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015" windowWidth="19230" windowHeight="6060"/>
  </bookViews>
  <sheets>
    <sheet name="各市町村の最大被害一覧" sheetId="1" r:id="rId1"/>
    <sheet name="最大ケース" sheetId="10" r:id="rId2"/>
    <sheet name="建物数" sheetId="9" r:id="rId3"/>
    <sheet name="建物" sheetId="7" r:id="rId4"/>
    <sheet name="死者数" sheetId="4" r:id="rId5"/>
    <sheet name="負傷者" sheetId="5" r:id="rId6"/>
    <sheet name="重傷者" sheetId="6" r:id="rId7"/>
    <sheet name="避難者数" sheetId="8" r:id="rId8"/>
  </sheets>
  <definedNames>
    <definedName name="_xlnm._FilterDatabase" localSheetId="0" hidden="1">各市町村の最大被害一覧!#REF!</definedName>
    <definedName name="_xlnm.Print_Area" localSheetId="0">各市町村の最大被害一覧!$B$3:$AJ$43</definedName>
    <definedName name="_xlnm.Print_Titles" localSheetId="0">各市町村の最大被害一覧!$B:$D</definedName>
  </definedNames>
  <calcPr calcId="125725"/>
</workbook>
</file>

<file path=xl/calcChain.xml><?xml version="1.0" encoding="utf-8"?>
<calcChain xmlns="http://schemas.openxmlformats.org/spreadsheetml/2006/main">
  <c r="D41" i="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E41" l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F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"/>
  <c r="H31" i="8" l="1"/>
  <c r="N32" i="7"/>
  <c r="A309" i="8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05"/>
  <c r="A306"/>
  <c r="A307"/>
  <c r="A30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267"/>
  <c r="A268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29"/>
  <c r="A230"/>
  <c r="A231"/>
  <c r="A232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191"/>
  <c r="A192"/>
  <c r="A193"/>
  <c r="A194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53"/>
  <c r="A154"/>
  <c r="A155"/>
  <c r="A156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15"/>
  <c r="A116"/>
  <c r="A117"/>
  <c r="A118"/>
  <c r="A119"/>
  <c r="A12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77"/>
  <c r="A78"/>
  <c r="A79"/>
  <c r="A80"/>
  <c r="A39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40"/>
  <c r="A41"/>
  <c r="A4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4"/>
  <c r="B307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269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193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155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17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79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4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"/>
  <c r="A34" i="1" l="1"/>
  <c r="A943" i="7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39"/>
  <c r="A940"/>
  <c r="A941"/>
  <c r="A942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03"/>
  <c r="A904"/>
  <c r="A905"/>
  <c r="A906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867"/>
  <c r="A868"/>
  <c r="A869"/>
  <c r="A870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31"/>
  <c r="A832"/>
  <c r="A833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795"/>
  <c r="A796"/>
  <c r="A797"/>
  <c r="A798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59"/>
  <c r="A760"/>
  <c r="A761"/>
  <c r="A762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23"/>
  <c r="A724"/>
  <c r="A725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687"/>
  <c r="A688"/>
  <c r="A689"/>
  <c r="A690"/>
  <c r="A691"/>
  <c r="A692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51"/>
  <c r="A652"/>
  <c r="A653"/>
  <c r="A654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15"/>
  <c r="A616"/>
  <c r="A617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579"/>
  <c r="A580"/>
  <c r="A581"/>
  <c r="A582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43"/>
  <c r="A544"/>
  <c r="A545"/>
  <c r="A546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07"/>
  <c r="A508"/>
  <c r="A509"/>
  <c r="A510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471"/>
  <c r="A472"/>
  <c r="A473"/>
  <c r="A474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35"/>
  <c r="A436"/>
  <c r="A437"/>
  <c r="A438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399"/>
  <c r="A400"/>
  <c r="A401"/>
  <c r="A402"/>
  <c r="A403"/>
  <c r="A404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63"/>
  <c r="A364"/>
  <c r="A365"/>
  <c r="A366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27"/>
  <c r="A328"/>
  <c r="A329"/>
  <c r="A330"/>
  <c r="A331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291"/>
  <c r="A292"/>
  <c r="A293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55"/>
  <c r="A256"/>
  <c r="A257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19"/>
  <c r="A220"/>
  <c r="A221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183"/>
  <c r="A184"/>
  <c r="A185"/>
  <c r="A186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47"/>
  <c r="A148"/>
  <c r="A149"/>
  <c r="A150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11"/>
  <c r="A112"/>
  <c r="A113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75"/>
  <c r="A76"/>
  <c r="A77"/>
  <c r="A78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39"/>
  <c r="A40"/>
  <c r="A4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5"/>
  <c r="AH34" i="1" l="1"/>
  <c r="AI34"/>
  <c r="AJ34"/>
  <c r="J34"/>
  <c r="H34"/>
  <c r="F34"/>
  <c r="K34"/>
  <c r="G34"/>
  <c r="AG34" l="1"/>
  <c r="AF34"/>
  <c r="AE34"/>
  <c r="AD34"/>
  <c r="AB34"/>
  <c r="AA34"/>
  <c r="A1081" i="6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1081" i="5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Z34" i="1" s="1"/>
  <c r="A164" i="5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S34" i="1"/>
  <c r="R34"/>
  <c r="Q34"/>
  <c r="P34"/>
  <c r="N34"/>
  <c r="M34"/>
  <c r="L34"/>
  <c r="L32"/>
  <c r="L22"/>
  <c r="L20"/>
  <c r="L16"/>
  <c r="A9"/>
  <c r="R9" s="1"/>
  <c r="A10"/>
  <c r="L10" s="1"/>
  <c r="A11"/>
  <c r="R11" s="1"/>
  <c r="A12"/>
  <c r="L12" s="1"/>
  <c r="A13"/>
  <c r="S13" s="1"/>
  <c r="A14"/>
  <c r="L14" s="1"/>
  <c r="A15"/>
  <c r="R15" s="1"/>
  <c r="A16"/>
  <c r="A17"/>
  <c r="R17" s="1"/>
  <c r="A18"/>
  <c r="L18" s="1"/>
  <c r="A19"/>
  <c r="S19" s="1"/>
  <c r="A20"/>
  <c r="AI20" s="1"/>
  <c r="A21"/>
  <c r="R21" s="1"/>
  <c r="A22"/>
  <c r="A23"/>
  <c r="R23" s="1"/>
  <c r="A24"/>
  <c r="L24" s="1"/>
  <c r="A25"/>
  <c r="S25" s="1"/>
  <c r="A26"/>
  <c r="AI26" s="1"/>
  <c r="A27"/>
  <c r="R27" s="1"/>
  <c r="A28"/>
  <c r="L28" s="1"/>
  <c r="A29"/>
  <c r="L29" s="1"/>
  <c r="A30"/>
  <c r="L30" s="1"/>
  <c r="A31"/>
  <c r="L31" s="1"/>
  <c r="A32"/>
  <c r="A33"/>
  <c r="L33" s="1"/>
  <c r="A35"/>
  <c r="A36"/>
  <c r="A37"/>
  <c r="A38"/>
  <c r="A39"/>
  <c r="A40"/>
  <c r="A41"/>
  <c r="A8"/>
  <c r="AF8" s="1"/>
  <c r="A4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3"/>
  <c r="L8" i="1"/>
  <c r="U1081" i="6"/>
  <c r="T1081"/>
  <c r="S1081"/>
  <c r="R1081"/>
  <c r="Q1081"/>
  <c r="P1081"/>
  <c r="O1081"/>
  <c r="U1080"/>
  <c r="T1080"/>
  <c r="S1080"/>
  <c r="R1080"/>
  <c r="Q1080"/>
  <c r="P1080"/>
  <c r="O1080"/>
  <c r="U1079"/>
  <c r="T1079"/>
  <c r="S1079"/>
  <c r="R1079"/>
  <c r="Q1079"/>
  <c r="P1079"/>
  <c r="O1079"/>
  <c r="U1078"/>
  <c r="T1078"/>
  <c r="S1078"/>
  <c r="R1078"/>
  <c r="Q1078"/>
  <c r="P1078"/>
  <c r="O1078"/>
  <c r="U1077"/>
  <c r="T1077"/>
  <c r="S1077"/>
  <c r="R1077"/>
  <c r="Q1077"/>
  <c r="P1077"/>
  <c r="O1077"/>
  <c r="U1076"/>
  <c r="T1076"/>
  <c r="S1076"/>
  <c r="R1076"/>
  <c r="Q1076"/>
  <c r="P1076"/>
  <c r="O1076"/>
  <c r="U1075"/>
  <c r="T1075"/>
  <c r="S1075"/>
  <c r="R1075"/>
  <c r="Q1075"/>
  <c r="P1075"/>
  <c r="O1075"/>
  <c r="U1074"/>
  <c r="T1074"/>
  <c r="S1074"/>
  <c r="R1074"/>
  <c r="Q1074"/>
  <c r="P1074"/>
  <c r="O1074"/>
  <c r="U1073"/>
  <c r="T1073"/>
  <c r="S1073"/>
  <c r="R1073"/>
  <c r="Q1073"/>
  <c r="P1073"/>
  <c r="O1073"/>
  <c r="U1072"/>
  <c r="T1072"/>
  <c r="S1072"/>
  <c r="R1072"/>
  <c r="Q1072"/>
  <c r="P1072"/>
  <c r="O1072"/>
  <c r="U1071"/>
  <c r="T1071"/>
  <c r="S1071"/>
  <c r="R1071"/>
  <c r="Q1071"/>
  <c r="P1071"/>
  <c r="O1071"/>
  <c r="U1070"/>
  <c r="T1070"/>
  <c r="S1070"/>
  <c r="R1070"/>
  <c r="Q1070"/>
  <c r="P1070"/>
  <c r="O1070"/>
  <c r="U1069"/>
  <c r="T1069"/>
  <c r="S1069"/>
  <c r="R1069"/>
  <c r="Q1069"/>
  <c r="P1069"/>
  <c r="O1069"/>
  <c r="U1068"/>
  <c r="T1068"/>
  <c r="S1068"/>
  <c r="R1068"/>
  <c r="Q1068"/>
  <c r="P1068"/>
  <c r="O1068"/>
  <c r="U1067"/>
  <c r="T1067"/>
  <c r="S1067"/>
  <c r="R1067"/>
  <c r="Q1067"/>
  <c r="P1067"/>
  <c r="O1067"/>
  <c r="U1066"/>
  <c r="T1066"/>
  <c r="S1066"/>
  <c r="R1066"/>
  <c r="Q1066"/>
  <c r="P1066"/>
  <c r="O1066"/>
  <c r="U1065"/>
  <c r="T1065"/>
  <c r="S1065"/>
  <c r="R1065"/>
  <c r="Q1065"/>
  <c r="P1065"/>
  <c r="O1065"/>
  <c r="U1064"/>
  <c r="T1064"/>
  <c r="S1064"/>
  <c r="R1064"/>
  <c r="Q1064"/>
  <c r="P1064"/>
  <c r="O1064"/>
  <c r="U1063"/>
  <c r="T1063"/>
  <c r="S1063"/>
  <c r="R1063"/>
  <c r="Q1063"/>
  <c r="P1063"/>
  <c r="O1063"/>
  <c r="U1062"/>
  <c r="T1062"/>
  <c r="S1062"/>
  <c r="R1062"/>
  <c r="Q1062"/>
  <c r="P1062"/>
  <c r="O1062"/>
  <c r="U1061"/>
  <c r="T1061"/>
  <c r="S1061"/>
  <c r="R1061"/>
  <c r="Q1061"/>
  <c r="P1061"/>
  <c r="O1061"/>
  <c r="U1060"/>
  <c r="T1060"/>
  <c r="S1060"/>
  <c r="R1060"/>
  <c r="Q1060"/>
  <c r="P1060"/>
  <c r="O1060"/>
  <c r="U1059"/>
  <c r="T1059"/>
  <c r="S1059"/>
  <c r="R1059"/>
  <c r="Q1059"/>
  <c r="P1059"/>
  <c r="O1059"/>
  <c r="U1058"/>
  <c r="T1058"/>
  <c r="S1058"/>
  <c r="R1058"/>
  <c r="Q1058"/>
  <c r="P1058"/>
  <c r="O1058"/>
  <c r="U1057"/>
  <c r="T1057"/>
  <c r="S1057"/>
  <c r="R1057"/>
  <c r="Q1057"/>
  <c r="P1057"/>
  <c r="O1057"/>
  <c r="U1056"/>
  <c r="T1056"/>
  <c r="S1056"/>
  <c r="R1056"/>
  <c r="Q1056"/>
  <c r="P1056"/>
  <c r="O1056"/>
  <c r="U1055"/>
  <c r="T1055"/>
  <c r="S1055"/>
  <c r="R1055"/>
  <c r="Q1055"/>
  <c r="P1055"/>
  <c r="O1055"/>
  <c r="U1054"/>
  <c r="T1054"/>
  <c r="S1054"/>
  <c r="R1054"/>
  <c r="Q1054"/>
  <c r="P1054"/>
  <c r="O1054"/>
  <c r="U1053"/>
  <c r="T1053"/>
  <c r="S1053"/>
  <c r="R1053"/>
  <c r="Q1053"/>
  <c r="P1053"/>
  <c r="O1053"/>
  <c r="U1052"/>
  <c r="T1052"/>
  <c r="S1052"/>
  <c r="R1052"/>
  <c r="Q1052"/>
  <c r="P1052"/>
  <c r="O1052"/>
  <c r="U1051"/>
  <c r="T1051"/>
  <c r="S1051"/>
  <c r="R1051"/>
  <c r="Q1051"/>
  <c r="P1051"/>
  <c r="O1051"/>
  <c r="U1050"/>
  <c r="T1050"/>
  <c r="S1050"/>
  <c r="R1050"/>
  <c r="Q1050"/>
  <c r="P1050"/>
  <c r="O1050"/>
  <c r="U1049"/>
  <c r="T1049"/>
  <c r="S1049"/>
  <c r="R1049"/>
  <c r="Q1049"/>
  <c r="P1049"/>
  <c r="O1049"/>
  <c r="U1048"/>
  <c r="T1048"/>
  <c r="S1048"/>
  <c r="R1048"/>
  <c r="Q1048"/>
  <c r="P1048"/>
  <c r="O1048"/>
  <c r="U1047"/>
  <c r="T1047"/>
  <c r="S1047"/>
  <c r="R1047"/>
  <c r="Q1047"/>
  <c r="P1047"/>
  <c r="O1047"/>
  <c r="U1046"/>
  <c r="T1046"/>
  <c r="S1046"/>
  <c r="R1046"/>
  <c r="Q1046"/>
  <c r="P1046"/>
  <c r="O1046"/>
  <c r="U1045"/>
  <c r="T1045"/>
  <c r="S1045"/>
  <c r="R1045"/>
  <c r="Q1045"/>
  <c r="P1045"/>
  <c r="O1045"/>
  <c r="U1044"/>
  <c r="T1044"/>
  <c r="S1044"/>
  <c r="R1044"/>
  <c r="Q1044"/>
  <c r="P1044"/>
  <c r="O1044"/>
  <c r="U1043"/>
  <c r="T1043"/>
  <c r="S1043"/>
  <c r="R1043"/>
  <c r="Q1043"/>
  <c r="P1043"/>
  <c r="O1043"/>
  <c r="U1042"/>
  <c r="T1042"/>
  <c r="S1042"/>
  <c r="R1042"/>
  <c r="Q1042"/>
  <c r="P1042"/>
  <c r="O1042"/>
  <c r="U1041"/>
  <c r="T1041"/>
  <c r="S1041"/>
  <c r="R1041"/>
  <c r="Q1041"/>
  <c r="P1041"/>
  <c r="O1041"/>
  <c r="U1040"/>
  <c r="T1040"/>
  <c r="S1040"/>
  <c r="R1040"/>
  <c r="Q1040"/>
  <c r="P1040"/>
  <c r="O1040"/>
  <c r="U1039"/>
  <c r="T1039"/>
  <c r="S1039"/>
  <c r="R1039"/>
  <c r="Q1039"/>
  <c r="P1039"/>
  <c r="O1039"/>
  <c r="U1038"/>
  <c r="T1038"/>
  <c r="S1038"/>
  <c r="R1038"/>
  <c r="Q1038"/>
  <c r="P1038"/>
  <c r="O1038"/>
  <c r="U1037"/>
  <c r="T1037"/>
  <c r="S1037"/>
  <c r="R1037"/>
  <c r="Q1037"/>
  <c r="P1037"/>
  <c r="O1037"/>
  <c r="U1036"/>
  <c r="T1036"/>
  <c r="S1036"/>
  <c r="R1036"/>
  <c r="Q1036"/>
  <c r="P1036"/>
  <c r="O1036"/>
  <c r="U1035"/>
  <c r="T1035"/>
  <c r="S1035"/>
  <c r="R1035"/>
  <c r="Q1035"/>
  <c r="P1035"/>
  <c r="O1035"/>
  <c r="U1034"/>
  <c r="T1034"/>
  <c r="S1034"/>
  <c r="R1034"/>
  <c r="Q1034"/>
  <c r="P1034"/>
  <c r="O1034"/>
  <c r="U1033"/>
  <c r="T1033"/>
  <c r="S1033"/>
  <c r="R1033"/>
  <c r="Q1033"/>
  <c r="P1033"/>
  <c r="O1033"/>
  <c r="U1032"/>
  <c r="T1032"/>
  <c r="S1032"/>
  <c r="R1032"/>
  <c r="Q1032"/>
  <c r="P1032"/>
  <c r="O1032"/>
  <c r="U1031"/>
  <c r="T1031"/>
  <c r="S1031"/>
  <c r="R1031"/>
  <c r="Q1031"/>
  <c r="P1031"/>
  <c r="O1031"/>
  <c r="U1030"/>
  <c r="T1030"/>
  <c r="S1030"/>
  <c r="R1030"/>
  <c r="Q1030"/>
  <c r="P1030"/>
  <c r="O1030"/>
  <c r="U1029"/>
  <c r="T1029"/>
  <c r="S1029"/>
  <c r="R1029"/>
  <c r="Q1029"/>
  <c r="P1029"/>
  <c r="O1029"/>
  <c r="U1028"/>
  <c r="T1028"/>
  <c r="S1028"/>
  <c r="R1028"/>
  <c r="Q1028"/>
  <c r="P1028"/>
  <c r="O1028"/>
  <c r="U1027"/>
  <c r="T1027"/>
  <c r="S1027"/>
  <c r="R1027"/>
  <c r="Q1027"/>
  <c r="P1027"/>
  <c r="O1027"/>
  <c r="U1026"/>
  <c r="T1026"/>
  <c r="S1026"/>
  <c r="R1026"/>
  <c r="Q1026"/>
  <c r="P1026"/>
  <c r="O1026"/>
  <c r="U1025"/>
  <c r="T1025"/>
  <c r="S1025"/>
  <c r="R1025"/>
  <c r="Q1025"/>
  <c r="P1025"/>
  <c r="O1025"/>
  <c r="U1024"/>
  <c r="T1024"/>
  <c r="S1024"/>
  <c r="R1024"/>
  <c r="Q1024"/>
  <c r="P1024"/>
  <c r="O1024"/>
  <c r="U1023"/>
  <c r="T1023"/>
  <c r="S1023"/>
  <c r="R1023"/>
  <c r="Q1023"/>
  <c r="P1023"/>
  <c r="O1023"/>
  <c r="U1022"/>
  <c r="T1022"/>
  <c r="S1022"/>
  <c r="R1022"/>
  <c r="Q1022"/>
  <c r="P1022"/>
  <c r="O1022"/>
  <c r="U1021"/>
  <c r="T1021"/>
  <c r="S1021"/>
  <c r="R1021"/>
  <c r="Q1021"/>
  <c r="P1021"/>
  <c r="O1021"/>
  <c r="U1020"/>
  <c r="T1020"/>
  <c r="S1020"/>
  <c r="R1020"/>
  <c r="Q1020"/>
  <c r="P1020"/>
  <c r="O1020"/>
  <c r="U1019"/>
  <c r="T1019"/>
  <c r="S1019"/>
  <c r="R1019"/>
  <c r="Q1019"/>
  <c r="P1019"/>
  <c r="O1019"/>
  <c r="U1018"/>
  <c r="T1018"/>
  <c r="S1018"/>
  <c r="R1018"/>
  <c r="Q1018"/>
  <c r="P1018"/>
  <c r="O1018"/>
  <c r="U1017"/>
  <c r="T1017"/>
  <c r="S1017"/>
  <c r="R1017"/>
  <c r="Q1017"/>
  <c r="P1017"/>
  <c r="O1017"/>
  <c r="U1016"/>
  <c r="T1016"/>
  <c r="S1016"/>
  <c r="R1016"/>
  <c r="Q1016"/>
  <c r="P1016"/>
  <c r="O1016"/>
  <c r="U1015"/>
  <c r="T1015"/>
  <c r="S1015"/>
  <c r="R1015"/>
  <c r="Q1015"/>
  <c r="P1015"/>
  <c r="O1015"/>
  <c r="U1014"/>
  <c r="T1014"/>
  <c r="S1014"/>
  <c r="R1014"/>
  <c r="Q1014"/>
  <c r="P1014"/>
  <c r="O1014"/>
  <c r="U1013"/>
  <c r="T1013"/>
  <c r="S1013"/>
  <c r="R1013"/>
  <c r="Q1013"/>
  <c r="P1013"/>
  <c r="O1013"/>
  <c r="U1012"/>
  <c r="T1012"/>
  <c r="S1012"/>
  <c r="R1012"/>
  <c r="Q1012"/>
  <c r="P1012"/>
  <c r="O1012"/>
  <c r="U1011"/>
  <c r="T1011"/>
  <c r="S1011"/>
  <c r="R1011"/>
  <c r="Q1011"/>
  <c r="P1011"/>
  <c r="O1011"/>
  <c r="U1010"/>
  <c r="T1010"/>
  <c r="S1010"/>
  <c r="R1010"/>
  <c r="Q1010"/>
  <c r="P1010"/>
  <c r="O1010"/>
  <c r="U1009"/>
  <c r="T1009"/>
  <c r="S1009"/>
  <c r="R1009"/>
  <c r="Q1009"/>
  <c r="P1009"/>
  <c r="O1009"/>
  <c r="U1008"/>
  <c r="T1008"/>
  <c r="S1008"/>
  <c r="R1008"/>
  <c r="Q1008"/>
  <c r="P1008"/>
  <c r="O1008"/>
  <c r="U1007"/>
  <c r="T1007"/>
  <c r="S1007"/>
  <c r="R1007"/>
  <c r="Q1007"/>
  <c r="P1007"/>
  <c r="O1007"/>
  <c r="U1006"/>
  <c r="T1006"/>
  <c r="S1006"/>
  <c r="R1006"/>
  <c r="Q1006"/>
  <c r="P1006"/>
  <c r="O1006"/>
  <c r="U1005"/>
  <c r="T1005"/>
  <c r="S1005"/>
  <c r="R1005"/>
  <c r="Q1005"/>
  <c r="P1005"/>
  <c r="O1005"/>
  <c r="U1004"/>
  <c r="T1004"/>
  <c r="S1004"/>
  <c r="R1004"/>
  <c r="Q1004"/>
  <c r="P1004"/>
  <c r="O1004"/>
  <c r="U1003"/>
  <c r="T1003"/>
  <c r="S1003"/>
  <c r="R1003"/>
  <c r="Q1003"/>
  <c r="P1003"/>
  <c r="O1003"/>
  <c r="U1002"/>
  <c r="T1002"/>
  <c r="S1002"/>
  <c r="R1002"/>
  <c r="Q1002"/>
  <c r="P1002"/>
  <c r="O1002"/>
  <c r="U1001"/>
  <c r="T1001"/>
  <c r="S1001"/>
  <c r="R1001"/>
  <c r="Q1001"/>
  <c r="P1001"/>
  <c r="O1001"/>
  <c r="U1000"/>
  <c r="T1000"/>
  <c r="S1000"/>
  <c r="R1000"/>
  <c r="Q1000"/>
  <c r="P1000"/>
  <c r="O1000"/>
  <c r="U999"/>
  <c r="T999"/>
  <c r="S999"/>
  <c r="R999"/>
  <c r="Q999"/>
  <c r="P999"/>
  <c r="O999"/>
  <c r="U998"/>
  <c r="T998"/>
  <c r="S998"/>
  <c r="R998"/>
  <c r="Q998"/>
  <c r="P998"/>
  <c r="O998"/>
  <c r="U997"/>
  <c r="T997"/>
  <c r="S997"/>
  <c r="R997"/>
  <c r="Q997"/>
  <c r="P997"/>
  <c r="O997"/>
  <c r="U996"/>
  <c r="T996"/>
  <c r="S996"/>
  <c r="R996"/>
  <c r="Q996"/>
  <c r="P996"/>
  <c r="O996"/>
  <c r="U995"/>
  <c r="T995"/>
  <c r="S995"/>
  <c r="R995"/>
  <c r="Q995"/>
  <c r="P995"/>
  <c r="O995"/>
  <c r="U994"/>
  <c r="T994"/>
  <c r="S994"/>
  <c r="R994"/>
  <c r="Q994"/>
  <c r="P994"/>
  <c r="O994"/>
  <c r="U993"/>
  <c r="T993"/>
  <c r="S993"/>
  <c r="R993"/>
  <c r="Q993"/>
  <c r="P993"/>
  <c r="O993"/>
  <c r="U992"/>
  <c r="T992"/>
  <c r="S992"/>
  <c r="R992"/>
  <c r="Q992"/>
  <c r="P992"/>
  <c r="O992"/>
  <c r="U991"/>
  <c r="T991"/>
  <c r="S991"/>
  <c r="R991"/>
  <c r="Q991"/>
  <c r="P991"/>
  <c r="O991"/>
  <c r="U990"/>
  <c r="T990"/>
  <c r="S990"/>
  <c r="R990"/>
  <c r="Q990"/>
  <c r="P990"/>
  <c r="O990"/>
  <c r="U989"/>
  <c r="T989"/>
  <c r="S989"/>
  <c r="R989"/>
  <c r="Q989"/>
  <c r="P989"/>
  <c r="O989"/>
  <c r="U988"/>
  <c r="T988"/>
  <c r="S988"/>
  <c r="R988"/>
  <c r="Q988"/>
  <c r="P988"/>
  <c r="O988"/>
  <c r="U987"/>
  <c r="T987"/>
  <c r="S987"/>
  <c r="R987"/>
  <c r="Q987"/>
  <c r="P987"/>
  <c r="O987"/>
  <c r="U986"/>
  <c r="T986"/>
  <c r="S986"/>
  <c r="R986"/>
  <c r="Q986"/>
  <c r="P986"/>
  <c r="O986"/>
  <c r="U985"/>
  <c r="T985"/>
  <c r="S985"/>
  <c r="R985"/>
  <c r="Q985"/>
  <c r="P985"/>
  <c r="O985"/>
  <c r="U984"/>
  <c r="T984"/>
  <c r="S984"/>
  <c r="R984"/>
  <c r="Q984"/>
  <c r="P984"/>
  <c r="O984"/>
  <c r="U983"/>
  <c r="T983"/>
  <c r="S983"/>
  <c r="R983"/>
  <c r="Q983"/>
  <c r="P983"/>
  <c r="O983"/>
  <c r="U982"/>
  <c r="T982"/>
  <c r="S982"/>
  <c r="R982"/>
  <c r="Q982"/>
  <c r="P982"/>
  <c r="O982"/>
  <c r="U981"/>
  <c r="T981"/>
  <c r="S981"/>
  <c r="R981"/>
  <c r="Q981"/>
  <c r="P981"/>
  <c r="O981"/>
  <c r="U980"/>
  <c r="T980"/>
  <c r="S980"/>
  <c r="R980"/>
  <c r="Q980"/>
  <c r="P980"/>
  <c r="O980"/>
  <c r="U979"/>
  <c r="T979"/>
  <c r="S979"/>
  <c r="R979"/>
  <c r="Q979"/>
  <c r="P979"/>
  <c r="O979"/>
  <c r="U978"/>
  <c r="T978"/>
  <c r="S978"/>
  <c r="R978"/>
  <c r="Q978"/>
  <c r="P978"/>
  <c r="O978"/>
  <c r="U977"/>
  <c r="T977"/>
  <c r="S977"/>
  <c r="R977"/>
  <c r="Q977"/>
  <c r="P977"/>
  <c r="O977"/>
  <c r="U976"/>
  <c r="T976"/>
  <c r="S976"/>
  <c r="R976"/>
  <c r="Q976"/>
  <c r="P976"/>
  <c r="O976"/>
  <c r="U975"/>
  <c r="T975"/>
  <c r="S975"/>
  <c r="R975"/>
  <c r="Q975"/>
  <c r="P975"/>
  <c r="O975"/>
  <c r="U974"/>
  <c r="T974"/>
  <c r="S974"/>
  <c r="R974"/>
  <c r="Q974"/>
  <c r="P974"/>
  <c r="O974"/>
  <c r="U973"/>
  <c r="T973"/>
  <c r="S973"/>
  <c r="R973"/>
  <c r="Q973"/>
  <c r="P973"/>
  <c r="O973"/>
  <c r="U972"/>
  <c r="T972"/>
  <c r="S972"/>
  <c r="R972"/>
  <c r="Q972"/>
  <c r="P972"/>
  <c r="O972"/>
  <c r="U971"/>
  <c r="T971"/>
  <c r="S971"/>
  <c r="R971"/>
  <c r="Q971"/>
  <c r="P971"/>
  <c r="O971"/>
  <c r="U970"/>
  <c r="T970"/>
  <c r="S970"/>
  <c r="R970"/>
  <c r="Q970"/>
  <c r="P970"/>
  <c r="O970"/>
  <c r="U969"/>
  <c r="T969"/>
  <c r="S969"/>
  <c r="R969"/>
  <c r="Q969"/>
  <c r="P969"/>
  <c r="O969"/>
  <c r="U968"/>
  <c r="T968"/>
  <c r="S968"/>
  <c r="R968"/>
  <c r="Q968"/>
  <c r="P968"/>
  <c r="O968"/>
  <c r="U967"/>
  <c r="T967"/>
  <c r="S967"/>
  <c r="R967"/>
  <c r="Q967"/>
  <c r="P967"/>
  <c r="O967"/>
  <c r="U966"/>
  <c r="T966"/>
  <c r="S966"/>
  <c r="R966"/>
  <c r="Q966"/>
  <c r="P966"/>
  <c r="O966"/>
  <c r="U965"/>
  <c r="T965"/>
  <c r="S965"/>
  <c r="R965"/>
  <c r="Q965"/>
  <c r="P965"/>
  <c r="O965"/>
  <c r="U964"/>
  <c r="T964"/>
  <c r="S964"/>
  <c r="R964"/>
  <c r="Q964"/>
  <c r="P964"/>
  <c r="O964"/>
  <c r="U963"/>
  <c r="T963"/>
  <c r="S963"/>
  <c r="R963"/>
  <c r="Q963"/>
  <c r="P963"/>
  <c r="O963"/>
  <c r="U962"/>
  <c r="T962"/>
  <c r="S962"/>
  <c r="R962"/>
  <c r="Q962"/>
  <c r="P962"/>
  <c r="O962"/>
  <c r="U961"/>
  <c r="T961"/>
  <c r="S961"/>
  <c r="R961"/>
  <c r="Q961"/>
  <c r="P961"/>
  <c r="O961"/>
  <c r="U960"/>
  <c r="T960"/>
  <c r="S960"/>
  <c r="R960"/>
  <c r="Q960"/>
  <c r="P960"/>
  <c r="O960"/>
  <c r="U959"/>
  <c r="T959"/>
  <c r="S959"/>
  <c r="R959"/>
  <c r="Q959"/>
  <c r="P959"/>
  <c r="O959"/>
  <c r="U958"/>
  <c r="T958"/>
  <c r="S958"/>
  <c r="R958"/>
  <c r="Q958"/>
  <c r="P958"/>
  <c r="O958"/>
  <c r="U957"/>
  <c r="T957"/>
  <c r="S957"/>
  <c r="R957"/>
  <c r="Q957"/>
  <c r="P957"/>
  <c r="O957"/>
  <c r="U956"/>
  <c r="T956"/>
  <c r="S956"/>
  <c r="R956"/>
  <c r="Q956"/>
  <c r="P956"/>
  <c r="O956"/>
  <c r="U955"/>
  <c r="T955"/>
  <c r="S955"/>
  <c r="R955"/>
  <c r="Q955"/>
  <c r="P955"/>
  <c r="O955"/>
  <c r="U954"/>
  <c r="T954"/>
  <c r="S954"/>
  <c r="R954"/>
  <c r="Q954"/>
  <c r="P954"/>
  <c r="O954"/>
  <c r="U953"/>
  <c r="T953"/>
  <c r="S953"/>
  <c r="R953"/>
  <c r="Q953"/>
  <c r="P953"/>
  <c r="O953"/>
  <c r="U952"/>
  <c r="T952"/>
  <c r="S952"/>
  <c r="R952"/>
  <c r="Q952"/>
  <c r="P952"/>
  <c r="O952"/>
  <c r="U951"/>
  <c r="T951"/>
  <c r="S951"/>
  <c r="R951"/>
  <c r="Q951"/>
  <c r="P951"/>
  <c r="O951"/>
  <c r="U950"/>
  <c r="T950"/>
  <c r="S950"/>
  <c r="R950"/>
  <c r="Q950"/>
  <c r="P950"/>
  <c r="O950"/>
  <c r="U949"/>
  <c r="T949"/>
  <c r="S949"/>
  <c r="R949"/>
  <c r="Q949"/>
  <c r="P949"/>
  <c r="O949"/>
  <c r="U948"/>
  <c r="T948"/>
  <c r="S948"/>
  <c r="R948"/>
  <c r="Q948"/>
  <c r="P948"/>
  <c r="O948"/>
  <c r="U947"/>
  <c r="T947"/>
  <c r="S947"/>
  <c r="R947"/>
  <c r="Q947"/>
  <c r="P947"/>
  <c r="O947"/>
  <c r="U946"/>
  <c r="T946"/>
  <c r="S946"/>
  <c r="R946"/>
  <c r="Q946"/>
  <c r="P946"/>
  <c r="O946"/>
  <c r="U945"/>
  <c r="T945"/>
  <c r="S945"/>
  <c r="R945"/>
  <c r="Q945"/>
  <c r="P945"/>
  <c r="O945"/>
  <c r="U944"/>
  <c r="T944"/>
  <c r="S944"/>
  <c r="R944"/>
  <c r="Q944"/>
  <c r="P944"/>
  <c r="O944"/>
  <c r="U943"/>
  <c r="T943"/>
  <c r="S943"/>
  <c r="R943"/>
  <c r="Q943"/>
  <c r="P943"/>
  <c r="O943"/>
  <c r="U942"/>
  <c r="T942"/>
  <c r="S942"/>
  <c r="R942"/>
  <c r="Q942"/>
  <c r="P942"/>
  <c r="O942"/>
  <c r="U941"/>
  <c r="T941"/>
  <c r="S941"/>
  <c r="R941"/>
  <c r="Q941"/>
  <c r="P941"/>
  <c r="O941"/>
  <c r="U940"/>
  <c r="T940"/>
  <c r="S940"/>
  <c r="R940"/>
  <c r="Q940"/>
  <c r="P940"/>
  <c r="O940"/>
  <c r="U939"/>
  <c r="T939"/>
  <c r="S939"/>
  <c r="R939"/>
  <c r="Q939"/>
  <c r="P939"/>
  <c r="O939"/>
  <c r="U938"/>
  <c r="T938"/>
  <c r="S938"/>
  <c r="R938"/>
  <c r="Q938"/>
  <c r="P938"/>
  <c r="O938"/>
  <c r="U937"/>
  <c r="T937"/>
  <c r="S937"/>
  <c r="R937"/>
  <c r="Q937"/>
  <c r="P937"/>
  <c r="O937"/>
  <c r="U936"/>
  <c r="T936"/>
  <c r="S936"/>
  <c r="R936"/>
  <c r="Q936"/>
  <c r="P936"/>
  <c r="O936"/>
  <c r="U935"/>
  <c r="T935"/>
  <c r="S935"/>
  <c r="R935"/>
  <c r="Q935"/>
  <c r="P935"/>
  <c r="O935"/>
  <c r="U934"/>
  <c r="T934"/>
  <c r="S934"/>
  <c r="R934"/>
  <c r="Q934"/>
  <c r="P934"/>
  <c r="O934"/>
  <c r="U933"/>
  <c r="T933"/>
  <c r="S933"/>
  <c r="R933"/>
  <c r="Q933"/>
  <c r="P933"/>
  <c r="O933"/>
  <c r="U932"/>
  <c r="T932"/>
  <c r="S932"/>
  <c r="R932"/>
  <c r="Q932"/>
  <c r="P932"/>
  <c r="O932"/>
  <c r="U931"/>
  <c r="T931"/>
  <c r="S931"/>
  <c r="R931"/>
  <c r="Q931"/>
  <c r="P931"/>
  <c r="O931"/>
  <c r="U930"/>
  <c r="T930"/>
  <c r="S930"/>
  <c r="R930"/>
  <c r="Q930"/>
  <c r="P930"/>
  <c r="O930"/>
  <c r="U929"/>
  <c r="T929"/>
  <c r="S929"/>
  <c r="R929"/>
  <c r="Q929"/>
  <c r="P929"/>
  <c r="O929"/>
  <c r="U928"/>
  <c r="T928"/>
  <c r="S928"/>
  <c r="R928"/>
  <c r="Q928"/>
  <c r="P928"/>
  <c r="O928"/>
  <c r="U927"/>
  <c r="T927"/>
  <c r="S927"/>
  <c r="R927"/>
  <c r="Q927"/>
  <c r="P927"/>
  <c r="O927"/>
  <c r="U926"/>
  <c r="T926"/>
  <c r="S926"/>
  <c r="R926"/>
  <c r="Q926"/>
  <c r="P926"/>
  <c r="O926"/>
  <c r="U925"/>
  <c r="T925"/>
  <c r="S925"/>
  <c r="R925"/>
  <c r="Q925"/>
  <c r="P925"/>
  <c r="O925"/>
  <c r="U924"/>
  <c r="T924"/>
  <c r="S924"/>
  <c r="R924"/>
  <c r="Q924"/>
  <c r="P924"/>
  <c r="O924"/>
  <c r="U923"/>
  <c r="T923"/>
  <c r="S923"/>
  <c r="R923"/>
  <c r="Q923"/>
  <c r="P923"/>
  <c r="O923"/>
  <c r="U922"/>
  <c r="T922"/>
  <c r="S922"/>
  <c r="R922"/>
  <c r="Q922"/>
  <c r="P922"/>
  <c r="O922"/>
  <c r="U921"/>
  <c r="T921"/>
  <c r="S921"/>
  <c r="R921"/>
  <c r="Q921"/>
  <c r="P921"/>
  <c r="O921"/>
  <c r="U920"/>
  <c r="T920"/>
  <c r="S920"/>
  <c r="R920"/>
  <c r="Q920"/>
  <c r="P920"/>
  <c r="O920"/>
  <c r="U919"/>
  <c r="T919"/>
  <c r="S919"/>
  <c r="R919"/>
  <c r="Q919"/>
  <c r="P919"/>
  <c r="O919"/>
  <c r="U918"/>
  <c r="T918"/>
  <c r="S918"/>
  <c r="R918"/>
  <c r="Q918"/>
  <c r="P918"/>
  <c r="O918"/>
  <c r="U917"/>
  <c r="T917"/>
  <c r="S917"/>
  <c r="R917"/>
  <c r="Q917"/>
  <c r="P917"/>
  <c r="O917"/>
  <c r="U916"/>
  <c r="T916"/>
  <c r="S916"/>
  <c r="R916"/>
  <c r="Q916"/>
  <c r="P916"/>
  <c r="O916"/>
  <c r="U915"/>
  <c r="T915"/>
  <c r="S915"/>
  <c r="R915"/>
  <c r="Q915"/>
  <c r="P915"/>
  <c r="O915"/>
  <c r="U914"/>
  <c r="T914"/>
  <c r="S914"/>
  <c r="R914"/>
  <c r="Q914"/>
  <c r="P914"/>
  <c r="O914"/>
  <c r="U913"/>
  <c r="T913"/>
  <c r="S913"/>
  <c r="R913"/>
  <c r="Q913"/>
  <c r="P913"/>
  <c r="O913"/>
  <c r="U912"/>
  <c r="T912"/>
  <c r="S912"/>
  <c r="R912"/>
  <c r="Q912"/>
  <c r="P912"/>
  <c r="O912"/>
  <c r="U911"/>
  <c r="T911"/>
  <c r="S911"/>
  <c r="R911"/>
  <c r="Q911"/>
  <c r="P911"/>
  <c r="O911"/>
  <c r="U910"/>
  <c r="T910"/>
  <c r="S910"/>
  <c r="R910"/>
  <c r="Q910"/>
  <c r="P910"/>
  <c r="O910"/>
  <c r="U909"/>
  <c r="T909"/>
  <c r="S909"/>
  <c r="R909"/>
  <c r="Q909"/>
  <c r="P909"/>
  <c r="O909"/>
  <c r="U908"/>
  <c r="T908"/>
  <c r="S908"/>
  <c r="R908"/>
  <c r="Q908"/>
  <c r="P908"/>
  <c r="O908"/>
  <c r="U907"/>
  <c r="T907"/>
  <c r="S907"/>
  <c r="R907"/>
  <c r="Q907"/>
  <c r="P907"/>
  <c r="O907"/>
  <c r="U906"/>
  <c r="T906"/>
  <c r="S906"/>
  <c r="R906"/>
  <c r="Q906"/>
  <c r="P906"/>
  <c r="O906"/>
  <c r="U905"/>
  <c r="T905"/>
  <c r="S905"/>
  <c r="R905"/>
  <c r="Q905"/>
  <c r="P905"/>
  <c r="O905"/>
  <c r="U904"/>
  <c r="T904"/>
  <c r="S904"/>
  <c r="R904"/>
  <c r="Q904"/>
  <c r="P904"/>
  <c r="O904"/>
  <c r="U903"/>
  <c r="T903"/>
  <c r="S903"/>
  <c r="R903"/>
  <c r="Q903"/>
  <c r="P903"/>
  <c r="O903"/>
  <c r="U902"/>
  <c r="T902"/>
  <c r="S902"/>
  <c r="R902"/>
  <c r="Q902"/>
  <c r="P902"/>
  <c r="O902"/>
  <c r="U901"/>
  <c r="T901"/>
  <c r="S901"/>
  <c r="R901"/>
  <c r="Q901"/>
  <c r="P901"/>
  <c r="O901"/>
  <c r="U900"/>
  <c r="T900"/>
  <c r="S900"/>
  <c r="R900"/>
  <c r="Q900"/>
  <c r="P900"/>
  <c r="O900"/>
  <c r="U899"/>
  <c r="T899"/>
  <c r="S899"/>
  <c r="R899"/>
  <c r="Q899"/>
  <c r="P899"/>
  <c r="O899"/>
  <c r="U898"/>
  <c r="T898"/>
  <c r="S898"/>
  <c r="R898"/>
  <c r="Q898"/>
  <c r="P898"/>
  <c r="O898"/>
  <c r="U897"/>
  <c r="T897"/>
  <c r="S897"/>
  <c r="R897"/>
  <c r="Q897"/>
  <c r="P897"/>
  <c r="O897"/>
  <c r="U896"/>
  <c r="T896"/>
  <c r="S896"/>
  <c r="R896"/>
  <c r="Q896"/>
  <c r="P896"/>
  <c r="O896"/>
  <c r="U895"/>
  <c r="T895"/>
  <c r="S895"/>
  <c r="R895"/>
  <c r="Q895"/>
  <c r="P895"/>
  <c r="O895"/>
  <c r="U894"/>
  <c r="T894"/>
  <c r="S894"/>
  <c r="R894"/>
  <c r="Q894"/>
  <c r="P894"/>
  <c r="O894"/>
  <c r="U893"/>
  <c r="T893"/>
  <c r="S893"/>
  <c r="R893"/>
  <c r="Q893"/>
  <c r="P893"/>
  <c r="O893"/>
  <c r="U892"/>
  <c r="T892"/>
  <c r="S892"/>
  <c r="R892"/>
  <c r="Q892"/>
  <c r="P892"/>
  <c r="O892"/>
  <c r="U891"/>
  <c r="T891"/>
  <c r="S891"/>
  <c r="R891"/>
  <c r="Q891"/>
  <c r="P891"/>
  <c r="O891"/>
  <c r="U890"/>
  <c r="T890"/>
  <c r="S890"/>
  <c r="R890"/>
  <c r="Q890"/>
  <c r="P890"/>
  <c r="O890"/>
  <c r="U889"/>
  <c r="T889"/>
  <c r="S889"/>
  <c r="R889"/>
  <c r="Q889"/>
  <c r="P889"/>
  <c r="O889"/>
  <c r="U888"/>
  <c r="T888"/>
  <c r="S888"/>
  <c r="R888"/>
  <c r="Q888"/>
  <c r="P888"/>
  <c r="O888"/>
  <c r="U887"/>
  <c r="T887"/>
  <c r="S887"/>
  <c r="R887"/>
  <c r="Q887"/>
  <c r="P887"/>
  <c r="O887"/>
  <c r="U886"/>
  <c r="T886"/>
  <c r="S886"/>
  <c r="R886"/>
  <c r="Q886"/>
  <c r="P886"/>
  <c r="O886"/>
  <c r="U885"/>
  <c r="T885"/>
  <c r="S885"/>
  <c r="R885"/>
  <c r="Q885"/>
  <c r="P885"/>
  <c r="O885"/>
  <c r="U884"/>
  <c r="T884"/>
  <c r="S884"/>
  <c r="R884"/>
  <c r="Q884"/>
  <c r="P884"/>
  <c r="O884"/>
  <c r="U883"/>
  <c r="T883"/>
  <c r="S883"/>
  <c r="R883"/>
  <c r="Q883"/>
  <c r="P883"/>
  <c r="O883"/>
  <c r="U882"/>
  <c r="T882"/>
  <c r="S882"/>
  <c r="R882"/>
  <c r="Q882"/>
  <c r="P882"/>
  <c r="O882"/>
  <c r="U881"/>
  <c r="T881"/>
  <c r="S881"/>
  <c r="R881"/>
  <c r="Q881"/>
  <c r="P881"/>
  <c r="O881"/>
  <c r="U880"/>
  <c r="T880"/>
  <c r="S880"/>
  <c r="R880"/>
  <c r="Q880"/>
  <c r="P880"/>
  <c r="O880"/>
  <c r="U879"/>
  <c r="T879"/>
  <c r="S879"/>
  <c r="R879"/>
  <c r="Q879"/>
  <c r="P879"/>
  <c r="O879"/>
  <c r="U878"/>
  <c r="T878"/>
  <c r="S878"/>
  <c r="R878"/>
  <c r="Q878"/>
  <c r="P878"/>
  <c r="O878"/>
  <c r="U877"/>
  <c r="T877"/>
  <c r="S877"/>
  <c r="R877"/>
  <c r="Q877"/>
  <c r="P877"/>
  <c r="O877"/>
  <c r="U876"/>
  <c r="T876"/>
  <c r="S876"/>
  <c r="R876"/>
  <c r="Q876"/>
  <c r="P876"/>
  <c r="O876"/>
  <c r="U875"/>
  <c r="T875"/>
  <c r="S875"/>
  <c r="R875"/>
  <c r="Q875"/>
  <c r="P875"/>
  <c r="O875"/>
  <c r="U874"/>
  <c r="T874"/>
  <c r="S874"/>
  <c r="R874"/>
  <c r="Q874"/>
  <c r="P874"/>
  <c r="O874"/>
  <c r="U873"/>
  <c r="T873"/>
  <c r="S873"/>
  <c r="R873"/>
  <c r="Q873"/>
  <c r="P873"/>
  <c r="O873"/>
  <c r="U872"/>
  <c r="T872"/>
  <c r="S872"/>
  <c r="R872"/>
  <c r="Q872"/>
  <c r="P872"/>
  <c r="O872"/>
  <c r="U871"/>
  <c r="T871"/>
  <c r="S871"/>
  <c r="R871"/>
  <c r="Q871"/>
  <c r="P871"/>
  <c r="O871"/>
  <c r="U870"/>
  <c r="T870"/>
  <c r="S870"/>
  <c r="R870"/>
  <c r="Q870"/>
  <c r="P870"/>
  <c r="O870"/>
  <c r="U869"/>
  <c r="T869"/>
  <c r="S869"/>
  <c r="R869"/>
  <c r="Q869"/>
  <c r="P869"/>
  <c r="O869"/>
  <c r="U868"/>
  <c r="T868"/>
  <c r="S868"/>
  <c r="R868"/>
  <c r="Q868"/>
  <c r="P868"/>
  <c r="O868"/>
  <c r="U867"/>
  <c r="T867"/>
  <c r="S867"/>
  <c r="R867"/>
  <c r="Q867"/>
  <c r="P867"/>
  <c r="O867"/>
  <c r="U866"/>
  <c r="T866"/>
  <c r="S866"/>
  <c r="R866"/>
  <c r="Q866"/>
  <c r="P866"/>
  <c r="O866"/>
  <c r="U865"/>
  <c r="T865"/>
  <c r="S865"/>
  <c r="R865"/>
  <c r="Q865"/>
  <c r="P865"/>
  <c r="O865"/>
  <c r="U864"/>
  <c r="T864"/>
  <c r="S864"/>
  <c r="R864"/>
  <c r="Q864"/>
  <c r="P864"/>
  <c r="O864"/>
  <c r="U863"/>
  <c r="T863"/>
  <c r="S863"/>
  <c r="R863"/>
  <c r="Q863"/>
  <c r="P863"/>
  <c r="O863"/>
  <c r="U862"/>
  <c r="T862"/>
  <c r="S862"/>
  <c r="R862"/>
  <c r="Q862"/>
  <c r="P862"/>
  <c r="O862"/>
  <c r="U861"/>
  <c r="T861"/>
  <c r="S861"/>
  <c r="R861"/>
  <c r="Q861"/>
  <c r="P861"/>
  <c r="O861"/>
  <c r="U860"/>
  <c r="T860"/>
  <c r="S860"/>
  <c r="R860"/>
  <c r="Q860"/>
  <c r="P860"/>
  <c r="O860"/>
  <c r="U859"/>
  <c r="T859"/>
  <c r="S859"/>
  <c r="R859"/>
  <c r="Q859"/>
  <c r="P859"/>
  <c r="O859"/>
  <c r="U858"/>
  <c r="T858"/>
  <c r="S858"/>
  <c r="R858"/>
  <c r="Q858"/>
  <c r="P858"/>
  <c r="O858"/>
  <c r="U857"/>
  <c r="T857"/>
  <c r="S857"/>
  <c r="R857"/>
  <c r="Q857"/>
  <c r="P857"/>
  <c r="O857"/>
  <c r="U856"/>
  <c r="T856"/>
  <c r="S856"/>
  <c r="R856"/>
  <c r="Q856"/>
  <c r="P856"/>
  <c r="O856"/>
  <c r="U855"/>
  <c r="T855"/>
  <c r="S855"/>
  <c r="R855"/>
  <c r="Q855"/>
  <c r="P855"/>
  <c r="O855"/>
  <c r="U854"/>
  <c r="T854"/>
  <c r="S854"/>
  <c r="R854"/>
  <c r="Q854"/>
  <c r="P854"/>
  <c r="O854"/>
  <c r="U853"/>
  <c r="T853"/>
  <c r="S853"/>
  <c r="R853"/>
  <c r="Q853"/>
  <c r="P853"/>
  <c r="O853"/>
  <c r="U852"/>
  <c r="T852"/>
  <c r="S852"/>
  <c r="R852"/>
  <c r="Q852"/>
  <c r="P852"/>
  <c r="O852"/>
  <c r="U851"/>
  <c r="T851"/>
  <c r="S851"/>
  <c r="R851"/>
  <c r="Q851"/>
  <c r="P851"/>
  <c r="O851"/>
  <c r="U850"/>
  <c r="T850"/>
  <c r="S850"/>
  <c r="R850"/>
  <c r="Q850"/>
  <c r="P850"/>
  <c r="O850"/>
  <c r="U849"/>
  <c r="T849"/>
  <c r="S849"/>
  <c r="R849"/>
  <c r="Q849"/>
  <c r="P849"/>
  <c r="O849"/>
  <c r="U848"/>
  <c r="T848"/>
  <c r="S848"/>
  <c r="R848"/>
  <c r="Q848"/>
  <c r="P848"/>
  <c r="O848"/>
  <c r="U847"/>
  <c r="T847"/>
  <c r="S847"/>
  <c r="R847"/>
  <c r="Q847"/>
  <c r="P847"/>
  <c r="O847"/>
  <c r="U846"/>
  <c r="T846"/>
  <c r="S846"/>
  <c r="R846"/>
  <c r="Q846"/>
  <c r="P846"/>
  <c r="O846"/>
  <c r="U845"/>
  <c r="T845"/>
  <c r="S845"/>
  <c r="R845"/>
  <c r="Q845"/>
  <c r="P845"/>
  <c r="O845"/>
  <c r="U844"/>
  <c r="T844"/>
  <c r="S844"/>
  <c r="R844"/>
  <c r="Q844"/>
  <c r="P844"/>
  <c r="O844"/>
  <c r="U843"/>
  <c r="T843"/>
  <c r="S843"/>
  <c r="R843"/>
  <c r="Q843"/>
  <c r="P843"/>
  <c r="O843"/>
  <c r="U842"/>
  <c r="T842"/>
  <c r="S842"/>
  <c r="R842"/>
  <c r="Q842"/>
  <c r="P842"/>
  <c r="O842"/>
  <c r="U841"/>
  <c r="T841"/>
  <c r="S841"/>
  <c r="R841"/>
  <c r="Q841"/>
  <c r="P841"/>
  <c r="O841"/>
  <c r="U840"/>
  <c r="T840"/>
  <c r="S840"/>
  <c r="R840"/>
  <c r="Q840"/>
  <c r="P840"/>
  <c r="O840"/>
  <c r="U839"/>
  <c r="T839"/>
  <c r="S839"/>
  <c r="R839"/>
  <c r="Q839"/>
  <c r="P839"/>
  <c r="O839"/>
  <c r="U838"/>
  <c r="T838"/>
  <c r="S838"/>
  <c r="R838"/>
  <c r="Q838"/>
  <c r="P838"/>
  <c r="O838"/>
  <c r="U837"/>
  <c r="T837"/>
  <c r="S837"/>
  <c r="R837"/>
  <c r="Q837"/>
  <c r="P837"/>
  <c r="O837"/>
  <c r="U836"/>
  <c r="T836"/>
  <c r="S836"/>
  <c r="R836"/>
  <c r="Q836"/>
  <c r="P836"/>
  <c r="O836"/>
  <c r="U835"/>
  <c r="T835"/>
  <c r="S835"/>
  <c r="R835"/>
  <c r="Q835"/>
  <c r="P835"/>
  <c r="O835"/>
  <c r="U834"/>
  <c r="T834"/>
  <c r="S834"/>
  <c r="R834"/>
  <c r="Q834"/>
  <c r="P834"/>
  <c r="O834"/>
  <c r="U833"/>
  <c r="T833"/>
  <c r="S833"/>
  <c r="R833"/>
  <c r="Q833"/>
  <c r="P833"/>
  <c r="O833"/>
  <c r="U832"/>
  <c r="T832"/>
  <c r="S832"/>
  <c r="R832"/>
  <c r="Q832"/>
  <c r="P832"/>
  <c r="O832"/>
  <c r="U831"/>
  <c r="T831"/>
  <c r="S831"/>
  <c r="R831"/>
  <c r="Q831"/>
  <c r="P831"/>
  <c r="O831"/>
  <c r="U830"/>
  <c r="T830"/>
  <c r="S830"/>
  <c r="R830"/>
  <c r="Q830"/>
  <c r="P830"/>
  <c r="O830"/>
  <c r="U829"/>
  <c r="T829"/>
  <c r="S829"/>
  <c r="R829"/>
  <c r="Q829"/>
  <c r="P829"/>
  <c r="O829"/>
  <c r="U828"/>
  <c r="T828"/>
  <c r="S828"/>
  <c r="R828"/>
  <c r="Q828"/>
  <c r="P828"/>
  <c r="O828"/>
  <c r="U827"/>
  <c r="T827"/>
  <c r="S827"/>
  <c r="R827"/>
  <c r="Q827"/>
  <c r="P827"/>
  <c r="O827"/>
  <c r="U826"/>
  <c r="T826"/>
  <c r="S826"/>
  <c r="R826"/>
  <c r="Q826"/>
  <c r="P826"/>
  <c r="O826"/>
  <c r="U825"/>
  <c r="T825"/>
  <c r="S825"/>
  <c r="R825"/>
  <c r="Q825"/>
  <c r="P825"/>
  <c r="O825"/>
  <c r="U824"/>
  <c r="T824"/>
  <c r="S824"/>
  <c r="R824"/>
  <c r="Q824"/>
  <c r="P824"/>
  <c r="O824"/>
  <c r="U823"/>
  <c r="T823"/>
  <c r="S823"/>
  <c r="R823"/>
  <c r="Q823"/>
  <c r="P823"/>
  <c r="O823"/>
  <c r="U822"/>
  <c r="T822"/>
  <c r="S822"/>
  <c r="R822"/>
  <c r="Q822"/>
  <c r="P822"/>
  <c r="O822"/>
  <c r="U821"/>
  <c r="T821"/>
  <c r="S821"/>
  <c r="R821"/>
  <c r="Q821"/>
  <c r="P821"/>
  <c r="O821"/>
  <c r="U820"/>
  <c r="T820"/>
  <c r="S820"/>
  <c r="R820"/>
  <c r="Q820"/>
  <c r="P820"/>
  <c r="O820"/>
  <c r="U819"/>
  <c r="T819"/>
  <c r="S819"/>
  <c r="R819"/>
  <c r="Q819"/>
  <c r="P819"/>
  <c r="O819"/>
  <c r="U818"/>
  <c r="T818"/>
  <c r="S818"/>
  <c r="R818"/>
  <c r="Q818"/>
  <c r="P818"/>
  <c r="O818"/>
  <c r="U817"/>
  <c r="T817"/>
  <c r="S817"/>
  <c r="R817"/>
  <c r="Q817"/>
  <c r="P817"/>
  <c r="O817"/>
  <c r="U816"/>
  <c r="T816"/>
  <c r="S816"/>
  <c r="R816"/>
  <c r="Q816"/>
  <c r="P816"/>
  <c r="O816"/>
  <c r="U815"/>
  <c r="T815"/>
  <c r="S815"/>
  <c r="R815"/>
  <c r="Q815"/>
  <c r="P815"/>
  <c r="O815"/>
  <c r="U814"/>
  <c r="T814"/>
  <c r="S814"/>
  <c r="R814"/>
  <c r="Q814"/>
  <c r="P814"/>
  <c r="O814"/>
  <c r="U813"/>
  <c r="T813"/>
  <c r="S813"/>
  <c r="R813"/>
  <c r="Q813"/>
  <c r="P813"/>
  <c r="O813"/>
  <c r="U812"/>
  <c r="T812"/>
  <c r="S812"/>
  <c r="R812"/>
  <c r="Q812"/>
  <c r="P812"/>
  <c r="O812"/>
  <c r="U811"/>
  <c r="T811"/>
  <c r="S811"/>
  <c r="R811"/>
  <c r="Q811"/>
  <c r="P811"/>
  <c r="O811"/>
  <c r="U810"/>
  <c r="T810"/>
  <c r="S810"/>
  <c r="R810"/>
  <c r="Q810"/>
  <c r="P810"/>
  <c r="O810"/>
  <c r="U809"/>
  <c r="T809"/>
  <c r="S809"/>
  <c r="R809"/>
  <c r="Q809"/>
  <c r="P809"/>
  <c r="O809"/>
  <c r="U808"/>
  <c r="T808"/>
  <c r="S808"/>
  <c r="R808"/>
  <c r="Q808"/>
  <c r="P808"/>
  <c r="O808"/>
  <c r="U807"/>
  <c r="T807"/>
  <c r="S807"/>
  <c r="R807"/>
  <c r="Q807"/>
  <c r="P807"/>
  <c r="O807"/>
  <c r="U806"/>
  <c r="T806"/>
  <c r="S806"/>
  <c r="R806"/>
  <c r="Q806"/>
  <c r="P806"/>
  <c r="O806"/>
  <c r="U805"/>
  <c r="T805"/>
  <c r="S805"/>
  <c r="R805"/>
  <c r="Q805"/>
  <c r="P805"/>
  <c r="O805"/>
  <c r="U804"/>
  <c r="T804"/>
  <c r="S804"/>
  <c r="R804"/>
  <c r="Q804"/>
  <c r="P804"/>
  <c r="O804"/>
  <c r="U803"/>
  <c r="T803"/>
  <c r="S803"/>
  <c r="R803"/>
  <c r="Q803"/>
  <c r="P803"/>
  <c r="O803"/>
  <c r="U802"/>
  <c r="T802"/>
  <c r="S802"/>
  <c r="R802"/>
  <c r="Q802"/>
  <c r="P802"/>
  <c r="O802"/>
  <c r="U801"/>
  <c r="T801"/>
  <c r="S801"/>
  <c r="R801"/>
  <c r="Q801"/>
  <c r="P801"/>
  <c r="O801"/>
  <c r="U800"/>
  <c r="T800"/>
  <c r="S800"/>
  <c r="R800"/>
  <c r="Q800"/>
  <c r="P800"/>
  <c r="O800"/>
  <c r="U799"/>
  <c r="T799"/>
  <c r="S799"/>
  <c r="R799"/>
  <c r="Q799"/>
  <c r="P799"/>
  <c r="O799"/>
  <c r="U798"/>
  <c r="T798"/>
  <c r="S798"/>
  <c r="R798"/>
  <c r="Q798"/>
  <c r="P798"/>
  <c r="O798"/>
  <c r="U797"/>
  <c r="T797"/>
  <c r="S797"/>
  <c r="R797"/>
  <c r="Q797"/>
  <c r="P797"/>
  <c r="O797"/>
  <c r="U796"/>
  <c r="T796"/>
  <c r="S796"/>
  <c r="R796"/>
  <c r="Q796"/>
  <c r="P796"/>
  <c r="O796"/>
  <c r="U795"/>
  <c r="T795"/>
  <c r="S795"/>
  <c r="R795"/>
  <c r="Q795"/>
  <c r="P795"/>
  <c r="O795"/>
  <c r="U794"/>
  <c r="T794"/>
  <c r="S794"/>
  <c r="R794"/>
  <c r="Q794"/>
  <c r="P794"/>
  <c r="O794"/>
  <c r="U793"/>
  <c r="T793"/>
  <c r="S793"/>
  <c r="R793"/>
  <c r="Q793"/>
  <c r="P793"/>
  <c r="O793"/>
  <c r="U792"/>
  <c r="T792"/>
  <c r="S792"/>
  <c r="R792"/>
  <c r="Q792"/>
  <c r="P792"/>
  <c r="O792"/>
  <c r="U791"/>
  <c r="T791"/>
  <c r="S791"/>
  <c r="R791"/>
  <c r="Q791"/>
  <c r="P791"/>
  <c r="O791"/>
  <c r="U790"/>
  <c r="T790"/>
  <c r="S790"/>
  <c r="R790"/>
  <c r="Q790"/>
  <c r="P790"/>
  <c r="O790"/>
  <c r="U789"/>
  <c r="T789"/>
  <c r="S789"/>
  <c r="R789"/>
  <c r="Q789"/>
  <c r="P789"/>
  <c r="O789"/>
  <c r="U788"/>
  <c r="T788"/>
  <c r="S788"/>
  <c r="R788"/>
  <c r="Q788"/>
  <c r="P788"/>
  <c r="O788"/>
  <c r="U787"/>
  <c r="T787"/>
  <c r="S787"/>
  <c r="R787"/>
  <c r="Q787"/>
  <c r="P787"/>
  <c r="O787"/>
  <c r="U786"/>
  <c r="T786"/>
  <c r="S786"/>
  <c r="R786"/>
  <c r="Q786"/>
  <c r="P786"/>
  <c r="O786"/>
  <c r="U785"/>
  <c r="T785"/>
  <c r="S785"/>
  <c r="R785"/>
  <c r="Q785"/>
  <c r="P785"/>
  <c r="O785"/>
  <c r="U784"/>
  <c r="T784"/>
  <c r="S784"/>
  <c r="R784"/>
  <c r="Q784"/>
  <c r="P784"/>
  <c r="O784"/>
  <c r="U783"/>
  <c r="T783"/>
  <c r="S783"/>
  <c r="R783"/>
  <c r="Q783"/>
  <c r="P783"/>
  <c r="O783"/>
  <c r="U782"/>
  <c r="T782"/>
  <c r="S782"/>
  <c r="R782"/>
  <c r="Q782"/>
  <c r="P782"/>
  <c r="O782"/>
  <c r="U781"/>
  <c r="T781"/>
  <c r="S781"/>
  <c r="R781"/>
  <c r="Q781"/>
  <c r="P781"/>
  <c r="O781"/>
  <c r="U780"/>
  <c r="T780"/>
  <c r="S780"/>
  <c r="R780"/>
  <c r="Q780"/>
  <c r="P780"/>
  <c r="O780"/>
  <c r="U779"/>
  <c r="T779"/>
  <c r="S779"/>
  <c r="R779"/>
  <c r="Q779"/>
  <c r="P779"/>
  <c r="O779"/>
  <c r="U778"/>
  <c r="T778"/>
  <c r="S778"/>
  <c r="R778"/>
  <c r="Q778"/>
  <c r="P778"/>
  <c r="O778"/>
  <c r="U777"/>
  <c r="T777"/>
  <c r="S777"/>
  <c r="R777"/>
  <c r="Q777"/>
  <c r="P777"/>
  <c r="O777"/>
  <c r="U776"/>
  <c r="T776"/>
  <c r="S776"/>
  <c r="R776"/>
  <c r="Q776"/>
  <c r="P776"/>
  <c r="O776"/>
  <c r="U775"/>
  <c r="T775"/>
  <c r="S775"/>
  <c r="R775"/>
  <c r="Q775"/>
  <c r="P775"/>
  <c r="O775"/>
  <c r="U774"/>
  <c r="T774"/>
  <c r="S774"/>
  <c r="R774"/>
  <c r="Q774"/>
  <c r="P774"/>
  <c r="O774"/>
  <c r="U773"/>
  <c r="T773"/>
  <c r="S773"/>
  <c r="R773"/>
  <c r="Q773"/>
  <c r="P773"/>
  <c r="O773"/>
  <c r="U772"/>
  <c r="T772"/>
  <c r="S772"/>
  <c r="R772"/>
  <c r="Q772"/>
  <c r="P772"/>
  <c r="O772"/>
  <c r="U771"/>
  <c r="T771"/>
  <c r="S771"/>
  <c r="R771"/>
  <c r="Q771"/>
  <c r="P771"/>
  <c r="O771"/>
  <c r="U770"/>
  <c r="T770"/>
  <c r="S770"/>
  <c r="R770"/>
  <c r="Q770"/>
  <c r="P770"/>
  <c r="O770"/>
  <c r="U769"/>
  <c r="T769"/>
  <c r="S769"/>
  <c r="R769"/>
  <c r="Q769"/>
  <c r="P769"/>
  <c r="O769"/>
  <c r="U768"/>
  <c r="T768"/>
  <c r="S768"/>
  <c r="R768"/>
  <c r="Q768"/>
  <c r="P768"/>
  <c r="O768"/>
  <c r="U767"/>
  <c r="T767"/>
  <c r="S767"/>
  <c r="R767"/>
  <c r="Q767"/>
  <c r="P767"/>
  <c r="O767"/>
  <c r="U766"/>
  <c r="T766"/>
  <c r="S766"/>
  <c r="R766"/>
  <c r="Q766"/>
  <c r="P766"/>
  <c r="O766"/>
  <c r="U765"/>
  <c r="T765"/>
  <c r="S765"/>
  <c r="R765"/>
  <c r="Q765"/>
  <c r="P765"/>
  <c r="O765"/>
  <c r="U764"/>
  <c r="T764"/>
  <c r="S764"/>
  <c r="R764"/>
  <c r="Q764"/>
  <c r="P764"/>
  <c r="O764"/>
  <c r="U763"/>
  <c r="T763"/>
  <c r="S763"/>
  <c r="R763"/>
  <c r="Q763"/>
  <c r="P763"/>
  <c r="O763"/>
  <c r="U762"/>
  <c r="T762"/>
  <c r="S762"/>
  <c r="R762"/>
  <c r="Q762"/>
  <c r="P762"/>
  <c r="O762"/>
  <c r="U761"/>
  <c r="T761"/>
  <c r="S761"/>
  <c r="R761"/>
  <c r="Q761"/>
  <c r="P761"/>
  <c r="O761"/>
  <c r="U760"/>
  <c r="T760"/>
  <c r="S760"/>
  <c r="R760"/>
  <c r="Q760"/>
  <c r="P760"/>
  <c r="O760"/>
  <c r="U759"/>
  <c r="T759"/>
  <c r="S759"/>
  <c r="R759"/>
  <c r="Q759"/>
  <c r="P759"/>
  <c r="O759"/>
  <c r="U758"/>
  <c r="T758"/>
  <c r="S758"/>
  <c r="R758"/>
  <c r="Q758"/>
  <c r="P758"/>
  <c r="O758"/>
  <c r="U757"/>
  <c r="T757"/>
  <c r="S757"/>
  <c r="R757"/>
  <c r="Q757"/>
  <c r="P757"/>
  <c r="O757"/>
  <c r="U756"/>
  <c r="T756"/>
  <c r="S756"/>
  <c r="R756"/>
  <c r="Q756"/>
  <c r="P756"/>
  <c r="O756"/>
  <c r="U755"/>
  <c r="T755"/>
  <c r="S755"/>
  <c r="R755"/>
  <c r="Q755"/>
  <c r="P755"/>
  <c r="O755"/>
  <c r="U754"/>
  <c r="T754"/>
  <c r="S754"/>
  <c r="R754"/>
  <c r="Q754"/>
  <c r="P754"/>
  <c r="O754"/>
  <c r="U753"/>
  <c r="T753"/>
  <c r="S753"/>
  <c r="R753"/>
  <c r="Q753"/>
  <c r="P753"/>
  <c r="O753"/>
  <c r="U752"/>
  <c r="T752"/>
  <c r="S752"/>
  <c r="R752"/>
  <c r="Q752"/>
  <c r="P752"/>
  <c r="O752"/>
  <c r="U751"/>
  <c r="T751"/>
  <c r="S751"/>
  <c r="R751"/>
  <c r="Q751"/>
  <c r="P751"/>
  <c r="O751"/>
  <c r="U750"/>
  <c r="T750"/>
  <c r="S750"/>
  <c r="R750"/>
  <c r="Q750"/>
  <c r="P750"/>
  <c r="O750"/>
  <c r="U749"/>
  <c r="T749"/>
  <c r="S749"/>
  <c r="R749"/>
  <c r="Q749"/>
  <c r="P749"/>
  <c r="O749"/>
  <c r="U748"/>
  <c r="T748"/>
  <c r="S748"/>
  <c r="R748"/>
  <c r="Q748"/>
  <c r="P748"/>
  <c r="O748"/>
  <c r="U747"/>
  <c r="T747"/>
  <c r="S747"/>
  <c r="R747"/>
  <c r="Q747"/>
  <c r="P747"/>
  <c r="O747"/>
  <c r="U746"/>
  <c r="T746"/>
  <c r="S746"/>
  <c r="R746"/>
  <c r="Q746"/>
  <c r="P746"/>
  <c r="O746"/>
  <c r="U745"/>
  <c r="T745"/>
  <c r="S745"/>
  <c r="R745"/>
  <c r="Q745"/>
  <c r="P745"/>
  <c r="O745"/>
  <c r="U744"/>
  <c r="T744"/>
  <c r="S744"/>
  <c r="R744"/>
  <c r="Q744"/>
  <c r="P744"/>
  <c r="O744"/>
  <c r="U743"/>
  <c r="T743"/>
  <c r="S743"/>
  <c r="R743"/>
  <c r="Q743"/>
  <c r="P743"/>
  <c r="O743"/>
  <c r="U742"/>
  <c r="T742"/>
  <c r="S742"/>
  <c r="R742"/>
  <c r="Q742"/>
  <c r="P742"/>
  <c r="O742"/>
  <c r="U741"/>
  <c r="T741"/>
  <c r="S741"/>
  <c r="R741"/>
  <c r="Q741"/>
  <c r="P741"/>
  <c r="O741"/>
  <c r="U740"/>
  <c r="T740"/>
  <c r="S740"/>
  <c r="R740"/>
  <c r="Q740"/>
  <c r="P740"/>
  <c r="O740"/>
  <c r="U739"/>
  <c r="T739"/>
  <c r="S739"/>
  <c r="R739"/>
  <c r="Q739"/>
  <c r="P739"/>
  <c r="O739"/>
  <c r="U738"/>
  <c r="T738"/>
  <c r="S738"/>
  <c r="R738"/>
  <c r="Q738"/>
  <c r="P738"/>
  <c r="O738"/>
  <c r="U737"/>
  <c r="T737"/>
  <c r="S737"/>
  <c r="R737"/>
  <c r="Q737"/>
  <c r="P737"/>
  <c r="O737"/>
  <c r="U736"/>
  <c r="T736"/>
  <c r="S736"/>
  <c r="R736"/>
  <c r="Q736"/>
  <c r="P736"/>
  <c r="O736"/>
  <c r="U735"/>
  <c r="T735"/>
  <c r="S735"/>
  <c r="R735"/>
  <c r="Q735"/>
  <c r="P735"/>
  <c r="O735"/>
  <c r="U734"/>
  <c r="T734"/>
  <c r="S734"/>
  <c r="R734"/>
  <c r="Q734"/>
  <c r="P734"/>
  <c r="O734"/>
  <c r="U733"/>
  <c r="T733"/>
  <c r="S733"/>
  <c r="R733"/>
  <c r="Q733"/>
  <c r="P733"/>
  <c r="O733"/>
  <c r="U732"/>
  <c r="T732"/>
  <c r="S732"/>
  <c r="R732"/>
  <c r="Q732"/>
  <c r="P732"/>
  <c r="O732"/>
  <c r="U731"/>
  <c r="T731"/>
  <c r="S731"/>
  <c r="R731"/>
  <c r="Q731"/>
  <c r="P731"/>
  <c r="O731"/>
  <c r="U730"/>
  <c r="T730"/>
  <c r="S730"/>
  <c r="R730"/>
  <c r="Q730"/>
  <c r="P730"/>
  <c r="O730"/>
  <c r="U729"/>
  <c r="T729"/>
  <c r="S729"/>
  <c r="R729"/>
  <c r="Q729"/>
  <c r="P729"/>
  <c r="O729"/>
  <c r="U728"/>
  <c r="T728"/>
  <c r="S728"/>
  <c r="R728"/>
  <c r="Q728"/>
  <c r="P728"/>
  <c r="O728"/>
  <c r="U727"/>
  <c r="T727"/>
  <c r="S727"/>
  <c r="R727"/>
  <c r="Q727"/>
  <c r="P727"/>
  <c r="O727"/>
  <c r="U726"/>
  <c r="T726"/>
  <c r="S726"/>
  <c r="R726"/>
  <c r="Q726"/>
  <c r="P726"/>
  <c r="O726"/>
  <c r="U725"/>
  <c r="T725"/>
  <c r="S725"/>
  <c r="R725"/>
  <c r="Q725"/>
  <c r="P725"/>
  <c r="O725"/>
  <c r="U724"/>
  <c r="T724"/>
  <c r="S724"/>
  <c r="R724"/>
  <c r="Q724"/>
  <c r="P724"/>
  <c r="O724"/>
  <c r="U723"/>
  <c r="T723"/>
  <c r="S723"/>
  <c r="R723"/>
  <c r="Q723"/>
  <c r="P723"/>
  <c r="O723"/>
  <c r="U722"/>
  <c r="T722"/>
  <c r="S722"/>
  <c r="R722"/>
  <c r="Q722"/>
  <c r="P722"/>
  <c r="O722"/>
  <c r="U721"/>
  <c r="T721"/>
  <c r="S721"/>
  <c r="R721"/>
  <c r="Q721"/>
  <c r="P721"/>
  <c r="O721"/>
  <c r="U720"/>
  <c r="T720"/>
  <c r="S720"/>
  <c r="R720"/>
  <c r="Q720"/>
  <c r="P720"/>
  <c r="O720"/>
  <c r="U719"/>
  <c r="T719"/>
  <c r="S719"/>
  <c r="R719"/>
  <c r="Q719"/>
  <c r="P719"/>
  <c r="O719"/>
  <c r="U718"/>
  <c r="T718"/>
  <c r="S718"/>
  <c r="R718"/>
  <c r="Q718"/>
  <c r="P718"/>
  <c r="O718"/>
  <c r="U717"/>
  <c r="T717"/>
  <c r="S717"/>
  <c r="R717"/>
  <c r="Q717"/>
  <c r="P717"/>
  <c r="O717"/>
  <c r="U716"/>
  <c r="T716"/>
  <c r="S716"/>
  <c r="R716"/>
  <c r="Q716"/>
  <c r="P716"/>
  <c r="O716"/>
  <c r="U715"/>
  <c r="T715"/>
  <c r="S715"/>
  <c r="R715"/>
  <c r="Q715"/>
  <c r="P715"/>
  <c r="O715"/>
  <c r="U714"/>
  <c r="T714"/>
  <c r="S714"/>
  <c r="R714"/>
  <c r="Q714"/>
  <c r="P714"/>
  <c r="O714"/>
  <c r="U713"/>
  <c r="T713"/>
  <c r="S713"/>
  <c r="R713"/>
  <c r="Q713"/>
  <c r="P713"/>
  <c r="O713"/>
  <c r="U712"/>
  <c r="T712"/>
  <c r="S712"/>
  <c r="R712"/>
  <c r="Q712"/>
  <c r="P712"/>
  <c r="O712"/>
  <c r="U711"/>
  <c r="T711"/>
  <c r="S711"/>
  <c r="R711"/>
  <c r="Q711"/>
  <c r="P711"/>
  <c r="O711"/>
  <c r="U710"/>
  <c r="T710"/>
  <c r="S710"/>
  <c r="R710"/>
  <c r="Q710"/>
  <c r="P710"/>
  <c r="O710"/>
  <c r="U709"/>
  <c r="T709"/>
  <c r="S709"/>
  <c r="R709"/>
  <c r="Q709"/>
  <c r="P709"/>
  <c r="O709"/>
  <c r="U708"/>
  <c r="T708"/>
  <c r="S708"/>
  <c r="R708"/>
  <c r="Q708"/>
  <c r="P708"/>
  <c r="O708"/>
  <c r="U707"/>
  <c r="T707"/>
  <c r="S707"/>
  <c r="R707"/>
  <c r="Q707"/>
  <c r="P707"/>
  <c r="O707"/>
  <c r="U706"/>
  <c r="T706"/>
  <c r="S706"/>
  <c r="R706"/>
  <c r="Q706"/>
  <c r="P706"/>
  <c r="O706"/>
  <c r="U705"/>
  <c r="T705"/>
  <c r="S705"/>
  <c r="R705"/>
  <c r="Q705"/>
  <c r="P705"/>
  <c r="O705"/>
  <c r="U704"/>
  <c r="T704"/>
  <c r="S704"/>
  <c r="R704"/>
  <c r="Q704"/>
  <c r="P704"/>
  <c r="O704"/>
  <c r="U703"/>
  <c r="T703"/>
  <c r="S703"/>
  <c r="R703"/>
  <c r="Q703"/>
  <c r="P703"/>
  <c r="O703"/>
  <c r="U702"/>
  <c r="T702"/>
  <c r="S702"/>
  <c r="R702"/>
  <c r="Q702"/>
  <c r="P702"/>
  <c r="O702"/>
  <c r="U701"/>
  <c r="T701"/>
  <c r="S701"/>
  <c r="R701"/>
  <c r="Q701"/>
  <c r="P701"/>
  <c r="O701"/>
  <c r="U700"/>
  <c r="T700"/>
  <c r="S700"/>
  <c r="R700"/>
  <c r="Q700"/>
  <c r="P700"/>
  <c r="O700"/>
  <c r="U699"/>
  <c r="T699"/>
  <c r="S699"/>
  <c r="R699"/>
  <c r="Q699"/>
  <c r="P699"/>
  <c r="O699"/>
  <c r="U698"/>
  <c r="T698"/>
  <c r="S698"/>
  <c r="R698"/>
  <c r="Q698"/>
  <c r="P698"/>
  <c r="O698"/>
  <c r="U697"/>
  <c r="T697"/>
  <c r="S697"/>
  <c r="R697"/>
  <c r="Q697"/>
  <c r="P697"/>
  <c r="O697"/>
  <c r="U696"/>
  <c r="T696"/>
  <c r="S696"/>
  <c r="R696"/>
  <c r="Q696"/>
  <c r="P696"/>
  <c r="O696"/>
  <c r="U695"/>
  <c r="T695"/>
  <c r="S695"/>
  <c r="R695"/>
  <c r="Q695"/>
  <c r="P695"/>
  <c r="O695"/>
  <c r="U694"/>
  <c r="T694"/>
  <c r="S694"/>
  <c r="R694"/>
  <c r="Q694"/>
  <c r="P694"/>
  <c r="O694"/>
  <c r="U693"/>
  <c r="T693"/>
  <c r="S693"/>
  <c r="R693"/>
  <c r="Q693"/>
  <c r="P693"/>
  <c r="O693"/>
  <c r="U692"/>
  <c r="T692"/>
  <c r="S692"/>
  <c r="R692"/>
  <c r="Q692"/>
  <c r="P692"/>
  <c r="O692"/>
  <c r="U691"/>
  <c r="T691"/>
  <c r="S691"/>
  <c r="R691"/>
  <c r="Q691"/>
  <c r="P691"/>
  <c r="O691"/>
  <c r="U690"/>
  <c r="T690"/>
  <c r="S690"/>
  <c r="R690"/>
  <c r="Q690"/>
  <c r="P690"/>
  <c r="O690"/>
  <c r="U689"/>
  <c r="T689"/>
  <c r="S689"/>
  <c r="R689"/>
  <c r="Q689"/>
  <c r="P689"/>
  <c r="O689"/>
  <c r="U688"/>
  <c r="T688"/>
  <c r="S688"/>
  <c r="R688"/>
  <c r="Q688"/>
  <c r="P688"/>
  <c r="O688"/>
  <c r="U687"/>
  <c r="T687"/>
  <c r="S687"/>
  <c r="R687"/>
  <c r="Q687"/>
  <c r="P687"/>
  <c r="O687"/>
  <c r="U686"/>
  <c r="T686"/>
  <c r="S686"/>
  <c r="R686"/>
  <c r="Q686"/>
  <c r="P686"/>
  <c r="O686"/>
  <c r="U685"/>
  <c r="T685"/>
  <c r="S685"/>
  <c r="R685"/>
  <c r="Q685"/>
  <c r="P685"/>
  <c r="O685"/>
  <c r="U684"/>
  <c r="T684"/>
  <c r="S684"/>
  <c r="R684"/>
  <c r="Q684"/>
  <c r="P684"/>
  <c r="O684"/>
  <c r="U683"/>
  <c r="T683"/>
  <c r="S683"/>
  <c r="R683"/>
  <c r="Q683"/>
  <c r="P683"/>
  <c r="O683"/>
  <c r="U682"/>
  <c r="T682"/>
  <c r="S682"/>
  <c r="R682"/>
  <c r="Q682"/>
  <c r="P682"/>
  <c r="O682"/>
  <c r="U681"/>
  <c r="T681"/>
  <c r="S681"/>
  <c r="R681"/>
  <c r="Q681"/>
  <c r="P681"/>
  <c r="O681"/>
  <c r="U680"/>
  <c r="T680"/>
  <c r="S680"/>
  <c r="R680"/>
  <c r="Q680"/>
  <c r="P680"/>
  <c r="O680"/>
  <c r="U679"/>
  <c r="T679"/>
  <c r="S679"/>
  <c r="R679"/>
  <c r="Q679"/>
  <c r="P679"/>
  <c r="O679"/>
  <c r="U678"/>
  <c r="T678"/>
  <c r="S678"/>
  <c r="R678"/>
  <c r="Q678"/>
  <c r="P678"/>
  <c r="O678"/>
  <c r="U677"/>
  <c r="T677"/>
  <c r="S677"/>
  <c r="R677"/>
  <c r="Q677"/>
  <c r="P677"/>
  <c r="O677"/>
  <c r="U676"/>
  <c r="T676"/>
  <c r="S676"/>
  <c r="R676"/>
  <c r="Q676"/>
  <c r="P676"/>
  <c r="O676"/>
  <c r="U675"/>
  <c r="T675"/>
  <c r="S675"/>
  <c r="R675"/>
  <c r="Q675"/>
  <c r="P675"/>
  <c r="O675"/>
  <c r="U674"/>
  <c r="T674"/>
  <c r="S674"/>
  <c r="R674"/>
  <c r="Q674"/>
  <c r="P674"/>
  <c r="O674"/>
  <c r="U673"/>
  <c r="T673"/>
  <c r="S673"/>
  <c r="R673"/>
  <c r="Q673"/>
  <c r="P673"/>
  <c r="O673"/>
  <c r="U672"/>
  <c r="T672"/>
  <c r="S672"/>
  <c r="R672"/>
  <c r="Q672"/>
  <c r="P672"/>
  <c r="O672"/>
  <c r="U671"/>
  <c r="T671"/>
  <c r="S671"/>
  <c r="R671"/>
  <c r="Q671"/>
  <c r="P671"/>
  <c r="O671"/>
  <c r="U670"/>
  <c r="T670"/>
  <c r="S670"/>
  <c r="R670"/>
  <c r="Q670"/>
  <c r="P670"/>
  <c r="O670"/>
  <c r="U669"/>
  <c r="T669"/>
  <c r="S669"/>
  <c r="R669"/>
  <c r="Q669"/>
  <c r="P669"/>
  <c r="O669"/>
  <c r="U668"/>
  <c r="T668"/>
  <c r="S668"/>
  <c r="R668"/>
  <c r="Q668"/>
  <c r="P668"/>
  <c r="O668"/>
  <c r="U667"/>
  <c r="T667"/>
  <c r="S667"/>
  <c r="R667"/>
  <c r="Q667"/>
  <c r="P667"/>
  <c r="O667"/>
  <c r="U666"/>
  <c r="T666"/>
  <c r="S666"/>
  <c r="R666"/>
  <c r="Q666"/>
  <c r="P666"/>
  <c r="O666"/>
  <c r="U665"/>
  <c r="T665"/>
  <c r="S665"/>
  <c r="R665"/>
  <c r="Q665"/>
  <c r="P665"/>
  <c r="O665"/>
  <c r="U664"/>
  <c r="T664"/>
  <c r="S664"/>
  <c r="R664"/>
  <c r="Q664"/>
  <c r="P664"/>
  <c r="O664"/>
  <c r="U663"/>
  <c r="T663"/>
  <c r="S663"/>
  <c r="R663"/>
  <c r="Q663"/>
  <c r="P663"/>
  <c r="O663"/>
  <c r="U662"/>
  <c r="T662"/>
  <c r="S662"/>
  <c r="R662"/>
  <c r="Q662"/>
  <c r="P662"/>
  <c r="O662"/>
  <c r="U661"/>
  <c r="T661"/>
  <c r="S661"/>
  <c r="R661"/>
  <c r="Q661"/>
  <c r="P661"/>
  <c r="O661"/>
  <c r="U660"/>
  <c r="T660"/>
  <c r="S660"/>
  <c r="R660"/>
  <c r="Q660"/>
  <c r="P660"/>
  <c r="O660"/>
  <c r="U659"/>
  <c r="T659"/>
  <c r="S659"/>
  <c r="R659"/>
  <c r="Q659"/>
  <c r="P659"/>
  <c r="O659"/>
  <c r="U658"/>
  <c r="T658"/>
  <c r="S658"/>
  <c r="R658"/>
  <c r="Q658"/>
  <c r="P658"/>
  <c r="O658"/>
  <c r="U657"/>
  <c r="T657"/>
  <c r="S657"/>
  <c r="R657"/>
  <c r="Q657"/>
  <c r="P657"/>
  <c r="O657"/>
  <c r="U656"/>
  <c r="T656"/>
  <c r="S656"/>
  <c r="R656"/>
  <c r="Q656"/>
  <c r="P656"/>
  <c r="O656"/>
  <c r="U655"/>
  <c r="T655"/>
  <c r="S655"/>
  <c r="R655"/>
  <c r="Q655"/>
  <c r="P655"/>
  <c r="O655"/>
  <c r="U654"/>
  <c r="T654"/>
  <c r="S654"/>
  <c r="R654"/>
  <c r="Q654"/>
  <c r="P654"/>
  <c r="O654"/>
  <c r="U653"/>
  <c r="T653"/>
  <c r="S653"/>
  <c r="R653"/>
  <c r="Q653"/>
  <c r="P653"/>
  <c r="O653"/>
  <c r="U652"/>
  <c r="T652"/>
  <c r="S652"/>
  <c r="R652"/>
  <c r="Q652"/>
  <c r="P652"/>
  <c r="O652"/>
  <c r="U651"/>
  <c r="T651"/>
  <c r="S651"/>
  <c r="R651"/>
  <c r="Q651"/>
  <c r="P651"/>
  <c r="O651"/>
  <c r="U650"/>
  <c r="T650"/>
  <c r="S650"/>
  <c r="R650"/>
  <c r="Q650"/>
  <c r="P650"/>
  <c r="O650"/>
  <c r="U649"/>
  <c r="T649"/>
  <c r="S649"/>
  <c r="R649"/>
  <c r="Q649"/>
  <c r="P649"/>
  <c r="O649"/>
  <c r="U648"/>
  <c r="T648"/>
  <c r="S648"/>
  <c r="R648"/>
  <c r="Q648"/>
  <c r="P648"/>
  <c r="O648"/>
  <c r="U647"/>
  <c r="T647"/>
  <c r="S647"/>
  <c r="R647"/>
  <c r="Q647"/>
  <c r="P647"/>
  <c r="O647"/>
  <c r="U646"/>
  <c r="T646"/>
  <c r="S646"/>
  <c r="R646"/>
  <c r="Q646"/>
  <c r="P646"/>
  <c r="O646"/>
  <c r="U645"/>
  <c r="T645"/>
  <c r="S645"/>
  <c r="R645"/>
  <c r="Q645"/>
  <c r="P645"/>
  <c r="O645"/>
  <c r="U644"/>
  <c r="T644"/>
  <c r="S644"/>
  <c r="R644"/>
  <c r="Q644"/>
  <c r="P644"/>
  <c r="O644"/>
  <c r="U643"/>
  <c r="T643"/>
  <c r="S643"/>
  <c r="R643"/>
  <c r="Q643"/>
  <c r="P643"/>
  <c r="O643"/>
  <c r="U642"/>
  <c r="T642"/>
  <c r="S642"/>
  <c r="R642"/>
  <c r="Q642"/>
  <c r="P642"/>
  <c r="O642"/>
  <c r="U641"/>
  <c r="T641"/>
  <c r="S641"/>
  <c r="R641"/>
  <c r="Q641"/>
  <c r="P641"/>
  <c r="O641"/>
  <c r="U640"/>
  <c r="T640"/>
  <c r="S640"/>
  <c r="R640"/>
  <c r="Q640"/>
  <c r="P640"/>
  <c r="O640"/>
  <c r="U639"/>
  <c r="T639"/>
  <c r="S639"/>
  <c r="R639"/>
  <c r="Q639"/>
  <c r="P639"/>
  <c r="O639"/>
  <c r="U638"/>
  <c r="T638"/>
  <c r="S638"/>
  <c r="R638"/>
  <c r="Q638"/>
  <c r="P638"/>
  <c r="O638"/>
  <c r="U637"/>
  <c r="T637"/>
  <c r="S637"/>
  <c r="R637"/>
  <c r="Q637"/>
  <c r="P637"/>
  <c r="O637"/>
  <c r="U636"/>
  <c r="T636"/>
  <c r="S636"/>
  <c r="R636"/>
  <c r="Q636"/>
  <c r="P636"/>
  <c r="O636"/>
  <c r="U635"/>
  <c r="T635"/>
  <c r="S635"/>
  <c r="R635"/>
  <c r="Q635"/>
  <c r="P635"/>
  <c r="O635"/>
  <c r="U634"/>
  <c r="T634"/>
  <c r="S634"/>
  <c r="R634"/>
  <c r="Q634"/>
  <c r="P634"/>
  <c r="O634"/>
  <c r="U633"/>
  <c r="T633"/>
  <c r="S633"/>
  <c r="R633"/>
  <c r="Q633"/>
  <c r="P633"/>
  <c r="O633"/>
  <c r="U632"/>
  <c r="T632"/>
  <c r="S632"/>
  <c r="R632"/>
  <c r="Q632"/>
  <c r="P632"/>
  <c r="O632"/>
  <c r="U631"/>
  <c r="T631"/>
  <c r="S631"/>
  <c r="R631"/>
  <c r="Q631"/>
  <c r="P631"/>
  <c r="O631"/>
  <c r="U630"/>
  <c r="T630"/>
  <c r="S630"/>
  <c r="R630"/>
  <c r="Q630"/>
  <c r="P630"/>
  <c r="O630"/>
  <c r="U629"/>
  <c r="T629"/>
  <c r="S629"/>
  <c r="R629"/>
  <c r="Q629"/>
  <c r="P629"/>
  <c r="O629"/>
  <c r="U628"/>
  <c r="T628"/>
  <c r="S628"/>
  <c r="R628"/>
  <c r="Q628"/>
  <c r="P628"/>
  <c r="O628"/>
  <c r="U627"/>
  <c r="T627"/>
  <c r="S627"/>
  <c r="R627"/>
  <c r="Q627"/>
  <c r="P627"/>
  <c r="O627"/>
  <c r="U626"/>
  <c r="T626"/>
  <c r="S626"/>
  <c r="R626"/>
  <c r="Q626"/>
  <c r="P626"/>
  <c r="O626"/>
  <c r="U625"/>
  <c r="T625"/>
  <c r="S625"/>
  <c r="R625"/>
  <c r="Q625"/>
  <c r="P625"/>
  <c r="O625"/>
  <c r="U624"/>
  <c r="T624"/>
  <c r="S624"/>
  <c r="R624"/>
  <c r="Q624"/>
  <c r="P624"/>
  <c r="O624"/>
  <c r="U623"/>
  <c r="T623"/>
  <c r="S623"/>
  <c r="R623"/>
  <c r="Q623"/>
  <c r="P623"/>
  <c r="O623"/>
  <c r="U622"/>
  <c r="T622"/>
  <c r="S622"/>
  <c r="R622"/>
  <c r="Q622"/>
  <c r="P622"/>
  <c r="O622"/>
  <c r="U621"/>
  <c r="T621"/>
  <c r="S621"/>
  <c r="R621"/>
  <c r="Q621"/>
  <c r="P621"/>
  <c r="O621"/>
  <c r="U620"/>
  <c r="T620"/>
  <c r="S620"/>
  <c r="R620"/>
  <c r="Q620"/>
  <c r="P620"/>
  <c r="O620"/>
  <c r="U619"/>
  <c r="T619"/>
  <c r="S619"/>
  <c r="R619"/>
  <c r="Q619"/>
  <c r="P619"/>
  <c r="O619"/>
  <c r="U618"/>
  <c r="T618"/>
  <c r="S618"/>
  <c r="R618"/>
  <c r="Q618"/>
  <c r="P618"/>
  <c r="O618"/>
  <c r="U617"/>
  <c r="T617"/>
  <c r="S617"/>
  <c r="R617"/>
  <c r="Q617"/>
  <c r="P617"/>
  <c r="O617"/>
  <c r="U616"/>
  <c r="T616"/>
  <c r="S616"/>
  <c r="R616"/>
  <c r="Q616"/>
  <c r="P616"/>
  <c r="O616"/>
  <c r="U615"/>
  <c r="T615"/>
  <c r="S615"/>
  <c r="R615"/>
  <c r="Q615"/>
  <c r="P615"/>
  <c r="O615"/>
  <c r="U614"/>
  <c r="T614"/>
  <c r="S614"/>
  <c r="R614"/>
  <c r="Q614"/>
  <c r="P614"/>
  <c r="O614"/>
  <c r="U613"/>
  <c r="T613"/>
  <c r="S613"/>
  <c r="R613"/>
  <c r="Q613"/>
  <c r="P613"/>
  <c r="O613"/>
  <c r="U612"/>
  <c r="T612"/>
  <c r="S612"/>
  <c r="R612"/>
  <c r="Q612"/>
  <c r="P612"/>
  <c r="O612"/>
  <c r="U611"/>
  <c r="T611"/>
  <c r="S611"/>
  <c r="R611"/>
  <c r="Q611"/>
  <c r="P611"/>
  <c r="O611"/>
  <c r="U610"/>
  <c r="T610"/>
  <c r="S610"/>
  <c r="R610"/>
  <c r="Q610"/>
  <c r="P610"/>
  <c r="O610"/>
  <c r="U609"/>
  <c r="T609"/>
  <c r="S609"/>
  <c r="R609"/>
  <c r="Q609"/>
  <c r="P609"/>
  <c r="O609"/>
  <c r="U608"/>
  <c r="T608"/>
  <c r="S608"/>
  <c r="R608"/>
  <c r="Q608"/>
  <c r="P608"/>
  <c r="O608"/>
  <c r="U607"/>
  <c r="T607"/>
  <c r="S607"/>
  <c r="R607"/>
  <c r="Q607"/>
  <c r="P607"/>
  <c r="O607"/>
  <c r="U606"/>
  <c r="T606"/>
  <c r="S606"/>
  <c r="R606"/>
  <c r="Q606"/>
  <c r="P606"/>
  <c r="O606"/>
  <c r="U605"/>
  <c r="T605"/>
  <c r="S605"/>
  <c r="R605"/>
  <c r="Q605"/>
  <c r="P605"/>
  <c r="O605"/>
  <c r="U604"/>
  <c r="T604"/>
  <c r="S604"/>
  <c r="R604"/>
  <c r="Q604"/>
  <c r="P604"/>
  <c r="O604"/>
  <c r="U603"/>
  <c r="T603"/>
  <c r="S603"/>
  <c r="R603"/>
  <c r="Q603"/>
  <c r="P603"/>
  <c r="O603"/>
  <c r="U602"/>
  <c r="T602"/>
  <c r="S602"/>
  <c r="R602"/>
  <c r="Q602"/>
  <c r="P602"/>
  <c r="O602"/>
  <c r="U601"/>
  <c r="T601"/>
  <c r="S601"/>
  <c r="R601"/>
  <c r="Q601"/>
  <c r="P601"/>
  <c r="O601"/>
  <c r="U600"/>
  <c r="T600"/>
  <c r="S600"/>
  <c r="R600"/>
  <c r="Q600"/>
  <c r="P600"/>
  <c r="O600"/>
  <c r="U599"/>
  <c r="T599"/>
  <c r="S599"/>
  <c r="R599"/>
  <c r="Q599"/>
  <c r="P599"/>
  <c r="O599"/>
  <c r="U598"/>
  <c r="T598"/>
  <c r="S598"/>
  <c r="R598"/>
  <c r="Q598"/>
  <c r="P598"/>
  <c r="O598"/>
  <c r="U597"/>
  <c r="T597"/>
  <c r="S597"/>
  <c r="R597"/>
  <c r="Q597"/>
  <c r="P597"/>
  <c r="O597"/>
  <c r="U596"/>
  <c r="T596"/>
  <c r="S596"/>
  <c r="R596"/>
  <c r="Q596"/>
  <c r="P596"/>
  <c r="O596"/>
  <c r="U595"/>
  <c r="T595"/>
  <c r="S595"/>
  <c r="R595"/>
  <c r="Q595"/>
  <c r="P595"/>
  <c r="O595"/>
  <c r="U594"/>
  <c r="T594"/>
  <c r="S594"/>
  <c r="R594"/>
  <c r="Q594"/>
  <c r="P594"/>
  <c r="O594"/>
  <c r="U593"/>
  <c r="T593"/>
  <c r="S593"/>
  <c r="R593"/>
  <c r="Q593"/>
  <c r="P593"/>
  <c r="O593"/>
  <c r="U592"/>
  <c r="T592"/>
  <c r="S592"/>
  <c r="R592"/>
  <c r="Q592"/>
  <c r="P592"/>
  <c r="O592"/>
  <c r="U591"/>
  <c r="T591"/>
  <c r="S591"/>
  <c r="R591"/>
  <c r="Q591"/>
  <c r="P591"/>
  <c r="O591"/>
  <c r="U590"/>
  <c r="T590"/>
  <c r="S590"/>
  <c r="R590"/>
  <c r="Q590"/>
  <c r="P590"/>
  <c r="O590"/>
  <c r="U589"/>
  <c r="T589"/>
  <c r="S589"/>
  <c r="R589"/>
  <c r="Q589"/>
  <c r="P589"/>
  <c r="O589"/>
  <c r="U588"/>
  <c r="T588"/>
  <c r="S588"/>
  <c r="R588"/>
  <c r="Q588"/>
  <c r="P588"/>
  <c r="O588"/>
  <c r="U587"/>
  <c r="T587"/>
  <c r="S587"/>
  <c r="R587"/>
  <c r="Q587"/>
  <c r="P587"/>
  <c r="O587"/>
  <c r="U586"/>
  <c r="T586"/>
  <c r="S586"/>
  <c r="R586"/>
  <c r="Q586"/>
  <c r="P586"/>
  <c r="O586"/>
  <c r="U585"/>
  <c r="T585"/>
  <c r="S585"/>
  <c r="R585"/>
  <c r="Q585"/>
  <c r="P585"/>
  <c r="O585"/>
  <c r="U584"/>
  <c r="T584"/>
  <c r="S584"/>
  <c r="R584"/>
  <c r="Q584"/>
  <c r="P584"/>
  <c r="O584"/>
  <c r="U583"/>
  <c r="T583"/>
  <c r="S583"/>
  <c r="R583"/>
  <c r="Q583"/>
  <c r="P583"/>
  <c r="O583"/>
  <c r="U582"/>
  <c r="T582"/>
  <c r="S582"/>
  <c r="R582"/>
  <c r="Q582"/>
  <c r="P582"/>
  <c r="O582"/>
  <c r="U581"/>
  <c r="T581"/>
  <c r="S581"/>
  <c r="R581"/>
  <c r="Q581"/>
  <c r="P581"/>
  <c r="O581"/>
  <c r="U580"/>
  <c r="T580"/>
  <c r="S580"/>
  <c r="R580"/>
  <c r="Q580"/>
  <c r="P580"/>
  <c r="O580"/>
  <c r="U579"/>
  <c r="T579"/>
  <c r="S579"/>
  <c r="R579"/>
  <c r="Q579"/>
  <c r="P579"/>
  <c r="O579"/>
  <c r="U578"/>
  <c r="T578"/>
  <c r="S578"/>
  <c r="R578"/>
  <c r="Q578"/>
  <c r="P578"/>
  <c r="O578"/>
  <c r="U577"/>
  <c r="T577"/>
  <c r="S577"/>
  <c r="R577"/>
  <c r="Q577"/>
  <c r="P577"/>
  <c r="O577"/>
  <c r="U576"/>
  <c r="T576"/>
  <c r="S576"/>
  <c r="R576"/>
  <c r="Q576"/>
  <c r="P576"/>
  <c r="O576"/>
  <c r="U575"/>
  <c r="T575"/>
  <c r="S575"/>
  <c r="R575"/>
  <c r="Q575"/>
  <c r="P575"/>
  <c r="O575"/>
  <c r="U574"/>
  <c r="T574"/>
  <c r="S574"/>
  <c r="R574"/>
  <c r="Q574"/>
  <c r="P574"/>
  <c r="O574"/>
  <c r="U573"/>
  <c r="T573"/>
  <c r="S573"/>
  <c r="R573"/>
  <c r="Q573"/>
  <c r="P573"/>
  <c r="O573"/>
  <c r="U572"/>
  <c r="T572"/>
  <c r="S572"/>
  <c r="R572"/>
  <c r="Q572"/>
  <c r="P572"/>
  <c r="O572"/>
  <c r="U571"/>
  <c r="T571"/>
  <c r="S571"/>
  <c r="R571"/>
  <c r="Q571"/>
  <c r="P571"/>
  <c r="O571"/>
  <c r="U570"/>
  <c r="T570"/>
  <c r="S570"/>
  <c r="R570"/>
  <c r="Q570"/>
  <c r="P570"/>
  <c r="O570"/>
  <c r="U569"/>
  <c r="T569"/>
  <c r="S569"/>
  <c r="R569"/>
  <c r="Q569"/>
  <c r="P569"/>
  <c r="O569"/>
  <c r="U568"/>
  <c r="T568"/>
  <c r="S568"/>
  <c r="R568"/>
  <c r="Q568"/>
  <c r="P568"/>
  <c r="O568"/>
  <c r="U567"/>
  <c r="T567"/>
  <c r="S567"/>
  <c r="R567"/>
  <c r="Q567"/>
  <c r="P567"/>
  <c r="O567"/>
  <c r="U566"/>
  <c r="T566"/>
  <c r="S566"/>
  <c r="R566"/>
  <c r="Q566"/>
  <c r="P566"/>
  <c r="O566"/>
  <c r="U565"/>
  <c r="T565"/>
  <c r="S565"/>
  <c r="R565"/>
  <c r="Q565"/>
  <c r="P565"/>
  <c r="O565"/>
  <c r="U564"/>
  <c r="T564"/>
  <c r="S564"/>
  <c r="R564"/>
  <c r="Q564"/>
  <c r="P564"/>
  <c r="O564"/>
  <c r="U563"/>
  <c r="T563"/>
  <c r="S563"/>
  <c r="R563"/>
  <c r="Q563"/>
  <c r="P563"/>
  <c r="O563"/>
  <c r="U562"/>
  <c r="T562"/>
  <c r="S562"/>
  <c r="R562"/>
  <c r="Q562"/>
  <c r="P562"/>
  <c r="O562"/>
  <c r="U561"/>
  <c r="T561"/>
  <c r="S561"/>
  <c r="R561"/>
  <c r="Q561"/>
  <c r="P561"/>
  <c r="O561"/>
  <c r="U560"/>
  <c r="T560"/>
  <c r="S560"/>
  <c r="R560"/>
  <c r="Q560"/>
  <c r="P560"/>
  <c r="O560"/>
  <c r="U559"/>
  <c r="T559"/>
  <c r="S559"/>
  <c r="R559"/>
  <c r="Q559"/>
  <c r="P559"/>
  <c r="O559"/>
  <c r="U558"/>
  <c r="T558"/>
  <c r="S558"/>
  <c r="R558"/>
  <c r="Q558"/>
  <c r="P558"/>
  <c r="O558"/>
  <c r="U557"/>
  <c r="T557"/>
  <c r="S557"/>
  <c r="R557"/>
  <c r="Q557"/>
  <c r="P557"/>
  <c r="O557"/>
  <c r="U556"/>
  <c r="T556"/>
  <c r="S556"/>
  <c r="R556"/>
  <c r="Q556"/>
  <c r="P556"/>
  <c r="O556"/>
  <c r="U555"/>
  <c r="T555"/>
  <c r="S555"/>
  <c r="R555"/>
  <c r="Q555"/>
  <c r="P555"/>
  <c r="O555"/>
  <c r="U554"/>
  <c r="T554"/>
  <c r="S554"/>
  <c r="R554"/>
  <c r="Q554"/>
  <c r="P554"/>
  <c r="O554"/>
  <c r="U553"/>
  <c r="T553"/>
  <c r="S553"/>
  <c r="R553"/>
  <c r="Q553"/>
  <c r="P553"/>
  <c r="O553"/>
  <c r="U552"/>
  <c r="T552"/>
  <c r="S552"/>
  <c r="R552"/>
  <c r="Q552"/>
  <c r="P552"/>
  <c r="O552"/>
  <c r="U551"/>
  <c r="T551"/>
  <c r="S551"/>
  <c r="R551"/>
  <c r="Q551"/>
  <c r="P551"/>
  <c r="O551"/>
  <c r="U550"/>
  <c r="T550"/>
  <c r="S550"/>
  <c r="R550"/>
  <c r="Q550"/>
  <c r="P550"/>
  <c r="O550"/>
  <c r="U549"/>
  <c r="T549"/>
  <c r="S549"/>
  <c r="R549"/>
  <c r="Q549"/>
  <c r="P549"/>
  <c r="O549"/>
  <c r="U548"/>
  <c r="T548"/>
  <c r="S548"/>
  <c r="R548"/>
  <c r="Q548"/>
  <c r="P548"/>
  <c r="O548"/>
  <c r="U547"/>
  <c r="T547"/>
  <c r="S547"/>
  <c r="R547"/>
  <c r="Q547"/>
  <c r="P547"/>
  <c r="O547"/>
  <c r="U546"/>
  <c r="T546"/>
  <c r="S546"/>
  <c r="R546"/>
  <c r="Q546"/>
  <c r="P546"/>
  <c r="O546"/>
  <c r="U545"/>
  <c r="T545"/>
  <c r="S545"/>
  <c r="R545"/>
  <c r="Q545"/>
  <c r="P545"/>
  <c r="O545"/>
  <c r="U544"/>
  <c r="T544"/>
  <c r="S544"/>
  <c r="R544"/>
  <c r="Q544"/>
  <c r="P544"/>
  <c r="O544"/>
  <c r="U543"/>
  <c r="T543"/>
  <c r="S543"/>
  <c r="R543"/>
  <c r="Q543"/>
  <c r="P543"/>
  <c r="O543"/>
  <c r="U542"/>
  <c r="T542"/>
  <c r="S542"/>
  <c r="R542"/>
  <c r="Q542"/>
  <c r="P542"/>
  <c r="O542"/>
  <c r="U541"/>
  <c r="T541"/>
  <c r="S541"/>
  <c r="R541"/>
  <c r="Q541"/>
  <c r="P541"/>
  <c r="O541"/>
  <c r="U540"/>
  <c r="T540"/>
  <c r="S540"/>
  <c r="R540"/>
  <c r="Q540"/>
  <c r="P540"/>
  <c r="O540"/>
  <c r="U539"/>
  <c r="T539"/>
  <c r="S539"/>
  <c r="R539"/>
  <c r="Q539"/>
  <c r="P539"/>
  <c r="O539"/>
  <c r="U538"/>
  <c r="T538"/>
  <c r="S538"/>
  <c r="R538"/>
  <c r="Q538"/>
  <c r="P538"/>
  <c r="O538"/>
  <c r="U537"/>
  <c r="T537"/>
  <c r="S537"/>
  <c r="R537"/>
  <c r="Q537"/>
  <c r="P537"/>
  <c r="O537"/>
  <c r="U536"/>
  <c r="T536"/>
  <c r="S536"/>
  <c r="R536"/>
  <c r="Q536"/>
  <c r="P536"/>
  <c r="O536"/>
  <c r="U535"/>
  <c r="T535"/>
  <c r="S535"/>
  <c r="R535"/>
  <c r="Q535"/>
  <c r="P535"/>
  <c r="O535"/>
  <c r="U534"/>
  <c r="T534"/>
  <c r="S534"/>
  <c r="R534"/>
  <c r="Q534"/>
  <c r="P534"/>
  <c r="O534"/>
  <c r="U533"/>
  <c r="T533"/>
  <c r="S533"/>
  <c r="R533"/>
  <c r="Q533"/>
  <c r="P533"/>
  <c r="O533"/>
  <c r="U532"/>
  <c r="T532"/>
  <c r="S532"/>
  <c r="R532"/>
  <c r="Q532"/>
  <c r="P532"/>
  <c r="O532"/>
  <c r="U531"/>
  <c r="T531"/>
  <c r="S531"/>
  <c r="R531"/>
  <c r="Q531"/>
  <c r="P531"/>
  <c r="O531"/>
  <c r="U530"/>
  <c r="T530"/>
  <c r="S530"/>
  <c r="R530"/>
  <c r="Q530"/>
  <c r="P530"/>
  <c r="O530"/>
  <c r="U529"/>
  <c r="T529"/>
  <c r="S529"/>
  <c r="R529"/>
  <c r="Q529"/>
  <c r="P529"/>
  <c r="O529"/>
  <c r="U528"/>
  <c r="T528"/>
  <c r="S528"/>
  <c r="R528"/>
  <c r="Q528"/>
  <c r="P528"/>
  <c r="O528"/>
  <c r="U527"/>
  <c r="T527"/>
  <c r="S527"/>
  <c r="R527"/>
  <c r="Q527"/>
  <c r="P527"/>
  <c r="O527"/>
  <c r="U526"/>
  <c r="T526"/>
  <c r="S526"/>
  <c r="R526"/>
  <c r="Q526"/>
  <c r="P526"/>
  <c r="O526"/>
  <c r="U525"/>
  <c r="T525"/>
  <c r="S525"/>
  <c r="R525"/>
  <c r="Q525"/>
  <c r="P525"/>
  <c r="O525"/>
  <c r="U524"/>
  <c r="T524"/>
  <c r="S524"/>
  <c r="R524"/>
  <c r="Q524"/>
  <c r="P524"/>
  <c r="O524"/>
  <c r="U523"/>
  <c r="T523"/>
  <c r="S523"/>
  <c r="R523"/>
  <c r="Q523"/>
  <c r="P523"/>
  <c r="O523"/>
  <c r="U522"/>
  <c r="T522"/>
  <c r="S522"/>
  <c r="R522"/>
  <c r="Q522"/>
  <c r="P522"/>
  <c r="O522"/>
  <c r="U521"/>
  <c r="T521"/>
  <c r="S521"/>
  <c r="R521"/>
  <c r="Q521"/>
  <c r="P521"/>
  <c r="O521"/>
  <c r="U520"/>
  <c r="T520"/>
  <c r="S520"/>
  <c r="R520"/>
  <c r="Q520"/>
  <c r="P520"/>
  <c r="O520"/>
  <c r="U519"/>
  <c r="T519"/>
  <c r="S519"/>
  <c r="R519"/>
  <c r="Q519"/>
  <c r="P519"/>
  <c r="O519"/>
  <c r="U518"/>
  <c r="T518"/>
  <c r="S518"/>
  <c r="R518"/>
  <c r="Q518"/>
  <c r="P518"/>
  <c r="O518"/>
  <c r="U517"/>
  <c r="T517"/>
  <c r="S517"/>
  <c r="R517"/>
  <c r="Q517"/>
  <c r="P517"/>
  <c r="O517"/>
  <c r="U516"/>
  <c r="T516"/>
  <c r="S516"/>
  <c r="R516"/>
  <c r="Q516"/>
  <c r="P516"/>
  <c r="O516"/>
  <c r="U515"/>
  <c r="T515"/>
  <c r="S515"/>
  <c r="R515"/>
  <c r="Q515"/>
  <c r="P515"/>
  <c r="O515"/>
  <c r="U514"/>
  <c r="T514"/>
  <c r="S514"/>
  <c r="R514"/>
  <c r="Q514"/>
  <c r="P514"/>
  <c r="O514"/>
  <c r="U513"/>
  <c r="T513"/>
  <c r="S513"/>
  <c r="R513"/>
  <c r="Q513"/>
  <c r="P513"/>
  <c r="O513"/>
  <c r="U512"/>
  <c r="T512"/>
  <c r="S512"/>
  <c r="R512"/>
  <c r="Q512"/>
  <c r="P512"/>
  <c r="O512"/>
  <c r="U511"/>
  <c r="T511"/>
  <c r="S511"/>
  <c r="R511"/>
  <c r="Q511"/>
  <c r="P511"/>
  <c r="O511"/>
  <c r="U510"/>
  <c r="T510"/>
  <c r="S510"/>
  <c r="R510"/>
  <c r="Q510"/>
  <c r="P510"/>
  <c r="O510"/>
  <c r="U509"/>
  <c r="T509"/>
  <c r="S509"/>
  <c r="R509"/>
  <c r="Q509"/>
  <c r="P509"/>
  <c r="O509"/>
  <c r="U508"/>
  <c r="T508"/>
  <c r="S508"/>
  <c r="R508"/>
  <c r="Q508"/>
  <c r="P508"/>
  <c r="O508"/>
  <c r="U507"/>
  <c r="T507"/>
  <c r="S507"/>
  <c r="R507"/>
  <c r="Q507"/>
  <c r="P507"/>
  <c r="O507"/>
  <c r="U506"/>
  <c r="T506"/>
  <c r="S506"/>
  <c r="R506"/>
  <c r="Q506"/>
  <c r="P506"/>
  <c r="O506"/>
  <c r="U505"/>
  <c r="T505"/>
  <c r="S505"/>
  <c r="R505"/>
  <c r="Q505"/>
  <c r="P505"/>
  <c r="O505"/>
  <c r="U504"/>
  <c r="T504"/>
  <c r="S504"/>
  <c r="R504"/>
  <c r="Q504"/>
  <c r="P504"/>
  <c r="O504"/>
  <c r="U503"/>
  <c r="T503"/>
  <c r="S503"/>
  <c r="R503"/>
  <c r="Q503"/>
  <c r="P503"/>
  <c r="O503"/>
  <c r="U502"/>
  <c r="T502"/>
  <c r="S502"/>
  <c r="R502"/>
  <c r="Q502"/>
  <c r="P502"/>
  <c r="O502"/>
  <c r="U501"/>
  <c r="T501"/>
  <c r="S501"/>
  <c r="R501"/>
  <c r="Q501"/>
  <c r="P501"/>
  <c r="O501"/>
  <c r="U500"/>
  <c r="T500"/>
  <c r="S500"/>
  <c r="R500"/>
  <c r="Q500"/>
  <c r="P500"/>
  <c r="O500"/>
  <c r="U499"/>
  <c r="T499"/>
  <c r="S499"/>
  <c r="R499"/>
  <c r="Q499"/>
  <c r="P499"/>
  <c r="O499"/>
  <c r="U498"/>
  <c r="T498"/>
  <c r="S498"/>
  <c r="R498"/>
  <c r="Q498"/>
  <c r="P498"/>
  <c r="O498"/>
  <c r="U497"/>
  <c r="T497"/>
  <c r="S497"/>
  <c r="R497"/>
  <c r="Q497"/>
  <c r="P497"/>
  <c r="O497"/>
  <c r="U496"/>
  <c r="T496"/>
  <c r="S496"/>
  <c r="R496"/>
  <c r="Q496"/>
  <c r="P496"/>
  <c r="O496"/>
  <c r="U495"/>
  <c r="T495"/>
  <c r="S495"/>
  <c r="R495"/>
  <c r="Q495"/>
  <c r="P495"/>
  <c r="O495"/>
  <c r="U494"/>
  <c r="T494"/>
  <c r="S494"/>
  <c r="R494"/>
  <c r="Q494"/>
  <c r="P494"/>
  <c r="O494"/>
  <c r="U493"/>
  <c r="T493"/>
  <c r="S493"/>
  <c r="R493"/>
  <c r="Q493"/>
  <c r="P493"/>
  <c r="O493"/>
  <c r="U492"/>
  <c r="T492"/>
  <c r="S492"/>
  <c r="R492"/>
  <c r="Q492"/>
  <c r="P492"/>
  <c r="O492"/>
  <c r="U491"/>
  <c r="T491"/>
  <c r="S491"/>
  <c r="R491"/>
  <c r="Q491"/>
  <c r="P491"/>
  <c r="O491"/>
  <c r="U490"/>
  <c r="T490"/>
  <c r="S490"/>
  <c r="R490"/>
  <c r="Q490"/>
  <c r="P490"/>
  <c r="O490"/>
  <c r="U489"/>
  <c r="T489"/>
  <c r="S489"/>
  <c r="R489"/>
  <c r="Q489"/>
  <c r="P489"/>
  <c r="O489"/>
  <c r="U488"/>
  <c r="T488"/>
  <c r="S488"/>
  <c r="R488"/>
  <c r="Q488"/>
  <c r="P488"/>
  <c r="O488"/>
  <c r="U487"/>
  <c r="T487"/>
  <c r="S487"/>
  <c r="R487"/>
  <c r="Q487"/>
  <c r="P487"/>
  <c r="O487"/>
  <c r="U486"/>
  <c r="T486"/>
  <c r="S486"/>
  <c r="R486"/>
  <c r="Q486"/>
  <c r="P486"/>
  <c r="O486"/>
  <c r="U485"/>
  <c r="T485"/>
  <c r="S485"/>
  <c r="R485"/>
  <c r="Q485"/>
  <c r="P485"/>
  <c r="O485"/>
  <c r="U484"/>
  <c r="T484"/>
  <c r="S484"/>
  <c r="R484"/>
  <c r="Q484"/>
  <c r="P484"/>
  <c r="O484"/>
  <c r="U483"/>
  <c r="T483"/>
  <c r="S483"/>
  <c r="R483"/>
  <c r="Q483"/>
  <c r="P483"/>
  <c r="O483"/>
  <c r="U482"/>
  <c r="T482"/>
  <c r="S482"/>
  <c r="R482"/>
  <c r="Q482"/>
  <c r="P482"/>
  <c r="O482"/>
  <c r="U481"/>
  <c r="T481"/>
  <c r="S481"/>
  <c r="R481"/>
  <c r="Q481"/>
  <c r="P481"/>
  <c r="O481"/>
  <c r="U480"/>
  <c r="T480"/>
  <c r="S480"/>
  <c r="R480"/>
  <c r="Q480"/>
  <c r="P480"/>
  <c r="O480"/>
  <c r="U479"/>
  <c r="T479"/>
  <c r="S479"/>
  <c r="R479"/>
  <c r="Q479"/>
  <c r="P479"/>
  <c r="O479"/>
  <c r="U478"/>
  <c r="T478"/>
  <c r="S478"/>
  <c r="R478"/>
  <c r="Q478"/>
  <c r="P478"/>
  <c r="O478"/>
  <c r="U477"/>
  <c r="T477"/>
  <c r="S477"/>
  <c r="R477"/>
  <c r="Q477"/>
  <c r="P477"/>
  <c r="O477"/>
  <c r="U476"/>
  <c r="T476"/>
  <c r="S476"/>
  <c r="R476"/>
  <c r="Q476"/>
  <c r="P476"/>
  <c r="O476"/>
  <c r="U475"/>
  <c r="T475"/>
  <c r="S475"/>
  <c r="R475"/>
  <c r="Q475"/>
  <c r="P475"/>
  <c r="O475"/>
  <c r="U474"/>
  <c r="T474"/>
  <c r="S474"/>
  <c r="R474"/>
  <c r="Q474"/>
  <c r="P474"/>
  <c r="O474"/>
  <c r="U473"/>
  <c r="T473"/>
  <c r="S473"/>
  <c r="R473"/>
  <c r="Q473"/>
  <c r="P473"/>
  <c r="O473"/>
  <c r="U472"/>
  <c r="T472"/>
  <c r="S472"/>
  <c r="R472"/>
  <c r="Q472"/>
  <c r="P472"/>
  <c r="O472"/>
  <c r="U471"/>
  <c r="T471"/>
  <c r="S471"/>
  <c r="R471"/>
  <c r="Q471"/>
  <c r="P471"/>
  <c r="O471"/>
  <c r="U470"/>
  <c r="T470"/>
  <c r="S470"/>
  <c r="R470"/>
  <c r="Q470"/>
  <c r="P470"/>
  <c r="O470"/>
  <c r="U469"/>
  <c r="T469"/>
  <c r="S469"/>
  <c r="R469"/>
  <c r="Q469"/>
  <c r="P469"/>
  <c r="O469"/>
  <c r="U468"/>
  <c r="T468"/>
  <c r="S468"/>
  <c r="R468"/>
  <c r="Q468"/>
  <c r="P468"/>
  <c r="O468"/>
  <c r="U467"/>
  <c r="T467"/>
  <c r="S467"/>
  <c r="R467"/>
  <c r="Q467"/>
  <c r="P467"/>
  <c r="O467"/>
  <c r="U466"/>
  <c r="T466"/>
  <c r="S466"/>
  <c r="R466"/>
  <c r="Q466"/>
  <c r="P466"/>
  <c r="O466"/>
  <c r="U465"/>
  <c r="T465"/>
  <c r="S465"/>
  <c r="R465"/>
  <c r="Q465"/>
  <c r="P465"/>
  <c r="O465"/>
  <c r="U464"/>
  <c r="T464"/>
  <c r="S464"/>
  <c r="R464"/>
  <c r="Q464"/>
  <c r="P464"/>
  <c r="O464"/>
  <c r="U463"/>
  <c r="T463"/>
  <c r="S463"/>
  <c r="R463"/>
  <c r="Q463"/>
  <c r="P463"/>
  <c r="O463"/>
  <c r="U462"/>
  <c r="T462"/>
  <c r="S462"/>
  <c r="R462"/>
  <c r="Q462"/>
  <c r="P462"/>
  <c r="O462"/>
  <c r="U461"/>
  <c r="T461"/>
  <c r="S461"/>
  <c r="R461"/>
  <c r="Q461"/>
  <c r="P461"/>
  <c r="O461"/>
  <c r="U460"/>
  <c r="T460"/>
  <c r="S460"/>
  <c r="R460"/>
  <c r="Q460"/>
  <c r="P460"/>
  <c r="O460"/>
  <c r="U459"/>
  <c r="T459"/>
  <c r="S459"/>
  <c r="R459"/>
  <c r="Q459"/>
  <c r="P459"/>
  <c r="O459"/>
  <c r="U458"/>
  <c r="T458"/>
  <c r="S458"/>
  <c r="R458"/>
  <c r="Q458"/>
  <c r="P458"/>
  <c r="O458"/>
  <c r="U457"/>
  <c r="T457"/>
  <c r="S457"/>
  <c r="R457"/>
  <c r="Q457"/>
  <c r="P457"/>
  <c r="O457"/>
  <c r="U456"/>
  <c r="T456"/>
  <c r="S456"/>
  <c r="R456"/>
  <c r="Q456"/>
  <c r="P456"/>
  <c r="O456"/>
  <c r="U455"/>
  <c r="T455"/>
  <c r="S455"/>
  <c r="R455"/>
  <c r="Q455"/>
  <c r="P455"/>
  <c r="O455"/>
  <c r="U454"/>
  <c r="T454"/>
  <c r="S454"/>
  <c r="R454"/>
  <c r="Q454"/>
  <c r="P454"/>
  <c r="O454"/>
  <c r="U453"/>
  <c r="T453"/>
  <c r="S453"/>
  <c r="R453"/>
  <c r="Q453"/>
  <c r="P453"/>
  <c r="O453"/>
  <c r="U452"/>
  <c r="T452"/>
  <c r="S452"/>
  <c r="R452"/>
  <c r="Q452"/>
  <c r="P452"/>
  <c r="O452"/>
  <c r="U451"/>
  <c r="T451"/>
  <c r="S451"/>
  <c r="R451"/>
  <c r="Q451"/>
  <c r="P451"/>
  <c r="O451"/>
  <c r="U450"/>
  <c r="T450"/>
  <c r="S450"/>
  <c r="R450"/>
  <c r="Q450"/>
  <c r="P450"/>
  <c r="O450"/>
  <c r="U449"/>
  <c r="T449"/>
  <c r="S449"/>
  <c r="R449"/>
  <c r="Q449"/>
  <c r="P449"/>
  <c r="O449"/>
  <c r="U448"/>
  <c r="T448"/>
  <c r="S448"/>
  <c r="R448"/>
  <c r="Q448"/>
  <c r="P448"/>
  <c r="O448"/>
  <c r="U447"/>
  <c r="T447"/>
  <c r="S447"/>
  <c r="R447"/>
  <c r="Q447"/>
  <c r="P447"/>
  <c r="O447"/>
  <c r="U446"/>
  <c r="T446"/>
  <c r="S446"/>
  <c r="R446"/>
  <c r="Q446"/>
  <c r="P446"/>
  <c r="O446"/>
  <c r="U445"/>
  <c r="T445"/>
  <c r="S445"/>
  <c r="R445"/>
  <c r="Q445"/>
  <c r="P445"/>
  <c r="O445"/>
  <c r="U444"/>
  <c r="T444"/>
  <c r="S444"/>
  <c r="R444"/>
  <c r="Q444"/>
  <c r="P444"/>
  <c r="O444"/>
  <c r="U443"/>
  <c r="T443"/>
  <c r="S443"/>
  <c r="R443"/>
  <c r="Q443"/>
  <c r="P443"/>
  <c r="O443"/>
  <c r="U442"/>
  <c r="T442"/>
  <c r="S442"/>
  <c r="R442"/>
  <c r="Q442"/>
  <c r="P442"/>
  <c r="O442"/>
  <c r="U441"/>
  <c r="T441"/>
  <c r="S441"/>
  <c r="R441"/>
  <c r="Q441"/>
  <c r="P441"/>
  <c r="O441"/>
  <c r="U440"/>
  <c r="T440"/>
  <c r="S440"/>
  <c r="R440"/>
  <c r="Q440"/>
  <c r="P440"/>
  <c r="O440"/>
  <c r="U439"/>
  <c r="T439"/>
  <c r="S439"/>
  <c r="R439"/>
  <c r="Q439"/>
  <c r="P439"/>
  <c r="O439"/>
  <c r="U438"/>
  <c r="T438"/>
  <c r="S438"/>
  <c r="R438"/>
  <c r="Q438"/>
  <c r="P438"/>
  <c r="O438"/>
  <c r="U437"/>
  <c r="T437"/>
  <c r="S437"/>
  <c r="R437"/>
  <c r="Q437"/>
  <c r="P437"/>
  <c r="O437"/>
  <c r="U436"/>
  <c r="T436"/>
  <c r="S436"/>
  <c r="R436"/>
  <c r="Q436"/>
  <c r="P436"/>
  <c r="O436"/>
  <c r="U435"/>
  <c r="T435"/>
  <c r="S435"/>
  <c r="R435"/>
  <c r="Q435"/>
  <c r="P435"/>
  <c r="O435"/>
  <c r="U434"/>
  <c r="T434"/>
  <c r="S434"/>
  <c r="R434"/>
  <c r="Q434"/>
  <c r="P434"/>
  <c r="O434"/>
  <c r="U433"/>
  <c r="T433"/>
  <c r="S433"/>
  <c r="R433"/>
  <c r="Q433"/>
  <c r="P433"/>
  <c r="O433"/>
  <c r="U432"/>
  <c r="T432"/>
  <c r="S432"/>
  <c r="R432"/>
  <c r="Q432"/>
  <c r="P432"/>
  <c r="O432"/>
  <c r="U431"/>
  <c r="T431"/>
  <c r="S431"/>
  <c r="R431"/>
  <c r="Q431"/>
  <c r="P431"/>
  <c r="O431"/>
  <c r="U430"/>
  <c r="T430"/>
  <c r="S430"/>
  <c r="R430"/>
  <c r="Q430"/>
  <c r="P430"/>
  <c r="O430"/>
  <c r="U429"/>
  <c r="T429"/>
  <c r="S429"/>
  <c r="R429"/>
  <c r="Q429"/>
  <c r="P429"/>
  <c r="O429"/>
  <c r="U428"/>
  <c r="T428"/>
  <c r="S428"/>
  <c r="R428"/>
  <c r="Q428"/>
  <c r="P428"/>
  <c r="O428"/>
  <c r="U427"/>
  <c r="T427"/>
  <c r="S427"/>
  <c r="R427"/>
  <c r="Q427"/>
  <c r="P427"/>
  <c r="O427"/>
  <c r="U426"/>
  <c r="T426"/>
  <c r="S426"/>
  <c r="R426"/>
  <c r="Q426"/>
  <c r="P426"/>
  <c r="O426"/>
  <c r="U425"/>
  <c r="T425"/>
  <c r="S425"/>
  <c r="R425"/>
  <c r="Q425"/>
  <c r="P425"/>
  <c r="O425"/>
  <c r="U424"/>
  <c r="T424"/>
  <c r="S424"/>
  <c r="R424"/>
  <c r="Q424"/>
  <c r="P424"/>
  <c r="O424"/>
  <c r="U423"/>
  <c r="T423"/>
  <c r="S423"/>
  <c r="R423"/>
  <c r="Q423"/>
  <c r="P423"/>
  <c r="O423"/>
  <c r="U422"/>
  <c r="T422"/>
  <c r="S422"/>
  <c r="R422"/>
  <c r="Q422"/>
  <c r="P422"/>
  <c r="O422"/>
  <c r="U421"/>
  <c r="T421"/>
  <c r="S421"/>
  <c r="R421"/>
  <c r="Q421"/>
  <c r="P421"/>
  <c r="O421"/>
  <c r="U420"/>
  <c r="T420"/>
  <c r="S420"/>
  <c r="R420"/>
  <c r="Q420"/>
  <c r="P420"/>
  <c r="O420"/>
  <c r="U419"/>
  <c r="T419"/>
  <c r="S419"/>
  <c r="R419"/>
  <c r="Q419"/>
  <c r="P419"/>
  <c r="O419"/>
  <c r="U418"/>
  <c r="T418"/>
  <c r="S418"/>
  <c r="R418"/>
  <c r="Q418"/>
  <c r="P418"/>
  <c r="O418"/>
  <c r="U417"/>
  <c r="T417"/>
  <c r="S417"/>
  <c r="R417"/>
  <c r="Q417"/>
  <c r="P417"/>
  <c r="O417"/>
  <c r="U416"/>
  <c r="T416"/>
  <c r="S416"/>
  <c r="R416"/>
  <c r="Q416"/>
  <c r="P416"/>
  <c r="O416"/>
  <c r="U415"/>
  <c r="T415"/>
  <c r="S415"/>
  <c r="R415"/>
  <c r="Q415"/>
  <c r="P415"/>
  <c r="O415"/>
  <c r="U414"/>
  <c r="T414"/>
  <c r="S414"/>
  <c r="R414"/>
  <c r="Q414"/>
  <c r="P414"/>
  <c r="O414"/>
  <c r="U413"/>
  <c r="T413"/>
  <c r="S413"/>
  <c r="R413"/>
  <c r="Q413"/>
  <c r="P413"/>
  <c r="O413"/>
  <c r="U412"/>
  <c r="T412"/>
  <c r="S412"/>
  <c r="R412"/>
  <c r="Q412"/>
  <c r="P412"/>
  <c r="O412"/>
  <c r="U411"/>
  <c r="T411"/>
  <c r="S411"/>
  <c r="R411"/>
  <c r="Q411"/>
  <c r="P411"/>
  <c r="O411"/>
  <c r="U410"/>
  <c r="T410"/>
  <c r="S410"/>
  <c r="R410"/>
  <c r="Q410"/>
  <c r="P410"/>
  <c r="O410"/>
  <c r="U409"/>
  <c r="T409"/>
  <c r="S409"/>
  <c r="R409"/>
  <c r="Q409"/>
  <c r="P409"/>
  <c r="O409"/>
  <c r="U408"/>
  <c r="T408"/>
  <c r="S408"/>
  <c r="R408"/>
  <c r="Q408"/>
  <c r="P408"/>
  <c r="O408"/>
  <c r="U407"/>
  <c r="T407"/>
  <c r="S407"/>
  <c r="R407"/>
  <c r="Q407"/>
  <c r="P407"/>
  <c r="O407"/>
  <c r="U406"/>
  <c r="T406"/>
  <c r="S406"/>
  <c r="R406"/>
  <c r="Q406"/>
  <c r="P406"/>
  <c r="O406"/>
  <c r="U405"/>
  <c r="T405"/>
  <c r="S405"/>
  <c r="R405"/>
  <c r="Q405"/>
  <c r="P405"/>
  <c r="O405"/>
  <c r="U404"/>
  <c r="T404"/>
  <c r="S404"/>
  <c r="R404"/>
  <c r="Q404"/>
  <c r="P404"/>
  <c r="O404"/>
  <c r="U403"/>
  <c r="T403"/>
  <c r="S403"/>
  <c r="R403"/>
  <c r="Q403"/>
  <c r="P403"/>
  <c r="O403"/>
  <c r="U402"/>
  <c r="T402"/>
  <c r="S402"/>
  <c r="R402"/>
  <c r="Q402"/>
  <c r="P402"/>
  <c r="O402"/>
  <c r="U401"/>
  <c r="T401"/>
  <c r="S401"/>
  <c r="R401"/>
  <c r="Q401"/>
  <c r="P401"/>
  <c r="O401"/>
  <c r="U400"/>
  <c r="T400"/>
  <c r="S400"/>
  <c r="R400"/>
  <c r="Q400"/>
  <c r="P400"/>
  <c r="O400"/>
  <c r="U399"/>
  <c r="T399"/>
  <c r="S399"/>
  <c r="R399"/>
  <c r="Q399"/>
  <c r="P399"/>
  <c r="O399"/>
  <c r="U398"/>
  <c r="T398"/>
  <c r="S398"/>
  <c r="R398"/>
  <c r="Q398"/>
  <c r="P398"/>
  <c r="O398"/>
  <c r="U397"/>
  <c r="T397"/>
  <c r="S397"/>
  <c r="R397"/>
  <c r="Q397"/>
  <c r="P397"/>
  <c r="O397"/>
  <c r="U396"/>
  <c r="T396"/>
  <c r="S396"/>
  <c r="R396"/>
  <c r="Q396"/>
  <c r="P396"/>
  <c r="O396"/>
  <c r="U395"/>
  <c r="T395"/>
  <c r="S395"/>
  <c r="R395"/>
  <c r="Q395"/>
  <c r="P395"/>
  <c r="O395"/>
  <c r="U394"/>
  <c r="T394"/>
  <c r="S394"/>
  <c r="R394"/>
  <c r="Q394"/>
  <c r="P394"/>
  <c r="O394"/>
  <c r="U393"/>
  <c r="T393"/>
  <c r="S393"/>
  <c r="R393"/>
  <c r="Q393"/>
  <c r="P393"/>
  <c r="O393"/>
  <c r="U392"/>
  <c r="T392"/>
  <c r="S392"/>
  <c r="R392"/>
  <c r="Q392"/>
  <c r="P392"/>
  <c r="O392"/>
  <c r="U391"/>
  <c r="T391"/>
  <c r="S391"/>
  <c r="R391"/>
  <c r="Q391"/>
  <c r="P391"/>
  <c r="O391"/>
  <c r="U390"/>
  <c r="T390"/>
  <c r="S390"/>
  <c r="R390"/>
  <c r="Q390"/>
  <c r="P390"/>
  <c r="O390"/>
  <c r="U389"/>
  <c r="T389"/>
  <c r="S389"/>
  <c r="R389"/>
  <c r="Q389"/>
  <c r="P389"/>
  <c r="O389"/>
  <c r="U388"/>
  <c r="T388"/>
  <c r="S388"/>
  <c r="R388"/>
  <c r="Q388"/>
  <c r="P388"/>
  <c r="O388"/>
  <c r="U387"/>
  <c r="T387"/>
  <c r="S387"/>
  <c r="R387"/>
  <c r="Q387"/>
  <c r="P387"/>
  <c r="O387"/>
  <c r="U386"/>
  <c r="T386"/>
  <c r="S386"/>
  <c r="R386"/>
  <c r="Q386"/>
  <c r="P386"/>
  <c r="O386"/>
  <c r="U385"/>
  <c r="T385"/>
  <c r="S385"/>
  <c r="R385"/>
  <c r="Q385"/>
  <c r="P385"/>
  <c r="O385"/>
  <c r="U384"/>
  <c r="T384"/>
  <c r="S384"/>
  <c r="R384"/>
  <c r="Q384"/>
  <c r="P384"/>
  <c r="O384"/>
  <c r="U383"/>
  <c r="T383"/>
  <c r="S383"/>
  <c r="R383"/>
  <c r="Q383"/>
  <c r="P383"/>
  <c r="O383"/>
  <c r="U382"/>
  <c r="T382"/>
  <c r="S382"/>
  <c r="R382"/>
  <c r="Q382"/>
  <c r="P382"/>
  <c r="O382"/>
  <c r="U381"/>
  <c r="T381"/>
  <c r="S381"/>
  <c r="R381"/>
  <c r="Q381"/>
  <c r="P381"/>
  <c r="O381"/>
  <c r="U380"/>
  <c r="T380"/>
  <c r="S380"/>
  <c r="R380"/>
  <c r="Q380"/>
  <c r="P380"/>
  <c r="O380"/>
  <c r="U379"/>
  <c r="T379"/>
  <c r="S379"/>
  <c r="R379"/>
  <c r="Q379"/>
  <c r="P379"/>
  <c r="O379"/>
  <c r="U378"/>
  <c r="T378"/>
  <c r="S378"/>
  <c r="R378"/>
  <c r="Q378"/>
  <c r="P378"/>
  <c r="O378"/>
  <c r="U377"/>
  <c r="T377"/>
  <c r="S377"/>
  <c r="R377"/>
  <c r="Q377"/>
  <c r="P377"/>
  <c r="O377"/>
  <c r="U376"/>
  <c r="T376"/>
  <c r="S376"/>
  <c r="R376"/>
  <c r="Q376"/>
  <c r="P376"/>
  <c r="O376"/>
  <c r="U375"/>
  <c r="T375"/>
  <c r="S375"/>
  <c r="R375"/>
  <c r="Q375"/>
  <c r="P375"/>
  <c r="O375"/>
  <c r="U374"/>
  <c r="T374"/>
  <c r="S374"/>
  <c r="R374"/>
  <c r="Q374"/>
  <c r="P374"/>
  <c r="O374"/>
  <c r="U373"/>
  <c r="T373"/>
  <c r="S373"/>
  <c r="R373"/>
  <c r="Q373"/>
  <c r="P373"/>
  <c r="O373"/>
  <c r="U372"/>
  <c r="T372"/>
  <c r="S372"/>
  <c r="R372"/>
  <c r="Q372"/>
  <c r="P372"/>
  <c r="O372"/>
  <c r="U371"/>
  <c r="T371"/>
  <c r="S371"/>
  <c r="R371"/>
  <c r="Q371"/>
  <c r="P371"/>
  <c r="O371"/>
  <c r="U370"/>
  <c r="T370"/>
  <c r="S370"/>
  <c r="R370"/>
  <c r="Q370"/>
  <c r="P370"/>
  <c r="O370"/>
  <c r="U369"/>
  <c r="T369"/>
  <c r="S369"/>
  <c r="R369"/>
  <c r="Q369"/>
  <c r="P369"/>
  <c r="O369"/>
  <c r="U368"/>
  <c r="T368"/>
  <c r="S368"/>
  <c r="R368"/>
  <c r="Q368"/>
  <c r="P368"/>
  <c r="O368"/>
  <c r="U367"/>
  <c r="T367"/>
  <c r="S367"/>
  <c r="R367"/>
  <c r="Q367"/>
  <c r="P367"/>
  <c r="O367"/>
  <c r="U366"/>
  <c r="T366"/>
  <c r="S366"/>
  <c r="R366"/>
  <c r="Q366"/>
  <c r="P366"/>
  <c r="O366"/>
  <c r="U365"/>
  <c r="T365"/>
  <c r="S365"/>
  <c r="R365"/>
  <c r="Q365"/>
  <c r="P365"/>
  <c r="O365"/>
  <c r="U364"/>
  <c r="T364"/>
  <c r="S364"/>
  <c r="R364"/>
  <c r="Q364"/>
  <c r="P364"/>
  <c r="O364"/>
  <c r="U363"/>
  <c r="T363"/>
  <c r="S363"/>
  <c r="R363"/>
  <c r="Q363"/>
  <c r="P363"/>
  <c r="O363"/>
  <c r="U362"/>
  <c r="T362"/>
  <c r="S362"/>
  <c r="R362"/>
  <c r="Q362"/>
  <c r="P362"/>
  <c r="O362"/>
  <c r="U361"/>
  <c r="T361"/>
  <c r="S361"/>
  <c r="R361"/>
  <c r="Q361"/>
  <c r="P361"/>
  <c r="O361"/>
  <c r="U360"/>
  <c r="T360"/>
  <c r="S360"/>
  <c r="R360"/>
  <c r="Q360"/>
  <c r="P360"/>
  <c r="O360"/>
  <c r="U359"/>
  <c r="T359"/>
  <c r="S359"/>
  <c r="R359"/>
  <c r="Q359"/>
  <c r="P359"/>
  <c r="O359"/>
  <c r="U358"/>
  <c r="T358"/>
  <c r="S358"/>
  <c r="R358"/>
  <c r="Q358"/>
  <c r="P358"/>
  <c r="O358"/>
  <c r="U357"/>
  <c r="T357"/>
  <c r="S357"/>
  <c r="R357"/>
  <c r="Q357"/>
  <c r="P357"/>
  <c r="O357"/>
  <c r="U356"/>
  <c r="T356"/>
  <c r="S356"/>
  <c r="R356"/>
  <c r="Q356"/>
  <c r="P356"/>
  <c r="O356"/>
  <c r="U355"/>
  <c r="T355"/>
  <c r="S355"/>
  <c r="R355"/>
  <c r="Q355"/>
  <c r="P355"/>
  <c r="O355"/>
  <c r="U354"/>
  <c r="T354"/>
  <c r="S354"/>
  <c r="R354"/>
  <c r="Q354"/>
  <c r="P354"/>
  <c r="O354"/>
  <c r="U353"/>
  <c r="T353"/>
  <c r="S353"/>
  <c r="R353"/>
  <c r="Q353"/>
  <c r="P353"/>
  <c r="O353"/>
  <c r="U352"/>
  <c r="T352"/>
  <c r="S352"/>
  <c r="R352"/>
  <c r="Q352"/>
  <c r="P352"/>
  <c r="O352"/>
  <c r="U351"/>
  <c r="T351"/>
  <c r="S351"/>
  <c r="R351"/>
  <c r="Q351"/>
  <c r="P351"/>
  <c r="O351"/>
  <c r="U350"/>
  <c r="T350"/>
  <c r="S350"/>
  <c r="R350"/>
  <c r="Q350"/>
  <c r="P350"/>
  <c r="O350"/>
  <c r="U349"/>
  <c r="T349"/>
  <c r="S349"/>
  <c r="R349"/>
  <c r="Q349"/>
  <c r="P349"/>
  <c r="O349"/>
  <c r="U348"/>
  <c r="T348"/>
  <c r="S348"/>
  <c r="R348"/>
  <c r="Q348"/>
  <c r="P348"/>
  <c r="O348"/>
  <c r="U347"/>
  <c r="T347"/>
  <c r="S347"/>
  <c r="R347"/>
  <c r="Q347"/>
  <c r="P347"/>
  <c r="O347"/>
  <c r="U346"/>
  <c r="T346"/>
  <c r="S346"/>
  <c r="R346"/>
  <c r="Q346"/>
  <c r="P346"/>
  <c r="O346"/>
  <c r="U345"/>
  <c r="T345"/>
  <c r="S345"/>
  <c r="R345"/>
  <c r="Q345"/>
  <c r="P345"/>
  <c r="O345"/>
  <c r="U344"/>
  <c r="T344"/>
  <c r="S344"/>
  <c r="R344"/>
  <c r="Q344"/>
  <c r="P344"/>
  <c r="O344"/>
  <c r="U343"/>
  <c r="T343"/>
  <c r="S343"/>
  <c r="R343"/>
  <c r="Q343"/>
  <c r="P343"/>
  <c r="O343"/>
  <c r="U342"/>
  <c r="T342"/>
  <c r="S342"/>
  <c r="R342"/>
  <c r="Q342"/>
  <c r="P342"/>
  <c r="O342"/>
  <c r="U341"/>
  <c r="T341"/>
  <c r="S341"/>
  <c r="R341"/>
  <c r="Q341"/>
  <c r="P341"/>
  <c r="O341"/>
  <c r="U340"/>
  <c r="T340"/>
  <c r="S340"/>
  <c r="R340"/>
  <c r="Q340"/>
  <c r="P340"/>
  <c r="O340"/>
  <c r="U339"/>
  <c r="T339"/>
  <c r="S339"/>
  <c r="R339"/>
  <c r="Q339"/>
  <c r="P339"/>
  <c r="O339"/>
  <c r="U338"/>
  <c r="T338"/>
  <c r="S338"/>
  <c r="R338"/>
  <c r="Q338"/>
  <c r="P338"/>
  <c r="O338"/>
  <c r="U337"/>
  <c r="T337"/>
  <c r="S337"/>
  <c r="R337"/>
  <c r="Q337"/>
  <c r="P337"/>
  <c r="O337"/>
  <c r="U336"/>
  <c r="T336"/>
  <c r="S336"/>
  <c r="R336"/>
  <c r="Q336"/>
  <c r="P336"/>
  <c r="O336"/>
  <c r="U335"/>
  <c r="T335"/>
  <c r="S335"/>
  <c r="R335"/>
  <c r="Q335"/>
  <c r="P335"/>
  <c r="O335"/>
  <c r="U334"/>
  <c r="T334"/>
  <c r="S334"/>
  <c r="R334"/>
  <c r="Q334"/>
  <c r="P334"/>
  <c r="O334"/>
  <c r="U333"/>
  <c r="T333"/>
  <c r="S333"/>
  <c r="R333"/>
  <c r="Q333"/>
  <c r="P333"/>
  <c r="O333"/>
  <c r="U332"/>
  <c r="T332"/>
  <c r="S332"/>
  <c r="R332"/>
  <c r="Q332"/>
  <c r="P332"/>
  <c r="O332"/>
  <c r="U331"/>
  <c r="T331"/>
  <c r="S331"/>
  <c r="R331"/>
  <c r="Q331"/>
  <c r="P331"/>
  <c r="O331"/>
  <c r="U330"/>
  <c r="T330"/>
  <c r="S330"/>
  <c r="R330"/>
  <c r="Q330"/>
  <c r="P330"/>
  <c r="O330"/>
  <c r="U329"/>
  <c r="T329"/>
  <c r="S329"/>
  <c r="R329"/>
  <c r="Q329"/>
  <c r="P329"/>
  <c r="O329"/>
  <c r="U328"/>
  <c r="T328"/>
  <c r="S328"/>
  <c r="R328"/>
  <c r="Q328"/>
  <c r="P328"/>
  <c r="O328"/>
  <c r="U327"/>
  <c r="T327"/>
  <c r="S327"/>
  <c r="R327"/>
  <c r="Q327"/>
  <c r="P327"/>
  <c r="O327"/>
  <c r="U326"/>
  <c r="T326"/>
  <c r="S326"/>
  <c r="R326"/>
  <c r="Q326"/>
  <c r="P326"/>
  <c r="O326"/>
  <c r="U325"/>
  <c r="T325"/>
  <c r="S325"/>
  <c r="R325"/>
  <c r="Q325"/>
  <c r="P325"/>
  <c r="O325"/>
  <c r="U324"/>
  <c r="T324"/>
  <c r="S324"/>
  <c r="R324"/>
  <c r="Q324"/>
  <c r="P324"/>
  <c r="O324"/>
  <c r="U323"/>
  <c r="T323"/>
  <c r="S323"/>
  <c r="R323"/>
  <c r="Q323"/>
  <c r="P323"/>
  <c r="O323"/>
  <c r="U322"/>
  <c r="T322"/>
  <c r="S322"/>
  <c r="R322"/>
  <c r="Q322"/>
  <c r="P322"/>
  <c r="O322"/>
  <c r="U321"/>
  <c r="T321"/>
  <c r="S321"/>
  <c r="R321"/>
  <c r="Q321"/>
  <c r="P321"/>
  <c r="O321"/>
  <c r="U320"/>
  <c r="T320"/>
  <c r="S320"/>
  <c r="R320"/>
  <c r="Q320"/>
  <c r="P320"/>
  <c r="O320"/>
  <c r="U319"/>
  <c r="T319"/>
  <c r="S319"/>
  <c r="R319"/>
  <c r="Q319"/>
  <c r="P319"/>
  <c r="O319"/>
  <c r="U318"/>
  <c r="T318"/>
  <c r="S318"/>
  <c r="R318"/>
  <c r="Q318"/>
  <c r="P318"/>
  <c r="O318"/>
  <c r="U317"/>
  <c r="T317"/>
  <c r="S317"/>
  <c r="R317"/>
  <c r="Q317"/>
  <c r="P317"/>
  <c r="O317"/>
  <c r="U316"/>
  <c r="T316"/>
  <c r="S316"/>
  <c r="R316"/>
  <c r="Q316"/>
  <c r="P316"/>
  <c r="O316"/>
  <c r="U315"/>
  <c r="T315"/>
  <c r="S315"/>
  <c r="R315"/>
  <c r="Q315"/>
  <c r="P315"/>
  <c r="O315"/>
  <c r="U314"/>
  <c r="T314"/>
  <c r="S314"/>
  <c r="R314"/>
  <c r="Q314"/>
  <c r="P314"/>
  <c r="O314"/>
  <c r="U313"/>
  <c r="T313"/>
  <c r="S313"/>
  <c r="R313"/>
  <c r="Q313"/>
  <c r="P313"/>
  <c r="O313"/>
  <c r="U312"/>
  <c r="T312"/>
  <c r="S312"/>
  <c r="R312"/>
  <c r="Q312"/>
  <c r="P312"/>
  <c r="O312"/>
  <c r="U311"/>
  <c r="T311"/>
  <c r="S311"/>
  <c r="R311"/>
  <c r="Q311"/>
  <c r="P311"/>
  <c r="O311"/>
  <c r="U310"/>
  <c r="T310"/>
  <c r="S310"/>
  <c r="R310"/>
  <c r="Q310"/>
  <c r="P310"/>
  <c r="O310"/>
  <c r="U309"/>
  <c r="T309"/>
  <c r="S309"/>
  <c r="R309"/>
  <c r="Q309"/>
  <c r="P309"/>
  <c r="O309"/>
  <c r="U308"/>
  <c r="T308"/>
  <c r="S308"/>
  <c r="R308"/>
  <c r="Q308"/>
  <c r="P308"/>
  <c r="O308"/>
  <c r="U307"/>
  <c r="T307"/>
  <c r="S307"/>
  <c r="R307"/>
  <c r="Q307"/>
  <c r="P307"/>
  <c r="O307"/>
  <c r="U306"/>
  <c r="T306"/>
  <c r="S306"/>
  <c r="R306"/>
  <c r="Q306"/>
  <c r="P306"/>
  <c r="O306"/>
  <c r="U305"/>
  <c r="T305"/>
  <c r="S305"/>
  <c r="R305"/>
  <c r="Q305"/>
  <c r="P305"/>
  <c r="O305"/>
  <c r="U304"/>
  <c r="T304"/>
  <c r="S304"/>
  <c r="R304"/>
  <c r="Q304"/>
  <c r="P304"/>
  <c r="O304"/>
  <c r="U303"/>
  <c r="T303"/>
  <c r="S303"/>
  <c r="R303"/>
  <c r="Q303"/>
  <c r="P303"/>
  <c r="O303"/>
  <c r="U302"/>
  <c r="T302"/>
  <c r="S302"/>
  <c r="R302"/>
  <c r="Q302"/>
  <c r="P302"/>
  <c r="O302"/>
  <c r="U301"/>
  <c r="T301"/>
  <c r="S301"/>
  <c r="R301"/>
  <c r="Q301"/>
  <c r="P301"/>
  <c r="O301"/>
  <c r="U300"/>
  <c r="T300"/>
  <c r="S300"/>
  <c r="R300"/>
  <c r="Q300"/>
  <c r="P300"/>
  <c r="O300"/>
  <c r="U299"/>
  <c r="T299"/>
  <c r="S299"/>
  <c r="R299"/>
  <c r="Q299"/>
  <c r="P299"/>
  <c r="O299"/>
  <c r="U298"/>
  <c r="T298"/>
  <c r="S298"/>
  <c r="R298"/>
  <c r="Q298"/>
  <c r="P298"/>
  <c r="O298"/>
  <c r="U297"/>
  <c r="T297"/>
  <c r="S297"/>
  <c r="R297"/>
  <c r="Q297"/>
  <c r="P297"/>
  <c r="O297"/>
  <c r="U296"/>
  <c r="T296"/>
  <c r="S296"/>
  <c r="R296"/>
  <c r="Q296"/>
  <c r="P296"/>
  <c r="O296"/>
  <c r="U295"/>
  <c r="T295"/>
  <c r="S295"/>
  <c r="R295"/>
  <c r="Q295"/>
  <c r="P295"/>
  <c r="O295"/>
  <c r="U294"/>
  <c r="T294"/>
  <c r="S294"/>
  <c r="R294"/>
  <c r="Q294"/>
  <c r="P294"/>
  <c r="O294"/>
  <c r="U293"/>
  <c r="T293"/>
  <c r="S293"/>
  <c r="R293"/>
  <c r="Q293"/>
  <c r="P293"/>
  <c r="O293"/>
  <c r="U292"/>
  <c r="T292"/>
  <c r="S292"/>
  <c r="R292"/>
  <c r="Q292"/>
  <c r="P292"/>
  <c r="O292"/>
  <c r="U291"/>
  <c r="T291"/>
  <c r="S291"/>
  <c r="R291"/>
  <c r="Q291"/>
  <c r="P291"/>
  <c r="O291"/>
  <c r="U290"/>
  <c r="T290"/>
  <c r="S290"/>
  <c r="R290"/>
  <c r="Q290"/>
  <c r="P290"/>
  <c r="O290"/>
  <c r="U289"/>
  <c r="T289"/>
  <c r="S289"/>
  <c r="R289"/>
  <c r="Q289"/>
  <c r="P289"/>
  <c r="O289"/>
  <c r="U288"/>
  <c r="T288"/>
  <c r="S288"/>
  <c r="R288"/>
  <c r="Q288"/>
  <c r="P288"/>
  <c r="O288"/>
  <c r="U287"/>
  <c r="T287"/>
  <c r="S287"/>
  <c r="R287"/>
  <c r="Q287"/>
  <c r="P287"/>
  <c r="O287"/>
  <c r="U286"/>
  <c r="T286"/>
  <c r="S286"/>
  <c r="R286"/>
  <c r="Q286"/>
  <c r="P286"/>
  <c r="O286"/>
  <c r="U285"/>
  <c r="T285"/>
  <c r="S285"/>
  <c r="R285"/>
  <c r="Q285"/>
  <c r="P285"/>
  <c r="O285"/>
  <c r="U284"/>
  <c r="T284"/>
  <c r="S284"/>
  <c r="R284"/>
  <c r="Q284"/>
  <c r="P284"/>
  <c r="O284"/>
  <c r="U283"/>
  <c r="T283"/>
  <c r="S283"/>
  <c r="R283"/>
  <c r="Q283"/>
  <c r="P283"/>
  <c r="O283"/>
  <c r="U282"/>
  <c r="T282"/>
  <c r="S282"/>
  <c r="R282"/>
  <c r="Q282"/>
  <c r="P282"/>
  <c r="O282"/>
  <c r="U281"/>
  <c r="T281"/>
  <c r="S281"/>
  <c r="R281"/>
  <c r="Q281"/>
  <c r="P281"/>
  <c r="O281"/>
  <c r="U280"/>
  <c r="T280"/>
  <c r="S280"/>
  <c r="R280"/>
  <c r="Q280"/>
  <c r="P280"/>
  <c r="O280"/>
  <c r="U279"/>
  <c r="T279"/>
  <c r="S279"/>
  <c r="R279"/>
  <c r="Q279"/>
  <c r="P279"/>
  <c r="O279"/>
  <c r="U278"/>
  <c r="T278"/>
  <c r="S278"/>
  <c r="R278"/>
  <c r="Q278"/>
  <c r="P278"/>
  <c r="O278"/>
  <c r="U277"/>
  <c r="T277"/>
  <c r="S277"/>
  <c r="R277"/>
  <c r="Q277"/>
  <c r="P277"/>
  <c r="O277"/>
  <c r="U276"/>
  <c r="T276"/>
  <c r="S276"/>
  <c r="R276"/>
  <c r="Q276"/>
  <c r="P276"/>
  <c r="O276"/>
  <c r="U275"/>
  <c r="T275"/>
  <c r="S275"/>
  <c r="R275"/>
  <c r="Q275"/>
  <c r="P275"/>
  <c r="O275"/>
  <c r="U274"/>
  <c r="T274"/>
  <c r="S274"/>
  <c r="R274"/>
  <c r="Q274"/>
  <c r="P274"/>
  <c r="O274"/>
  <c r="U273"/>
  <c r="T273"/>
  <c r="S273"/>
  <c r="R273"/>
  <c r="Q273"/>
  <c r="P273"/>
  <c r="O273"/>
  <c r="U272"/>
  <c r="T272"/>
  <c r="S272"/>
  <c r="R272"/>
  <c r="Q272"/>
  <c r="P272"/>
  <c r="O272"/>
  <c r="U271"/>
  <c r="T271"/>
  <c r="S271"/>
  <c r="R271"/>
  <c r="Q271"/>
  <c r="P271"/>
  <c r="O271"/>
  <c r="U270"/>
  <c r="T270"/>
  <c r="S270"/>
  <c r="R270"/>
  <c r="Q270"/>
  <c r="P270"/>
  <c r="O270"/>
  <c r="U269"/>
  <c r="T269"/>
  <c r="S269"/>
  <c r="R269"/>
  <c r="Q269"/>
  <c r="P269"/>
  <c r="O269"/>
  <c r="U268"/>
  <c r="T268"/>
  <c r="S268"/>
  <c r="R268"/>
  <c r="Q268"/>
  <c r="P268"/>
  <c r="O268"/>
  <c r="U267"/>
  <c r="T267"/>
  <c r="S267"/>
  <c r="R267"/>
  <c r="Q267"/>
  <c r="P267"/>
  <c r="O267"/>
  <c r="U266"/>
  <c r="T266"/>
  <c r="S266"/>
  <c r="R266"/>
  <c r="Q266"/>
  <c r="P266"/>
  <c r="O266"/>
  <c r="U265"/>
  <c r="T265"/>
  <c r="S265"/>
  <c r="R265"/>
  <c r="Q265"/>
  <c r="P265"/>
  <c r="O265"/>
  <c r="U264"/>
  <c r="T264"/>
  <c r="S264"/>
  <c r="R264"/>
  <c r="Q264"/>
  <c r="P264"/>
  <c r="O264"/>
  <c r="U263"/>
  <c r="T263"/>
  <c r="S263"/>
  <c r="R263"/>
  <c r="Q263"/>
  <c r="P263"/>
  <c r="O263"/>
  <c r="U262"/>
  <c r="T262"/>
  <c r="S262"/>
  <c r="R262"/>
  <c r="Q262"/>
  <c r="P262"/>
  <c r="O262"/>
  <c r="U261"/>
  <c r="T261"/>
  <c r="S261"/>
  <c r="R261"/>
  <c r="Q261"/>
  <c r="P261"/>
  <c r="O261"/>
  <c r="U260"/>
  <c r="T260"/>
  <c r="S260"/>
  <c r="R260"/>
  <c r="Q260"/>
  <c r="P260"/>
  <c r="O260"/>
  <c r="U259"/>
  <c r="T259"/>
  <c r="S259"/>
  <c r="R259"/>
  <c r="Q259"/>
  <c r="P259"/>
  <c r="O259"/>
  <c r="U258"/>
  <c r="T258"/>
  <c r="S258"/>
  <c r="R258"/>
  <c r="Q258"/>
  <c r="P258"/>
  <c r="O258"/>
  <c r="U257"/>
  <c r="T257"/>
  <c r="S257"/>
  <c r="R257"/>
  <c r="Q257"/>
  <c r="P257"/>
  <c r="O257"/>
  <c r="U256"/>
  <c r="T256"/>
  <c r="S256"/>
  <c r="R256"/>
  <c r="Q256"/>
  <c r="P256"/>
  <c r="O256"/>
  <c r="U255"/>
  <c r="T255"/>
  <c r="S255"/>
  <c r="R255"/>
  <c r="Q255"/>
  <c r="P255"/>
  <c r="O255"/>
  <c r="U254"/>
  <c r="T254"/>
  <c r="S254"/>
  <c r="R254"/>
  <c r="Q254"/>
  <c r="P254"/>
  <c r="O254"/>
  <c r="U253"/>
  <c r="T253"/>
  <c r="S253"/>
  <c r="R253"/>
  <c r="Q253"/>
  <c r="P253"/>
  <c r="O253"/>
  <c r="U252"/>
  <c r="T252"/>
  <c r="S252"/>
  <c r="R252"/>
  <c r="Q252"/>
  <c r="P252"/>
  <c r="O252"/>
  <c r="U251"/>
  <c r="T251"/>
  <c r="S251"/>
  <c r="R251"/>
  <c r="Q251"/>
  <c r="P251"/>
  <c r="O251"/>
  <c r="U250"/>
  <c r="T250"/>
  <c r="S250"/>
  <c r="R250"/>
  <c r="Q250"/>
  <c r="P250"/>
  <c r="O250"/>
  <c r="U249"/>
  <c r="T249"/>
  <c r="S249"/>
  <c r="R249"/>
  <c r="Q249"/>
  <c r="P249"/>
  <c r="O249"/>
  <c r="U248"/>
  <c r="T248"/>
  <c r="S248"/>
  <c r="R248"/>
  <c r="Q248"/>
  <c r="P248"/>
  <c r="O248"/>
  <c r="U247"/>
  <c r="T247"/>
  <c r="S247"/>
  <c r="R247"/>
  <c r="Q247"/>
  <c r="P247"/>
  <c r="O247"/>
  <c r="U246"/>
  <c r="T246"/>
  <c r="S246"/>
  <c r="R246"/>
  <c r="Q246"/>
  <c r="P246"/>
  <c r="O246"/>
  <c r="U245"/>
  <c r="T245"/>
  <c r="S245"/>
  <c r="R245"/>
  <c r="Q245"/>
  <c r="P245"/>
  <c r="O245"/>
  <c r="U244"/>
  <c r="T244"/>
  <c r="S244"/>
  <c r="R244"/>
  <c r="Q244"/>
  <c r="P244"/>
  <c r="O244"/>
  <c r="U243"/>
  <c r="T243"/>
  <c r="S243"/>
  <c r="R243"/>
  <c r="Q243"/>
  <c r="P243"/>
  <c r="O243"/>
  <c r="U242"/>
  <c r="T242"/>
  <c r="S242"/>
  <c r="R242"/>
  <c r="Q242"/>
  <c r="P242"/>
  <c r="O242"/>
  <c r="U241"/>
  <c r="T241"/>
  <c r="S241"/>
  <c r="R241"/>
  <c r="Q241"/>
  <c r="P241"/>
  <c r="O241"/>
  <c r="U240"/>
  <c r="T240"/>
  <c r="S240"/>
  <c r="R240"/>
  <c r="Q240"/>
  <c r="P240"/>
  <c r="O240"/>
  <c r="U239"/>
  <c r="T239"/>
  <c r="S239"/>
  <c r="R239"/>
  <c r="Q239"/>
  <c r="P239"/>
  <c r="O239"/>
  <c r="U238"/>
  <c r="T238"/>
  <c r="S238"/>
  <c r="R238"/>
  <c r="Q238"/>
  <c r="P238"/>
  <c r="O238"/>
  <c r="U237"/>
  <c r="T237"/>
  <c r="S237"/>
  <c r="R237"/>
  <c r="Q237"/>
  <c r="P237"/>
  <c r="O237"/>
  <c r="U236"/>
  <c r="T236"/>
  <c r="S236"/>
  <c r="R236"/>
  <c r="Q236"/>
  <c r="P236"/>
  <c r="O236"/>
  <c r="U235"/>
  <c r="T235"/>
  <c r="S235"/>
  <c r="R235"/>
  <c r="Q235"/>
  <c r="P235"/>
  <c r="O235"/>
  <c r="U234"/>
  <c r="T234"/>
  <c r="S234"/>
  <c r="R234"/>
  <c r="Q234"/>
  <c r="P234"/>
  <c r="O234"/>
  <c r="U233"/>
  <c r="T233"/>
  <c r="S233"/>
  <c r="R233"/>
  <c r="Q233"/>
  <c r="P233"/>
  <c r="O233"/>
  <c r="U232"/>
  <c r="T232"/>
  <c r="S232"/>
  <c r="R232"/>
  <c r="Q232"/>
  <c r="P232"/>
  <c r="O232"/>
  <c r="U231"/>
  <c r="T231"/>
  <c r="S231"/>
  <c r="R231"/>
  <c r="Q231"/>
  <c r="P231"/>
  <c r="O231"/>
  <c r="U230"/>
  <c r="T230"/>
  <c r="S230"/>
  <c r="R230"/>
  <c r="Q230"/>
  <c r="P230"/>
  <c r="O230"/>
  <c r="U229"/>
  <c r="T229"/>
  <c r="S229"/>
  <c r="R229"/>
  <c r="Q229"/>
  <c r="P229"/>
  <c r="O229"/>
  <c r="U228"/>
  <c r="T228"/>
  <c r="S228"/>
  <c r="R228"/>
  <c r="Q228"/>
  <c r="P228"/>
  <c r="O228"/>
  <c r="U227"/>
  <c r="T227"/>
  <c r="S227"/>
  <c r="R227"/>
  <c r="Q227"/>
  <c r="P227"/>
  <c r="O227"/>
  <c r="U226"/>
  <c r="T226"/>
  <c r="S226"/>
  <c r="R226"/>
  <c r="Q226"/>
  <c r="P226"/>
  <c r="O226"/>
  <c r="U225"/>
  <c r="T225"/>
  <c r="S225"/>
  <c r="R225"/>
  <c r="Q225"/>
  <c r="P225"/>
  <c r="O225"/>
  <c r="U224"/>
  <c r="T224"/>
  <c r="S224"/>
  <c r="R224"/>
  <c r="Q224"/>
  <c r="P224"/>
  <c r="O224"/>
  <c r="U223"/>
  <c r="T223"/>
  <c r="S223"/>
  <c r="R223"/>
  <c r="Q223"/>
  <c r="P223"/>
  <c r="O223"/>
  <c r="U222"/>
  <c r="T222"/>
  <c r="S222"/>
  <c r="R222"/>
  <c r="Q222"/>
  <c r="P222"/>
  <c r="O222"/>
  <c r="U221"/>
  <c r="T221"/>
  <c r="S221"/>
  <c r="R221"/>
  <c r="Q221"/>
  <c r="P221"/>
  <c r="O221"/>
  <c r="U220"/>
  <c r="T220"/>
  <c r="S220"/>
  <c r="R220"/>
  <c r="Q220"/>
  <c r="P220"/>
  <c r="O220"/>
  <c r="U219"/>
  <c r="T219"/>
  <c r="S219"/>
  <c r="R219"/>
  <c r="Q219"/>
  <c r="P219"/>
  <c r="O219"/>
  <c r="U218"/>
  <c r="T218"/>
  <c r="S218"/>
  <c r="R218"/>
  <c r="Q218"/>
  <c r="P218"/>
  <c r="O218"/>
  <c r="U217"/>
  <c r="T217"/>
  <c r="S217"/>
  <c r="R217"/>
  <c r="Q217"/>
  <c r="P217"/>
  <c r="O217"/>
  <c r="U216"/>
  <c r="T216"/>
  <c r="S216"/>
  <c r="R216"/>
  <c r="Q216"/>
  <c r="P216"/>
  <c r="O216"/>
  <c r="U215"/>
  <c r="T215"/>
  <c r="S215"/>
  <c r="R215"/>
  <c r="Q215"/>
  <c r="P215"/>
  <c r="O215"/>
  <c r="U214"/>
  <c r="T214"/>
  <c r="S214"/>
  <c r="R214"/>
  <c r="Q214"/>
  <c r="P214"/>
  <c r="O214"/>
  <c r="U213"/>
  <c r="T213"/>
  <c r="S213"/>
  <c r="R213"/>
  <c r="Q213"/>
  <c r="P213"/>
  <c r="O213"/>
  <c r="U212"/>
  <c r="T212"/>
  <c r="S212"/>
  <c r="R212"/>
  <c r="Q212"/>
  <c r="P212"/>
  <c r="O212"/>
  <c r="U211"/>
  <c r="T211"/>
  <c r="S211"/>
  <c r="R211"/>
  <c r="Q211"/>
  <c r="P211"/>
  <c r="O211"/>
  <c r="U210"/>
  <c r="T210"/>
  <c r="S210"/>
  <c r="R210"/>
  <c r="Q210"/>
  <c r="P210"/>
  <c r="O210"/>
  <c r="U209"/>
  <c r="T209"/>
  <c r="S209"/>
  <c r="R209"/>
  <c r="Q209"/>
  <c r="P209"/>
  <c r="O209"/>
  <c r="U208"/>
  <c r="T208"/>
  <c r="S208"/>
  <c r="R208"/>
  <c r="Q208"/>
  <c r="P208"/>
  <c r="O208"/>
  <c r="U207"/>
  <c r="T207"/>
  <c r="S207"/>
  <c r="R207"/>
  <c r="Q207"/>
  <c r="P207"/>
  <c r="O207"/>
  <c r="U206"/>
  <c r="T206"/>
  <c r="S206"/>
  <c r="R206"/>
  <c r="Q206"/>
  <c r="P206"/>
  <c r="O206"/>
  <c r="U205"/>
  <c r="T205"/>
  <c r="S205"/>
  <c r="R205"/>
  <c r="Q205"/>
  <c r="P205"/>
  <c r="O205"/>
  <c r="U204"/>
  <c r="T204"/>
  <c r="S204"/>
  <c r="R204"/>
  <c r="Q204"/>
  <c r="P204"/>
  <c r="O204"/>
  <c r="U203"/>
  <c r="T203"/>
  <c r="S203"/>
  <c r="R203"/>
  <c r="Q203"/>
  <c r="P203"/>
  <c r="O203"/>
  <c r="U202"/>
  <c r="T202"/>
  <c r="S202"/>
  <c r="R202"/>
  <c r="Q202"/>
  <c r="P202"/>
  <c r="O202"/>
  <c r="U201"/>
  <c r="T201"/>
  <c r="S201"/>
  <c r="R201"/>
  <c r="Q201"/>
  <c r="P201"/>
  <c r="O201"/>
  <c r="U200"/>
  <c r="T200"/>
  <c r="S200"/>
  <c r="R200"/>
  <c r="Q200"/>
  <c r="P200"/>
  <c r="O200"/>
  <c r="U199"/>
  <c r="T199"/>
  <c r="S199"/>
  <c r="R199"/>
  <c r="Q199"/>
  <c r="P199"/>
  <c r="O199"/>
  <c r="U198"/>
  <c r="T198"/>
  <c r="S198"/>
  <c r="R198"/>
  <c r="Q198"/>
  <c r="P198"/>
  <c r="O198"/>
  <c r="U197"/>
  <c r="T197"/>
  <c r="S197"/>
  <c r="R197"/>
  <c r="Q197"/>
  <c r="P197"/>
  <c r="O197"/>
  <c r="U196"/>
  <c r="T196"/>
  <c r="S196"/>
  <c r="R196"/>
  <c r="Q196"/>
  <c r="P196"/>
  <c r="O196"/>
  <c r="U195"/>
  <c r="T195"/>
  <c r="S195"/>
  <c r="R195"/>
  <c r="Q195"/>
  <c r="P195"/>
  <c r="O195"/>
  <c r="U194"/>
  <c r="T194"/>
  <c r="S194"/>
  <c r="R194"/>
  <c r="Q194"/>
  <c r="P194"/>
  <c r="O194"/>
  <c r="U193"/>
  <c r="T193"/>
  <c r="S193"/>
  <c r="R193"/>
  <c r="Q193"/>
  <c r="P193"/>
  <c r="O193"/>
  <c r="U192"/>
  <c r="T192"/>
  <c r="S192"/>
  <c r="R192"/>
  <c r="Q192"/>
  <c r="P192"/>
  <c r="O192"/>
  <c r="U191"/>
  <c r="T191"/>
  <c r="S191"/>
  <c r="R191"/>
  <c r="Q191"/>
  <c r="P191"/>
  <c r="O191"/>
  <c r="U190"/>
  <c r="T190"/>
  <c r="S190"/>
  <c r="R190"/>
  <c r="Q190"/>
  <c r="P190"/>
  <c r="O190"/>
  <c r="U189"/>
  <c r="T189"/>
  <c r="S189"/>
  <c r="R189"/>
  <c r="Q189"/>
  <c r="P189"/>
  <c r="O189"/>
  <c r="U188"/>
  <c r="T188"/>
  <c r="S188"/>
  <c r="R188"/>
  <c r="Q188"/>
  <c r="P188"/>
  <c r="O188"/>
  <c r="U187"/>
  <c r="T187"/>
  <c r="S187"/>
  <c r="R187"/>
  <c r="Q187"/>
  <c r="P187"/>
  <c r="O187"/>
  <c r="U186"/>
  <c r="T186"/>
  <c r="S186"/>
  <c r="R186"/>
  <c r="Q186"/>
  <c r="P186"/>
  <c r="O186"/>
  <c r="U185"/>
  <c r="T185"/>
  <c r="S185"/>
  <c r="R185"/>
  <c r="Q185"/>
  <c r="P185"/>
  <c r="O185"/>
  <c r="U184"/>
  <c r="T184"/>
  <c r="S184"/>
  <c r="R184"/>
  <c r="Q184"/>
  <c r="P184"/>
  <c r="O184"/>
  <c r="U183"/>
  <c r="T183"/>
  <c r="S183"/>
  <c r="R183"/>
  <c r="Q183"/>
  <c r="P183"/>
  <c r="O183"/>
  <c r="U182"/>
  <c r="T182"/>
  <c r="S182"/>
  <c r="R182"/>
  <c r="Q182"/>
  <c r="P182"/>
  <c r="O182"/>
  <c r="U181"/>
  <c r="T181"/>
  <c r="S181"/>
  <c r="R181"/>
  <c r="Q181"/>
  <c r="P181"/>
  <c r="O181"/>
  <c r="U180"/>
  <c r="T180"/>
  <c r="S180"/>
  <c r="R180"/>
  <c r="Q180"/>
  <c r="P180"/>
  <c r="O180"/>
  <c r="U179"/>
  <c r="T179"/>
  <c r="S179"/>
  <c r="R179"/>
  <c r="Q179"/>
  <c r="P179"/>
  <c r="O179"/>
  <c r="U178"/>
  <c r="T178"/>
  <c r="S178"/>
  <c r="R178"/>
  <c r="Q178"/>
  <c r="P178"/>
  <c r="O178"/>
  <c r="U177"/>
  <c r="T177"/>
  <c r="S177"/>
  <c r="R177"/>
  <c r="Q177"/>
  <c r="P177"/>
  <c r="O177"/>
  <c r="U176"/>
  <c r="T176"/>
  <c r="S176"/>
  <c r="R176"/>
  <c r="Q176"/>
  <c r="P176"/>
  <c r="O176"/>
  <c r="U175"/>
  <c r="T175"/>
  <c r="S175"/>
  <c r="R175"/>
  <c r="Q175"/>
  <c r="P175"/>
  <c r="O175"/>
  <c r="U174"/>
  <c r="T174"/>
  <c r="S174"/>
  <c r="R174"/>
  <c r="Q174"/>
  <c r="P174"/>
  <c r="O174"/>
  <c r="U173"/>
  <c r="T173"/>
  <c r="S173"/>
  <c r="R173"/>
  <c r="Q173"/>
  <c r="P173"/>
  <c r="O173"/>
  <c r="U172"/>
  <c r="T172"/>
  <c r="S172"/>
  <c r="R172"/>
  <c r="Q172"/>
  <c r="P172"/>
  <c r="O172"/>
  <c r="U171"/>
  <c r="T171"/>
  <c r="S171"/>
  <c r="R171"/>
  <c r="Q171"/>
  <c r="P171"/>
  <c r="O171"/>
  <c r="U170"/>
  <c r="T170"/>
  <c r="S170"/>
  <c r="R170"/>
  <c r="Q170"/>
  <c r="P170"/>
  <c r="O170"/>
  <c r="U169"/>
  <c r="T169"/>
  <c r="S169"/>
  <c r="R169"/>
  <c r="Q169"/>
  <c r="P169"/>
  <c r="O169"/>
  <c r="U168"/>
  <c r="T168"/>
  <c r="S168"/>
  <c r="R168"/>
  <c r="Q168"/>
  <c r="P168"/>
  <c r="O168"/>
  <c r="U167"/>
  <c r="T167"/>
  <c r="S167"/>
  <c r="R167"/>
  <c r="Q167"/>
  <c r="P167"/>
  <c r="O167"/>
  <c r="U166"/>
  <c r="T166"/>
  <c r="S166"/>
  <c r="R166"/>
  <c r="Q166"/>
  <c r="P166"/>
  <c r="O166"/>
  <c r="U165"/>
  <c r="T165"/>
  <c r="S165"/>
  <c r="R165"/>
  <c r="Q165"/>
  <c r="P165"/>
  <c r="O165"/>
  <c r="U164"/>
  <c r="T164"/>
  <c r="S164"/>
  <c r="R164"/>
  <c r="Q164"/>
  <c r="P164"/>
  <c r="O164"/>
  <c r="U163"/>
  <c r="T163"/>
  <c r="S163"/>
  <c r="R163"/>
  <c r="Q163"/>
  <c r="P163"/>
  <c r="O163"/>
  <c r="U162"/>
  <c r="T162"/>
  <c r="S162"/>
  <c r="R162"/>
  <c r="Q162"/>
  <c r="P162"/>
  <c r="O162"/>
  <c r="U161"/>
  <c r="T161"/>
  <c r="S161"/>
  <c r="R161"/>
  <c r="Q161"/>
  <c r="P161"/>
  <c r="O161"/>
  <c r="U160"/>
  <c r="T160"/>
  <c r="S160"/>
  <c r="R160"/>
  <c r="Q160"/>
  <c r="P160"/>
  <c r="O160"/>
  <c r="U159"/>
  <c r="T159"/>
  <c r="S159"/>
  <c r="R159"/>
  <c r="Q159"/>
  <c r="P159"/>
  <c r="O159"/>
  <c r="U158"/>
  <c r="T158"/>
  <c r="S158"/>
  <c r="R158"/>
  <c r="Q158"/>
  <c r="P158"/>
  <c r="O158"/>
  <c r="U157"/>
  <c r="T157"/>
  <c r="S157"/>
  <c r="R157"/>
  <c r="Q157"/>
  <c r="P157"/>
  <c r="O157"/>
  <c r="U156"/>
  <c r="T156"/>
  <c r="S156"/>
  <c r="R156"/>
  <c r="Q156"/>
  <c r="P156"/>
  <c r="O156"/>
  <c r="U155"/>
  <c r="T155"/>
  <c r="S155"/>
  <c r="R155"/>
  <c r="Q155"/>
  <c r="P155"/>
  <c r="O155"/>
  <c r="U154"/>
  <c r="T154"/>
  <c r="S154"/>
  <c r="R154"/>
  <c r="Q154"/>
  <c r="P154"/>
  <c r="O154"/>
  <c r="U153"/>
  <c r="T153"/>
  <c r="S153"/>
  <c r="R153"/>
  <c r="Q153"/>
  <c r="P153"/>
  <c r="O153"/>
  <c r="U152"/>
  <c r="T152"/>
  <c r="S152"/>
  <c r="R152"/>
  <c r="Q152"/>
  <c r="P152"/>
  <c r="O152"/>
  <c r="U151"/>
  <c r="T151"/>
  <c r="S151"/>
  <c r="R151"/>
  <c r="Q151"/>
  <c r="P151"/>
  <c r="O151"/>
  <c r="U150"/>
  <c r="T150"/>
  <c r="S150"/>
  <c r="R150"/>
  <c r="Q150"/>
  <c r="P150"/>
  <c r="O150"/>
  <c r="U149"/>
  <c r="T149"/>
  <c r="S149"/>
  <c r="R149"/>
  <c r="Q149"/>
  <c r="P149"/>
  <c r="O149"/>
  <c r="U148"/>
  <c r="T148"/>
  <c r="S148"/>
  <c r="R148"/>
  <c r="Q148"/>
  <c r="P148"/>
  <c r="O148"/>
  <c r="U147"/>
  <c r="T147"/>
  <c r="S147"/>
  <c r="R147"/>
  <c r="Q147"/>
  <c r="P147"/>
  <c r="O147"/>
  <c r="U146"/>
  <c r="T146"/>
  <c r="S146"/>
  <c r="R146"/>
  <c r="Q146"/>
  <c r="P146"/>
  <c r="O146"/>
  <c r="U145"/>
  <c r="T145"/>
  <c r="S145"/>
  <c r="R145"/>
  <c r="Q145"/>
  <c r="P145"/>
  <c r="O145"/>
  <c r="U144"/>
  <c r="T144"/>
  <c r="S144"/>
  <c r="R144"/>
  <c r="Q144"/>
  <c r="P144"/>
  <c r="O144"/>
  <c r="U143"/>
  <c r="T143"/>
  <c r="S143"/>
  <c r="R143"/>
  <c r="Q143"/>
  <c r="P143"/>
  <c r="O143"/>
  <c r="U142"/>
  <c r="T142"/>
  <c r="S142"/>
  <c r="R142"/>
  <c r="Q142"/>
  <c r="P142"/>
  <c r="O142"/>
  <c r="U141"/>
  <c r="T141"/>
  <c r="S141"/>
  <c r="R141"/>
  <c r="Q141"/>
  <c r="P141"/>
  <c r="O141"/>
  <c r="U140"/>
  <c r="T140"/>
  <c r="S140"/>
  <c r="R140"/>
  <c r="Q140"/>
  <c r="P140"/>
  <c r="O140"/>
  <c r="U139"/>
  <c r="T139"/>
  <c r="S139"/>
  <c r="R139"/>
  <c r="Q139"/>
  <c r="P139"/>
  <c r="O139"/>
  <c r="U138"/>
  <c r="T138"/>
  <c r="S138"/>
  <c r="R138"/>
  <c r="Q138"/>
  <c r="P138"/>
  <c r="O138"/>
  <c r="U137"/>
  <c r="T137"/>
  <c r="S137"/>
  <c r="R137"/>
  <c r="Q137"/>
  <c r="P137"/>
  <c r="O137"/>
  <c r="U136"/>
  <c r="T136"/>
  <c r="S136"/>
  <c r="R136"/>
  <c r="Q136"/>
  <c r="P136"/>
  <c r="O136"/>
  <c r="U135"/>
  <c r="T135"/>
  <c r="S135"/>
  <c r="R135"/>
  <c r="Q135"/>
  <c r="P135"/>
  <c r="O135"/>
  <c r="U134"/>
  <c r="T134"/>
  <c r="S134"/>
  <c r="R134"/>
  <c r="Q134"/>
  <c r="P134"/>
  <c r="O134"/>
  <c r="U133"/>
  <c r="T133"/>
  <c r="S133"/>
  <c r="R133"/>
  <c r="Q133"/>
  <c r="P133"/>
  <c r="O133"/>
  <c r="U132"/>
  <c r="T132"/>
  <c r="S132"/>
  <c r="R132"/>
  <c r="Q132"/>
  <c r="P132"/>
  <c r="O132"/>
  <c r="U131"/>
  <c r="T131"/>
  <c r="S131"/>
  <c r="R131"/>
  <c r="Q131"/>
  <c r="P131"/>
  <c r="O131"/>
  <c r="U130"/>
  <c r="T130"/>
  <c r="S130"/>
  <c r="R130"/>
  <c r="Q130"/>
  <c r="P130"/>
  <c r="O130"/>
  <c r="U129"/>
  <c r="T129"/>
  <c r="S129"/>
  <c r="R129"/>
  <c r="Q129"/>
  <c r="P129"/>
  <c r="O129"/>
  <c r="U128"/>
  <c r="T128"/>
  <c r="S128"/>
  <c r="R128"/>
  <c r="Q128"/>
  <c r="P128"/>
  <c r="O128"/>
  <c r="U127"/>
  <c r="T127"/>
  <c r="S127"/>
  <c r="R127"/>
  <c r="Q127"/>
  <c r="P127"/>
  <c r="O127"/>
  <c r="U126"/>
  <c r="T126"/>
  <c r="S126"/>
  <c r="R126"/>
  <c r="Q126"/>
  <c r="P126"/>
  <c r="O126"/>
  <c r="U125"/>
  <c r="T125"/>
  <c r="S125"/>
  <c r="R125"/>
  <c r="Q125"/>
  <c r="P125"/>
  <c r="O125"/>
  <c r="U124"/>
  <c r="T124"/>
  <c r="S124"/>
  <c r="R124"/>
  <c r="Q124"/>
  <c r="P124"/>
  <c r="O124"/>
  <c r="U123"/>
  <c r="T123"/>
  <c r="S123"/>
  <c r="R123"/>
  <c r="Q123"/>
  <c r="P123"/>
  <c r="O123"/>
  <c r="U122"/>
  <c r="T122"/>
  <c r="S122"/>
  <c r="R122"/>
  <c r="Q122"/>
  <c r="P122"/>
  <c r="O122"/>
  <c r="U121"/>
  <c r="T121"/>
  <c r="S121"/>
  <c r="R121"/>
  <c r="Q121"/>
  <c r="P121"/>
  <c r="O121"/>
  <c r="U120"/>
  <c r="T120"/>
  <c r="S120"/>
  <c r="R120"/>
  <c r="Q120"/>
  <c r="P120"/>
  <c r="O120"/>
  <c r="U119"/>
  <c r="T119"/>
  <c r="S119"/>
  <c r="R119"/>
  <c r="Q119"/>
  <c r="P119"/>
  <c r="O119"/>
  <c r="U118"/>
  <c r="T118"/>
  <c r="S118"/>
  <c r="R118"/>
  <c r="Q118"/>
  <c r="P118"/>
  <c r="O118"/>
  <c r="U117"/>
  <c r="T117"/>
  <c r="S117"/>
  <c r="R117"/>
  <c r="Q117"/>
  <c r="P117"/>
  <c r="O117"/>
  <c r="U116"/>
  <c r="T116"/>
  <c r="S116"/>
  <c r="R116"/>
  <c r="Q116"/>
  <c r="P116"/>
  <c r="O116"/>
  <c r="U115"/>
  <c r="T115"/>
  <c r="S115"/>
  <c r="R115"/>
  <c r="Q115"/>
  <c r="P115"/>
  <c r="O115"/>
  <c r="U114"/>
  <c r="T114"/>
  <c r="S114"/>
  <c r="R114"/>
  <c r="Q114"/>
  <c r="P114"/>
  <c r="O114"/>
  <c r="U113"/>
  <c r="T113"/>
  <c r="S113"/>
  <c r="R113"/>
  <c r="Q113"/>
  <c r="P113"/>
  <c r="O113"/>
  <c r="U112"/>
  <c r="T112"/>
  <c r="S112"/>
  <c r="R112"/>
  <c r="Q112"/>
  <c r="P112"/>
  <c r="O112"/>
  <c r="U111"/>
  <c r="T111"/>
  <c r="S111"/>
  <c r="R111"/>
  <c r="Q111"/>
  <c r="P111"/>
  <c r="O111"/>
  <c r="U110"/>
  <c r="T110"/>
  <c r="S110"/>
  <c r="R110"/>
  <c r="Q110"/>
  <c r="P110"/>
  <c r="O110"/>
  <c r="U109"/>
  <c r="T109"/>
  <c r="S109"/>
  <c r="R109"/>
  <c r="Q109"/>
  <c r="P109"/>
  <c r="O109"/>
  <c r="U108"/>
  <c r="T108"/>
  <c r="S108"/>
  <c r="R108"/>
  <c r="Q108"/>
  <c r="P108"/>
  <c r="O108"/>
  <c r="U107"/>
  <c r="T107"/>
  <c r="S107"/>
  <c r="R107"/>
  <c r="Q107"/>
  <c r="P107"/>
  <c r="O107"/>
  <c r="U106"/>
  <c r="T106"/>
  <c r="S106"/>
  <c r="R106"/>
  <c r="Q106"/>
  <c r="P106"/>
  <c r="O106"/>
  <c r="U105"/>
  <c r="T105"/>
  <c r="S105"/>
  <c r="R105"/>
  <c r="Q105"/>
  <c r="P105"/>
  <c r="O105"/>
  <c r="U104"/>
  <c r="T104"/>
  <c r="S104"/>
  <c r="R104"/>
  <c r="Q104"/>
  <c r="P104"/>
  <c r="O104"/>
  <c r="U103"/>
  <c r="T103"/>
  <c r="S103"/>
  <c r="R103"/>
  <c r="Q103"/>
  <c r="P103"/>
  <c r="O103"/>
  <c r="U102"/>
  <c r="T102"/>
  <c r="S102"/>
  <c r="R102"/>
  <c r="Q102"/>
  <c r="P102"/>
  <c r="O102"/>
  <c r="U101"/>
  <c r="T101"/>
  <c r="S101"/>
  <c r="R101"/>
  <c r="Q101"/>
  <c r="P101"/>
  <c r="O101"/>
  <c r="U100"/>
  <c r="T100"/>
  <c r="S100"/>
  <c r="R100"/>
  <c r="Q100"/>
  <c r="P100"/>
  <c r="O100"/>
  <c r="U99"/>
  <c r="T99"/>
  <c r="S99"/>
  <c r="R99"/>
  <c r="Q99"/>
  <c r="P99"/>
  <c r="O99"/>
  <c r="U98"/>
  <c r="T98"/>
  <c r="S98"/>
  <c r="R98"/>
  <c r="Q98"/>
  <c r="P98"/>
  <c r="O98"/>
  <c r="U97"/>
  <c r="T97"/>
  <c r="S97"/>
  <c r="R97"/>
  <c r="Q97"/>
  <c r="P97"/>
  <c r="O97"/>
  <c r="U96"/>
  <c r="T96"/>
  <c r="S96"/>
  <c r="R96"/>
  <c r="Q96"/>
  <c r="P96"/>
  <c r="O96"/>
  <c r="U95"/>
  <c r="T95"/>
  <c r="S95"/>
  <c r="R95"/>
  <c r="Q95"/>
  <c r="P95"/>
  <c r="O95"/>
  <c r="U94"/>
  <c r="T94"/>
  <c r="S94"/>
  <c r="R94"/>
  <c r="Q94"/>
  <c r="P94"/>
  <c r="O94"/>
  <c r="U93"/>
  <c r="T93"/>
  <c r="S93"/>
  <c r="R93"/>
  <c r="Q93"/>
  <c r="P93"/>
  <c r="O93"/>
  <c r="U92"/>
  <c r="T92"/>
  <c r="S92"/>
  <c r="R92"/>
  <c r="Q92"/>
  <c r="P92"/>
  <c r="O92"/>
  <c r="U91"/>
  <c r="T91"/>
  <c r="S91"/>
  <c r="R91"/>
  <c r="Q91"/>
  <c r="P91"/>
  <c r="O91"/>
  <c r="U90"/>
  <c r="T90"/>
  <c r="S90"/>
  <c r="R90"/>
  <c r="Q90"/>
  <c r="P90"/>
  <c r="O90"/>
  <c r="U89"/>
  <c r="T89"/>
  <c r="S89"/>
  <c r="R89"/>
  <c r="Q89"/>
  <c r="P89"/>
  <c r="O89"/>
  <c r="U88"/>
  <c r="T88"/>
  <c r="S88"/>
  <c r="R88"/>
  <c r="Q88"/>
  <c r="P88"/>
  <c r="O88"/>
  <c r="U87"/>
  <c r="T87"/>
  <c r="S87"/>
  <c r="R87"/>
  <c r="Q87"/>
  <c r="P87"/>
  <c r="O87"/>
  <c r="U86"/>
  <c r="T86"/>
  <c r="S86"/>
  <c r="R86"/>
  <c r="Q86"/>
  <c r="P86"/>
  <c r="O86"/>
  <c r="U85"/>
  <c r="T85"/>
  <c r="S85"/>
  <c r="R85"/>
  <c r="Q85"/>
  <c r="P85"/>
  <c r="O85"/>
  <c r="U84"/>
  <c r="T84"/>
  <c r="S84"/>
  <c r="R84"/>
  <c r="Q84"/>
  <c r="P84"/>
  <c r="O84"/>
  <c r="U83"/>
  <c r="T83"/>
  <c r="S83"/>
  <c r="R83"/>
  <c r="Q83"/>
  <c r="P83"/>
  <c r="O83"/>
  <c r="U82"/>
  <c r="T82"/>
  <c r="S82"/>
  <c r="R82"/>
  <c r="Q82"/>
  <c r="P82"/>
  <c r="O82"/>
  <c r="U81"/>
  <c r="T81"/>
  <c r="S81"/>
  <c r="R81"/>
  <c r="Q81"/>
  <c r="P81"/>
  <c r="O81"/>
  <c r="U80"/>
  <c r="T80"/>
  <c r="S80"/>
  <c r="R80"/>
  <c r="Q80"/>
  <c r="P80"/>
  <c r="O80"/>
  <c r="U79"/>
  <c r="T79"/>
  <c r="S79"/>
  <c r="R79"/>
  <c r="Q79"/>
  <c r="P79"/>
  <c r="O79"/>
  <c r="U78"/>
  <c r="T78"/>
  <c r="S78"/>
  <c r="R78"/>
  <c r="Q78"/>
  <c r="P78"/>
  <c r="O78"/>
  <c r="U77"/>
  <c r="T77"/>
  <c r="S77"/>
  <c r="R77"/>
  <c r="Q77"/>
  <c r="P77"/>
  <c r="O77"/>
  <c r="U76"/>
  <c r="T76"/>
  <c r="S76"/>
  <c r="R76"/>
  <c r="Q76"/>
  <c r="P76"/>
  <c r="O76"/>
  <c r="U75"/>
  <c r="T75"/>
  <c r="S75"/>
  <c r="R75"/>
  <c r="Q75"/>
  <c r="P75"/>
  <c r="O75"/>
  <c r="U74"/>
  <c r="T74"/>
  <c r="S74"/>
  <c r="R74"/>
  <c r="Q74"/>
  <c r="P74"/>
  <c r="O74"/>
  <c r="U73"/>
  <c r="T73"/>
  <c r="S73"/>
  <c r="R73"/>
  <c r="Q73"/>
  <c r="P73"/>
  <c r="O73"/>
  <c r="U72"/>
  <c r="T72"/>
  <c r="S72"/>
  <c r="R72"/>
  <c r="Q72"/>
  <c r="P72"/>
  <c r="O72"/>
  <c r="U71"/>
  <c r="T71"/>
  <c r="S71"/>
  <c r="R71"/>
  <c r="Q71"/>
  <c r="P71"/>
  <c r="O71"/>
  <c r="U70"/>
  <c r="T70"/>
  <c r="S70"/>
  <c r="R70"/>
  <c r="Q70"/>
  <c r="P70"/>
  <c r="O70"/>
  <c r="U69"/>
  <c r="T69"/>
  <c r="S69"/>
  <c r="R69"/>
  <c r="Q69"/>
  <c r="P69"/>
  <c r="O69"/>
  <c r="U68"/>
  <c r="T68"/>
  <c r="S68"/>
  <c r="R68"/>
  <c r="Q68"/>
  <c r="P68"/>
  <c r="O68"/>
  <c r="U67"/>
  <c r="T67"/>
  <c r="S67"/>
  <c r="R67"/>
  <c r="Q67"/>
  <c r="P67"/>
  <c r="O67"/>
  <c r="U66"/>
  <c r="T66"/>
  <c r="S66"/>
  <c r="R66"/>
  <c r="Q66"/>
  <c r="P66"/>
  <c r="O66"/>
  <c r="U65"/>
  <c r="T65"/>
  <c r="S65"/>
  <c r="R65"/>
  <c r="Q65"/>
  <c r="P65"/>
  <c r="O65"/>
  <c r="U64"/>
  <c r="T64"/>
  <c r="S64"/>
  <c r="R64"/>
  <c r="Q64"/>
  <c r="P64"/>
  <c r="O64"/>
  <c r="U63"/>
  <c r="T63"/>
  <c r="S63"/>
  <c r="R63"/>
  <c r="Q63"/>
  <c r="P63"/>
  <c r="O63"/>
  <c r="U62"/>
  <c r="T62"/>
  <c r="S62"/>
  <c r="R62"/>
  <c r="Q62"/>
  <c r="P62"/>
  <c r="O62"/>
  <c r="U61"/>
  <c r="T61"/>
  <c r="S61"/>
  <c r="R61"/>
  <c r="Q61"/>
  <c r="P61"/>
  <c r="O61"/>
  <c r="U60"/>
  <c r="T60"/>
  <c r="S60"/>
  <c r="R60"/>
  <c r="Q60"/>
  <c r="P60"/>
  <c r="O60"/>
  <c r="U59"/>
  <c r="T59"/>
  <c r="S59"/>
  <c r="R59"/>
  <c r="Q59"/>
  <c r="P59"/>
  <c r="O59"/>
  <c r="U58"/>
  <c r="T58"/>
  <c r="S58"/>
  <c r="R58"/>
  <c r="Q58"/>
  <c r="P58"/>
  <c r="O58"/>
  <c r="U57"/>
  <c r="T57"/>
  <c r="S57"/>
  <c r="R57"/>
  <c r="Q57"/>
  <c r="P57"/>
  <c r="O57"/>
  <c r="U56"/>
  <c r="T56"/>
  <c r="S56"/>
  <c r="R56"/>
  <c r="Q56"/>
  <c r="P56"/>
  <c r="O56"/>
  <c r="U55"/>
  <c r="T55"/>
  <c r="S55"/>
  <c r="R55"/>
  <c r="Q55"/>
  <c r="P55"/>
  <c r="O55"/>
  <c r="U54"/>
  <c r="T54"/>
  <c r="S54"/>
  <c r="R54"/>
  <c r="Q54"/>
  <c r="P54"/>
  <c r="O54"/>
  <c r="U53"/>
  <c r="T53"/>
  <c r="S53"/>
  <c r="R53"/>
  <c r="Q53"/>
  <c r="P53"/>
  <c r="O53"/>
  <c r="U52"/>
  <c r="T52"/>
  <c r="S52"/>
  <c r="R52"/>
  <c r="Q52"/>
  <c r="P52"/>
  <c r="O52"/>
  <c r="U51"/>
  <c r="T51"/>
  <c r="S51"/>
  <c r="R51"/>
  <c r="Q51"/>
  <c r="P51"/>
  <c r="O51"/>
  <c r="U50"/>
  <c r="T50"/>
  <c r="S50"/>
  <c r="R50"/>
  <c r="Q50"/>
  <c r="P50"/>
  <c r="O50"/>
  <c r="U49"/>
  <c r="T49"/>
  <c r="S49"/>
  <c r="R49"/>
  <c r="Q49"/>
  <c r="P49"/>
  <c r="O49"/>
  <c r="U48"/>
  <c r="T48"/>
  <c r="S48"/>
  <c r="R48"/>
  <c r="Q48"/>
  <c r="P48"/>
  <c r="O48"/>
  <c r="U47"/>
  <c r="T47"/>
  <c r="S47"/>
  <c r="R47"/>
  <c r="Q47"/>
  <c r="P47"/>
  <c r="O47"/>
  <c r="U46"/>
  <c r="T46"/>
  <c r="S46"/>
  <c r="R46"/>
  <c r="Q46"/>
  <c r="P46"/>
  <c r="O46"/>
  <c r="U45"/>
  <c r="T45"/>
  <c r="S45"/>
  <c r="R45"/>
  <c r="Q45"/>
  <c r="P45"/>
  <c r="O45"/>
  <c r="U44"/>
  <c r="T44"/>
  <c r="S44"/>
  <c r="R44"/>
  <c r="Q44"/>
  <c r="P44"/>
  <c r="O44"/>
  <c r="U43"/>
  <c r="T43"/>
  <c r="S43"/>
  <c r="R43"/>
  <c r="Q43"/>
  <c r="P43"/>
  <c r="O43"/>
  <c r="U42"/>
  <c r="T42"/>
  <c r="S42"/>
  <c r="R42"/>
  <c r="Q42"/>
  <c r="P42"/>
  <c r="O42"/>
  <c r="U41"/>
  <c r="T41"/>
  <c r="S41"/>
  <c r="R41"/>
  <c r="Q41"/>
  <c r="P41"/>
  <c r="O41"/>
  <c r="U40"/>
  <c r="T40"/>
  <c r="S40"/>
  <c r="R40"/>
  <c r="Q40"/>
  <c r="P40"/>
  <c r="O40"/>
  <c r="U39"/>
  <c r="T39"/>
  <c r="S39"/>
  <c r="R39"/>
  <c r="Q39"/>
  <c r="P39"/>
  <c r="O39"/>
  <c r="U38"/>
  <c r="T38"/>
  <c r="S38"/>
  <c r="R38"/>
  <c r="Q38"/>
  <c r="P38"/>
  <c r="O38"/>
  <c r="U37"/>
  <c r="T37"/>
  <c r="S37"/>
  <c r="R37"/>
  <c r="Q37"/>
  <c r="P37"/>
  <c r="O37"/>
  <c r="U36"/>
  <c r="T36"/>
  <c r="S36"/>
  <c r="R36"/>
  <c r="Q36"/>
  <c r="P36"/>
  <c r="O36"/>
  <c r="U35"/>
  <c r="T35"/>
  <c r="S35"/>
  <c r="R35"/>
  <c r="Q35"/>
  <c r="P35"/>
  <c r="O35"/>
  <c r="U34"/>
  <c r="T34"/>
  <c r="S34"/>
  <c r="R34"/>
  <c r="Q34"/>
  <c r="P34"/>
  <c r="O34"/>
  <c r="U33"/>
  <c r="T33"/>
  <c r="S33"/>
  <c r="R33"/>
  <c r="Q33"/>
  <c r="P33"/>
  <c r="O33"/>
  <c r="U32"/>
  <c r="T32"/>
  <c r="S32"/>
  <c r="R32"/>
  <c r="Q32"/>
  <c r="P32"/>
  <c r="O32"/>
  <c r="U31"/>
  <c r="T31"/>
  <c r="S31"/>
  <c r="R31"/>
  <c r="Q31"/>
  <c r="P31"/>
  <c r="O31"/>
  <c r="U30"/>
  <c r="T30"/>
  <c r="S30"/>
  <c r="R30"/>
  <c r="Q30"/>
  <c r="P30"/>
  <c r="O30"/>
  <c r="U29"/>
  <c r="T29"/>
  <c r="S29"/>
  <c r="R29"/>
  <c r="Q29"/>
  <c r="P29"/>
  <c r="O29"/>
  <c r="U28"/>
  <c r="T28"/>
  <c r="S28"/>
  <c r="R28"/>
  <c r="Q28"/>
  <c r="P28"/>
  <c r="O28"/>
  <c r="U27"/>
  <c r="T27"/>
  <c r="S27"/>
  <c r="R27"/>
  <c r="Q27"/>
  <c r="P27"/>
  <c r="O27"/>
  <c r="U26"/>
  <c r="T26"/>
  <c r="S26"/>
  <c r="R26"/>
  <c r="Q26"/>
  <c r="P26"/>
  <c r="O26"/>
  <c r="U25"/>
  <c r="T25"/>
  <c r="S25"/>
  <c r="R25"/>
  <c r="Q25"/>
  <c r="P25"/>
  <c r="O25"/>
  <c r="U24"/>
  <c r="T24"/>
  <c r="S24"/>
  <c r="R24"/>
  <c r="Q24"/>
  <c r="P24"/>
  <c r="O24"/>
  <c r="U23"/>
  <c r="T23"/>
  <c r="S23"/>
  <c r="R23"/>
  <c r="Q23"/>
  <c r="P23"/>
  <c r="O23"/>
  <c r="U22"/>
  <c r="T22"/>
  <c r="S22"/>
  <c r="R22"/>
  <c r="Q22"/>
  <c r="P22"/>
  <c r="O22"/>
  <c r="U21"/>
  <c r="T21"/>
  <c r="S21"/>
  <c r="R21"/>
  <c r="Q21"/>
  <c r="P21"/>
  <c r="O21"/>
  <c r="U20"/>
  <c r="T20"/>
  <c r="S20"/>
  <c r="R20"/>
  <c r="Q20"/>
  <c r="P20"/>
  <c r="O20"/>
  <c r="U19"/>
  <c r="T19"/>
  <c r="S19"/>
  <c r="R19"/>
  <c r="Q19"/>
  <c r="P19"/>
  <c r="O19"/>
  <c r="U18"/>
  <c r="T18"/>
  <c r="S18"/>
  <c r="R18"/>
  <c r="Q18"/>
  <c r="P18"/>
  <c r="O18"/>
  <c r="U17"/>
  <c r="T17"/>
  <c r="S17"/>
  <c r="R17"/>
  <c r="Q17"/>
  <c r="P17"/>
  <c r="O17"/>
  <c r="U16"/>
  <c r="T16"/>
  <c r="S16"/>
  <c r="R16"/>
  <c r="Q16"/>
  <c r="P16"/>
  <c r="O16"/>
  <c r="U15"/>
  <c r="T15"/>
  <c r="S15"/>
  <c r="R15"/>
  <c r="Q15"/>
  <c r="P15"/>
  <c r="O15"/>
  <c r="U14"/>
  <c r="T14"/>
  <c r="S14"/>
  <c r="R14"/>
  <c r="Q14"/>
  <c r="P14"/>
  <c r="O14"/>
  <c r="U13"/>
  <c r="T13"/>
  <c r="S13"/>
  <c r="R13"/>
  <c r="Q13"/>
  <c r="P13"/>
  <c r="O13"/>
  <c r="U12"/>
  <c r="T12"/>
  <c r="S12"/>
  <c r="R12"/>
  <c r="Q12"/>
  <c r="P12"/>
  <c r="O12"/>
  <c r="U11"/>
  <c r="T11"/>
  <c r="S11"/>
  <c r="R11"/>
  <c r="Q11"/>
  <c r="P11"/>
  <c r="O11"/>
  <c r="U10"/>
  <c r="T10"/>
  <c r="S10"/>
  <c r="R10"/>
  <c r="Q10"/>
  <c r="P10"/>
  <c r="O10"/>
  <c r="U9"/>
  <c r="T9"/>
  <c r="S9"/>
  <c r="R9"/>
  <c r="Q9"/>
  <c r="P9"/>
  <c r="O9"/>
  <c r="U8"/>
  <c r="T8"/>
  <c r="S8"/>
  <c r="R8"/>
  <c r="Q8"/>
  <c r="P8"/>
  <c r="O8"/>
  <c r="U7"/>
  <c r="T7"/>
  <c r="S7"/>
  <c r="R7"/>
  <c r="Q7"/>
  <c r="P7"/>
  <c r="O7"/>
  <c r="U6"/>
  <c r="T6"/>
  <c r="S6"/>
  <c r="R6"/>
  <c r="Q6"/>
  <c r="P6"/>
  <c r="O6"/>
  <c r="U5"/>
  <c r="T5"/>
  <c r="S5"/>
  <c r="R5"/>
  <c r="Q5"/>
  <c r="P5"/>
  <c r="O5"/>
  <c r="U4"/>
  <c r="T4"/>
  <c r="S4"/>
  <c r="R4"/>
  <c r="Q4"/>
  <c r="P4"/>
  <c r="O4"/>
  <c r="U3"/>
  <c r="T3"/>
  <c r="S3"/>
  <c r="R3"/>
  <c r="Q3"/>
  <c r="P3"/>
  <c r="O3"/>
  <c r="U1081" i="5"/>
  <c r="T1081"/>
  <c r="S1081"/>
  <c r="R1081"/>
  <c r="Q1081"/>
  <c r="P1081"/>
  <c r="O1081"/>
  <c r="U1080"/>
  <c r="T1080"/>
  <c r="S1080"/>
  <c r="R1080"/>
  <c r="Q1080"/>
  <c r="P1080"/>
  <c r="O1080"/>
  <c r="U1079"/>
  <c r="T1079"/>
  <c r="S1079"/>
  <c r="R1079"/>
  <c r="Q1079"/>
  <c r="P1079"/>
  <c r="O1079"/>
  <c r="U1078"/>
  <c r="T1078"/>
  <c r="S1078"/>
  <c r="R1078"/>
  <c r="Q1078"/>
  <c r="P1078"/>
  <c r="O1078"/>
  <c r="U1077"/>
  <c r="T1077"/>
  <c r="S1077"/>
  <c r="R1077"/>
  <c r="Q1077"/>
  <c r="P1077"/>
  <c r="O1077"/>
  <c r="U1076"/>
  <c r="T1076"/>
  <c r="S1076"/>
  <c r="R1076"/>
  <c r="Q1076"/>
  <c r="P1076"/>
  <c r="O1076"/>
  <c r="U1075"/>
  <c r="T1075"/>
  <c r="S1075"/>
  <c r="R1075"/>
  <c r="Q1075"/>
  <c r="P1075"/>
  <c r="O1075"/>
  <c r="U1074"/>
  <c r="T1074"/>
  <c r="S1074"/>
  <c r="R1074"/>
  <c r="Q1074"/>
  <c r="P1074"/>
  <c r="O1074"/>
  <c r="U1073"/>
  <c r="T1073"/>
  <c r="S1073"/>
  <c r="R1073"/>
  <c r="Q1073"/>
  <c r="P1073"/>
  <c r="O1073"/>
  <c r="U1072"/>
  <c r="T1072"/>
  <c r="S1072"/>
  <c r="R1072"/>
  <c r="Q1072"/>
  <c r="P1072"/>
  <c r="O1072"/>
  <c r="U1071"/>
  <c r="T1071"/>
  <c r="S1071"/>
  <c r="R1071"/>
  <c r="Q1071"/>
  <c r="P1071"/>
  <c r="O1071"/>
  <c r="U1070"/>
  <c r="T1070"/>
  <c r="S1070"/>
  <c r="R1070"/>
  <c r="Q1070"/>
  <c r="P1070"/>
  <c r="O1070"/>
  <c r="U1069"/>
  <c r="T1069"/>
  <c r="S1069"/>
  <c r="R1069"/>
  <c r="Q1069"/>
  <c r="P1069"/>
  <c r="O1069"/>
  <c r="U1068"/>
  <c r="T1068"/>
  <c r="S1068"/>
  <c r="R1068"/>
  <c r="Q1068"/>
  <c r="P1068"/>
  <c r="O1068"/>
  <c r="U1067"/>
  <c r="T1067"/>
  <c r="S1067"/>
  <c r="R1067"/>
  <c r="Q1067"/>
  <c r="P1067"/>
  <c r="O1067"/>
  <c r="U1066"/>
  <c r="T1066"/>
  <c r="S1066"/>
  <c r="R1066"/>
  <c r="Q1066"/>
  <c r="P1066"/>
  <c r="O1066"/>
  <c r="U1065"/>
  <c r="T1065"/>
  <c r="S1065"/>
  <c r="R1065"/>
  <c r="Q1065"/>
  <c r="P1065"/>
  <c r="O1065"/>
  <c r="U1064"/>
  <c r="T1064"/>
  <c r="S1064"/>
  <c r="R1064"/>
  <c r="Q1064"/>
  <c r="P1064"/>
  <c r="O1064"/>
  <c r="U1063"/>
  <c r="T1063"/>
  <c r="S1063"/>
  <c r="R1063"/>
  <c r="Q1063"/>
  <c r="P1063"/>
  <c r="O1063"/>
  <c r="U1062"/>
  <c r="T1062"/>
  <c r="S1062"/>
  <c r="R1062"/>
  <c r="Q1062"/>
  <c r="P1062"/>
  <c r="O1062"/>
  <c r="U1061"/>
  <c r="T1061"/>
  <c r="S1061"/>
  <c r="R1061"/>
  <c r="Q1061"/>
  <c r="P1061"/>
  <c r="O1061"/>
  <c r="U1060"/>
  <c r="T1060"/>
  <c r="S1060"/>
  <c r="R1060"/>
  <c r="Q1060"/>
  <c r="P1060"/>
  <c r="O1060"/>
  <c r="U1059"/>
  <c r="T1059"/>
  <c r="S1059"/>
  <c r="R1059"/>
  <c r="Q1059"/>
  <c r="P1059"/>
  <c r="O1059"/>
  <c r="U1058"/>
  <c r="T1058"/>
  <c r="S1058"/>
  <c r="R1058"/>
  <c r="Q1058"/>
  <c r="P1058"/>
  <c r="O1058"/>
  <c r="U1057"/>
  <c r="T1057"/>
  <c r="S1057"/>
  <c r="R1057"/>
  <c r="Q1057"/>
  <c r="P1057"/>
  <c r="O1057"/>
  <c r="U1056"/>
  <c r="T1056"/>
  <c r="S1056"/>
  <c r="R1056"/>
  <c r="Q1056"/>
  <c r="P1056"/>
  <c r="O1056"/>
  <c r="U1055"/>
  <c r="T1055"/>
  <c r="S1055"/>
  <c r="R1055"/>
  <c r="Q1055"/>
  <c r="P1055"/>
  <c r="O1055"/>
  <c r="U1054"/>
  <c r="T1054"/>
  <c r="S1054"/>
  <c r="R1054"/>
  <c r="Q1054"/>
  <c r="P1054"/>
  <c r="O1054"/>
  <c r="U1053"/>
  <c r="T1053"/>
  <c r="S1053"/>
  <c r="R1053"/>
  <c r="Q1053"/>
  <c r="P1053"/>
  <c r="O1053"/>
  <c r="U1052"/>
  <c r="T1052"/>
  <c r="S1052"/>
  <c r="R1052"/>
  <c r="Q1052"/>
  <c r="P1052"/>
  <c r="O1052"/>
  <c r="U1051"/>
  <c r="T1051"/>
  <c r="S1051"/>
  <c r="R1051"/>
  <c r="Q1051"/>
  <c r="P1051"/>
  <c r="O1051"/>
  <c r="U1050"/>
  <c r="T1050"/>
  <c r="S1050"/>
  <c r="R1050"/>
  <c r="Q1050"/>
  <c r="P1050"/>
  <c r="O1050"/>
  <c r="U1049"/>
  <c r="T1049"/>
  <c r="S1049"/>
  <c r="R1049"/>
  <c r="Q1049"/>
  <c r="P1049"/>
  <c r="O1049"/>
  <c r="U1048"/>
  <c r="T1048"/>
  <c r="S1048"/>
  <c r="R1048"/>
  <c r="Q1048"/>
  <c r="P1048"/>
  <c r="O1048"/>
  <c r="U1047"/>
  <c r="T1047"/>
  <c r="S1047"/>
  <c r="R1047"/>
  <c r="Q1047"/>
  <c r="P1047"/>
  <c r="O1047"/>
  <c r="U1046"/>
  <c r="T1046"/>
  <c r="S1046"/>
  <c r="R1046"/>
  <c r="Q1046"/>
  <c r="P1046"/>
  <c r="O1046"/>
  <c r="U1045"/>
  <c r="T1045"/>
  <c r="S1045"/>
  <c r="R1045"/>
  <c r="Q1045"/>
  <c r="P1045"/>
  <c r="O1045"/>
  <c r="U1044"/>
  <c r="T1044"/>
  <c r="S1044"/>
  <c r="R1044"/>
  <c r="Q1044"/>
  <c r="P1044"/>
  <c r="O1044"/>
  <c r="U1043"/>
  <c r="T1043"/>
  <c r="S1043"/>
  <c r="R1043"/>
  <c r="Q1043"/>
  <c r="P1043"/>
  <c r="O1043"/>
  <c r="U1042"/>
  <c r="T1042"/>
  <c r="S1042"/>
  <c r="R1042"/>
  <c r="Q1042"/>
  <c r="P1042"/>
  <c r="O1042"/>
  <c r="U1041"/>
  <c r="T1041"/>
  <c r="S1041"/>
  <c r="R1041"/>
  <c r="Q1041"/>
  <c r="P1041"/>
  <c r="O1041"/>
  <c r="U1040"/>
  <c r="T1040"/>
  <c r="S1040"/>
  <c r="R1040"/>
  <c r="Q1040"/>
  <c r="P1040"/>
  <c r="O1040"/>
  <c r="U1039"/>
  <c r="T1039"/>
  <c r="S1039"/>
  <c r="R1039"/>
  <c r="Q1039"/>
  <c r="P1039"/>
  <c r="O1039"/>
  <c r="U1038"/>
  <c r="T1038"/>
  <c r="S1038"/>
  <c r="R1038"/>
  <c r="Q1038"/>
  <c r="P1038"/>
  <c r="O1038"/>
  <c r="U1037"/>
  <c r="T1037"/>
  <c r="S1037"/>
  <c r="R1037"/>
  <c r="Q1037"/>
  <c r="P1037"/>
  <c r="O1037"/>
  <c r="U1036"/>
  <c r="T1036"/>
  <c r="S1036"/>
  <c r="R1036"/>
  <c r="Q1036"/>
  <c r="P1036"/>
  <c r="O1036"/>
  <c r="U1035"/>
  <c r="T1035"/>
  <c r="S1035"/>
  <c r="R1035"/>
  <c r="Q1035"/>
  <c r="P1035"/>
  <c r="O1035"/>
  <c r="U1034"/>
  <c r="T1034"/>
  <c r="S1034"/>
  <c r="R1034"/>
  <c r="Q1034"/>
  <c r="P1034"/>
  <c r="O1034"/>
  <c r="U1033"/>
  <c r="T1033"/>
  <c r="S1033"/>
  <c r="R1033"/>
  <c r="Q1033"/>
  <c r="P1033"/>
  <c r="O1033"/>
  <c r="U1032"/>
  <c r="T1032"/>
  <c r="S1032"/>
  <c r="R1032"/>
  <c r="Q1032"/>
  <c r="P1032"/>
  <c r="O1032"/>
  <c r="U1031"/>
  <c r="T1031"/>
  <c r="S1031"/>
  <c r="R1031"/>
  <c r="Q1031"/>
  <c r="P1031"/>
  <c r="O1031"/>
  <c r="U1030"/>
  <c r="T1030"/>
  <c r="S1030"/>
  <c r="R1030"/>
  <c r="Q1030"/>
  <c r="P1030"/>
  <c r="O1030"/>
  <c r="U1029"/>
  <c r="T1029"/>
  <c r="S1029"/>
  <c r="R1029"/>
  <c r="Q1029"/>
  <c r="P1029"/>
  <c r="O1029"/>
  <c r="U1028"/>
  <c r="T1028"/>
  <c r="S1028"/>
  <c r="R1028"/>
  <c r="Q1028"/>
  <c r="P1028"/>
  <c r="O1028"/>
  <c r="U1027"/>
  <c r="T1027"/>
  <c r="S1027"/>
  <c r="R1027"/>
  <c r="Q1027"/>
  <c r="P1027"/>
  <c r="O1027"/>
  <c r="U1026"/>
  <c r="T1026"/>
  <c r="S1026"/>
  <c r="R1026"/>
  <c r="Q1026"/>
  <c r="P1026"/>
  <c r="O1026"/>
  <c r="U1025"/>
  <c r="T1025"/>
  <c r="S1025"/>
  <c r="R1025"/>
  <c r="Q1025"/>
  <c r="P1025"/>
  <c r="O1025"/>
  <c r="U1024"/>
  <c r="T1024"/>
  <c r="S1024"/>
  <c r="R1024"/>
  <c r="Q1024"/>
  <c r="P1024"/>
  <c r="O1024"/>
  <c r="U1023"/>
  <c r="T1023"/>
  <c r="S1023"/>
  <c r="R1023"/>
  <c r="Q1023"/>
  <c r="P1023"/>
  <c r="O1023"/>
  <c r="U1022"/>
  <c r="T1022"/>
  <c r="S1022"/>
  <c r="R1022"/>
  <c r="Q1022"/>
  <c r="P1022"/>
  <c r="O1022"/>
  <c r="U1021"/>
  <c r="T1021"/>
  <c r="S1021"/>
  <c r="R1021"/>
  <c r="Q1021"/>
  <c r="P1021"/>
  <c r="O1021"/>
  <c r="U1020"/>
  <c r="T1020"/>
  <c r="S1020"/>
  <c r="R1020"/>
  <c r="Q1020"/>
  <c r="P1020"/>
  <c r="O1020"/>
  <c r="U1019"/>
  <c r="T1019"/>
  <c r="S1019"/>
  <c r="R1019"/>
  <c r="Q1019"/>
  <c r="P1019"/>
  <c r="O1019"/>
  <c r="U1018"/>
  <c r="T1018"/>
  <c r="S1018"/>
  <c r="R1018"/>
  <c r="Q1018"/>
  <c r="P1018"/>
  <c r="O1018"/>
  <c r="U1017"/>
  <c r="T1017"/>
  <c r="S1017"/>
  <c r="R1017"/>
  <c r="Q1017"/>
  <c r="P1017"/>
  <c r="O1017"/>
  <c r="U1016"/>
  <c r="T1016"/>
  <c r="S1016"/>
  <c r="R1016"/>
  <c r="Q1016"/>
  <c r="P1016"/>
  <c r="O1016"/>
  <c r="U1015"/>
  <c r="T1015"/>
  <c r="S1015"/>
  <c r="R1015"/>
  <c r="Q1015"/>
  <c r="P1015"/>
  <c r="O1015"/>
  <c r="U1014"/>
  <c r="T1014"/>
  <c r="S1014"/>
  <c r="R1014"/>
  <c r="Q1014"/>
  <c r="P1014"/>
  <c r="O1014"/>
  <c r="U1013"/>
  <c r="T1013"/>
  <c r="S1013"/>
  <c r="R1013"/>
  <c r="Q1013"/>
  <c r="P1013"/>
  <c r="O1013"/>
  <c r="U1012"/>
  <c r="T1012"/>
  <c r="S1012"/>
  <c r="R1012"/>
  <c r="Q1012"/>
  <c r="P1012"/>
  <c r="O1012"/>
  <c r="U1011"/>
  <c r="T1011"/>
  <c r="S1011"/>
  <c r="R1011"/>
  <c r="Q1011"/>
  <c r="P1011"/>
  <c r="O1011"/>
  <c r="U1010"/>
  <c r="T1010"/>
  <c r="S1010"/>
  <c r="R1010"/>
  <c r="Q1010"/>
  <c r="P1010"/>
  <c r="O1010"/>
  <c r="U1009"/>
  <c r="T1009"/>
  <c r="S1009"/>
  <c r="R1009"/>
  <c r="Q1009"/>
  <c r="P1009"/>
  <c r="O1009"/>
  <c r="U1008"/>
  <c r="T1008"/>
  <c r="S1008"/>
  <c r="R1008"/>
  <c r="Q1008"/>
  <c r="P1008"/>
  <c r="O1008"/>
  <c r="U1007"/>
  <c r="T1007"/>
  <c r="S1007"/>
  <c r="R1007"/>
  <c r="Q1007"/>
  <c r="P1007"/>
  <c r="O1007"/>
  <c r="U1006"/>
  <c r="T1006"/>
  <c r="S1006"/>
  <c r="R1006"/>
  <c r="Q1006"/>
  <c r="P1006"/>
  <c r="O1006"/>
  <c r="U1005"/>
  <c r="T1005"/>
  <c r="S1005"/>
  <c r="R1005"/>
  <c r="Q1005"/>
  <c r="P1005"/>
  <c r="O1005"/>
  <c r="U1004"/>
  <c r="T1004"/>
  <c r="S1004"/>
  <c r="R1004"/>
  <c r="Q1004"/>
  <c r="P1004"/>
  <c r="O1004"/>
  <c r="U1003"/>
  <c r="T1003"/>
  <c r="S1003"/>
  <c r="R1003"/>
  <c r="Q1003"/>
  <c r="P1003"/>
  <c r="O1003"/>
  <c r="U1002"/>
  <c r="T1002"/>
  <c r="S1002"/>
  <c r="R1002"/>
  <c r="Q1002"/>
  <c r="P1002"/>
  <c r="O1002"/>
  <c r="U1001"/>
  <c r="T1001"/>
  <c r="S1001"/>
  <c r="R1001"/>
  <c r="Q1001"/>
  <c r="P1001"/>
  <c r="O1001"/>
  <c r="U1000"/>
  <c r="T1000"/>
  <c r="S1000"/>
  <c r="R1000"/>
  <c r="Q1000"/>
  <c r="P1000"/>
  <c r="O1000"/>
  <c r="U999"/>
  <c r="T999"/>
  <c r="S999"/>
  <c r="R999"/>
  <c r="Q999"/>
  <c r="P999"/>
  <c r="O999"/>
  <c r="U998"/>
  <c r="T998"/>
  <c r="S998"/>
  <c r="R998"/>
  <c r="Q998"/>
  <c r="P998"/>
  <c r="O998"/>
  <c r="U997"/>
  <c r="T997"/>
  <c r="S997"/>
  <c r="R997"/>
  <c r="Q997"/>
  <c r="P997"/>
  <c r="O997"/>
  <c r="U996"/>
  <c r="T996"/>
  <c r="S996"/>
  <c r="R996"/>
  <c r="Q996"/>
  <c r="P996"/>
  <c r="O996"/>
  <c r="U995"/>
  <c r="T995"/>
  <c r="S995"/>
  <c r="R995"/>
  <c r="Q995"/>
  <c r="P995"/>
  <c r="O995"/>
  <c r="U994"/>
  <c r="T994"/>
  <c r="S994"/>
  <c r="R994"/>
  <c r="Q994"/>
  <c r="P994"/>
  <c r="O994"/>
  <c r="U993"/>
  <c r="T993"/>
  <c r="S993"/>
  <c r="R993"/>
  <c r="Q993"/>
  <c r="P993"/>
  <c r="O993"/>
  <c r="U992"/>
  <c r="T992"/>
  <c r="S992"/>
  <c r="R992"/>
  <c r="Q992"/>
  <c r="P992"/>
  <c r="O992"/>
  <c r="U991"/>
  <c r="T991"/>
  <c r="S991"/>
  <c r="R991"/>
  <c r="Q991"/>
  <c r="P991"/>
  <c r="O991"/>
  <c r="U990"/>
  <c r="T990"/>
  <c r="S990"/>
  <c r="R990"/>
  <c r="Q990"/>
  <c r="P990"/>
  <c r="O990"/>
  <c r="U989"/>
  <c r="T989"/>
  <c r="S989"/>
  <c r="R989"/>
  <c r="Q989"/>
  <c r="P989"/>
  <c r="O989"/>
  <c r="U988"/>
  <c r="T988"/>
  <c r="S988"/>
  <c r="R988"/>
  <c r="Q988"/>
  <c r="P988"/>
  <c r="O988"/>
  <c r="U987"/>
  <c r="T987"/>
  <c r="S987"/>
  <c r="R987"/>
  <c r="Q987"/>
  <c r="P987"/>
  <c r="O987"/>
  <c r="U986"/>
  <c r="T986"/>
  <c r="S986"/>
  <c r="R986"/>
  <c r="Q986"/>
  <c r="P986"/>
  <c r="O986"/>
  <c r="U985"/>
  <c r="T985"/>
  <c r="S985"/>
  <c r="R985"/>
  <c r="Q985"/>
  <c r="P985"/>
  <c r="O985"/>
  <c r="U984"/>
  <c r="T984"/>
  <c r="S984"/>
  <c r="R984"/>
  <c r="Q984"/>
  <c r="P984"/>
  <c r="O984"/>
  <c r="U983"/>
  <c r="T983"/>
  <c r="S983"/>
  <c r="R983"/>
  <c r="Q983"/>
  <c r="P983"/>
  <c r="O983"/>
  <c r="U982"/>
  <c r="T982"/>
  <c r="S982"/>
  <c r="R982"/>
  <c r="Q982"/>
  <c r="P982"/>
  <c r="O982"/>
  <c r="U981"/>
  <c r="T981"/>
  <c r="S981"/>
  <c r="R981"/>
  <c r="Q981"/>
  <c r="P981"/>
  <c r="O981"/>
  <c r="U980"/>
  <c r="T980"/>
  <c r="S980"/>
  <c r="R980"/>
  <c r="Q980"/>
  <c r="P980"/>
  <c r="O980"/>
  <c r="U979"/>
  <c r="T979"/>
  <c r="S979"/>
  <c r="R979"/>
  <c r="Q979"/>
  <c r="P979"/>
  <c r="O979"/>
  <c r="U978"/>
  <c r="T978"/>
  <c r="S978"/>
  <c r="R978"/>
  <c r="Q978"/>
  <c r="P978"/>
  <c r="O978"/>
  <c r="U977"/>
  <c r="T977"/>
  <c r="S977"/>
  <c r="R977"/>
  <c r="Q977"/>
  <c r="P977"/>
  <c r="O977"/>
  <c r="U976"/>
  <c r="T976"/>
  <c r="S976"/>
  <c r="R976"/>
  <c r="Q976"/>
  <c r="P976"/>
  <c r="O976"/>
  <c r="U975"/>
  <c r="T975"/>
  <c r="S975"/>
  <c r="R975"/>
  <c r="Q975"/>
  <c r="P975"/>
  <c r="O975"/>
  <c r="U974"/>
  <c r="T974"/>
  <c r="S974"/>
  <c r="R974"/>
  <c r="Q974"/>
  <c r="P974"/>
  <c r="O974"/>
  <c r="U973"/>
  <c r="T973"/>
  <c r="S973"/>
  <c r="R973"/>
  <c r="Q973"/>
  <c r="P973"/>
  <c r="O973"/>
  <c r="U972"/>
  <c r="T972"/>
  <c r="S972"/>
  <c r="R972"/>
  <c r="Q972"/>
  <c r="P972"/>
  <c r="O972"/>
  <c r="U971"/>
  <c r="T971"/>
  <c r="S971"/>
  <c r="R971"/>
  <c r="Q971"/>
  <c r="P971"/>
  <c r="O971"/>
  <c r="U970"/>
  <c r="T970"/>
  <c r="S970"/>
  <c r="R970"/>
  <c r="Q970"/>
  <c r="P970"/>
  <c r="O970"/>
  <c r="U969"/>
  <c r="T969"/>
  <c r="S969"/>
  <c r="R969"/>
  <c r="Q969"/>
  <c r="P969"/>
  <c r="O969"/>
  <c r="U968"/>
  <c r="T968"/>
  <c r="S968"/>
  <c r="R968"/>
  <c r="Q968"/>
  <c r="P968"/>
  <c r="O968"/>
  <c r="U967"/>
  <c r="T967"/>
  <c r="S967"/>
  <c r="R967"/>
  <c r="Q967"/>
  <c r="P967"/>
  <c r="O967"/>
  <c r="U966"/>
  <c r="T966"/>
  <c r="S966"/>
  <c r="R966"/>
  <c r="Q966"/>
  <c r="P966"/>
  <c r="O966"/>
  <c r="U965"/>
  <c r="T965"/>
  <c r="S965"/>
  <c r="R965"/>
  <c r="Q965"/>
  <c r="P965"/>
  <c r="O965"/>
  <c r="U964"/>
  <c r="T964"/>
  <c r="S964"/>
  <c r="R964"/>
  <c r="Q964"/>
  <c r="P964"/>
  <c r="O964"/>
  <c r="U963"/>
  <c r="T963"/>
  <c r="S963"/>
  <c r="R963"/>
  <c r="Q963"/>
  <c r="P963"/>
  <c r="O963"/>
  <c r="U962"/>
  <c r="T962"/>
  <c r="S962"/>
  <c r="R962"/>
  <c r="Q962"/>
  <c r="P962"/>
  <c r="O962"/>
  <c r="U961"/>
  <c r="T961"/>
  <c r="S961"/>
  <c r="R961"/>
  <c r="Q961"/>
  <c r="P961"/>
  <c r="O961"/>
  <c r="U960"/>
  <c r="T960"/>
  <c r="S960"/>
  <c r="R960"/>
  <c r="Q960"/>
  <c r="P960"/>
  <c r="O960"/>
  <c r="U959"/>
  <c r="T959"/>
  <c r="S959"/>
  <c r="R959"/>
  <c r="Q959"/>
  <c r="P959"/>
  <c r="O959"/>
  <c r="U958"/>
  <c r="T958"/>
  <c r="S958"/>
  <c r="R958"/>
  <c r="Q958"/>
  <c r="P958"/>
  <c r="O958"/>
  <c r="U957"/>
  <c r="T957"/>
  <c r="S957"/>
  <c r="R957"/>
  <c r="Q957"/>
  <c r="P957"/>
  <c r="O957"/>
  <c r="U956"/>
  <c r="T956"/>
  <c r="S956"/>
  <c r="R956"/>
  <c r="Q956"/>
  <c r="P956"/>
  <c r="O956"/>
  <c r="U955"/>
  <c r="T955"/>
  <c r="S955"/>
  <c r="R955"/>
  <c r="Q955"/>
  <c r="P955"/>
  <c r="O955"/>
  <c r="U954"/>
  <c r="T954"/>
  <c r="S954"/>
  <c r="R954"/>
  <c r="Q954"/>
  <c r="P954"/>
  <c r="O954"/>
  <c r="U953"/>
  <c r="T953"/>
  <c r="S953"/>
  <c r="R953"/>
  <c r="Q953"/>
  <c r="P953"/>
  <c r="O953"/>
  <c r="U952"/>
  <c r="T952"/>
  <c r="S952"/>
  <c r="R952"/>
  <c r="Q952"/>
  <c r="P952"/>
  <c r="O952"/>
  <c r="U951"/>
  <c r="T951"/>
  <c r="S951"/>
  <c r="R951"/>
  <c r="Q951"/>
  <c r="P951"/>
  <c r="O951"/>
  <c r="U950"/>
  <c r="T950"/>
  <c r="S950"/>
  <c r="R950"/>
  <c r="Q950"/>
  <c r="P950"/>
  <c r="O950"/>
  <c r="U949"/>
  <c r="T949"/>
  <c r="S949"/>
  <c r="R949"/>
  <c r="Q949"/>
  <c r="P949"/>
  <c r="O949"/>
  <c r="U948"/>
  <c r="T948"/>
  <c r="S948"/>
  <c r="R948"/>
  <c r="Q948"/>
  <c r="P948"/>
  <c r="O948"/>
  <c r="U947"/>
  <c r="T947"/>
  <c r="S947"/>
  <c r="R947"/>
  <c r="Q947"/>
  <c r="P947"/>
  <c r="O947"/>
  <c r="U946"/>
  <c r="T946"/>
  <c r="S946"/>
  <c r="R946"/>
  <c r="Q946"/>
  <c r="P946"/>
  <c r="O946"/>
  <c r="U945"/>
  <c r="T945"/>
  <c r="S945"/>
  <c r="R945"/>
  <c r="Q945"/>
  <c r="P945"/>
  <c r="O945"/>
  <c r="U944"/>
  <c r="T944"/>
  <c r="S944"/>
  <c r="R944"/>
  <c r="Q944"/>
  <c r="P944"/>
  <c r="O944"/>
  <c r="U943"/>
  <c r="T943"/>
  <c r="S943"/>
  <c r="R943"/>
  <c r="Q943"/>
  <c r="P943"/>
  <c r="O943"/>
  <c r="U942"/>
  <c r="T942"/>
  <c r="S942"/>
  <c r="R942"/>
  <c r="Q942"/>
  <c r="P942"/>
  <c r="O942"/>
  <c r="U941"/>
  <c r="T941"/>
  <c r="S941"/>
  <c r="R941"/>
  <c r="Q941"/>
  <c r="P941"/>
  <c r="O941"/>
  <c r="U940"/>
  <c r="T940"/>
  <c r="S940"/>
  <c r="R940"/>
  <c r="Q940"/>
  <c r="P940"/>
  <c r="O940"/>
  <c r="U939"/>
  <c r="T939"/>
  <c r="S939"/>
  <c r="R939"/>
  <c r="Q939"/>
  <c r="P939"/>
  <c r="O939"/>
  <c r="U938"/>
  <c r="T938"/>
  <c r="S938"/>
  <c r="R938"/>
  <c r="Q938"/>
  <c r="P938"/>
  <c r="O938"/>
  <c r="U937"/>
  <c r="T937"/>
  <c r="S937"/>
  <c r="R937"/>
  <c r="Q937"/>
  <c r="P937"/>
  <c r="O937"/>
  <c r="U936"/>
  <c r="T936"/>
  <c r="S936"/>
  <c r="R936"/>
  <c r="Q936"/>
  <c r="P936"/>
  <c r="O936"/>
  <c r="U935"/>
  <c r="T935"/>
  <c r="S935"/>
  <c r="R935"/>
  <c r="Q935"/>
  <c r="P935"/>
  <c r="O935"/>
  <c r="U934"/>
  <c r="T934"/>
  <c r="S934"/>
  <c r="R934"/>
  <c r="Q934"/>
  <c r="P934"/>
  <c r="O934"/>
  <c r="U933"/>
  <c r="T933"/>
  <c r="S933"/>
  <c r="R933"/>
  <c r="Q933"/>
  <c r="P933"/>
  <c r="O933"/>
  <c r="U932"/>
  <c r="T932"/>
  <c r="S932"/>
  <c r="R932"/>
  <c r="Q932"/>
  <c r="P932"/>
  <c r="O932"/>
  <c r="U931"/>
  <c r="T931"/>
  <c r="S931"/>
  <c r="R931"/>
  <c r="Q931"/>
  <c r="P931"/>
  <c r="O931"/>
  <c r="U930"/>
  <c r="T930"/>
  <c r="S930"/>
  <c r="R930"/>
  <c r="Q930"/>
  <c r="P930"/>
  <c r="O930"/>
  <c r="U929"/>
  <c r="T929"/>
  <c r="S929"/>
  <c r="R929"/>
  <c r="Q929"/>
  <c r="P929"/>
  <c r="O929"/>
  <c r="U928"/>
  <c r="T928"/>
  <c r="S928"/>
  <c r="R928"/>
  <c r="Q928"/>
  <c r="P928"/>
  <c r="O928"/>
  <c r="U927"/>
  <c r="T927"/>
  <c r="S927"/>
  <c r="R927"/>
  <c r="Q927"/>
  <c r="P927"/>
  <c r="O927"/>
  <c r="U926"/>
  <c r="T926"/>
  <c r="S926"/>
  <c r="R926"/>
  <c r="Q926"/>
  <c r="P926"/>
  <c r="O926"/>
  <c r="U925"/>
  <c r="T925"/>
  <c r="S925"/>
  <c r="R925"/>
  <c r="Q925"/>
  <c r="P925"/>
  <c r="O925"/>
  <c r="U924"/>
  <c r="T924"/>
  <c r="S924"/>
  <c r="R924"/>
  <c r="Q924"/>
  <c r="P924"/>
  <c r="O924"/>
  <c r="U923"/>
  <c r="T923"/>
  <c r="S923"/>
  <c r="R923"/>
  <c r="Q923"/>
  <c r="P923"/>
  <c r="O923"/>
  <c r="U922"/>
  <c r="T922"/>
  <c r="S922"/>
  <c r="R922"/>
  <c r="Q922"/>
  <c r="P922"/>
  <c r="O922"/>
  <c r="U921"/>
  <c r="T921"/>
  <c r="S921"/>
  <c r="R921"/>
  <c r="Q921"/>
  <c r="P921"/>
  <c r="O921"/>
  <c r="U920"/>
  <c r="T920"/>
  <c r="S920"/>
  <c r="R920"/>
  <c r="Q920"/>
  <c r="P920"/>
  <c r="O920"/>
  <c r="U919"/>
  <c r="T919"/>
  <c r="S919"/>
  <c r="R919"/>
  <c r="Q919"/>
  <c r="P919"/>
  <c r="O919"/>
  <c r="U918"/>
  <c r="T918"/>
  <c r="S918"/>
  <c r="R918"/>
  <c r="Q918"/>
  <c r="P918"/>
  <c r="O918"/>
  <c r="U917"/>
  <c r="T917"/>
  <c r="S917"/>
  <c r="R917"/>
  <c r="Q917"/>
  <c r="P917"/>
  <c r="O917"/>
  <c r="U916"/>
  <c r="T916"/>
  <c r="S916"/>
  <c r="R916"/>
  <c r="Q916"/>
  <c r="P916"/>
  <c r="O916"/>
  <c r="U915"/>
  <c r="T915"/>
  <c r="S915"/>
  <c r="R915"/>
  <c r="Q915"/>
  <c r="P915"/>
  <c r="O915"/>
  <c r="U914"/>
  <c r="T914"/>
  <c r="S914"/>
  <c r="R914"/>
  <c r="Q914"/>
  <c r="P914"/>
  <c r="O914"/>
  <c r="U913"/>
  <c r="T913"/>
  <c r="S913"/>
  <c r="R913"/>
  <c r="Q913"/>
  <c r="P913"/>
  <c r="O913"/>
  <c r="U912"/>
  <c r="T912"/>
  <c r="S912"/>
  <c r="R912"/>
  <c r="Q912"/>
  <c r="P912"/>
  <c r="O912"/>
  <c r="U911"/>
  <c r="T911"/>
  <c r="S911"/>
  <c r="R911"/>
  <c r="Q911"/>
  <c r="P911"/>
  <c r="O911"/>
  <c r="U910"/>
  <c r="T910"/>
  <c r="S910"/>
  <c r="R910"/>
  <c r="Q910"/>
  <c r="P910"/>
  <c r="O910"/>
  <c r="U909"/>
  <c r="T909"/>
  <c r="S909"/>
  <c r="R909"/>
  <c r="Q909"/>
  <c r="P909"/>
  <c r="O909"/>
  <c r="U908"/>
  <c r="T908"/>
  <c r="S908"/>
  <c r="R908"/>
  <c r="Q908"/>
  <c r="P908"/>
  <c r="O908"/>
  <c r="U907"/>
  <c r="T907"/>
  <c r="S907"/>
  <c r="R907"/>
  <c r="Q907"/>
  <c r="P907"/>
  <c r="O907"/>
  <c r="U906"/>
  <c r="T906"/>
  <c r="S906"/>
  <c r="R906"/>
  <c r="Q906"/>
  <c r="P906"/>
  <c r="O906"/>
  <c r="U905"/>
  <c r="T905"/>
  <c r="S905"/>
  <c r="R905"/>
  <c r="Q905"/>
  <c r="P905"/>
  <c r="O905"/>
  <c r="U904"/>
  <c r="T904"/>
  <c r="S904"/>
  <c r="R904"/>
  <c r="Q904"/>
  <c r="P904"/>
  <c r="O904"/>
  <c r="U903"/>
  <c r="T903"/>
  <c r="S903"/>
  <c r="R903"/>
  <c r="Q903"/>
  <c r="P903"/>
  <c r="O903"/>
  <c r="U902"/>
  <c r="T902"/>
  <c r="S902"/>
  <c r="R902"/>
  <c r="Q902"/>
  <c r="P902"/>
  <c r="O902"/>
  <c r="U901"/>
  <c r="T901"/>
  <c r="S901"/>
  <c r="R901"/>
  <c r="Q901"/>
  <c r="P901"/>
  <c r="O901"/>
  <c r="U900"/>
  <c r="T900"/>
  <c r="S900"/>
  <c r="R900"/>
  <c r="Q900"/>
  <c r="P900"/>
  <c r="O900"/>
  <c r="U899"/>
  <c r="T899"/>
  <c r="S899"/>
  <c r="R899"/>
  <c r="Q899"/>
  <c r="P899"/>
  <c r="O899"/>
  <c r="U898"/>
  <c r="T898"/>
  <c r="S898"/>
  <c r="R898"/>
  <c r="Q898"/>
  <c r="P898"/>
  <c r="O898"/>
  <c r="U897"/>
  <c r="T897"/>
  <c r="S897"/>
  <c r="R897"/>
  <c r="Q897"/>
  <c r="P897"/>
  <c r="O897"/>
  <c r="U896"/>
  <c r="T896"/>
  <c r="S896"/>
  <c r="R896"/>
  <c r="Q896"/>
  <c r="P896"/>
  <c r="O896"/>
  <c r="U895"/>
  <c r="T895"/>
  <c r="S895"/>
  <c r="R895"/>
  <c r="Q895"/>
  <c r="P895"/>
  <c r="O895"/>
  <c r="U894"/>
  <c r="T894"/>
  <c r="S894"/>
  <c r="R894"/>
  <c r="Q894"/>
  <c r="P894"/>
  <c r="O894"/>
  <c r="U893"/>
  <c r="T893"/>
  <c r="S893"/>
  <c r="R893"/>
  <c r="Q893"/>
  <c r="P893"/>
  <c r="O893"/>
  <c r="U892"/>
  <c r="T892"/>
  <c r="S892"/>
  <c r="R892"/>
  <c r="Q892"/>
  <c r="P892"/>
  <c r="O892"/>
  <c r="U891"/>
  <c r="T891"/>
  <c r="S891"/>
  <c r="R891"/>
  <c r="Q891"/>
  <c r="P891"/>
  <c r="O891"/>
  <c r="U890"/>
  <c r="T890"/>
  <c r="S890"/>
  <c r="R890"/>
  <c r="Q890"/>
  <c r="P890"/>
  <c r="O890"/>
  <c r="U889"/>
  <c r="T889"/>
  <c r="S889"/>
  <c r="R889"/>
  <c r="Q889"/>
  <c r="P889"/>
  <c r="O889"/>
  <c r="U888"/>
  <c r="T888"/>
  <c r="S888"/>
  <c r="R888"/>
  <c r="Q888"/>
  <c r="P888"/>
  <c r="O888"/>
  <c r="U887"/>
  <c r="T887"/>
  <c r="S887"/>
  <c r="R887"/>
  <c r="Q887"/>
  <c r="P887"/>
  <c r="O887"/>
  <c r="U886"/>
  <c r="T886"/>
  <c r="S886"/>
  <c r="R886"/>
  <c r="Q886"/>
  <c r="P886"/>
  <c r="O886"/>
  <c r="U885"/>
  <c r="T885"/>
  <c r="S885"/>
  <c r="R885"/>
  <c r="Q885"/>
  <c r="P885"/>
  <c r="O885"/>
  <c r="U884"/>
  <c r="T884"/>
  <c r="S884"/>
  <c r="R884"/>
  <c r="Q884"/>
  <c r="P884"/>
  <c r="O884"/>
  <c r="U883"/>
  <c r="T883"/>
  <c r="S883"/>
  <c r="R883"/>
  <c r="Q883"/>
  <c r="P883"/>
  <c r="O883"/>
  <c r="U882"/>
  <c r="T882"/>
  <c r="S882"/>
  <c r="R882"/>
  <c r="Q882"/>
  <c r="P882"/>
  <c r="O882"/>
  <c r="U881"/>
  <c r="T881"/>
  <c r="S881"/>
  <c r="R881"/>
  <c r="Q881"/>
  <c r="P881"/>
  <c r="O881"/>
  <c r="U880"/>
  <c r="T880"/>
  <c r="S880"/>
  <c r="R880"/>
  <c r="Q880"/>
  <c r="P880"/>
  <c r="O880"/>
  <c r="U879"/>
  <c r="T879"/>
  <c r="S879"/>
  <c r="R879"/>
  <c r="Q879"/>
  <c r="P879"/>
  <c r="O879"/>
  <c r="U878"/>
  <c r="T878"/>
  <c r="S878"/>
  <c r="R878"/>
  <c r="Q878"/>
  <c r="P878"/>
  <c r="O878"/>
  <c r="U877"/>
  <c r="T877"/>
  <c r="S877"/>
  <c r="R877"/>
  <c r="Q877"/>
  <c r="P877"/>
  <c r="O877"/>
  <c r="U876"/>
  <c r="T876"/>
  <c r="S876"/>
  <c r="R876"/>
  <c r="Q876"/>
  <c r="P876"/>
  <c r="O876"/>
  <c r="U875"/>
  <c r="T875"/>
  <c r="S875"/>
  <c r="R875"/>
  <c r="Q875"/>
  <c r="P875"/>
  <c r="O875"/>
  <c r="U874"/>
  <c r="T874"/>
  <c r="S874"/>
  <c r="R874"/>
  <c r="Q874"/>
  <c r="P874"/>
  <c r="O874"/>
  <c r="U873"/>
  <c r="T873"/>
  <c r="S873"/>
  <c r="R873"/>
  <c r="Q873"/>
  <c r="P873"/>
  <c r="O873"/>
  <c r="U872"/>
  <c r="T872"/>
  <c r="S872"/>
  <c r="R872"/>
  <c r="Q872"/>
  <c r="P872"/>
  <c r="O872"/>
  <c r="U871"/>
  <c r="T871"/>
  <c r="S871"/>
  <c r="R871"/>
  <c r="Q871"/>
  <c r="P871"/>
  <c r="O871"/>
  <c r="U870"/>
  <c r="T870"/>
  <c r="S870"/>
  <c r="R870"/>
  <c r="Q870"/>
  <c r="P870"/>
  <c r="O870"/>
  <c r="U869"/>
  <c r="T869"/>
  <c r="S869"/>
  <c r="R869"/>
  <c r="Q869"/>
  <c r="P869"/>
  <c r="O869"/>
  <c r="U868"/>
  <c r="T868"/>
  <c r="S868"/>
  <c r="R868"/>
  <c r="Q868"/>
  <c r="P868"/>
  <c r="O868"/>
  <c r="U867"/>
  <c r="T867"/>
  <c r="S867"/>
  <c r="R867"/>
  <c r="Q867"/>
  <c r="P867"/>
  <c r="O867"/>
  <c r="U866"/>
  <c r="T866"/>
  <c r="S866"/>
  <c r="R866"/>
  <c r="Q866"/>
  <c r="P866"/>
  <c r="O866"/>
  <c r="U865"/>
  <c r="T865"/>
  <c r="S865"/>
  <c r="R865"/>
  <c r="Q865"/>
  <c r="P865"/>
  <c r="O865"/>
  <c r="U864"/>
  <c r="T864"/>
  <c r="S864"/>
  <c r="R864"/>
  <c r="Q864"/>
  <c r="P864"/>
  <c r="O864"/>
  <c r="U863"/>
  <c r="T863"/>
  <c r="S863"/>
  <c r="R863"/>
  <c r="Q863"/>
  <c r="P863"/>
  <c r="O863"/>
  <c r="U862"/>
  <c r="T862"/>
  <c r="S862"/>
  <c r="R862"/>
  <c r="Q862"/>
  <c r="P862"/>
  <c r="O862"/>
  <c r="U861"/>
  <c r="T861"/>
  <c r="S861"/>
  <c r="R861"/>
  <c r="Q861"/>
  <c r="P861"/>
  <c r="O861"/>
  <c r="U860"/>
  <c r="T860"/>
  <c r="S860"/>
  <c r="R860"/>
  <c r="Q860"/>
  <c r="P860"/>
  <c r="O860"/>
  <c r="U859"/>
  <c r="T859"/>
  <c r="S859"/>
  <c r="R859"/>
  <c r="Q859"/>
  <c r="P859"/>
  <c r="O859"/>
  <c r="U858"/>
  <c r="T858"/>
  <c r="S858"/>
  <c r="R858"/>
  <c r="Q858"/>
  <c r="P858"/>
  <c r="O858"/>
  <c r="U857"/>
  <c r="T857"/>
  <c r="S857"/>
  <c r="R857"/>
  <c r="Q857"/>
  <c r="P857"/>
  <c r="O857"/>
  <c r="U856"/>
  <c r="T856"/>
  <c r="S856"/>
  <c r="R856"/>
  <c r="Q856"/>
  <c r="P856"/>
  <c r="O856"/>
  <c r="U855"/>
  <c r="T855"/>
  <c r="S855"/>
  <c r="R855"/>
  <c r="Q855"/>
  <c r="P855"/>
  <c r="O855"/>
  <c r="U854"/>
  <c r="T854"/>
  <c r="S854"/>
  <c r="R854"/>
  <c r="Q854"/>
  <c r="P854"/>
  <c r="O854"/>
  <c r="U853"/>
  <c r="T853"/>
  <c r="S853"/>
  <c r="R853"/>
  <c r="Q853"/>
  <c r="P853"/>
  <c r="O853"/>
  <c r="U852"/>
  <c r="T852"/>
  <c r="S852"/>
  <c r="R852"/>
  <c r="Q852"/>
  <c r="P852"/>
  <c r="O852"/>
  <c r="U851"/>
  <c r="T851"/>
  <c r="S851"/>
  <c r="R851"/>
  <c r="Q851"/>
  <c r="P851"/>
  <c r="O851"/>
  <c r="U850"/>
  <c r="T850"/>
  <c r="S850"/>
  <c r="R850"/>
  <c r="Q850"/>
  <c r="P850"/>
  <c r="O850"/>
  <c r="U849"/>
  <c r="T849"/>
  <c r="S849"/>
  <c r="R849"/>
  <c r="Q849"/>
  <c r="P849"/>
  <c r="O849"/>
  <c r="U848"/>
  <c r="T848"/>
  <c r="S848"/>
  <c r="R848"/>
  <c r="Q848"/>
  <c r="P848"/>
  <c r="O848"/>
  <c r="U847"/>
  <c r="T847"/>
  <c r="S847"/>
  <c r="R847"/>
  <c r="Q847"/>
  <c r="P847"/>
  <c r="O847"/>
  <c r="U846"/>
  <c r="T846"/>
  <c r="S846"/>
  <c r="R846"/>
  <c r="Q846"/>
  <c r="P846"/>
  <c r="O846"/>
  <c r="U845"/>
  <c r="T845"/>
  <c r="S845"/>
  <c r="R845"/>
  <c r="Q845"/>
  <c r="P845"/>
  <c r="O845"/>
  <c r="U844"/>
  <c r="T844"/>
  <c r="S844"/>
  <c r="R844"/>
  <c r="Q844"/>
  <c r="P844"/>
  <c r="O844"/>
  <c r="U843"/>
  <c r="T843"/>
  <c r="S843"/>
  <c r="R843"/>
  <c r="Q843"/>
  <c r="P843"/>
  <c r="O843"/>
  <c r="U842"/>
  <c r="T842"/>
  <c r="S842"/>
  <c r="R842"/>
  <c r="Q842"/>
  <c r="P842"/>
  <c r="O842"/>
  <c r="U841"/>
  <c r="T841"/>
  <c r="S841"/>
  <c r="R841"/>
  <c r="Q841"/>
  <c r="P841"/>
  <c r="O841"/>
  <c r="U840"/>
  <c r="T840"/>
  <c r="S840"/>
  <c r="R840"/>
  <c r="Q840"/>
  <c r="P840"/>
  <c r="O840"/>
  <c r="U839"/>
  <c r="T839"/>
  <c r="S839"/>
  <c r="R839"/>
  <c r="Q839"/>
  <c r="P839"/>
  <c r="O839"/>
  <c r="U838"/>
  <c r="T838"/>
  <c r="S838"/>
  <c r="R838"/>
  <c r="Q838"/>
  <c r="P838"/>
  <c r="O838"/>
  <c r="U837"/>
  <c r="T837"/>
  <c r="S837"/>
  <c r="R837"/>
  <c r="Q837"/>
  <c r="P837"/>
  <c r="O837"/>
  <c r="U836"/>
  <c r="T836"/>
  <c r="S836"/>
  <c r="R836"/>
  <c r="Q836"/>
  <c r="P836"/>
  <c r="O836"/>
  <c r="U835"/>
  <c r="T835"/>
  <c r="S835"/>
  <c r="R835"/>
  <c r="Q835"/>
  <c r="P835"/>
  <c r="O835"/>
  <c r="U834"/>
  <c r="T834"/>
  <c r="S834"/>
  <c r="R834"/>
  <c r="Q834"/>
  <c r="P834"/>
  <c r="O834"/>
  <c r="U833"/>
  <c r="T833"/>
  <c r="S833"/>
  <c r="R833"/>
  <c r="Q833"/>
  <c r="P833"/>
  <c r="O833"/>
  <c r="U832"/>
  <c r="T832"/>
  <c r="S832"/>
  <c r="R832"/>
  <c r="Q832"/>
  <c r="P832"/>
  <c r="O832"/>
  <c r="U831"/>
  <c r="T831"/>
  <c r="S831"/>
  <c r="R831"/>
  <c r="Q831"/>
  <c r="P831"/>
  <c r="O831"/>
  <c r="U830"/>
  <c r="T830"/>
  <c r="S830"/>
  <c r="R830"/>
  <c r="Q830"/>
  <c r="P830"/>
  <c r="O830"/>
  <c r="U829"/>
  <c r="T829"/>
  <c r="S829"/>
  <c r="R829"/>
  <c r="Q829"/>
  <c r="P829"/>
  <c r="O829"/>
  <c r="U828"/>
  <c r="T828"/>
  <c r="S828"/>
  <c r="R828"/>
  <c r="Q828"/>
  <c r="P828"/>
  <c r="O828"/>
  <c r="U827"/>
  <c r="T827"/>
  <c r="S827"/>
  <c r="R827"/>
  <c r="Q827"/>
  <c r="P827"/>
  <c r="O827"/>
  <c r="U826"/>
  <c r="T826"/>
  <c r="S826"/>
  <c r="R826"/>
  <c r="Q826"/>
  <c r="P826"/>
  <c r="O826"/>
  <c r="U825"/>
  <c r="T825"/>
  <c r="S825"/>
  <c r="R825"/>
  <c r="Q825"/>
  <c r="P825"/>
  <c r="O825"/>
  <c r="U824"/>
  <c r="T824"/>
  <c r="S824"/>
  <c r="R824"/>
  <c r="Q824"/>
  <c r="P824"/>
  <c r="O824"/>
  <c r="U823"/>
  <c r="T823"/>
  <c r="S823"/>
  <c r="R823"/>
  <c r="Q823"/>
  <c r="P823"/>
  <c r="O823"/>
  <c r="U822"/>
  <c r="T822"/>
  <c r="S822"/>
  <c r="R822"/>
  <c r="Q822"/>
  <c r="P822"/>
  <c r="O822"/>
  <c r="U821"/>
  <c r="T821"/>
  <c r="S821"/>
  <c r="R821"/>
  <c r="Q821"/>
  <c r="P821"/>
  <c r="O821"/>
  <c r="U820"/>
  <c r="T820"/>
  <c r="S820"/>
  <c r="R820"/>
  <c r="Q820"/>
  <c r="P820"/>
  <c r="O820"/>
  <c r="U819"/>
  <c r="T819"/>
  <c r="S819"/>
  <c r="R819"/>
  <c r="Q819"/>
  <c r="P819"/>
  <c r="O819"/>
  <c r="U818"/>
  <c r="T818"/>
  <c r="S818"/>
  <c r="R818"/>
  <c r="Q818"/>
  <c r="P818"/>
  <c r="O818"/>
  <c r="U817"/>
  <c r="T817"/>
  <c r="S817"/>
  <c r="R817"/>
  <c r="Q817"/>
  <c r="P817"/>
  <c r="O817"/>
  <c r="U816"/>
  <c r="T816"/>
  <c r="S816"/>
  <c r="R816"/>
  <c r="Q816"/>
  <c r="P816"/>
  <c r="O816"/>
  <c r="U815"/>
  <c r="T815"/>
  <c r="S815"/>
  <c r="R815"/>
  <c r="Q815"/>
  <c r="P815"/>
  <c r="O815"/>
  <c r="U814"/>
  <c r="T814"/>
  <c r="S814"/>
  <c r="R814"/>
  <c r="Q814"/>
  <c r="P814"/>
  <c r="O814"/>
  <c r="U813"/>
  <c r="T813"/>
  <c r="S813"/>
  <c r="R813"/>
  <c r="Q813"/>
  <c r="P813"/>
  <c r="O813"/>
  <c r="U812"/>
  <c r="T812"/>
  <c r="S812"/>
  <c r="R812"/>
  <c r="Q812"/>
  <c r="P812"/>
  <c r="O812"/>
  <c r="U811"/>
  <c r="T811"/>
  <c r="S811"/>
  <c r="R811"/>
  <c r="Q811"/>
  <c r="P811"/>
  <c r="O811"/>
  <c r="U810"/>
  <c r="T810"/>
  <c r="S810"/>
  <c r="R810"/>
  <c r="Q810"/>
  <c r="P810"/>
  <c r="O810"/>
  <c r="U809"/>
  <c r="T809"/>
  <c r="S809"/>
  <c r="R809"/>
  <c r="Q809"/>
  <c r="P809"/>
  <c r="O809"/>
  <c r="U808"/>
  <c r="T808"/>
  <c r="S808"/>
  <c r="R808"/>
  <c r="Q808"/>
  <c r="P808"/>
  <c r="O808"/>
  <c r="U807"/>
  <c r="T807"/>
  <c r="S807"/>
  <c r="R807"/>
  <c r="Q807"/>
  <c r="P807"/>
  <c r="O807"/>
  <c r="U806"/>
  <c r="T806"/>
  <c r="S806"/>
  <c r="R806"/>
  <c r="Q806"/>
  <c r="P806"/>
  <c r="O806"/>
  <c r="U805"/>
  <c r="T805"/>
  <c r="S805"/>
  <c r="R805"/>
  <c r="Q805"/>
  <c r="P805"/>
  <c r="O805"/>
  <c r="U804"/>
  <c r="T804"/>
  <c r="S804"/>
  <c r="R804"/>
  <c r="Q804"/>
  <c r="P804"/>
  <c r="O804"/>
  <c r="U803"/>
  <c r="T803"/>
  <c r="S803"/>
  <c r="R803"/>
  <c r="Q803"/>
  <c r="P803"/>
  <c r="O803"/>
  <c r="U802"/>
  <c r="T802"/>
  <c r="S802"/>
  <c r="R802"/>
  <c r="Q802"/>
  <c r="P802"/>
  <c r="O802"/>
  <c r="U801"/>
  <c r="T801"/>
  <c r="S801"/>
  <c r="R801"/>
  <c r="Q801"/>
  <c r="P801"/>
  <c r="O801"/>
  <c r="U800"/>
  <c r="T800"/>
  <c r="S800"/>
  <c r="R800"/>
  <c r="Q800"/>
  <c r="P800"/>
  <c r="O800"/>
  <c r="U799"/>
  <c r="T799"/>
  <c r="S799"/>
  <c r="R799"/>
  <c r="Q799"/>
  <c r="P799"/>
  <c r="O799"/>
  <c r="U798"/>
  <c r="T798"/>
  <c r="S798"/>
  <c r="R798"/>
  <c r="Q798"/>
  <c r="P798"/>
  <c r="O798"/>
  <c r="U797"/>
  <c r="T797"/>
  <c r="S797"/>
  <c r="R797"/>
  <c r="Q797"/>
  <c r="P797"/>
  <c r="O797"/>
  <c r="U796"/>
  <c r="T796"/>
  <c r="S796"/>
  <c r="R796"/>
  <c r="Q796"/>
  <c r="P796"/>
  <c r="O796"/>
  <c r="U795"/>
  <c r="T795"/>
  <c r="S795"/>
  <c r="R795"/>
  <c r="Q795"/>
  <c r="P795"/>
  <c r="O795"/>
  <c r="U794"/>
  <c r="T794"/>
  <c r="S794"/>
  <c r="R794"/>
  <c r="Q794"/>
  <c r="P794"/>
  <c r="O794"/>
  <c r="U793"/>
  <c r="T793"/>
  <c r="S793"/>
  <c r="R793"/>
  <c r="Q793"/>
  <c r="P793"/>
  <c r="O793"/>
  <c r="U792"/>
  <c r="T792"/>
  <c r="S792"/>
  <c r="R792"/>
  <c r="Q792"/>
  <c r="P792"/>
  <c r="O792"/>
  <c r="U791"/>
  <c r="T791"/>
  <c r="S791"/>
  <c r="R791"/>
  <c r="Q791"/>
  <c r="P791"/>
  <c r="O791"/>
  <c r="U790"/>
  <c r="T790"/>
  <c r="S790"/>
  <c r="R790"/>
  <c r="Q790"/>
  <c r="P790"/>
  <c r="O790"/>
  <c r="U789"/>
  <c r="T789"/>
  <c r="S789"/>
  <c r="R789"/>
  <c r="Q789"/>
  <c r="P789"/>
  <c r="O789"/>
  <c r="U788"/>
  <c r="T788"/>
  <c r="S788"/>
  <c r="R788"/>
  <c r="Q788"/>
  <c r="P788"/>
  <c r="O788"/>
  <c r="U787"/>
  <c r="T787"/>
  <c r="S787"/>
  <c r="R787"/>
  <c r="Q787"/>
  <c r="P787"/>
  <c r="O787"/>
  <c r="U786"/>
  <c r="T786"/>
  <c r="S786"/>
  <c r="R786"/>
  <c r="Q786"/>
  <c r="P786"/>
  <c r="O786"/>
  <c r="U785"/>
  <c r="T785"/>
  <c r="S785"/>
  <c r="R785"/>
  <c r="Q785"/>
  <c r="P785"/>
  <c r="O785"/>
  <c r="U784"/>
  <c r="T784"/>
  <c r="S784"/>
  <c r="R784"/>
  <c r="Q784"/>
  <c r="P784"/>
  <c r="O784"/>
  <c r="U783"/>
  <c r="T783"/>
  <c r="S783"/>
  <c r="R783"/>
  <c r="Q783"/>
  <c r="P783"/>
  <c r="O783"/>
  <c r="U782"/>
  <c r="T782"/>
  <c r="S782"/>
  <c r="R782"/>
  <c r="Q782"/>
  <c r="P782"/>
  <c r="O782"/>
  <c r="U781"/>
  <c r="T781"/>
  <c r="S781"/>
  <c r="R781"/>
  <c r="Q781"/>
  <c r="P781"/>
  <c r="O781"/>
  <c r="U780"/>
  <c r="T780"/>
  <c r="S780"/>
  <c r="R780"/>
  <c r="Q780"/>
  <c r="P780"/>
  <c r="O780"/>
  <c r="U779"/>
  <c r="T779"/>
  <c r="S779"/>
  <c r="R779"/>
  <c r="Q779"/>
  <c r="P779"/>
  <c r="O779"/>
  <c r="U778"/>
  <c r="T778"/>
  <c r="S778"/>
  <c r="R778"/>
  <c r="Q778"/>
  <c r="P778"/>
  <c r="O778"/>
  <c r="U777"/>
  <c r="T777"/>
  <c r="S777"/>
  <c r="R777"/>
  <c r="Q777"/>
  <c r="P777"/>
  <c r="O777"/>
  <c r="U776"/>
  <c r="T776"/>
  <c r="S776"/>
  <c r="R776"/>
  <c r="Q776"/>
  <c r="P776"/>
  <c r="O776"/>
  <c r="U775"/>
  <c r="T775"/>
  <c r="S775"/>
  <c r="R775"/>
  <c r="Q775"/>
  <c r="P775"/>
  <c r="O775"/>
  <c r="U774"/>
  <c r="T774"/>
  <c r="S774"/>
  <c r="R774"/>
  <c r="Q774"/>
  <c r="P774"/>
  <c r="O774"/>
  <c r="U773"/>
  <c r="T773"/>
  <c r="S773"/>
  <c r="R773"/>
  <c r="Q773"/>
  <c r="P773"/>
  <c r="O773"/>
  <c r="U772"/>
  <c r="T772"/>
  <c r="S772"/>
  <c r="R772"/>
  <c r="Q772"/>
  <c r="P772"/>
  <c r="O772"/>
  <c r="U771"/>
  <c r="T771"/>
  <c r="S771"/>
  <c r="R771"/>
  <c r="Q771"/>
  <c r="P771"/>
  <c r="O771"/>
  <c r="U770"/>
  <c r="T770"/>
  <c r="S770"/>
  <c r="R770"/>
  <c r="Q770"/>
  <c r="P770"/>
  <c r="O770"/>
  <c r="U769"/>
  <c r="T769"/>
  <c r="S769"/>
  <c r="R769"/>
  <c r="Q769"/>
  <c r="P769"/>
  <c r="O769"/>
  <c r="U768"/>
  <c r="T768"/>
  <c r="S768"/>
  <c r="R768"/>
  <c r="Q768"/>
  <c r="P768"/>
  <c r="O768"/>
  <c r="U767"/>
  <c r="T767"/>
  <c r="S767"/>
  <c r="R767"/>
  <c r="Q767"/>
  <c r="P767"/>
  <c r="O767"/>
  <c r="U766"/>
  <c r="T766"/>
  <c r="S766"/>
  <c r="R766"/>
  <c r="Q766"/>
  <c r="P766"/>
  <c r="O766"/>
  <c r="U765"/>
  <c r="T765"/>
  <c r="S765"/>
  <c r="R765"/>
  <c r="Q765"/>
  <c r="P765"/>
  <c r="O765"/>
  <c r="U764"/>
  <c r="T764"/>
  <c r="S764"/>
  <c r="R764"/>
  <c r="Q764"/>
  <c r="P764"/>
  <c r="O764"/>
  <c r="U763"/>
  <c r="T763"/>
  <c r="S763"/>
  <c r="R763"/>
  <c r="Q763"/>
  <c r="P763"/>
  <c r="O763"/>
  <c r="U762"/>
  <c r="T762"/>
  <c r="S762"/>
  <c r="R762"/>
  <c r="Q762"/>
  <c r="P762"/>
  <c r="O762"/>
  <c r="U761"/>
  <c r="T761"/>
  <c r="S761"/>
  <c r="R761"/>
  <c r="Q761"/>
  <c r="P761"/>
  <c r="O761"/>
  <c r="U760"/>
  <c r="T760"/>
  <c r="S760"/>
  <c r="R760"/>
  <c r="Q760"/>
  <c r="P760"/>
  <c r="O760"/>
  <c r="U759"/>
  <c r="T759"/>
  <c r="S759"/>
  <c r="R759"/>
  <c r="Q759"/>
  <c r="P759"/>
  <c r="O759"/>
  <c r="U758"/>
  <c r="T758"/>
  <c r="S758"/>
  <c r="R758"/>
  <c r="Q758"/>
  <c r="P758"/>
  <c r="O758"/>
  <c r="U757"/>
  <c r="T757"/>
  <c r="S757"/>
  <c r="R757"/>
  <c r="Q757"/>
  <c r="P757"/>
  <c r="O757"/>
  <c r="U756"/>
  <c r="T756"/>
  <c r="S756"/>
  <c r="R756"/>
  <c r="Q756"/>
  <c r="P756"/>
  <c r="O756"/>
  <c r="U755"/>
  <c r="T755"/>
  <c r="S755"/>
  <c r="R755"/>
  <c r="Q755"/>
  <c r="P755"/>
  <c r="O755"/>
  <c r="U754"/>
  <c r="T754"/>
  <c r="S754"/>
  <c r="R754"/>
  <c r="Q754"/>
  <c r="P754"/>
  <c r="O754"/>
  <c r="U753"/>
  <c r="T753"/>
  <c r="S753"/>
  <c r="R753"/>
  <c r="Q753"/>
  <c r="P753"/>
  <c r="O753"/>
  <c r="U752"/>
  <c r="T752"/>
  <c r="S752"/>
  <c r="R752"/>
  <c r="Q752"/>
  <c r="P752"/>
  <c r="O752"/>
  <c r="U751"/>
  <c r="T751"/>
  <c r="S751"/>
  <c r="R751"/>
  <c r="Q751"/>
  <c r="P751"/>
  <c r="O751"/>
  <c r="U750"/>
  <c r="T750"/>
  <c r="S750"/>
  <c r="R750"/>
  <c r="Q750"/>
  <c r="P750"/>
  <c r="O750"/>
  <c r="U749"/>
  <c r="T749"/>
  <c r="S749"/>
  <c r="R749"/>
  <c r="Q749"/>
  <c r="P749"/>
  <c r="O749"/>
  <c r="U748"/>
  <c r="T748"/>
  <c r="S748"/>
  <c r="R748"/>
  <c r="Q748"/>
  <c r="P748"/>
  <c r="O748"/>
  <c r="U747"/>
  <c r="T747"/>
  <c r="S747"/>
  <c r="R747"/>
  <c r="Q747"/>
  <c r="P747"/>
  <c r="O747"/>
  <c r="U746"/>
  <c r="T746"/>
  <c r="S746"/>
  <c r="R746"/>
  <c r="Q746"/>
  <c r="P746"/>
  <c r="O746"/>
  <c r="U745"/>
  <c r="T745"/>
  <c r="S745"/>
  <c r="R745"/>
  <c r="Q745"/>
  <c r="P745"/>
  <c r="O745"/>
  <c r="U744"/>
  <c r="T744"/>
  <c r="S744"/>
  <c r="R744"/>
  <c r="Q744"/>
  <c r="P744"/>
  <c r="O744"/>
  <c r="U743"/>
  <c r="T743"/>
  <c r="S743"/>
  <c r="R743"/>
  <c r="Q743"/>
  <c r="P743"/>
  <c r="O743"/>
  <c r="U742"/>
  <c r="T742"/>
  <c r="S742"/>
  <c r="R742"/>
  <c r="Q742"/>
  <c r="P742"/>
  <c r="O742"/>
  <c r="U741"/>
  <c r="T741"/>
  <c r="S741"/>
  <c r="R741"/>
  <c r="Q741"/>
  <c r="P741"/>
  <c r="O741"/>
  <c r="U740"/>
  <c r="T740"/>
  <c r="S740"/>
  <c r="R740"/>
  <c r="Q740"/>
  <c r="P740"/>
  <c r="O740"/>
  <c r="U739"/>
  <c r="T739"/>
  <c r="S739"/>
  <c r="R739"/>
  <c r="Q739"/>
  <c r="P739"/>
  <c r="O739"/>
  <c r="U738"/>
  <c r="T738"/>
  <c r="S738"/>
  <c r="R738"/>
  <c r="Q738"/>
  <c r="P738"/>
  <c r="O738"/>
  <c r="U737"/>
  <c r="T737"/>
  <c r="S737"/>
  <c r="R737"/>
  <c r="Q737"/>
  <c r="P737"/>
  <c r="O737"/>
  <c r="U736"/>
  <c r="T736"/>
  <c r="S736"/>
  <c r="R736"/>
  <c r="Q736"/>
  <c r="P736"/>
  <c r="O736"/>
  <c r="U735"/>
  <c r="T735"/>
  <c r="S735"/>
  <c r="R735"/>
  <c r="Q735"/>
  <c r="P735"/>
  <c r="O735"/>
  <c r="U734"/>
  <c r="T734"/>
  <c r="S734"/>
  <c r="R734"/>
  <c r="Q734"/>
  <c r="P734"/>
  <c r="O734"/>
  <c r="U733"/>
  <c r="T733"/>
  <c r="S733"/>
  <c r="R733"/>
  <c r="Q733"/>
  <c r="P733"/>
  <c r="O733"/>
  <c r="U732"/>
  <c r="T732"/>
  <c r="S732"/>
  <c r="R732"/>
  <c r="Q732"/>
  <c r="P732"/>
  <c r="O732"/>
  <c r="U731"/>
  <c r="T731"/>
  <c r="S731"/>
  <c r="R731"/>
  <c r="Q731"/>
  <c r="P731"/>
  <c r="O731"/>
  <c r="U730"/>
  <c r="T730"/>
  <c r="S730"/>
  <c r="R730"/>
  <c r="Q730"/>
  <c r="P730"/>
  <c r="O730"/>
  <c r="U729"/>
  <c r="T729"/>
  <c r="S729"/>
  <c r="R729"/>
  <c r="Q729"/>
  <c r="P729"/>
  <c r="O729"/>
  <c r="U728"/>
  <c r="T728"/>
  <c r="S728"/>
  <c r="R728"/>
  <c r="Q728"/>
  <c r="P728"/>
  <c r="O728"/>
  <c r="U727"/>
  <c r="T727"/>
  <c r="S727"/>
  <c r="R727"/>
  <c r="Q727"/>
  <c r="P727"/>
  <c r="O727"/>
  <c r="U726"/>
  <c r="T726"/>
  <c r="S726"/>
  <c r="R726"/>
  <c r="Q726"/>
  <c r="P726"/>
  <c r="O726"/>
  <c r="U725"/>
  <c r="T725"/>
  <c r="S725"/>
  <c r="R725"/>
  <c r="Q725"/>
  <c r="P725"/>
  <c r="O725"/>
  <c r="U724"/>
  <c r="T724"/>
  <c r="S724"/>
  <c r="R724"/>
  <c r="Q724"/>
  <c r="P724"/>
  <c r="O724"/>
  <c r="U723"/>
  <c r="T723"/>
  <c r="S723"/>
  <c r="R723"/>
  <c r="Q723"/>
  <c r="P723"/>
  <c r="O723"/>
  <c r="U722"/>
  <c r="T722"/>
  <c r="S722"/>
  <c r="R722"/>
  <c r="Q722"/>
  <c r="P722"/>
  <c r="O722"/>
  <c r="U721"/>
  <c r="T721"/>
  <c r="S721"/>
  <c r="R721"/>
  <c r="Q721"/>
  <c r="P721"/>
  <c r="O721"/>
  <c r="U720"/>
  <c r="T720"/>
  <c r="S720"/>
  <c r="R720"/>
  <c r="Q720"/>
  <c r="P720"/>
  <c r="O720"/>
  <c r="U719"/>
  <c r="T719"/>
  <c r="S719"/>
  <c r="R719"/>
  <c r="Q719"/>
  <c r="P719"/>
  <c r="O719"/>
  <c r="U718"/>
  <c r="T718"/>
  <c r="S718"/>
  <c r="R718"/>
  <c r="Q718"/>
  <c r="P718"/>
  <c r="O718"/>
  <c r="U717"/>
  <c r="T717"/>
  <c r="S717"/>
  <c r="R717"/>
  <c r="Q717"/>
  <c r="P717"/>
  <c r="O717"/>
  <c r="U716"/>
  <c r="T716"/>
  <c r="S716"/>
  <c r="R716"/>
  <c r="Q716"/>
  <c r="P716"/>
  <c r="O716"/>
  <c r="U715"/>
  <c r="T715"/>
  <c r="S715"/>
  <c r="R715"/>
  <c r="Q715"/>
  <c r="P715"/>
  <c r="O715"/>
  <c r="U714"/>
  <c r="T714"/>
  <c r="S714"/>
  <c r="R714"/>
  <c r="Q714"/>
  <c r="P714"/>
  <c r="O714"/>
  <c r="U713"/>
  <c r="T713"/>
  <c r="S713"/>
  <c r="R713"/>
  <c r="Q713"/>
  <c r="P713"/>
  <c r="O713"/>
  <c r="U712"/>
  <c r="T712"/>
  <c r="S712"/>
  <c r="R712"/>
  <c r="Q712"/>
  <c r="P712"/>
  <c r="O712"/>
  <c r="U711"/>
  <c r="T711"/>
  <c r="S711"/>
  <c r="R711"/>
  <c r="Q711"/>
  <c r="P711"/>
  <c r="O711"/>
  <c r="U710"/>
  <c r="T710"/>
  <c r="S710"/>
  <c r="R710"/>
  <c r="Q710"/>
  <c r="P710"/>
  <c r="O710"/>
  <c r="U709"/>
  <c r="T709"/>
  <c r="S709"/>
  <c r="R709"/>
  <c r="Q709"/>
  <c r="P709"/>
  <c r="O709"/>
  <c r="U708"/>
  <c r="T708"/>
  <c r="S708"/>
  <c r="R708"/>
  <c r="Q708"/>
  <c r="P708"/>
  <c r="O708"/>
  <c r="U707"/>
  <c r="T707"/>
  <c r="S707"/>
  <c r="R707"/>
  <c r="Q707"/>
  <c r="P707"/>
  <c r="O707"/>
  <c r="U706"/>
  <c r="T706"/>
  <c r="S706"/>
  <c r="R706"/>
  <c r="Q706"/>
  <c r="P706"/>
  <c r="O706"/>
  <c r="U705"/>
  <c r="T705"/>
  <c r="S705"/>
  <c r="R705"/>
  <c r="Q705"/>
  <c r="P705"/>
  <c r="O705"/>
  <c r="U704"/>
  <c r="T704"/>
  <c r="S704"/>
  <c r="R704"/>
  <c r="Q704"/>
  <c r="P704"/>
  <c r="O704"/>
  <c r="U703"/>
  <c r="T703"/>
  <c r="S703"/>
  <c r="R703"/>
  <c r="Q703"/>
  <c r="P703"/>
  <c r="O703"/>
  <c r="U702"/>
  <c r="T702"/>
  <c r="S702"/>
  <c r="R702"/>
  <c r="Q702"/>
  <c r="P702"/>
  <c r="O702"/>
  <c r="U701"/>
  <c r="T701"/>
  <c r="S701"/>
  <c r="R701"/>
  <c r="Q701"/>
  <c r="P701"/>
  <c r="O701"/>
  <c r="U700"/>
  <c r="T700"/>
  <c r="S700"/>
  <c r="R700"/>
  <c r="Q700"/>
  <c r="P700"/>
  <c r="O700"/>
  <c r="U699"/>
  <c r="T699"/>
  <c r="S699"/>
  <c r="R699"/>
  <c r="Q699"/>
  <c r="P699"/>
  <c r="O699"/>
  <c r="U698"/>
  <c r="T698"/>
  <c r="S698"/>
  <c r="R698"/>
  <c r="Q698"/>
  <c r="P698"/>
  <c r="O698"/>
  <c r="U697"/>
  <c r="T697"/>
  <c r="S697"/>
  <c r="R697"/>
  <c r="Q697"/>
  <c r="P697"/>
  <c r="O697"/>
  <c r="U696"/>
  <c r="T696"/>
  <c r="S696"/>
  <c r="R696"/>
  <c r="Q696"/>
  <c r="P696"/>
  <c r="O696"/>
  <c r="U695"/>
  <c r="T695"/>
  <c r="S695"/>
  <c r="R695"/>
  <c r="Q695"/>
  <c r="P695"/>
  <c r="O695"/>
  <c r="U694"/>
  <c r="T694"/>
  <c r="S694"/>
  <c r="R694"/>
  <c r="Q694"/>
  <c r="P694"/>
  <c r="O694"/>
  <c r="U693"/>
  <c r="T693"/>
  <c r="S693"/>
  <c r="R693"/>
  <c r="Q693"/>
  <c r="P693"/>
  <c r="O693"/>
  <c r="U692"/>
  <c r="T692"/>
  <c r="S692"/>
  <c r="R692"/>
  <c r="Q692"/>
  <c r="P692"/>
  <c r="O692"/>
  <c r="U691"/>
  <c r="T691"/>
  <c r="S691"/>
  <c r="R691"/>
  <c r="Q691"/>
  <c r="P691"/>
  <c r="O691"/>
  <c r="U690"/>
  <c r="T690"/>
  <c r="S690"/>
  <c r="R690"/>
  <c r="Q690"/>
  <c r="P690"/>
  <c r="O690"/>
  <c r="U689"/>
  <c r="T689"/>
  <c r="S689"/>
  <c r="R689"/>
  <c r="Q689"/>
  <c r="P689"/>
  <c r="O689"/>
  <c r="U688"/>
  <c r="T688"/>
  <c r="S688"/>
  <c r="R688"/>
  <c r="Q688"/>
  <c r="P688"/>
  <c r="O688"/>
  <c r="U687"/>
  <c r="T687"/>
  <c r="S687"/>
  <c r="R687"/>
  <c r="Q687"/>
  <c r="P687"/>
  <c r="O687"/>
  <c r="U686"/>
  <c r="T686"/>
  <c r="S686"/>
  <c r="R686"/>
  <c r="Q686"/>
  <c r="P686"/>
  <c r="O686"/>
  <c r="U685"/>
  <c r="T685"/>
  <c r="S685"/>
  <c r="R685"/>
  <c r="Q685"/>
  <c r="P685"/>
  <c r="O685"/>
  <c r="U684"/>
  <c r="T684"/>
  <c r="S684"/>
  <c r="R684"/>
  <c r="Q684"/>
  <c r="P684"/>
  <c r="O684"/>
  <c r="U683"/>
  <c r="T683"/>
  <c r="S683"/>
  <c r="R683"/>
  <c r="Q683"/>
  <c r="P683"/>
  <c r="O683"/>
  <c r="U682"/>
  <c r="T682"/>
  <c r="S682"/>
  <c r="R682"/>
  <c r="Q682"/>
  <c r="P682"/>
  <c r="O682"/>
  <c r="U681"/>
  <c r="T681"/>
  <c r="S681"/>
  <c r="R681"/>
  <c r="Q681"/>
  <c r="P681"/>
  <c r="O681"/>
  <c r="U680"/>
  <c r="T680"/>
  <c r="S680"/>
  <c r="R680"/>
  <c r="Q680"/>
  <c r="P680"/>
  <c r="O680"/>
  <c r="U679"/>
  <c r="T679"/>
  <c r="S679"/>
  <c r="R679"/>
  <c r="Q679"/>
  <c r="P679"/>
  <c r="O679"/>
  <c r="U678"/>
  <c r="T678"/>
  <c r="S678"/>
  <c r="R678"/>
  <c r="Q678"/>
  <c r="P678"/>
  <c r="O678"/>
  <c r="U677"/>
  <c r="T677"/>
  <c r="S677"/>
  <c r="R677"/>
  <c r="Q677"/>
  <c r="P677"/>
  <c r="O677"/>
  <c r="U676"/>
  <c r="T676"/>
  <c r="S676"/>
  <c r="R676"/>
  <c r="Q676"/>
  <c r="P676"/>
  <c r="O676"/>
  <c r="U675"/>
  <c r="T675"/>
  <c r="S675"/>
  <c r="R675"/>
  <c r="Q675"/>
  <c r="P675"/>
  <c r="O675"/>
  <c r="U674"/>
  <c r="T674"/>
  <c r="S674"/>
  <c r="R674"/>
  <c r="Q674"/>
  <c r="P674"/>
  <c r="O674"/>
  <c r="U673"/>
  <c r="T673"/>
  <c r="S673"/>
  <c r="R673"/>
  <c r="Q673"/>
  <c r="P673"/>
  <c r="O673"/>
  <c r="U672"/>
  <c r="T672"/>
  <c r="S672"/>
  <c r="R672"/>
  <c r="Q672"/>
  <c r="P672"/>
  <c r="O672"/>
  <c r="U671"/>
  <c r="T671"/>
  <c r="S671"/>
  <c r="R671"/>
  <c r="Q671"/>
  <c r="P671"/>
  <c r="O671"/>
  <c r="U670"/>
  <c r="T670"/>
  <c r="S670"/>
  <c r="R670"/>
  <c r="Q670"/>
  <c r="P670"/>
  <c r="O670"/>
  <c r="U669"/>
  <c r="T669"/>
  <c r="S669"/>
  <c r="R669"/>
  <c r="Q669"/>
  <c r="P669"/>
  <c r="O669"/>
  <c r="U668"/>
  <c r="T668"/>
  <c r="S668"/>
  <c r="R668"/>
  <c r="Q668"/>
  <c r="P668"/>
  <c r="O668"/>
  <c r="U667"/>
  <c r="T667"/>
  <c r="S667"/>
  <c r="R667"/>
  <c r="Q667"/>
  <c r="P667"/>
  <c r="O667"/>
  <c r="U666"/>
  <c r="T666"/>
  <c r="S666"/>
  <c r="R666"/>
  <c r="Q666"/>
  <c r="P666"/>
  <c r="O666"/>
  <c r="U665"/>
  <c r="T665"/>
  <c r="S665"/>
  <c r="R665"/>
  <c r="Q665"/>
  <c r="P665"/>
  <c r="O665"/>
  <c r="U664"/>
  <c r="T664"/>
  <c r="S664"/>
  <c r="R664"/>
  <c r="Q664"/>
  <c r="P664"/>
  <c r="O664"/>
  <c r="U663"/>
  <c r="T663"/>
  <c r="S663"/>
  <c r="R663"/>
  <c r="Q663"/>
  <c r="P663"/>
  <c r="O663"/>
  <c r="U662"/>
  <c r="T662"/>
  <c r="S662"/>
  <c r="R662"/>
  <c r="Q662"/>
  <c r="P662"/>
  <c r="O662"/>
  <c r="U661"/>
  <c r="T661"/>
  <c r="S661"/>
  <c r="R661"/>
  <c r="Q661"/>
  <c r="P661"/>
  <c r="O661"/>
  <c r="U660"/>
  <c r="T660"/>
  <c r="S660"/>
  <c r="R660"/>
  <c r="Q660"/>
  <c r="P660"/>
  <c r="O660"/>
  <c r="U659"/>
  <c r="T659"/>
  <c r="S659"/>
  <c r="R659"/>
  <c r="Q659"/>
  <c r="P659"/>
  <c r="O659"/>
  <c r="U658"/>
  <c r="T658"/>
  <c r="S658"/>
  <c r="R658"/>
  <c r="Q658"/>
  <c r="P658"/>
  <c r="O658"/>
  <c r="U657"/>
  <c r="T657"/>
  <c r="S657"/>
  <c r="R657"/>
  <c r="Q657"/>
  <c r="P657"/>
  <c r="O657"/>
  <c r="U656"/>
  <c r="T656"/>
  <c r="S656"/>
  <c r="R656"/>
  <c r="Q656"/>
  <c r="P656"/>
  <c r="O656"/>
  <c r="U655"/>
  <c r="T655"/>
  <c r="S655"/>
  <c r="R655"/>
  <c r="Q655"/>
  <c r="P655"/>
  <c r="O655"/>
  <c r="U654"/>
  <c r="T654"/>
  <c r="S654"/>
  <c r="R654"/>
  <c r="Q654"/>
  <c r="P654"/>
  <c r="O654"/>
  <c r="U653"/>
  <c r="T653"/>
  <c r="S653"/>
  <c r="R653"/>
  <c r="Q653"/>
  <c r="P653"/>
  <c r="O653"/>
  <c r="U652"/>
  <c r="T652"/>
  <c r="S652"/>
  <c r="R652"/>
  <c r="Q652"/>
  <c r="P652"/>
  <c r="O652"/>
  <c r="U651"/>
  <c r="T651"/>
  <c r="S651"/>
  <c r="R651"/>
  <c r="Q651"/>
  <c r="P651"/>
  <c r="O651"/>
  <c r="U650"/>
  <c r="T650"/>
  <c r="S650"/>
  <c r="R650"/>
  <c r="Q650"/>
  <c r="P650"/>
  <c r="O650"/>
  <c r="U649"/>
  <c r="T649"/>
  <c r="S649"/>
  <c r="R649"/>
  <c r="Q649"/>
  <c r="P649"/>
  <c r="O649"/>
  <c r="U648"/>
  <c r="T648"/>
  <c r="S648"/>
  <c r="R648"/>
  <c r="Q648"/>
  <c r="P648"/>
  <c r="O648"/>
  <c r="U647"/>
  <c r="T647"/>
  <c r="S647"/>
  <c r="R647"/>
  <c r="Q647"/>
  <c r="P647"/>
  <c r="O647"/>
  <c r="U646"/>
  <c r="T646"/>
  <c r="S646"/>
  <c r="R646"/>
  <c r="Q646"/>
  <c r="P646"/>
  <c r="O646"/>
  <c r="U645"/>
  <c r="T645"/>
  <c r="S645"/>
  <c r="R645"/>
  <c r="Q645"/>
  <c r="P645"/>
  <c r="O645"/>
  <c r="U644"/>
  <c r="T644"/>
  <c r="S644"/>
  <c r="R644"/>
  <c r="Q644"/>
  <c r="P644"/>
  <c r="O644"/>
  <c r="U643"/>
  <c r="T643"/>
  <c r="S643"/>
  <c r="R643"/>
  <c r="Q643"/>
  <c r="P643"/>
  <c r="O643"/>
  <c r="U642"/>
  <c r="T642"/>
  <c r="S642"/>
  <c r="R642"/>
  <c r="Q642"/>
  <c r="P642"/>
  <c r="O642"/>
  <c r="U641"/>
  <c r="T641"/>
  <c r="S641"/>
  <c r="R641"/>
  <c r="Q641"/>
  <c r="P641"/>
  <c r="O641"/>
  <c r="U640"/>
  <c r="T640"/>
  <c r="S640"/>
  <c r="R640"/>
  <c r="Q640"/>
  <c r="P640"/>
  <c r="O640"/>
  <c r="U639"/>
  <c r="T639"/>
  <c r="S639"/>
  <c r="R639"/>
  <c r="Q639"/>
  <c r="P639"/>
  <c r="O639"/>
  <c r="U638"/>
  <c r="T638"/>
  <c r="S638"/>
  <c r="R638"/>
  <c r="Q638"/>
  <c r="P638"/>
  <c r="O638"/>
  <c r="U637"/>
  <c r="T637"/>
  <c r="S637"/>
  <c r="R637"/>
  <c r="Q637"/>
  <c r="P637"/>
  <c r="O637"/>
  <c r="U636"/>
  <c r="T636"/>
  <c r="S636"/>
  <c r="R636"/>
  <c r="Q636"/>
  <c r="P636"/>
  <c r="O636"/>
  <c r="U635"/>
  <c r="T635"/>
  <c r="S635"/>
  <c r="R635"/>
  <c r="Q635"/>
  <c r="P635"/>
  <c r="O635"/>
  <c r="U634"/>
  <c r="T634"/>
  <c r="S634"/>
  <c r="R634"/>
  <c r="Q634"/>
  <c r="P634"/>
  <c r="O634"/>
  <c r="U633"/>
  <c r="T633"/>
  <c r="S633"/>
  <c r="R633"/>
  <c r="Q633"/>
  <c r="P633"/>
  <c r="O633"/>
  <c r="U632"/>
  <c r="T632"/>
  <c r="S632"/>
  <c r="R632"/>
  <c r="Q632"/>
  <c r="P632"/>
  <c r="O632"/>
  <c r="U631"/>
  <c r="T631"/>
  <c r="S631"/>
  <c r="R631"/>
  <c r="Q631"/>
  <c r="P631"/>
  <c r="O631"/>
  <c r="U630"/>
  <c r="T630"/>
  <c r="S630"/>
  <c r="R630"/>
  <c r="Q630"/>
  <c r="P630"/>
  <c r="O630"/>
  <c r="U629"/>
  <c r="T629"/>
  <c r="S629"/>
  <c r="R629"/>
  <c r="Q629"/>
  <c r="P629"/>
  <c r="O629"/>
  <c r="U628"/>
  <c r="T628"/>
  <c r="S628"/>
  <c r="R628"/>
  <c r="Q628"/>
  <c r="P628"/>
  <c r="O628"/>
  <c r="U627"/>
  <c r="T627"/>
  <c r="S627"/>
  <c r="R627"/>
  <c r="Q627"/>
  <c r="P627"/>
  <c r="O627"/>
  <c r="U626"/>
  <c r="T626"/>
  <c r="S626"/>
  <c r="R626"/>
  <c r="Q626"/>
  <c r="P626"/>
  <c r="O626"/>
  <c r="U625"/>
  <c r="T625"/>
  <c r="S625"/>
  <c r="R625"/>
  <c r="Q625"/>
  <c r="P625"/>
  <c r="O625"/>
  <c r="U624"/>
  <c r="T624"/>
  <c r="S624"/>
  <c r="R624"/>
  <c r="Q624"/>
  <c r="P624"/>
  <c r="O624"/>
  <c r="U623"/>
  <c r="T623"/>
  <c r="S623"/>
  <c r="R623"/>
  <c r="Q623"/>
  <c r="P623"/>
  <c r="O623"/>
  <c r="U622"/>
  <c r="T622"/>
  <c r="S622"/>
  <c r="R622"/>
  <c r="Q622"/>
  <c r="P622"/>
  <c r="O622"/>
  <c r="U621"/>
  <c r="T621"/>
  <c r="S621"/>
  <c r="R621"/>
  <c r="Q621"/>
  <c r="P621"/>
  <c r="O621"/>
  <c r="U620"/>
  <c r="T620"/>
  <c r="S620"/>
  <c r="R620"/>
  <c r="Q620"/>
  <c r="P620"/>
  <c r="O620"/>
  <c r="U619"/>
  <c r="T619"/>
  <c r="S619"/>
  <c r="R619"/>
  <c r="Q619"/>
  <c r="P619"/>
  <c r="O619"/>
  <c r="U618"/>
  <c r="T618"/>
  <c r="S618"/>
  <c r="R618"/>
  <c r="Q618"/>
  <c r="P618"/>
  <c r="O618"/>
  <c r="U617"/>
  <c r="T617"/>
  <c r="S617"/>
  <c r="R617"/>
  <c r="Q617"/>
  <c r="P617"/>
  <c r="O617"/>
  <c r="U616"/>
  <c r="T616"/>
  <c r="S616"/>
  <c r="R616"/>
  <c r="Q616"/>
  <c r="P616"/>
  <c r="O616"/>
  <c r="U615"/>
  <c r="T615"/>
  <c r="S615"/>
  <c r="R615"/>
  <c r="Q615"/>
  <c r="P615"/>
  <c r="O615"/>
  <c r="U614"/>
  <c r="T614"/>
  <c r="S614"/>
  <c r="R614"/>
  <c r="Q614"/>
  <c r="P614"/>
  <c r="O614"/>
  <c r="U613"/>
  <c r="T613"/>
  <c r="S613"/>
  <c r="R613"/>
  <c r="Q613"/>
  <c r="P613"/>
  <c r="O613"/>
  <c r="U612"/>
  <c r="T612"/>
  <c r="S612"/>
  <c r="R612"/>
  <c r="Q612"/>
  <c r="P612"/>
  <c r="O612"/>
  <c r="U611"/>
  <c r="T611"/>
  <c r="S611"/>
  <c r="R611"/>
  <c r="Q611"/>
  <c r="P611"/>
  <c r="O611"/>
  <c r="U610"/>
  <c r="T610"/>
  <c r="S610"/>
  <c r="R610"/>
  <c r="Q610"/>
  <c r="P610"/>
  <c r="O610"/>
  <c r="U609"/>
  <c r="T609"/>
  <c r="S609"/>
  <c r="R609"/>
  <c r="Q609"/>
  <c r="P609"/>
  <c r="O609"/>
  <c r="U608"/>
  <c r="T608"/>
  <c r="S608"/>
  <c r="R608"/>
  <c r="Q608"/>
  <c r="P608"/>
  <c r="O608"/>
  <c r="U607"/>
  <c r="T607"/>
  <c r="S607"/>
  <c r="R607"/>
  <c r="Q607"/>
  <c r="P607"/>
  <c r="O607"/>
  <c r="U606"/>
  <c r="T606"/>
  <c r="S606"/>
  <c r="R606"/>
  <c r="Q606"/>
  <c r="P606"/>
  <c r="O606"/>
  <c r="U605"/>
  <c r="T605"/>
  <c r="S605"/>
  <c r="R605"/>
  <c r="Q605"/>
  <c r="P605"/>
  <c r="O605"/>
  <c r="U604"/>
  <c r="T604"/>
  <c r="S604"/>
  <c r="R604"/>
  <c r="Q604"/>
  <c r="P604"/>
  <c r="O604"/>
  <c r="U603"/>
  <c r="T603"/>
  <c r="S603"/>
  <c r="R603"/>
  <c r="Q603"/>
  <c r="P603"/>
  <c r="O603"/>
  <c r="U602"/>
  <c r="T602"/>
  <c r="S602"/>
  <c r="R602"/>
  <c r="Q602"/>
  <c r="P602"/>
  <c r="O602"/>
  <c r="U601"/>
  <c r="T601"/>
  <c r="S601"/>
  <c r="R601"/>
  <c r="Q601"/>
  <c r="P601"/>
  <c r="O601"/>
  <c r="U600"/>
  <c r="T600"/>
  <c r="S600"/>
  <c r="R600"/>
  <c r="Q600"/>
  <c r="P600"/>
  <c r="O600"/>
  <c r="U599"/>
  <c r="T599"/>
  <c r="S599"/>
  <c r="R599"/>
  <c r="Q599"/>
  <c r="P599"/>
  <c r="O599"/>
  <c r="U598"/>
  <c r="T598"/>
  <c r="S598"/>
  <c r="R598"/>
  <c r="Q598"/>
  <c r="P598"/>
  <c r="O598"/>
  <c r="U597"/>
  <c r="T597"/>
  <c r="S597"/>
  <c r="R597"/>
  <c r="Q597"/>
  <c r="P597"/>
  <c r="O597"/>
  <c r="U596"/>
  <c r="T596"/>
  <c r="S596"/>
  <c r="R596"/>
  <c r="Q596"/>
  <c r="P596"/>
  <c r="O596"/>
  <c r="U595"/>
  <c r="T595"/>
  <c r="S595"/>
  <c r="R595"/>
  <c r="Q595"/>
  <c r="P595"/>
  <c r="O595"/>
  <c r="U594"/>
  <c r="T594"/>
  <c r="S594"/>
  <c r="R594"/>
  <c r="Q594"/>
  <c r="P594"/>
  <c r="O594"/>
  <c r="U593"/>
  <c r="T593"/>
  <c r="S593"/>
  <c r="R593"/>
  <c r="Q593"/>
  <c r="P593"/>
  <c r="O593"/>
  <c r="U592"/>
  <c r="T592"/>
  <c r="S592"/>
  <c r="R592"/>
  <c r="Q592"/>
  <c r="P592"/>
  <c r="O592"/>
  <c r="U591"/>
  <c r="T591"/>
  <c r="S591"/>
  <c r="R591"/>
  <c r="Q591"/>
  <c r="P591"/>
  <c r="O591"/>
  <c r="U590"/>
  <c r="T590"/>
  <c r="S590"/>
  <c r="R590"/>
  <c r="Q590"/>
  <c r="P590"/>
  <c r="O590"/>
  <c r="U589"/>
  <c r="T589"/>
  <c r="S589"/>
  <c r="R589"/>
  <c r="Q589"/>
  <c r="P589"/>
  <c r="O589"/>
  <c r="U588"/>
  <c r="T588"/>
  <c r="S588"/>
  <c r="R588"/>
  <c r="Q588"/>
  <c r="P588"/>
  <c r="O588"/>
  <c r="U587"/>
  <c r="T587"/>
  <c r="S587"/>
  <c r="R587"/>
  <c r="Q587"/>
  <c r="P587"/>
  <c r="O587"/>
  <c r="U586"/>
  <c r="T586"/>
  <c r="S586"/>
  <c r="R586"/>
  <c r="Q586"/>
  <c r="P586"/>
  <c r="O586"/>
  <c r="U585"/>
  <c r="T585"/>
  <c r="S585"/>
  <c r="R585"/>
  <c r="Q585"/>
  <c r="P585"/>
  <c r="O585"/>
  <c r="U584"/>
  <c r="T584"/>
  <c r="S584"/>
  <c r="R584"/>
  <c r="Q584"/>
  <c r="P584"/>
  <c r="O584"/>
  <c r="U583"/>
  <c r="T583"/>
  <c r="S583"/>
  <c r="R583"/>
  <c r="Q583"/>
  <c r="P583"/>
  <c r="O583"/>
  <c r="U582"/>
  <c r="T582"/>
  <c r="S582"/>
  <c r="R582"/>
  <c r="Q582"/>
  <c r="P582"/>
  <c r="O582"/>
  <c r="U581"/>
  <c r="T581"/>
  <c r="S581"/>
  <c r="R581"/>
  <c r="Q581"/>
  <c r="P581"/>
  <c r="O581"/>
  <c r="U580"/>
  <c r="T580"/>
  <c r="S580"/>
  <c r="R580"/>
  <c r="Q580"/>
  <c r="P580"/>
  <c r="O580"/>
  <c r="U579"/>
  <c r="T579"/>
  <c r="S579"/>
  <c r="R579"/>
  <c r="Q579"/>
  <c r="P579"/>
  <c r="O579"/>
  <c r="U578"/>
  <c r="T578"/>
  <c r="S578"/>
  <c r="R578"/>
  <c r="Q578"/>
  <c r="P578"/>
  <c r="O578"/>
  <c r="U577"/>
  <c r="T577"/>
  <c r="S577"/>
  <c r="R577"/>
  <c r="Q577"/>
  <c r="P577"/>
  <c r="O577"/>
  <c r="U576"/>
  <c r="T576"/>
  <c r="S576"/>
  <c r="R576"/>
  <c r="Q576"/>
  <c r="P576"/>
  <c r="O576"/>
  <c r="U575"/>
  <c r="T575"/>
  <c r="S575"/>
  <c r="R575"/>
  <c r="Q575"/>
  <c r="P575"/>
  <c r="O575"/>
  <c r="U574"/>
  <c r="T574"/>
  <c r="S574"/>
  <c r="R574"/>
  <c r="Q574"/>
  <c r="P574"/>
  <c r="O574"/>
  <c r="U573"/>
  <c r="T573"/>
  <c r="S573"/>
  <c r="R573"/>
  <c r="Q573"/>
  <c r="P573"/>
  <c r="O573"/>
  <c r="U572"/>
  <c r="T572"/>
  <c r="S572"/>
  <c r="R572"/>
  <c r="Q572"/>
  <c r="P572"/>
  <c r="O572"/>
  <c r="U571"/>
  <c r="T571"/>
  <c r="S571"/>
  <c r="R571"/>
  <c r="Q571"/>
  <c r="P571"/>
  <c r="O571"/>
  <c r="U570"/>
  <c r="T570"/>
  <c r="S570"/>
  <c r="R570"/>
  <c r="Q570"/>
  <c r="P570"/>
  <c r="O570"/>
  <c r="U569"/>
  <c r="T569"/>
  <c r="S569"/>
  <c r="R569"/>
  <c r="Q569"/>
  <c r="P569"/>
  <c r="O569"/>
  <c r="U568"/>
  <c r="T568"/>
  <c r="S568"/>
  <c r="R568"/>
  <c r="Q568"/>
  <c r="P568"/>
  <c r="O568"/>
  <c r="U567"/>
  <c r="T567"/>
  <c r="S567"/>
  <c r="R567"/>
  <c r="Q567"/>
  <c r="P567"/>
  <c r="O567"/>
  <c r="U566"/>
  <c r="T566"/>
  <c r="S566"/>
  <c r="R566"/>
  <c r="Q566"/>
  <c r="P566"/>
  <c r="O566"/>
  <c r="U565"/>
  <c r="T565"/>
  <c r="S565"/>
  <c r="R565"/>
  <c r="Q565"/>
  <c r="P565"/>
  <c r="O565"/>
  <c r="U564"/>
  <c r="T564"/>
  <c r="S564"/>
  <c r="R564"/>
  <c r="Q564"/>
  <c r="P564"/>
  <c r="O564"/>
  <c r="U563"/>
  <c r="T563"/>
  <c r="S563"/>
  <c r="R563"/>
  <c r="Q563"/>
  <c r="P563"/>
  <c r="O563"/>
  <c r="U562"/>
  <c r="T562"/>
  <c r="S562"/>
  <c r="R562"/>
  <c r="Q562"/>
  <c r="P562"/>
  <c r="O562"/>
  <c r="U561"/>
  <c r="T561"/>
  <c r="S561"/>
  <c r="R561"/>
  <c r="Q561"/>
  <c r="P561"/>
  <c r="O561"/>
  <c r="U560"/>
  <c r="T560"/>
  <c r="S560"/>
  <c r="R560"/>
  <c r="Q560"/>
  <c r="P560"/>
  <c r="O560"/>
  <c r="U559"/>
  <c r="T559"/>
  <c r="S559"/>
  <c r="R559"/>
  <c r="Q559"/>
  <c r="P559"/>
  <c r="O559"/>
  <c r="U558"/>
  <c r="T558"/>
  <c r="S558"/>
  <c r="R558"/>
  <c r="Q558"/>
  <c r="P558"/>
  <c r="O558"/>
  <c r="U557"/>
  <c r="T557"/>
  <c r="S557"/>
  <c r="R557"/>
  <c r="Q557"/>
  <c r="P557"/>
  <c r="O557"/>
  <c r="U556"/>
  <c r="T556"/>
  <c r="S556"/>
  <c r="R556"/>
  <c r="Q556"/>
  <c r="P556"/>
  <c r="O556"/>
  <c r="U555"/>
  <c r="T555"/>
  <c r="S555"/>
  <c r="R555"/>
  <c r="Q555"/>
  <c r="P555"/>
  <c r="O555"/>
  <c r="U554"/>
  <c r="T554"/>
  <c r="S554"/>
  <c r="R554"/>
  <c r="Q554"/>
  <c r="P554"/>
  <c r="O554"/>
  <c r="U553"/>
  <c r="T553"/>
  <c r="S553"/>
  <c r="R553"/>
  <c r="Q553"/>
  <c r="P553"/>
  <c r="O553"/>
  <c r="U552"/>
  <c r="T552"/>
  <c r="S552"/>
  <c r="R552"/>
  <c r="Q552"/>
  <c r="P552"/>
  <c r="O552"/>
  <c r="U551"/>
  <c r="T551"/>
  <c r="S551"/>
  <c r="R551"/>
  <c r="Q551"/>
  <c r="P551"/>
  <c r="O551"/>
  <c r="U550"/>
  <c r="T550"/>
  <c r="S550"/>
  <c r="R550"/>
  <c r="Q550"/>
  <c r="P550"/>
  <c r="O550"/>
  <c r="U549"/>
  <c r="T549"/>
  <c r="S549"/>
  <c r="R549"/>
  <c r="Q549"/>
  <c r="P549"/>
  <c r="O549"/>
  <c r="U548"/>
  <c r="T548"/>
  <c r="S548"/>
  <c r="R548"/>
  <c r="Q548"/>
  <c r="P548"/>
  <c r="O548"/>
  <c r="U547"/>
  <c r="T547"/>
  <c r="S547"/>
  <c r="R547"/>
  <c r="Q547"/>
  <c r="P547"/>
  <c r="O547"/>
  <c r="U546"/>
  <c r="T546"/>
  <c r="S546"/>
  <c r="R546"/>
  <c r="Q546"/>
  <c r="P546"/>
  <c r="O546"/>
  <c r="U545"/>
  <c r="T545"/>
  <c r="S545"/>
  <c r="R545"/>
  <c r="Q545"/>
  <c r="P545"/>
  <c r="O545"/>
  <c r="U544"/>
  <c r="T544"/>
  <c r="S544"/>
  <c r="R544"/>
  <c r="Q544"/>
  <c r="P544"/>
  <c r="O544"/>
  <c r="U543"/>
  <c r="T543"/>
  <c r="S543"/>
  <c r="R543"/>
  <c r="Q543"/>
  <c r="P543"/>
  <c r="O543"/>
  <c r="U542"/>
  <c r="T542"/>
  <c r="S542"/>
  <c r="R542"/>
  <c r="Q542"/>
  <c r="P542"/>
  <c r="O542"/>
  <c r="U541"/>
  <c r="T541"/>
  <c r="S541"/>
  <c r="R541"/>
  <c r="Q541"/>
  <c r="P541"/>
  <c r="O541"/>
  <c r="U540"/>
  <c r="T540"/>
  <c r="S540"/>
  <c r="R540"/>
  <c r="Q540"/>
  <c r="P540"/>
  <c r="O540"/>
  <c r="U539"/>
  <c r="T539"/>
  <c r="S539"/>
  <c r="R539"/>
  <c r="Q539"/>
  <c r="P539"/>
  <c r="O539"/>
  <c r="U538"/>
  <c r="T538"/>
  <c r="S538"/>
  <c r="R538"/>
  <c r="Q538"/>
  <c r="P538"/>
  <c r="O538"/>
  <c r="U537"/>
  <c r="T537"/>
  <c r="S537"/>
  <c r="R537"/>
  <c r="Q537"/>
  <c r="P537"/>
  <c r="O537"/>
  <c r="U536"/>
  <c r="T536"/>
  <c r="S536"/>
  <c r="R536"/>
  <c r="Q536"/>
  <c r="P536"/>
  <c r="O536"/>
  <c r="U535"/>
  <c r="T535"/>
  <c r="S535"/>
  <c r="R535"/>
  <c r="Q535"/>
  <c r="P535"/>
  <c r="O535"/>
  <c r="U534"/>
  <c r="T534"/>
  <c r="S534"/>
  <c r="R534"/>
  <c r="Q534"/>
  <c r="P534"/>
  <c r="O534"/>
  <c r="U533"/>
  <c r="T533"/>
  <c r="S533"/>
  <c r="R533"/>
  <c r="Q533"/>
  <c r="P533"/>
  <c r="O533"/>
  <c r="U532"/>
  <c r="T532"/>
  <c r="S532"/>
  <c r="R532"/>
  <c r="Q532"/>
  <c r="P532"/>
  <c r="O532"/>
  <c r="U531"/>
  <c r="T531"/>
  <c r="S531"/>
  <c r="R531"/>
  <c r="Q531"/>
  <c r="P531"/>
  <c r="O531"/>
  <c r="U530"/>
  <c r="T530"/>
  <c r="S530"/>
  <c r="R530"/>
  <c r="Q530"/>
  <c r="P530"/>
  <c r="O530"/>
  <c r="U529"/>
  <c r="T529"/>
  <c r="S529"/>
  <c r="R529"/>
  <c r="Q529"/>
  <c r="P529"/>
  <c r="O529"/>
  <c r="U528"/>
  <c r="T528"/>
  <c r="S528"/>
  <c r="R528"/>
  <c r="Q528"/>
  <c r="P528"/>
  <c r="O528"/>
  <c r="U527"/>
  <c r="T527"/>
  <c r="S527"/>
  <c r="R527"/>
  <c r="Q527"/>
  <c r="P527"/>
  <c r="O527"/>
  <c r="U526"/>
  <c r="T526"/>
  <c r="S526"/>
  <c r="R526"/>
  <c r="Q526"/>
  <c r="P526"/>
  <c r="O526"/>
  <c r="U525"/>
  <c r="T525"/>
  <c r="S525"/>
  <c r="R525"/>
  <c r="Q525"/>
  <c r="P525"/>
  <c r="O525"/>
  <c r="U524"/>
  <c r="T524"/>
  <c r="S524"/>
  <c r="R524"/>
  <c r="Q524"/>
  <c r="P524"/>
  <c r="O524"/>
  <c r="U523"/>
  <c r="T523"/>
  <c r="S523"/>
  <c r="R523"/>
  <c r="Q523"/>
  <c r="P523"/>
  <c r="O523"/>
  <c r="U522"/>
  <c r="T522"/>
  <c r="S522"/>
  <c r="R522"/>
  <c r="Q522"/>
  <c r="P522"/>
  <c r="O522"/>
  <c r="U521"/>
  <c r="T521"/>
  <c r="S521"/>
  <c r="R521"/>
  <c r="Q521"/>
  <c r="P521"/>
  <c r="O521"/>
  <c r="U520"/>
  <c r="T520"/>
  <c r="S520"/>
  <c r="R520"/>
  <c r="Q520"/>
  <c r="P520"/>
  <c r="O520"/>
  <c r="U519"/>
  <c r="T519"/>
  <c r="S519"/>
  <c r="R519"/>
  <c r="Q519"/>
  <c r="P519"/>
  <c r="O519"/>
  <c r="U518"/>
  <c r="T518"/>
  <c r="S518"/>
  <c r="R518"/>
  <c r="Q518"/>
  <c r="P518"/>
  <c r="O518"/>
  <c r="U517"/>
  <c r="T517"/>
  <c r="S517"/>
  <c r="R517"/>
  <c r="Q517"/>
  <c r="P517"/>
  <c r="O517"/>
  <c r="U516"/>
  <c r="T516"/>
  <c r="S516"/>
  <c r="R516"/>
  <c r="Q516"/>
  <c r="P516"/>
  <c r="O516"/>
  <c r="U515"/>
  <c r="T515"/>
  <c r="S515"/>
  <c r="R515"/>
  <c r="Q515"/>
  <c r="P515"/>
  <c r="O515"/>
  <c r="U514"/>
  <c r="T514"/>
  <c r="S514"/>
  <c r="R514"/>
  <c r="Q514"/>
  <c r="P514"/>
  <c r="O514"/>
  <c r="U513"/>
  <c r="T513"/>
  <c r="S513"/>
  <c r="R513"/>
  <c r="Q513"/>
  <c r="P513"/>
  <c r="O513"/>
  <c r="U512"/>
  <c r="T512"/>
  <c r="S512"/>
  <c r="R512"/>
  <c r="Q512"/>
  <c r="P512"/>
  <c r="O512"/>
  <c r="U511"/>
  <c r="T511"/>
  <c r="S511"/>
  <c r="R511"/>
  <c r="Q511"/>
  <c r="P511"/>
  <c r="O511"/>
  <c r="U510"/>
  <c r="T510"/>
  <c r="S510"/>
  <c r="R510"/>
  <c r="Q510"/>
  <c r="P510"/>
  <c r="O510"/>
  <c r="U509"/>
  <c r="T509"/>
  <c r="S509"/>
  <c r="R509"/>
  <c r="Q509"/>
  <c r="P509"/>
  <c r="O509"/>
  <c r="U508"/>
  <c r="T508"/>
  <c r="S508"/>
  <c r="R508"/>
  <c r="Q508"/>
  <c r="P508"/>
  <c r="O508"/>
  <c r="U507"/>
  <c r="T507"/>
  <c r="S507"/>
  <c r="R507"/>
  <c r="Q507"/>
  <c r="P507"/>
  <c r="O507"/>
  <c r="U506"/>
  <c r="T506"/>
  <c r="S506"/>
  <c r="R506"/>
  <c r="Q506"/>
  <c r="P506"/>
  <c r="O506"/>
  <c r="U505"/>
  <c r="T505"/>
  <c r="S505"/>
  <c r="R505"/>
  <c r="Q505"/>
  <c r="P505"/>
  <c r="O505"/>
  <c r="U504"/>
  <c r="T504"/>
  <c r="S504"/>
  <c r="R504"/>
  <c r="Q504"/>
  <c r="P504"/>
  <c r="O504"/>
  <c r="U503"/>
  <c r="T503"/>
  <c r="S503"/>
  <c r="R503"/>
  <c r="Q503"/>
  <c r="P503"/>
  <c r="O503"/>
  <c r="U502"/>
  <c r="T502"/>
  <c r="S502"/>
  <c r="R502"/>
  <c r="Q502"/>
  <c r="P502"/>
  <c r="O502"/>
  <c r="U501"/>
  <c r="T501"/>
  <c r="S501"/>
  <c r="R501"/>
  <c r="Q501"/>
  <c r="P501"/>
  <c r="O501"/>
  <c r="U500"/>
  <c r="T500"/>
  <c r="S500"/>
  <c r="R500"/>
  <c r="Q500"/>
  <c r="P500"/>
  <c r="O500"/>
  <c r="U499"/>
  <c r="T499"/>
  <c r="S499"/>
  <c r="R499"/>
  <c r="Q499"/>
  <c r="P499"/>
  <c r="O499"/>
  <c r="U498"/>
  <c r="T498"/>
  <c r="S498"/>
  <c r="R498"/>
  <c r="Q498"/>
  <c r="P498"/>
  <c r="O498"/>
  <c r="U497"/>
  <c r="T497"/>
  <c r="S497"/>
  <c r="R497"/>
  <c r="Q497"/>
  <c r="P497"/>
  <c r="O497"/>
  <c r="U496"/>
  <c r="T496"/>
  <c r="S496"/>
  <c r="R496"/>
  <c r="Q496"/>
  <c r="P496"/>
  <c r="O496"/>
  <c r="U495"/>
  <c r="T495"/>
  <c r="S495"/>
  <c r="R495"/>
  <c r="Q495"/>
  <c r="P495"/>
  <c r="O495"/>
  <c r="U494"/>
  <c r="T494"/>
  <c r="S494"/>
  <c r="R494"/>
  <c r="Q494"/>
  <c r="P494"/>
  <c r="O494"/>
  <c r="U493"/>
  <c r="T493"/>
  <c r="S493"/>
  <c r="R493"/>
  <c r="Q493"/>
  <c r="P493"/>
  <c r="O493"/>
  <c r="U492"/>
  <c r="T492"/>
  <c r="S492"/>
  <c r="R492"/>
  <c r="Q492"/>
  <c r="P492"/>
  <c r="O492"/>
  <c r="U491"/>
  <c r="T491"/>
  <c r="S491"/>
  <c r="R491"/>
  <c r="Q491"/>
  <c r="P491"/>
  <c r="O491"/>
  <c r="U490"/>
  <c r="T490"/>
  <c r="S490"/>
  <c r="R490"/>
  <c r="Q490"/>
  <c r="P490"/>
  <c r="O490"/>
  <c r="U489"/>
  <c r="T489"/>
  <c r="S489"/>
  <c r="R489"/>
  <c r="Q489"/>
  <c r="P489"/>
  <c r="O489"/>
  <c r="U488"/>
  <c r="T488"/>
  <c r="S488"/>
  <c r="R488"/>
  <c r="Q488"/>
  <c r="P488"/>
  <c r="O488"/>
  <c r="U487"/>
  <c r="T487"/>
  <c r="S487"/>
  <c r="R487"/>
  <c r="Q487"/>
  <c r="P487"/>
  <c r="O487"/>
  <c r="U486"/>
  <c r="T486"/>
  <c r="S486"/>
  <c r="R486"/>
  <c r="Q486"/>
  <c r="P486"/>
  <c r="O486"/>
  <c r="U485"/>
  <c r="T485"/>
  <c r="S485"/>
  <c r="R485"/>
  <c r="Q485"/>
  <c r="P485"/>
  <c r="O485"/>
  <c r="U484"/>
  <c r="T484"/>
  <c r="S484"/>
  <c r="R484"/>
  <c r="Q484"/>
  <c r="P484"/>
  <c r="O484"/>
  <c r="U483"/>
  <c r="T483"/>
  <c r="S483"/>
  <c r="R483"/>
  <c r="Q483"/>
  <c r="P483"/>
  <c r="O483"/>
  <c r="U482"/>
  <c r="T482"/>
  <c r="S482"/>
  <c r="R482"/>
  <c r="Q482"/>
  <c r="P482"/>
  <c r="O482"/>
  <c r="U481"/>
  <c r="T481"/>
  <c r="S481"/>
  <c r="R481"/>
  <c r="Q481"/>
  <c r="P481"/>
  <c r="O481"/>
  <c r="U480"/>
  <c r="T480"/>
  <c r="S480"/>
  <c r="R480"/>
  <c r="Q480"/>
  <c r="P480"/>
  <c r="O480"/>
  <c r="U479"/>
  <c r="T479"/>
  <c r="S479"/>
  <c r="R479"/>
  <c r="Q479"/>
  <c r="P479"/>
  <c r="O479"/>
  <c r="U478"/>
  <c r="T478"/>
  <c r="S478"/>
  <c r="R478"/>
  <c r="Q478"/>
  <c r="P478"/>
  <c r="O478"/>
  <c r="U477"/>
  <c r="T477"/>
  <c r="S477"/>
  <c r="R477"/>
  <c r="Q477"/>
  <c r="P477"/>
  <c r="O477"/>
  <c r="U476"/>
  <c r="T476"/>
  <c r="S476"/>
  <c r="R476"/>
  <c r="Q476"/>
  <c r="P476"/>
  <c r="O476"/>
  <c r="U475"/>
  <c r="T475"/>
  <c r="S475"/>
  <c r="R475"/>
  <c r="Q475"/>
  <c r="P475"/>
  <c r="O475"/>
  <c r="U474"/>
  <c r="T474"/>
  <c r="S474"/>
  <c r="R474"/>
  <c r="Q474"/>
  <c r="P474"/>
  <c r="O474"/>
  <c r="U473"/>
  <c r="T473"/>
  <c r="S473"/>
  <c r="R473"/>
  <c r="Q473"/>
  <c r="P473"/>
  <c r="O473"/>
  <c r="U472"/>
  <c r="T472"/>
  <c r="S472"/>
  <c r="R472"/>
  <c r="Q472"/>
  <c r="P472"/>
  <c r="O472"/>
  <c r="U471"/>
  <c r="T471"/>
  <c r="S471"/>
  <c r="R471"/>
  <c r="Q471"/>
  <c r="P471"/>
  <c r="O471"/>
  <c r="U470"/>
  <c r="T470"/>
  <c r="S470"/>
  <c r="R470"/>
  <c r="Q470"/>
  <c r="P470"/>
  <c r="O470"/>
  <c r="U469"/>
  <c r="T469"/>
  <c r="S469"/>
  <c r="R469"/>
  <c r="Q469"/>
  <c r="P469"/>
  <c r="O469"/>
  <c r="U468"/>
  <c r="T468"/>
  <c r="S468"/>
  <c r="R468"/>
  <c r="Q468"/>
  <c r="P468"/>
  <c r="O468"/>
  <c r="U467"/>
  <c r="T467"/>
  <c r="S467"/>
  <c r="R467"/>
  <c r="Q467"/>
  <c r="P467"/>
  <c r="O467"/>
  <c r="U466"/>
  <c r="T466"/>
  <c r="S466"/>
  <c r="R466"/>
  <c r="Q466"/>
  <c r="P466"/>
  <c r="O466"/>
  <c r="U465"/>
  <c r="T465"/>
  <c r="S465"/>
  <c r="R465"/>
  <c r="Q465"/>
  <c r="P465"/>
  <c r="O465"/>
  <c r="U464"/>
  <c r="T464"/>
  <c r="S464"/>
  <c r="R464"/>
  <c r="Q464"/>
  <c r="P464"/>
  <c r="O464"/>
  <c r="U463"/>
  <c r="T463"/>
  <c r="S463"/>
  <c r="R463"/>
  <c r="Q463"/>
  <c r="P463"/>
  <c r="O463"/>
  <c r="U462"/>
  <c r="T462"/>
  <c r="S462"/>
  <c r="R462"/>
  <c r="Q462"/>
  <c r="P462"/>
  <c r="O462"/>
  <c r="U461"/>
  <c r="T461"/>
  <c r="S461"/>
  <c r="R461"/>
  <c r="Q461"/>
  <c r="P461"/>
  <c r="O461"/>
  <c r="U460"/>
  <c r="T460"/>
  <c r="S460"/>
  <c r="R460"/>
  <c r="Q460"/>
  <c r="P460"/>
  <c r="O460"/>
  <c r="U459"/>
  <c r="T459"/>
  <c r="S459"/>
  <c r="R459"/>
  <c r="Q459"/>
  <c r="P459"/>
  <c r="O459"/>
  <c r="U458"/>
  <c r="T458"/>
  <c r="S458"/>
  <c r="R458"/>
  <c r="Q458"/>
  <c r="P458"/>
  <c r="O458"/>
  <c r="U457"/>
  <c r="T457"/>
  <c r="S457"/>
  <c r="R457"/>
  <c r="Q457"/>
  <c r="P457"/>
  <c r="O457"/>
  <c r="U456"/>
  <c r="T456"/>
  <c r="S456"/>
  <c r="R456"/>
  <c r="Q456"/>
  <c r="P456"/>
  <c r="O456"/>
  <c r="U455"/>
  <c r="T455"/>
  <c r="S455"/>
  <c r="R455"/>
  <c r="Q455"/>
  <c r="P455"/>
  <c r="O455"/>
  <c r="U454"/>
  <c r="T454"/>
  <c r="S454"/>
  <c r="R454"/>
  <c r="Q454"/>
  <c r="P454"/>
  <c r="O454"/>
  <c r="U453"/>
  <c r="T453"/>
  <c r="S453"/>
  <c r="R453"/>
  <c r="Q453"/>
  <c r="P453"/>
  <c r="O453"/>
  <c r="U452"/>
  <c r="T452"/>
  <c r="S452"/>
  <c r="R452"/>
  <c r="Q452"/>
  <c r="P452"/>
  <c r="O452"/>
  <c r="U451"/>
  <c r="T451"/>
  <c r="S451"/>
  <c r="R451"/>
  <c r="Q451"/>
  <c r="P451"/>
  <c r="O451"/>
  <c r="U450"/>
  <c r="T450"/>
  <c r="S450"/>
  <c r="R450"/>
  <c r="Q450"/>
  <c r="P450"/>
  <c r="O450"/>
  <c r="U449"/>
  <c r="T449"/>
  <c r="S449"/>
  <c r="R449"/>
  <c r="Q449"/>
  <c r="P449"/>
  <c r="O449"/>
  <c r="U448"/>
  <c r="T448"/>
  <c r="S448"/>
  <c r="R448"/>
  <c r="Q448"/>
  <c r="P448"/>
  <c r="O448"/>
  <c r="U447"/>
  <c r="T447"/>
  <c r="S447"/>
  <c r="R447"/>
  <c r="Q447"/>
  <c r="P447"/>
  <c r="O447"/>
  <c r="U446"/>
  <c r="T446"/>
  <c r="S446"/>
  <c r="R446"/>
  <c r="Q446"/>
  <c r="P446"/>
  <c r="O446"/>
  <c r="U445"/>
  <c r="T445"/>
  <c r="S445"/>
  <c r="R445"/>
  <c r="Q445"/>
  <c r="P445"/>
  <c r="O445"/>
  <c r="U444"/>
  <c r="T444"/>
  <c r="S444"/>
  <c r="R444"/>
  <c r="Q444"/>
  <c r="P444"/>
  <c r="O444"/>
  <c r="U443"/>
  <c r="T443"/>
  <c r="S443"/>
  <c r="R443"/>
  <c r="Q443"/>
  <c r="P443"/>
  <c r="O443"/>
  <c r="U442"/>
  <c r="T442"/>
  <c r="S442"/>
  <c r="R442"/>
  <c r="Q442"/>
  <c r="P442"/>
  <c r="O442"/>
  <c r="U441"/>
  <c r="T441"/>
  <c r="S441"/>
  <c r="R441"/>
  <c r="Q441"/>
  <c r="P441"/>
  <c r="O441"/>
  <c r="U440"/>
  <c r="T440"/>
  <c r="S440"/>
  <c r="R440"/>
  <c r="Q440"/>
  <c r="P440"/>
  <c r="O440"/>
  <c r="U439"/>
  <c r="T439"/>
  <c r="S439"/>
  <c r="R439"/>
  <c r="Q439"/>
  <c r="P439"/>
  <c r="O439"/>
  <c r="U438"/>
  <c r="T438"/>
  <c r="S438"/>
  <c r="R438"/>
  <c r="Q438"/>
  <c r="P438"/>
  <c r="O438"/>
  <c r="U437"/>
  <c r="T437"/>
  <c r="S437"/>
  <c r="R437"/>
  <c r="Q437"/>
  <c r="P437"/>
  <c r="O437"/>
  <c r="U436"/>
  <c r="T436"/>
  <c r="S436"/>
  <c r="R436"/>
  <c r="Q436"/>
  <c r="P436"/>
  <c r="O436"/>
  <c r="U435"/>
  <c r="T435"/>
  <c r="S435"/>
  <c r="R435"/>
  <c r="Q435"/>
  <c r="P435"/>
  <c r="O435"/>
  <c r="U434"/>
  <c r="T434"/>
  <c r="S434"/>
  <c r="R434"/>
  <c r="Q434"/>
  <c r="P434"/>
  <c r="O434"/>
  <c r="U433"/>
  <c r="T433"/>
  <c r="S433"/>
  <c r="R433"/>
  <c r="Q433"/>
  <c r="P433"/>
  <c r="O433"/>
  <c r="U432"/>
  <c r="T432"/>
  <c r="S432"/>
  <c r="R432"/>
  <c r="Q432"/>
  <c r="P432"/>
  <c r="O432"/>
  <c r="U431"/>
  <c r="T431"/>
  <c r="S431"/>
  <c r="R431"/>
  <c r="Q431"/>
  <c r="P431"/>
  <c r="O431"/>
  <c r="U430"/>
  <c r="T430"/>
  <c r="S430"/>
  <c r="R430"/>
  <c r="Q430"/>
  <c r="P430"/>
  <c r="O430"/>
  <c r="U429"/>
  <c r="T429"/>
  <c r="S429"/>
  <c r="R429"/>
  <c r="Q429"/>
  <c r="P429"/>
  <c r="O429"/>
  <c r="U428"/>
  <c r="T428"/>
  <c r="S428"/>
  <c r="R428"/>
  <c r="Q428"/>
  <c r="P428"/>
  <c r="O428"/>
  <c r="U427"/>
  <c r="T427"/>
  <c r="S427"/>
  <c r="R427"/>
  <c r="Q427"/>
  <c r="P427"/>
  <c r="O427"/>
  <c r="U426"/>
  <c r="T426"/>
  <c r="S426"/>
  <c r="R426"/>
  <c r="Q426"/>
  <c r="P426"/>
  <c r="O426"/>
  <c r="U425"/>
  <c r="T425"/>
  <c r="S425"/>
  <c r="R425"/>
  <c r="Q425"/>
  <c r="P425"/>
  <c r="O425"/>
  <c r="U424"/>
  <c r="T424"/>
  <c r="S424"/>
  <c r="R424"/>
  <c r="Q424"/>
  <c r="P424"/>
  <c r="O424"/>
  <c r="U423"/>
  <c r="T423"/>
  <c r="S423"/>
  <c r="R423"/>
  <c r="Q423"/>
  <c r="P423"/>
  <c r="O423"/>
  <c r="U422"/>
  <c r="T422"/>
  <c r="S422"/>
  <c r="R422"/>
  <c r="Q422"/>
  <c r="P422"/>
  <c r="O422"/>
  <c r="U421"/>
  <c r="T421"/>
  <c r="S421"/>
  <c r="R421"/>
  <c r="Q421"/>
  <c r="P421"/>
  <c r="O421"/>
  <c r="U420"/>
  <c r="T420"/>
  <c r="S420"/>
  <c r="R420"/>
  <c r="Q420"/>
  <c r="P420"/>
  <c r="O420"/>
  <c r="U419"/>
  <c r="T419"/>
  <c r="S419"/>
  <c r="R419"/>
  <c r="Q419"/>
  <c r="P419"/>
  <c r="O419"/>
  <c r="U418"/>
  <c r="T418"/>
  <c r="S418"/>
  <c r="R418"/>
  <c r="Q418"/>
  <c r="P418"/>
  <c r="O418"/>
  <c r="U417"/>
  <c r="T417"/>
  <c r="S417"/>
  <c r="R417"/>
  <c r="Q417"/>
  <c r="P417"/>
  <c r="O417"/>
  <c r="U416"/>
  <c r="T416"/>
  <c r="S416"/>
  <c r="R416"/>
  <c r="Q416"/>
  <c r="P416"/>
  <c r="O416"/>
  <c r="U415"/>
  <c r="T415"/>
  <c r="S415"/>
  <c r="R415"/>
  <c r="Q415"/>
  <c r="P415"/>
  <c r="O415"/>
  <c r="U414"/>
  <c r="T414"/>
  <c r="S414"/>
  <c r="R414"/>
  <c r="Q414"/>
  <c r="P414"/>
  <c r="O414"/>
  <c r="U413"/>
  <c r="T413"/>
  <c r="S413"/>
  <c r="R413"/>
  <c r="Q413"/>
  <c r="P413"/>
  <c r="O413"/>
  <c r="U412"/>
  <c r="T412"/>
  <c r="S412"/>
  <c r="R412"/>
  <c r="Q412"/>
  <c r="P412"/>
  <c r="O412"/>
  <c r="U411"/>
  <c r="T411"/>
  <c r="S411"/>
  <c r="R411"/>
  <c r="Q411"/>
  <c r="P411"/>
  <c r="O411"/>
  <c r="U410"/>
  <c r="T410"/>
  <c r="S410"/>
  <c r="R410"/>
  <c r="Q410"/>
  <c r="P410"/>
  <c r="O410"/>
  <c r="U409"/>
  <c r="T409"/>
  <c r="S409"/>
  <c r="R409"/>
  <c r="Q409"/>
  <c r="P409"/>
  <c r="O409"/>
  <c r="U408"/>
  <c r="T408"/>
  <c r="S408"/>
  <c r="R408"/>
  <c r="Q408"/>
  <c r="P408"/>
  <c r="O408"/>
  <c r="U407"/>
  <c r="T407"/>
  <c r="S407"/>
  <c r="R407"/>
  <c r="Q407"/>
  <c r="P407"/>
  <c r="O407"/>
  <c r="U406"/>
  <c r="T406"/>
  <c r="S406"/>
  <c r="R406"/>
  <c r="Q406"/>
  <c r="P406"/>
  <c r="O406"/>
  <c r="U405"/>
  <c r="T405"/>
  <c r="S405"/>
  <c r="R405"/>
  <c r="Q405"/>
  <c r="P405"/>
  <c r="O405"/>
  <c r="U404"/>
  <c r="T404"/>
  <c r="S404"/>
  <c r="R404"/>
  <c r="Q404"/>
  <c r="P404"/>
  <c r="O404"/>
  <c r="U403"/>
  <c r="T403"/>
  <c r="S403"/>
  <c r="R403"/>
  <c r="Q403"/>
  <c r="P403"/>
  <c r="O403"/>
  <c r="U402"/>
  <c r="T402"/>
  <c r="S402"/>
  <c r="R402"/>
  <c r="Q402"/>
  <c r="P402"/>
  <c r="O402"/>
  <c r="U401"/>
  <c r="T401"/>
  <c r="S401"/>
  <c r="R401"/>
  <c r="Q401"/>
  <c r="P401"/>
  <c r="O401"/>
  <c r="U400"/>
  <c r="T400"/>
  <c r="S400"/>
  <c r="R400"/>
  <c r="Q400"/>
  <c r="P400"/>
  <c r="O400"/>
  <c r="U399"/>
  <c r="T399"/>
  <c r="S399"/>
  <c r="R399"/>
  <c r="Q399"/>
  <c r="P399"/>
  <c r="O399"/>
  <c r="U398"/>
  <c r="T398"/>
  <c r="S398"/>
  <c r="R398"/>
  <c r="Q398"/>
  <c r="P398"/>
  <c r="O398"/>
  <c r="U397"/>
  <c r="T397"/>
  <c r="S397"/>
  <c r="R397"/>
  <c r="Q397"/>
  <c r="P397"/>
  <c r="O397"/>
  <c r="U396"/>
  <c r="T396"/>
  <c r="S396"/>
  <c r="R396"/>
  <c r="Q396"/>
  <c r="P396"/>
  <c r="O396"/>
  <c r="U395"/>
  <c r="T395"/>
  <c r="S395"/>
  <c r="R395"/>
  <c r="Q395"/>
  <c r="P395"/>
  <c r="O395"/>
  <c r="U394"/>
  <c r="T394"/>
  <c r="S394"/>
  <c r="R394"/>
  <c r="Q394"/>
  <c r="P394"/>
  <c r="O394"/>
  <c r="U393"/>
  <c r="T393"/>
  <c r="S393"/>
  <c r="R393"/>
  <c r="Q393"/>
  <c r="P393"/>
  <c r="O393"/>
  <c r="U392"/>
  <c r="T392"/>
  <c r="S392"/>
  <c r="R392"/>
  <c r="Q392"/>
  <c r="P392"/>
  <c r="O392"/>
  <c r="U391"/>
  <c r="T391"/>
  <c r="S391"/>
  <c r="R391"/>
  <c r="Q391"/>
  <c r="P391"/>
  <c r="O391"/>
  <c r="U390"/>
  <c r="T390"/>
  <c r="S390"/>
  <c r="R390"/>
  <c r="Q390"/>
  <c r="P390"/>
  <c r="O390"/>
  <c r="U389"/>
  <c r="T389"/>
  <c r="S389"/>
  <c r="R389"/>
  <c r="Q389"/>
  <c r="P389"/>
  <c r="O389"/>
  <c r="U388"/>
  <c r="T388"/>
  <c r="S388"/>
  <c r="R388"/>
  <c r="Q388"/>
  <c r="P388"/>
  <c r="O388"/>
  <c r="U387"/>
  <c r="T387"/>
  <c r="S387"/>
  <c r="R387"/>
  <c r="Q387"/>
  <c r="P387"/>
  <c r="O387"/>
  <c r="U386"/>
  <c r="T386"/>
  <c r="S386"/>
  <c r="R386"/>
  <c r="Q386"/>
  <c r="P386"/>
  <c r="O386"/>
  <c r="U385"/>
  <c r="T385"/>
  <c r="S385"/>
  <c r="R385"/>
  <c r="Q385"/>
  <c r="P385"/>
  <c r="O385"/>
  <c r="U384"/>
  <c r="T384"/>
  <c r="S384"/>
  <c r="R384"/>
  <c r="Q384"/>
  <c r="P384"/>
  <c r="O384"/>
  <c r="U383"/>
  <c r="T383"/>
  <c r="S383"/>
  <c r="R383"/>
  <c r="Q383"/>
  <c r="P383"/>
  <c r="O383"/>
  <c r="U382"/>
  <c r="T382"/>
  <c r="S382"/>
  <c r="R382"/>
  <c r="Q382"/>
  <c r="P382"/>
  <c r="O382"/>
  <c r="U381"/>
  <c r="T381"/>
  <c r="S381"/>
  <c r="R381"/>
  <c r="Q381"/>
  <c r="P381"/>
  <c r="O381"/>
  <c r="U380"/>
  <c r="T380"/>
  <c r="S380"/>
  <c r="R380"/>
  <c r="Q380"/>
  <c r="P380"/>
  <c r="O380"/>
  <c r="U379"/>
  <c r="T379"/>
  <c r="S379"/>
  <c r="R379"/>
  <c r="Q379"/>
  <c r="P379"/>
  <c r="O379"/>
  <c r="U378"/>
  <c r="T378"/>
  <c r="S378"/>
  <c r="R378"/>
  <c r="Q378"/>
  <c r="P378"/>
  <c r="O378"/>
  <c r="U377"/>
  <c r="T377"/>
  <c r="S377"/>
  <c r="R377"/>
  <c r="Q377"/>
  <c r="P377"/>
  <c r="O377"/>
  <c r="U376"/>
  <c r="T376"/>
  <c r="S376"/>
  <c r="R376"/>
  <c r="Q376"/>
  <c r="P376"/>
  <c r="O376"/>
  <c r="U375"/>
  <c r="T375"/>
  <c r="S375"/>
  <c r="R375"/>
  <c r="Q375"/>
  <c r="P375"/>
  <c r="O375"/>
  <c r="U374"/>
  <c r="T374"/>
  <c r="S374"/>
  <c r="R374"/>
  <c r="Q374"/>
  <c r="P374"/>
  <c r="O374"/>
  <c r="U373"/>
  <c r="T373"/>
  <c r="S373"/>
  <c r="R373"/>
  <c r="Q373"/>
  <c r="P373"/>
  <c r="O373"/>
  <c r="U372"/>
  <c r="T372"/>
  <c r="S372"/>
  <c r="R372"/>
  <c r="Q372"/>
  <c r="P372"/>
  <c r="O372"/>
  <c r="U371"/>
  <c r="T371"/>
  <c r="S371"/>
  <c r="R371"/>
  <c r="Q371"/>
  <c r="P371"/>
  <c r="O371"/>
  <c r="U370"/>
  <c r="T370"/>
  <c r="S370"/>
  <c r="R370"/>
  <c r="Q370"/>
  <c r="P370"/>
  <c r="O370"/>
  <c r="U369"/>
  <c r="T369"/>
  <c r="S369"/>
  <c r="R369"/>
  <c r="Q369"/>
  <c r="P369"/>
  <c r="O369"/>
  <c r="U368"/>
  <c r="T368"/>
  <c r="S368"/>
  <c r="R368"/>
  <c r="Q368"/>
  <c r="P368"/>
  <c r="O368"/>
  <c r="U367"/>
  <c r="T367"/>
  <c r="S367"/>
  <c r="R367"/>
  <c r="Q367"/>
  <c r="P367"/>
  <c r="O367"/>
  <c r="U366"/>
  <c r="T366"/>
  <c r="S366"/>
  <c r="R366"/>
  <c r="Q366"/>
  <c r="P366"/>
  <c r="O366"/>
  <c r="U365"/>
  <c r="T365"/>
  <c r="S365"/>
  <c r="R365"/>
  <c r="Q365"/>
  <c r="P365"/>
  <c r="O365"/>
  <c r="U364"/>
  <c r="T364"/>
  <c r="S364"/>
  <c r="R364"/>
  <c r="Q364"/>
  <c r="P364"/>
  <c r="O364"/>
  <c r="U363"/>
  <c r="T363"/>
  <c r="S363"/>
  <c r="R363"/>
  <c r="Q363"/>
  <c r="P363"/>
  <c r="O363"/>
  <c r="U362"/>
  <c r="T362"/>
  <c r="S362"/>
  <c r="R362"/>
  <c r="Q362"/>
  <c r="P362"/>
  <c r="O362"/>
  <c r="U361"/>
  <c r="T361"/>
  <c r="S361"/>
  <c r="R361"/>
  <c r="Q361"/>
  <c r="P361"/>
  <c r="O361"/>
  <c r="U360"/>
  <c r="T360"/>
  <c r="S360"/>
  <c r="R360"/>
  <c r="Q360"/>
  <c r="P360"/>
  <c r="O360"/>
  <c r="U359"/>
  <c r="T359"/>
  <c r="S359"/>
  <c r="R359"/>
  <c r="Q359"/>
  <c r="P359"/>
  <c r="O359"/>
  <c r="U358"/>
  <c r="T358"/>
  <c r="S358"/>
  <c r="R358"/>
  <c r="Q358"/>
  <c r="P358"/>
  <c r="O358"/>
  <c r="U357"/>
  <c r="T357"/>
  <c r="S357"/>
  <c r="R357"/>
  <c r="Q357"/>
  <c r="P357"/>
  <c r="O357"/>
  <c r="U356"/>
  <c r="T356"/>
  <c r="S356"/>
  <c r="R356"/>
  <c r="Q356"/>
  <c r="P356"/>
  <c r="O356"/>
  <c r="U355"/>
  <c r="T355"/>
  <c r="S355"/>
  <c r="R355"/>
  <c r="Q355"/>
  <c r="P355"/>
  <c r="O355"/>
  <c r="U354"/>
  <c r="T354"/>
  <c r="S354"/>
  <c r="R354"/>
  <c r="Q354"/>
  <c r="P354"/>
  <c r="O354"/>
  <c r="U353"/>
  <c r="T353"/>
  <c r="S353"/>
  <c r="R353"/>
  <c r="Q353"/>
  <c r="P353"/>
  <c r="O353"/>
  <c r="U352"/>
  <c r="T352"/>
  <c r="S352"/>
  <c r="R352"/>
  <c r="Q352"/>
  <c r="P352"/>
  <c r="O352"/>
  <c r="U351"/>
  <c r="T351"/>
  <c r="S351"/>
  <c r="R351"/>
  <c r="Q351"/>
  <c r="P351"/>
  <c r="O351"/>
  <c r="U350"/>
  <c r="T350"/>
  <c r="S350"/>
  <c r="R350"/>
  <c r="Q350"/>
  <c r="P350"/>
  <c r="O350"/>
  <c r="U349"/>
  <c r="T349"/>
  <c r="S349"/>
  <c r="R349"/>
  <c r="Q349"/>
  <c r="P349"/>
  <c r="O349"/>
  <c r="U348"/>
  <c r="T348"/>
  <c r="S348"/>
  <c r="R348"/>
  <c r="Q348"/>
  <c r="P348"/>
  <c r="O348"/>
  <c r="U347"/>
  <c r="T347"/>
  <c r="S347"/>
  <c r="R347"/>
  <c r="Q347"/>
  <c r="P347"/>
  <c r="O347"/>
  <c r="U346"/>
  <c r="T346"/>
  <c r="S346"/>
  <c r="R346"/>
  <c r="Q346"/>
  <c r="P346"/>
  <c r="O346"/>
  <c r="U345"/>
  <c r="T345"/>
  <c r="S345"/>
  <c r="R345"/>
  <c r="Q345"/>
  <c r="P345"/>
  <c r="O345"/>
  <c r="U344"/>
  <c r="T344"/>
  <c r="S344"/>
  <c r="R344"/>
  <c r="Q344"/>
  <c r="P344"/>
  <c r="O344"/>
  <c r="U343"/>
  <c r="T343"/>
  <c r="S343"/>
  <c r="R343"/>
  <c r="Q343"/>
  <c r="P343"/>
  <c r="O343"/>
  <c r="U342"/>
  <c r="T342"/>
  <c r="S342"/>
  <c r="R342"/>
  <c r="Q342"/>
  <c r="P342"/>
  <c r="O342"/>
  <c r="U341"/>
  <c r="T341"/>
  <c r="S341"/>
  <c r="R341"/>
  <c r="Q341"/>
  <c r="P341"/>
  <c r="O341"/>
  <c r="U340"/>
  <c r="T340"/>
  <c r="S340"/>
  <c r="R340"/>
  <c r="Q340"/>
  <c r="P340"/>
  <c r="O340"/>
  <c r="U339"/>
  <c r="T339"/>
  <c r="S339"/>
  <c r="R339"/>
  <c r="Q339"/>
  <c r="P339"/>
  <c r="O339"/>
  <c r="U338"/>
  <c r="T338"/>
  <c r="S338"/>
  <c r="R338"/>
  <c r="Q338"/>
  <c r="P338"/>
  <c r="O338"/>
  <c r="U337"/>
  <c r="T337"/>
  <c r="S337"/>
  <c r="R337"/>
  <c r="Q337"/>
  <c r="P337"/>
  <c r="O337"/>
  <c r="U336"/>
  <c r="T336"/>
  <c r="S336"/>
  <c r="R336"/>
  <c r="Q336"/>
  <c r="P336"/>
  <c r="O336"/>
  <c r="U335"/>
  <c r="T335"/>
  <c r="S335"/>
  <c r="R335"/>
  <c r="Q335"/>
  <c r="P335"/>
  <c r="O335"/>
  <c r="U334"/>
  <c r="T334"/>
  <c r="S334"/>
  <c r="R334"/>
  <c r="Q334"/>
  <c r="P334"/>
  <c r="O334"/>
  <c r="U333"/>
  <c r="T333"/>
  <c r="S333"/>
  <c r="R333"/>
  <c r="Q333"/>
  <c r="P333"/>
  <c r="O333"/>
  <c r="U332"/>
  <c r="T332"/>
  <c r="S332"/>
  <c r="R332"/>
  <c r="Q332"/>
  <c r="P332"/>
  <c r="O332"/>
  <c r="U331"/>
  <c r="T331"/>
  <c r="S331"/>
  <c r="R331"/>
  <c r="Q331"/>
  <c r="P331"/>
  <c r="O331"/>
  <c r="U330"/>
  <c r="T330"/>
  <c r="S330"/>
  <c r="R330"/>
  <c r="Q330"/>
  <c r="P330"/>
  <c r="O330"/>
  <c r="U329"/>
  <c r="T329"/>
  <c r="S329"/>
  <c r="R329"/>
  <c r="Q329"/>
  <c r="P329"/>
  <c r="O329"/>
  <c r="U328"/>
  <c r="T328"/>
  <c r="S328"/>
  <c r="R328"/>
  <c r="Q328"/>
  <c r="P328"/>
  <c r="O328"/>
  <c r="U327"/>
  <c r="T327"/>
  <c r="S327"/>
  <c r="R327"/>
  <c r="Q327"/>
  <c r="P327"/>
  <c r="O327"/>
  <c r="U326"/>
  <c r="T326"/>
  <c r="S326"/>
  <c r="R326"/>
  <c r="Q326"/>
  <c r="P326"/>
  <c r="O326"/>
  <c r="U325"/>
  <c r="T325"/>
  <c r="S325"/>
  <c r="R325"/>
  <c r="Q325"/>
  <c r="P325"/>
  <c r="O325"/>
  <c r="U324"/>
  <c r="T324"/>
  <c r="S324"/>
  <c r="R324"/>
  <c r="Q324"/>
  <c r="P324"/>
  <c r="O324"/>
  <c r="U323"/>
  <c r="T323"/>
  <c r="S323"/>
  <c r="R323"/>
  <c r="Q323"/>
  <c r="P323"/>
  <c r="O323"/>
  <c r="U322"/>
  <c r="T322"/>
  <c r="S322"/>
  <c r="R322"/>
  <c r="Q322"/>
  <c r="P322"/>
  <c r="O322"/>
  <c r="U321"/>
  <c r="T321"/>
  <c r="S321"/>
  <c r="R321"/>
  <c r="Q321"/>
  <c r="P321"/>
  <c r="O321"/>
  <c r="U320"/>
  <c r="T320"/>
  <c r="S320"/>
  <c r="R320"/>
  <c r="Q320"/>
  <c r="P320"/>
  <c r="O320"/>
  <c r="U319"/>
  <c r="T319"/>
  <c r="S319"/>
  <c r="R319"/>
  <c r="Q319"/>
  <c r="P319"/>
  <c r="O319"/>
  <c r="U318"/>
  <c r="T318"/>
  <c r="S318"/>
  <c r="R318"/>
  <c r="Q318"/>
  <c r="P318"/>
  <c r="O318"/>
  <c r="U317"/>
  <c r="T317"/>
  <c r="S317"/>
  <c r="R317"/>
  <c r="Q317"/>
  <c r="P317"/>
  <c r="O317"/>
  <c r="U316"/>
  <c r="T316"/>
  <c r="S316"/>
  <c r="R316"/>
  <c r="Q316"/>
  <c r="P316"/>
  <c r="O316"/>
  <c r="U315"/>
  <c r="T315"/>
  <c r="S315"/>
  <c r="R315"/>
  <c r="Q315"/>
  <c r="P315"/>
  <c r="O315"/>
  <c r="U314"/>
  <c r="T314"/>
  <c r="S314"/>
  <c r="R314"/>
  <c r="Q314"/>
  <c r="P314"/>
  <c r="O314"/>
  <c r="U313"/>
  <c r="T313"/>
  <c r="S313"/>
  <c r="R313"/>
  <c r="Q313"/>
  <c r="P313"/>
  <c r="O313"/>
  <c r="U312"/>
  <c r="T312"/>
  <c r="S312"/>
  <c r="R312"/>
  <c r="Q312"/>
  <c r="P312"/>
  <c r="O312"/>
  <c r="U311"/>
  <c r="T311"/>
  <c r="S311"/>
  <c r="R311"/>
  <c r="Q311"/>
  <c r="P311"/>
  <c r="O311"/>
  <c r="U310"/>
  <c r="T310"/>
  <c r="S310"/>
  <c r="R310"/>
  <c r="Q310"/>
  <c r="P310"/>
  <c r="O310"/>
  <c r="U309"/>
  <c r="T309"/>
  <c r="S309"/>
  <c r="R309"/>
  <c r="Q309"/>
  <c r="P309"/>
  <c r="O309"/>
  <c r="U308"/>
  <c r="T308"/>
  <c r="S308"/>
  <c r="R308"/>
  <c r="Q308"/>
  <c r="P308"/>
  <c r="O308"/>
  <c r="U307"/>
  <c r="T307"/>
  <c r="S307"/>
  <c r="R307"/>
  <c r="Q307"/>
  <c r="P307"/>
  <c r="O307"/>
  <c r="U306"/>
  <c r="T306"/>
  <c r="S306"/>
  <c r="R306"/>
  <c r="Q306"/>
  <c r="P306"/>
  <c r="O306"/>
  <c r="U305"/>
  <c r="T305"/>
  <c r="S305"/>
  <c r="R305"/>
  <c r="Q305"/>
  <c r="P305"/>
  <c r="O305"/>
  <c r="U304"/>
  <c r="T304"/>
  <c r="S304"/>
  <c r="R304"/>
  <c r="Q304"/>
  <c r="P304"/>
  <c r="O304"/>
  <c r="U303"/>
  <c r="T303"/>
  <c r="S303"/>
  <c r="R303"/>
  <c r="Q303"/>
  <c r="P303"/>
  <c r="O303"/>
  <c r="U302"/>
  <c r="T302"/>
  <c r="S302"/>
  <c r="R302"/>
  <c r="Q302"/>
  <c r="P302"/>
  <c r="O302"/>
  <c r="U301"/>
  <c r="T301"/>
  <c r="S301"/>
  <c r="R301"/>
  <c r="Q301"/>
  <c r="P301"/>
  <c r="O301"/>
  <c r="U300"/>
  <c r="T300"/>
  <c r="S300"/>
  <c r="R300"/>
  <c r="Q300"/>
  <c r="P300"/>
  <c r="O300"/>
  <c r="U299"/>
  <c r="T299"/>
  <c r="S299"/>
  <c r="R299"/>
  <c r="Q299"/>
  <c r="P299"/>
  <c r="O299"/>
  <c r="U298"/>
  <c r="T298"/>
  <c r="S298"/>
  <c r="R298"/>
  <c r="Q298"/>
  <c r="P298"/>
  <c r="O298"/>
  <c r="U297"/>
  <c r="T297"/>
  <c r="S297"/>
  <c r="R297"/>
  <c r="Q297"/>
  <c r="P297"/>
  <c r="O297"/>
  <c r="U296"/>
  <c r="T296"/>
  <c r="S296"/>
  <c r="R296"/>
  <c r="Q296"/>
  <c r="P296"/>
  <c r="O296"/>
  <c r="U295"/>
  <c r="T295"/>
  <c r="S295"/>
  <c r="R295"/>
  <c r="Q295"/>
  <c r="P295"/>
  <c r="O295"/>
  <c r="U294"/>
  <c r="T294"/>
  <c r="S294"/>
  <c r="R294"/>
  <c r="Q294"/>
  <c r="P294"/>
  <c r="O294"/>
  <c r="U293"/>
  <c r="T293"/>
  <c r="S293"/>
  <c r="R293"/>
  <c r="Q293"/>
  <c r="P293"/>
  <c r="O293"/>
  <c r="U292"/>
  <c r="T292"/>
  <c r="S292"/>
  <c r="R292"/>
  <c r="Q292"/>
  <c r="P292"/>
  <c r="O292"/>
  <c r="U291"/>
  <c r="T291"/>
  <c r="S291"/>
  <c r="R291"/>
  <c r="Q291"/>
  <c r="P291"/>
  <c r="O291"/>
  <c r="U290"/>
  <c r="T290"/>
  <c r="S290"/>
  <c r="R290"/>
  <c r="Q290"/>
  <c r="P290"/>
  <c r="O290"/>
  <c r="U289"/>
  <c r="T289"/>
  <c r="S289"/>
  <c r="R289"/>
  <c r="Q289"/>
  <c r="P289"/>
  <c r="O289"/>
  <c r="U288"/>
  <c r="T288"/>
  <c r="S288"/>
  <c r="R288"/>
  <c r="Q288"/>
  <c r="P288"/>
  <c r="O288"/>
  <c r="U287"/>
  <c r="T287"/>
  <c r="S287"/>
  <c r="R287"/>
  <c r="Q287"/>
  <c r="P287"/>
  <c r="O287"/>
  <c r="U286"/>
  <c r="T286"/>
  <c r="S286"/>
  <c r="R286"/>
  <c r="Q286"/>
  <c r="P286"/>
  <c r="O286"/>
  <c r="U285"/>
  <c r="T285"/>
  <c r="S285"/>
  <c r="R285"/>
  <c r="Q285"/>
  <c r="P285"/>
  <c r="O285"/>
  <c r="U284"/>
  <c r="T284"/>
  <c r="S284"/>
  <c r="R284"/>
  <c r="Q284"/>
  <c r="P284"/>
  <c r="O284"/>
  <c r="U283"/>
  <c r="T283"/>
  <c r="S283"/>
  <c r="R283"/>
  <c r="Q283"/>
  <c r="P283"/>
  <c r="O283"/>
  <c r="U282"/>
  <c r="T282"/>
  <c r="S282"/>
  <c r="R282"/>
  <c r="Q282"/>
  <c r="P282"/>
  <c r="O282"/>
  <c r="U281"/>
  <c r="T281"/>
  <c r="S281"/>
  <c r="R281"/>
  <c r="Q281"/>
  <c r="P281"/>
  <c r="O281"/>
  <c r="U280"/>
  <c r="T280"/>
  <c r="S280"/>
  <c r="R280"/>
  <c r="Q280"/>
  <c r="P280"/>
  <c r="O280"/>
  <c r="U279"/>
  <c r="T279"/>
  <c r="S279"/>
  <c r="R279"/>
  <c r="Q279"/>
  <c r="P279"/>
  <c r="O279"/>
  <c r="U278"/>
  <c r="T278"/>
  <c r="S278"/>
  <c r="R278"/>
  <c r="Q278"/>
  <c r="P278"/>
  <c r="O278"/>
  <c r="U277"/>
  <c r="T277"/>
  <c r="S277"/>
  <c r="R277"/>
  <c r="Q277"/>
  <c r="P277"/>
  <c r="O277"/>
  <c r="U276"/>
  <c r="T276"/>
  <c r="S276"/>
  <c r="R276"/>
  <c r="Q276"/>
  <c r="P276"/>
  <c r="O276"/>
  <c r="U275"/>
  <c r="T275"/>
  <c r="S275"/>
  <c r="R275"/>
  <c r="Q275"/>
  <c r="P275"/>
  <c r="O275"/>
  <c r="U274"/>
  <c r="T274"/>
  <c r="S274"/>
  <c r="R274"/>
  <c r="Q274"/>
  <c r="P274"/>
  <c r="O274"/>
  <c r="U273"/>
  <c r="T273"/>
  <c r="S273"/>
  <c r="R273"/>
  <c r="Q273"/>
  <c r="P273"/>
  <c r="O273"/>
  <c r="U272"/>
  <c r="T272"/>
  <c r="S272"/>
  <c r="R272"/>
  <c r="Q272"/>
  <c r="P272"/>
  <c r="O272"/>
  <c r="U271"/>
  <c r="T271"/>
  <c r="S271"/>
  <c r="R271"/>
  <c r="Q271"/>
  <c r="P271"/>
  <c r="O271"/>
  <c r="U270"/>
  <c r="T270"/>
  <c r="S270"/>
  <c r="R270"/>
  <c r="Q270"/>
  <c r="P270"/>
  <c r="O270"/>
  <c r="U269"/>
  <c r="T269"/>
  <c r="S269"/>
  <c r="R269"/>
  <c r="Q269"/>
  <c r="P269"/>
  <c r="O269"/>
  <c r="U268"/>
  <c r="T268"/>
  <c r="S268"/>
  <c r="R268"/>
  <c r="Q268"/>
  <c r="P268"/>
  <c r="O268"/>
  <c r="U267"/>
  <c r="T267"/>
  <c r="S267"/>
  <c r="R267"/>
  <c r="Q267"/>
  <c r="P267"/>
  <c r="O267"/>
  <c r="U266"/>
  <c r="T266"/>
  <c r="S266"/>
  <c r="R266"/>
  <c r="Q266"/>
  <c r="P266"/>
  <c r="O266"/>
  <c r="U265"/>
  <c r="T265"/>
  <c r="S265"/>
  <c r="R265"/>
  <c r="Q265"/>
  <c r="P265"/>
  <c r="O265"/>
  <c r="U264"/>
  <c r="T264"/>
  <c r="S264"/>
  <c r="R264"/>
  <c r="Q264"/>
  <c r="P264"/>
  <c r="O264"/>
  <c r="U263"/>
  <c r="T263"/>
  <c r="S263"/>
  <c r="R263"/>
  <c r="Q263"/>
  <c r="P263"/>
  <c r="O263"/>
  <c r="U262"/>
  <c r="T262"/>
  <c r="S262"/>
  <c r="R262"/>
  <c r="Q262"/>
  <c r="P262"/>
  <c r="O262"/>
  <c r="U261"/>
  <c r="T261"/>
  <c r="S261"/>
  <c r="R261"/>
  <c r="Q261"/>
  <c r="P261"/>
  <c r="O261"/>
  <c r="U260"/>
  <c r="T260"/>
  <c r="S260"/>
  <c r="R260"/>
  <c r="Q260"/>
  <c r="P260"/>
  <c r="O260"/>
  <c r="U259"/>
  <c r="T259"/>
  <c r="S259"/>
  <c r="R259"/>
  <c r="Q259"/>
  <c r="P259"/>
  <c r="O259"/>
  <c r="U258"/>
  <c r="T258"/>
  <c r="S258"/>
  <c r="R258"/>
  <c r="Q258"/>
  <c r="P258"/>
  <c r="O258"/>
  <c r="U257"/>
  <c r="T257"/>
  <c r="S257"/>
  <c r="R257"/>
  <c r="Q257"/>
  <c r="P257"/>
  <c r="O257"/>
  <c r="U256"/>
  <c r="T256"/>
  <c r="S256"/>
  <c r="R256"/>
  <c r="Q256"/>
  <c r="P256"/>
  <c r="O256"/>
  <c r="U255"/>
  <c r="T255"/>
  <c r="S255"/>
  <c r="R255"/>
  <c r="Q255"/>
  <c r="P255"/>
  <c r="O255"/>
  <c r="U254"/>
  <c r="T254"/>
  <c r="S254"/>
  <c r="R254"/>
  <c r="Q254"/>
  <c r="P254"/>
  <c r="O254"/>
  <c r="U253"/>
  <c r="T253"/>
  <c r="S253"/>
  <c r="R253"/>
  <c r="Q253"/>
  <c r="P253"/>
  <c r="O253"/>
  <c r="U252"/>
  <c r="T252"/>
  <c r="S252"/>
  <c r="R252"/>
  <c r="Q252"/>
  <c r="P252"/>
  <c r="O252"/>
  <c r="U251"/>
  <c r="T251"/>
  <c r="S251"/>
  <c r="R251"/>
  <c r="Q251"/>
  <c r="P251"/>
  <c r="O251"/>
  <c r="U250"/>
  <c r="T250"/>
  <c r="S250"/>
  <c r="R250"/>
  <c r="Q250"/>
  <c r="P250"/>
  <c r="O250"/>
  <c r="U249"/>
  <c r="T249"/>
  <c r="S249"/>
  <c r="R249"/>
  <c r="Q249"/>
  <c r="P249"/>
  <c r="O249"/>
  <c r="U248"/>
  <c r="T248"/>
  <c r="S248"/>
  <c r="R248"/>
  <c r="Q248"/>
  <c r="P248"/>
  <c r="O248"/>
  <c r="U247"/>
  <c r="T247"/>
  <c r="S247"/>
  <c r="R247"/>
  <c r="Q247"/>
  <c r="P247"/>
  <c r="O247"/>
  <c r="U246"/>
  <c r="T246"/>
  <c r="S246"/>
  <c r="R246"/>
  <c r="Q246"/>
  <c r="P246"/>
  <c r="O246"/>
  <c r="U245"/>
  <c r="T245"/>
  <c r="S245"/>
  <c r="R245"/>
  <c r="Q245"/>
  <c r="P245"/>
  <c r="O245"/>
  <c r="U244"/>
  <c r="T244"/>
  <c r="S244"/>
  <c r="R244"/>
  <c r="Q244"/>
  <c r="P244"/>
  <c r="O244"/>
  <c r="U243"/>
  <c r="T243"/>
  <c r="S243"/>
  <c r="R243"/>
  <c r="Q243"/>
  <c r="P243"/>
  <c r="O243"/>
  <c r="U242"/>
  <c r="T242"/>
  <c r="S242"/>
  <c r="R242"/>
  <c r="Q242"/>
  <c r="P242"/>
  <c r="O242"/>
  <c r="U241"/>
  <c r="T241"/>
  <c r="S241"/>
  <c r="R241"/>
  <c r="Q241"/>
  <c r="P241"/>
  <c r="O241"/>
  <c r="U240"/>
  <c r="T240"/>
  <c r="S240"/>
  <c r="R240"/>
  <c r="Q240"/>
  <c r="P240"/>
  <c r="O240"/>
  <c r="U239"/>
  <c r="T239"/>
  <c r="S239"/>
  <c r="R239"/>
  <c r="Q239"/>
  <c r="P239"/>
  <c r="O239"/>
  <c r="U238"/>
  <c r="T238"/>
  <c r="S238"/>
  <c r="R238"/>
  <c r="Q238"/>
  <c r="P238"/>
  <c r="O238"/>
  <c r="U237"/>
  <c r="T237"/>
  <c r="S237"/>
  <c r="R237"/>
  <c r="Q237"/>
  <c r="P237"/>
  <c r="O237"/>
  <c r="U236"/>
  <c r="T236"/>
  <c r="S236"/>
  <c r="R236"/>
  <c r="Q236"/>
  <c r="P236"/>
  <c r="O236"/>
  <c r="U235"/>
  <c r="T235"/>
  <c r="S235"/>
  <c r="R235"/>
  <c r="Q235"/>
  <c r="P235"/>
  <c r="O235"/>
  <c r="U234"/>
  <c r="T234"/>
  <c r="S234"/>
  <c r="R234"/>
  <c r="Q234"/>
  <c r="P234"/>
  <c r="O234"/>
  <c r="U233"/>
  <c r="T233"/>
  <c r="S233"/>
  <c r="R233"/>
  <c r="Q233"/>
  <c r="P233"/>
  <c r="O233"/>
  <c r="U232"/>
  <c r="T232"/>
  <c r="S232"/>
  <c r="R232"/>
  <c r="Q232"/>
  <c r="P232"/>
  <c r="O232"/>
  <c r="U231"/>
  <c r="T231"/>
  <c r="S231"/>
  <c r="R231"/>
  <c r="Q231"/>
  <c r="P231"/>
  <c r="O231"/>
  <c r="U230"/>
  <c r="T230"/>
  <c r="S230"/>
  <c r="R230"/>
  <c r="Q230"/>
  <c r="P230"/>
  <c r="O230"/>
  <c r="U229"/>
  <c r="T229"/>
  <c r="S229"/>
  <c r="R229"/>
  <c r="Q229"/>
  <c r="P229"/>
  <c r="O229"/>
  <c r="U228"/>
  <c r="T228"/>
  <c r="S228"/>
  <c r="R228"/>
  <c r="Q228"/>
  <c r="P228"/>
  <c r="O228"/>
  <c r="U227"/>
  <c r="T227"/>
  <c r="S227"/>
  <c r="R227"/>
  <c r="Q227"/>
  <c r="P227"/>
  <c r="O227"/>
  <c r="U226"/>
  <c r="T226"/>
  <c r="S226"/>
  <c r="R226"/>
  <c r="Q226"/>
  <c r="P226"/>
  <c r="O226"/>
  <c r="U225"/>
  <c r="T225"/>
  <c r="S225"/>
  <c r="R225"/>
  <c r="Q225"/>
  <c r="P225"/>
  <c r="O225"/>
  <c r="U224"/>
  <c r="T224"/>
  <c r="S224"/>
  <c r="R224"/>
  <c r="Q224"/>
  <c r="P224"/>
  <c r="O224"/>
  <c r="U223"/>
  <c r="T223"/>
  <c r="S223"/>
  <c r="R223"/>
  <c r="Q223"/>
  <c r="P223"/>
  <c r="O223"/>
  <c r="U222"/>
  <c r="T222"/>
  <c r="S222"/>
  <c r="R222"/>
  <c r="Q222"/>
  <c r="P222"/>
  <c r="O222"/>
  <c r="U221"/>
  <c r="T221"/>
  <c r="S221"/>
  <c r="R221"/>
  <c r="Q221"/>
  <c r="P221"/>
  <c r="O221"/>
  <c r="U220"/>
  <c r="T220"/>
  <c r="S220"/>
  <c r="R220"/>
  <c r="Q220"/>
  <c r="P220"/>
  <c r="O220"/>
  <c r="U219"/>
  <c r="T219"/>
  <c r="S219"/>
  <c r="R219"/>
  <c r="Q219"/>
  <c r="P219"/>
  <c r="O219"/>
  <c r="U218"/>
  <c r="T218"/>
  <c r="S218"/>
  <c r="R218"/>
  <c r="Q218"/>
  <c r="P218"/>
  <c r="O218"/>
  <c r="U217"/>
  <c r="T217"/>
  <c r="S217"/>
  <c r="R217"/>
  <c r="Q217"/>
  <c r="P217"/>
  <c r="O217"/>
  <c r="U216"/>
  <c r="T216"/>
  <c r="S216"/>
  <c r="R216"/>
  <c r="Q216"/>
  <c r="P216"/>
  <c r="O216"/>
  <c r="U215"/>
  <c r="T215"/>
  <c r="S215"/>
  <c r="R215"/>
  <c r="Q215"/>
  <c r="P215"/>
  <c r="O215"/>
  <c r="U214"/>
  <c r="T214"/>
  <c r="S214"/>
  <c r="R214"/>
  <c r="Q214"/>
  <c r="P214"/>
  <c r="O214"/>
  <c r="U213"/>
  <c r="T213"/>
  <c r="S213"/>
  <c r="R213"/>
  <c r="Q213"/>
  <c r="P213"/>
  <c r="O213"/>
  <c r="U212"/>
  <c r="T212"/>
  <c r="S212"/>
  <c r="R212"/>
  <c r="Q212"/>
  <c r="P212"/>
  <c r="O212"/>
  <c r="U211"/>
  <c r="T211"/>
  <c r="S211"/>
  <c r="R211"/>
  <c r="Q211"/>
  <c r="P211"/>
  <c r="O211"/>
  <c r="U210"/>
  <c r="T210"/>
  <c r="S210"/>
  <c r="R210"/>
  <c r="Q210"/>
  <c r="P210"/>
  <c r="O210"/>
  <c r="U209"/>
  <c r="T209"/>
  <c r="S209"/>
  <c r="R209"/>
  <c r="Q209"/>
  <c r="P209"/>
  <c r="O209"/>
  <c r="U208"/>
  <c r="T208"/>
  <c r="S208"/>
  <c r="R208"/>
  <c r="Q208"/>
  <c r="P208"/>
  <c r="O208"/>
  <c r="U207"/>
  <c r="T207"/>
  <c r="S207"/>
  <c r="R207"/>
  <c r="Q207"/>
  <c r="P207"/>
  <c r="O207"/>
  <c r="U206"/>
  <c r="T206"/>
  <c r="S206"/>
  <c r="R206"/>
  <c r="Q206"/>
  <c r="P206"/>
  <c r="O206"/>
  <c r="U205"/>
  <c r="T205"/>
  <c r="S205"/>
  <c r="R205"/>
  <c r="Q205"/>
  <c r="P205"/>
  <c r="O205"/>
  <c r="U204"/>
  <c r="T204"/>
  <c r="S204"/>
  <c r="R204"/>
  <c r="Q204"/>
  <c r="P204"/>
  <c r="O204"/>
  <c r="U203"/>
  <c r="T203"/>
  <c r="S203"/>
  <c r="R203"/>
  <c r="Q203"/>
  <c r="P203"/>
  <c r="O203"/>
  <c r="U202"/>
  <c r="T202"/>
  <c r="S202"/>
  <c r="R202"/>
  <c r="Q202"/>
  <c r="P202"/>
  <c r="O202"/>
  <c r="U201"/>
  <c r="T201"/>
  <c r="S201"/>
  <c r="R201"/>
  <c r="Q201"/>
  <c r="P201"/>
  <c r="O201"/>
  <c r="U200"/>
  <c r="T200"/>
  <c r="S200"/>
  <c r="R200"/>
  <c r="Q200"/>
  <c r="P200"/>
  <c r="O200"/>
  <c r="U199"/>
  <c r="T199"/>
  <c r="S199"/>
  <c r="R199"/>
  <c r="Q199"/>
  <c r="P199"/>
  <c r="O199"/>
  <c r="U198"/>
  <c r="T198"/>
  <c r="S198"/>
  <c r="R198"/>
  <c r="Q198"/>
  <c r="P198"/>
  <c r="O198"/>
  <c r="U197"/>
  <c r="T197"/>
  <c r="S197"/>
  <c r="R197"/>
  <c r="Q197"/>
  <c r="P197"/>
  <c r="O197"/>
  <c r="U196"/>
  <c r="T196"/>
  <c r="S196"/>
  <c r="R196"/>
  <c r="Q196"/>
  <c r="P196"/>
  <c r="O196"/>
  <c r="U195"/>
  <c r="T195"/>
  <c r="S195"/>
  <c r="R195"/>
  <c r="Q195"/>
  <c r="P195"/>
  <c r="O195"/>
  <c r="U194"/>
  <c r="T194"/>
  <c r="S194"/>
  <c r="R194"/>
  <c r="Q194"/>
  <c r="P194"/>
  <c r="O194"/>
  <c r="U193"/>
  <c r="T193"/>
  <c r="S193"/>
  <c r="R193"/>
  <c r="Q193"/>
  <c r="P193"/>
  <c r="O193"/>
  <c r="U192"/>
  <c r="T192"/>
  <c r="S192"/>
  <c r="R192"/>
  <c r="Q192"/>
  <c r="P192"/>
  <c r="O192"/>
  <c r="U191"/>
  <c r="T191"/>
  <c r="S191"/>
  <c r="R191"/>
  <c r="Q191"/>
  <c r="P191"/>
  <c r="O191"/>
  <c r="U190"/>
  <c r="T190"/>
  <c r="S190"/>
  <c r="R190"/>
  <c r="Q190"/>
  <c r="P190"/>
  <c r="O190"/>
  <c r="U189"/>
  <c r="T189"/>
  <c r="S189"/>
  <c r="R189"/>
  <c r="Q189"/>
  <c r="P189"/>
  <c r="O189"/>
  <c r="U188"/>
  <c r="T188"/>
  <c r="S188"/>
  <c r="R188"/>
  <c r="Q188"/>
  <c r="P188"/>
  <c r="O188"/>
  <c r="U187"/>
  <c r="T187"/>
  <c r="S187"/>
  <c r="R187"/>
  <c r="Q187"/>
  <c r="P187"/>
  <c r="O187"/>
  <c r="U186"/>
  <c r="T186"/>
  <c r="S186"/>
  <c r="R186"/>
  <c r="Q186"/>
  <c r="P186"/>
  <c r="O186"/>
  <c r="U185"/>
  <c r="T185"/>
  <c r="S185"/>
  <c r="R185"/>
  <c r="Q185"/>
  <c r="P185"/>
  <c r="O185"/>
  <c r="U184"/>
  <c r="T184"/>
  <c r="S184"/>
  <c r="R184"/>
  <c r="Q184"/>
  <c r="P184"/>
  <c r="O184"/>
  <c r="U183"/>
  <c r="T183"/>
  <c r="S183"/>
  <c r="R183"/>
  <c r="Q183"/>
  <c r="P183"/>
  <c r="O183"/>
  <c r="U182"/>
  <c r="T182"/>
  <c r="S182"/>
  <c r="R182"/>
  <c r="Q182"/>
  <c r="P182"/>
  <c r="O182"/>
  <c r="U181"/>
  <c r="T181"/>
  <c r="S181"/>
  <c r="R181"/>
  <c r="Q181"/>
  <c r="P181"/>
  <c r="O181"/>
  <c r="U180"/>
  <c r="T180"/>
  <c r="S180"/>
  <c r="R180"/>
  <c r="Q180"/>
  <c r="P180"/>
  <c r="O180"/>
  <c r="U179"/>
  <c r="T179"/>
  <c r="S179"/>
  <c r="R179"/>
  <c r="Q179"/>
  <c r="P179"/>
  <c r="O179"/>
  <c r="U178"/>
  <c r="T178"/>
  <c r="S178"/>
  <c r="R178"/>
  <c r="Q178"/>
  <c r="P178"/>
  <c r="O178"/>
  <c r="U177"/>
  <c r="T177"/>
  <c r="S177"/>
  <c r="R177"/>
  <c r="Q177"/>
  <c r="P177"/>
  <c r="O177"/>
  <c r="U176"/>
  <c r="T176"/>
  <c r="S176"/>
  <c r="R176"/>
  <c r="Q176"/>
  <c r="P176"/>
  <c r="O176"/>
  <c r="U175"/>
  <c r="T175"/>
  <c r="S175"/>
  <c r="R175"/>
  <c r="Q175"/>
  <c r="P175"/>
  <c r="O175"/>
  <c r="U174"/>
  <c r="T174"/>
  <c r="S174"/>
  <c r="R174"/>
  <c r="Q174"/>
  <c r="P174"/>
  <c r="O174"/>
  <c r="U173"/>
  <c r="T173"/>
  <c r="S173"/>
  <c r="R173"/>
  <c r="Q173"/>
  <c r="P173"/>
  <c r="O173"/>
  <c r="U172"/>
  <c r="T172"/>
  <c r="S172"/>
  <c r="R172"/>
  <c r="Q172"/>
  <c r="P172"/>
  <c r="O172"/>
  <c r="U171"/>
  <c r="T171"/>
  <c r="S171"/>
  <c r="R171"/>
  <c r="Q171"/>
  <c r="P171"/>
  <c r="O171"/>
  <c r="U170"/>
  <c r="T170"/>
  <c r="S170"/>
  <c r="R170"/>
  <c r="Q170"/>
  <c r="P170"/>
  <c r="O170"/>
  <c r="U169"/>
  <c r="T169"/>
  <c r="S169"/>
  <c r="R169"/>
  <c r="Q169"/>
  <c r="P169"/>
  <c r="O169"/>
  <c r="U168"/>
  <c r="T168"/>
  <c r="S168"/>
  <c r="R168"/>
  <c r="Q168"/>
  <c r="P168"/>
  <c r="O168"/>
  <c r="U167"/>
  <c r="T167"/>
  <c r="S167"/>
  <c r="R167"/>
  <c r="Q167"/>
  <c r="P167"/>
  <c r="O167"/>
  <c r="U166"/>
  <c r="T166"/>
  <c r="S166"/>
  <c r="R166"/>
  <c r="Q166"/>
  <c r="P166"/>
  <c r="O166"/>
  <c r="U165"/>
  <c r="T165"/>
  <c r="S165"/>
  <c r="R165"/>
  <c r="Q165"/>
  <c r="P165"/>
  <c r="O165"/>
  <c r="U164"/>
  <c r="T164"/>
  <c r="S164"/>
  <c r="R164"/>
  <c r="Q164"/>
  <c r="P164"/>
  <c r="O164"/>
  <c r="U163"/>
  <c r="T163"/>
  <c r="S163"/>
  <c r="R163"/>
  <c r="Q163"/>
  <c r="P163"/>
  <c r="O163"/>
  <c r="U162"/>
  <c r="T162"/>
  <c r="S162"/>
  <c r="R162"/>
  <c r="Q162"/>
  <c r="P162"/>
  <c r="O162"/>
  <c r="U161"/>
  <c r="T161"/>
  <c r="S161"/>
  <c r="R161"/>
  <c r="Q161"/>
  <c r="P161"/>
  <c r="O161"/>
  <c r="U160"/>
  <c r="T160"/>
  <c r="S160"/>
  <c r="R160"/>
  <c r="Q160"/>
  <c r="P160"/>
  <c r="O160"/>
  <c r="U159"/>
  <c r="T159"/>
  <c r="S159"/>
  <c r="R159"/>
  <c r="Q159"/>
  <c r="P159"/>
  <c r="O159"/>
  <c r="U158"/>
  <c r="T158"/>
  <c r="S158"/>
  <c r="R158"/>
  <c r="Q158"/>
  <c r="P158"/>
  <c r="O158"/>
  <c r="U157"/>
  <c r="T157"/>
  <c r="S157"/>
  <c r="R157"/>
  <c r="Q157"/>
  <c r="P157"/>
  <c r="O157"/>
  <c r="U156"/>
  <c r="T156"/>
  <c r="S156"/>
  <c r="R156"/>
  <c r="Q156"/>
  <c r="P156"/>
  <c r="O156"/>
  <c r="U155"/>
  <c r="T155"/>
  <c r="S155"/>
  <c r="R155"/>
  <c r="Q155"/>
  <c r="P155"/>
  <c r="O155"/>
  <c r="U154"/>
  <c r="T154"/>
  <c r="S154"/>
  <c r="R154"/>
  <c r="Q154"/>
  <c r="P154"/>
  <c r="O154"/>
  <c r="U153"/>
  <c r="T153"/>
  <c r="S153"/>
  <c r="R153"/>
  <c r="Q153"/>
  <c r="P153"/>
  <c r="O153"/>
  <c r="U152"/>
  <c r="T152"/>
  <c r="S152"/>
  <c r="R152"/>
  <c r="Q152"/>
  <c r="P152"/>
  <c r="O152"/>
  <c r="U151"/>
  <c r="T151"/>
  <c r="S151"/>
  <c r="R151"/>
  <c r="Q151"/>
  <c r="P151"/>
  <c r="O151"/>
  <c r="U150"/>
  <c r="T150"/>
  <c r="S150"/>
  <c r="R150"/>
  <c r="Q150"/>
  <c r="P150"/>
  <c r="O150"/>
  <c r="U149"/>
  <c r="T149"/>
  <c r="S149"/>
  <c r="R149"/>
  <c r="Q149"/>
  <c r="P149"/>
  <c r="O149"/>
  <c r="U148"/>
  <c r="T148"/>
  <c r="S148"/>
  <c r="R148"/>
  <c r="Q148"/>
  <c r="P148"/>
  <c r="O148"/>
  <c r="U147"/>
  <c r="T147"/>
  <c r="S147"/>
  <c r="R147"/>
  <c r="Q147"/>
  <c r="P147"/>
  <c r="O147"/>
  <c r="U146"/>
  <c r="T146"/>
  <c r="S146"/>
  <c r="R146"/>
  <c r="Q146"/>
  <c r="P146"/>
  <c r="O146"/>
  <c r="U145"/>
  <c r="T145"/>
  <c r="S145"/>
  <c r="R145"/>
  <c r="Q145"/>
  <c r="P145"/>
  <c r="O145"/>
  <c r="U144"/>
  <c r="T144"/>
  <c r="S144"/>
  <c r="R144"/>
  <c r="Q144"/>
  <c r="P144"/>
  <c r="O144"/>
  <c r="U143"/>
  <c r="T143"/>
  <c r="S143"/>
  <c r="R143"/>
  <c r="Q143"/>
  <c r="P143"/>
  <c r="O143"/>
  <c r="U142"/>
  <c r="T142"/>
  <c r="S142"/>
  <c r="R142"/>
  <c r="Q142"/>
  <c r="P142"/>
  <c r="O142"/>
  <c r="U141"/>
  <c r="T141"/>
  <c r="S141"/>
  <c r="R141"/>
  <c r="Q141"/>
  <c r="P141"/>
  <c r="O141"/>
  <c r="U140"/>
  <c r="T140"/>
  <c r="S140"/>
  <c r="R140"/>
  <c r="Q140"/>
  <c r="P140"/>
  <c r="O140"/>
  <c r="U139"/>
  <c r="T139"/>
  <c r="S139"/>
  <c r="R139"/>
  <c r="Q139"/>
  <c r="P139"/>
  <c r="O139"/>
  <c r="U138"/>
  <c r="T138"/>
  <c r="S138"/>
  <c r="R138"/>
  <c r="Q138"/>
  <c r="P138"/>
  <c r="O138"/>
  <c r="U137"/>
  <c r="T137"/>
  <c r="S137"/>
  <c r="R137"/>
  <c r="Q137"/>
  <c r="P137"/>
  <c r="O137"/>
  <c r="U136"/>
  <c r="T136"/>
  <c r="S136"/>
  <c r="R136"/>
  <c r="Q136"/>
  <c r="P136"/>
  <c r="O136"/>
  <c r="U135"/>
  <c r="T135"/>
  <c r="S135"/>
  <c r="R135"/>
  <c r="Q135"/>
  <c r="P135"/>
  <c r="O135"/>
  <c r="U134"/>
  <c r="T134"/>
  <c r="S134"/>
  <c r="R134"/>
  <c r="Q134"/>
  <c r="P134"/>
  <c r="O134"/>
  <c r="U133"/>
  <c r="T133"/>
  <c r="S133"/>
  <c r="R133"/>
  <c r="Q133"/>
  <c r="P133"/>
  <c r="O133"/>
  <c r="U132"/>
  <c r="T132"/>
  <c r="S132"/>
  <c r="R132"/>
  <c r="Q132"/>
  <c r="P132"/>
  <c r="O132"/>
  <c r="U131"/>
  <c r="T131"/>
  <c r="S131"/>
  <c r="R131"/>
  <c r="Q131"/>
  <c r="P131"/>
  <c r="O131"/>
  <c r="U130"/>
  <c r="T130"/>
  <c r="S130"/>
  <c r="R130"/>
  <c r="Q130"/>
  <c r="P130"/>
  <c r="O130"/>
  <c r="U129"/>
  <c r="T129"/>
  <c r="S129"/>
  <c r="R129"/>
  <c r="Q129"/>
  <c r="P129"/>
  <c r="O129"/>
  <c r="U128"/>
  <c r="T128"/>
  <c r="S128"/>
  <c r="R128"/>
  <c r="Q128"/>
  <c r="P128"/>
  <c r="O128"/>
  <c r="U127"/>
  <c r="T127"/>
  <c r="S127"/>
  <c r="R127"/>
  <c r="Q127"/>
  <c r="P127"/>
  <c r="O127"/>
  <c r="U126"/>
  <c r="T126"/>
  <c r="S126"/>
  <c r="R126"/>
  <c r="Q126"/>
  <c r="P126"/>
  <c r="O126"/>
  <c r="U125"/>
  <c r="T125"/>
  <c r="S125"/>
  <c r="R125"/>
  <c r="Q125"/>
  <c r="P125"/>
  <c r="O125"/>
  <c r="U124"/>
  <c r="T124"/>
  <c r="S124"/>
  <c r="R124"/>
  <c r="Q124"/>
  <c r="P124"/>
  <c r="O124"/>
  <c r="U123"/>
  <c r="T123"/>
  <c r="S123"/>
  <c r="R123"/>
  <c r="Q123"/>
  <c r="P123"/>
  <c r="O123"/>
  <c r="U122"/>
  <c r="T122"/>
  <c r="S122"/>
  <c r="R122"/>
  <c r="Q122"/>
  <c r="P122"/>
  <c r="O122"/>
  <c r="U121"/>
  <c r="T121"/>
  <c r="S121"/>
  <c r="R121"/>
  <c r="Q121"/>
  <c r="P121"/>
  <c r="O121"/>
  <c r="U120"/>
  <c r="T120"/>
  <c r="S120"/>
  <c r="R120"/>
  <c r="Q120"/>
  <c r="P120"/>
  <c r="O120"/>
  <c r="U119"/>
  <c r="T119"/>
  <c r="S119"/>
  <c r="R119"/>
  <c r="Q119"/>
  <c r="P119"/>
  <c r="O119"/>
  <c r="U118"/>
  <c r="T118"/>
  <c r="S118"/>
  <c r="R118"/>
  <c r="Q118"/>
  <c r="P118"/>
  <c r="O118"/>
  <c r="U117"/>
  <c r="T117"/>
  <c r="S117"/>
  <c r="R117"/>
  <c r="Q117"/>
  <c r="P117"/>
  <c r="O117"/>
  <c r="U116"/>
  <c r="T116"/>
  <c r="S116"/>
  <c r="R116"/>
  <c r="Q116"/>
  <c r="P116"/>
  <c r="O116"/>
  <c r="U115"/>
  <c r="T115"/>
  <c r="S115"/>
  <c r="R115"/>
  <c r="Q115"/>
  <c r="P115"/>
  <c r="O115"/>
  <c r="U114"/>
  <c r="T114"/>
  <c r="S114"/>
  <c r="R114"/>
  <c r="Q114"/>
  <c r="P114"/>
  <c r="O114"/>
  <c r="U113"/>
  <c r="T113"/>
  <c r="S113"/>
  <c r="R113"/>
  <c r="Q113"/>
  <c r="P113"/>
  <c r="O113"/>
  <c r="U112"/>
  <c r="T112"/>
  <c r="S112"/>
  <c r="R112"/>
  <c r="Q112"/>
  <c r="P112"/>
  <c r="O112"/>
  <c r="U111"/>
  <c r="T111"/>
  <c r="S111"/>
  <c r="R111"/>
  <c r="Q111"/>
  <c r="P111"/>
  <c r="O111"/>
  <c r="U110"/>
  <c r="T110"/>
  <c r="S110"/>
  <c r="R110"/>
  <c r="Q110"/>
  <c r="P110"/>
  <c r="O110"/>
  <c r="U109"/>
  <c r="T109"/>
  <c r="S109"/>
  <c r="R109"/>
  <c r="Q109"/>
  <c r="P109"/>
  <c r="O109"/>
  <c r="U108"/>
  <c r="T108"/>
  <c r="S108"/>
  <c r="R108"/>
  <c r="Q108"/>
  <c r="P108"/>
  <c r="O108"/>
  <c r="U107"/>
  <c r="T107"/>
  <c r="S107"/>
  <c r="R107"/>
  <c r="Q107"/>
  <c r="P107"/>
  <c r="O107"/>
  <c r="U106"/>
  <c r="T106"/>
  <c r="S106"/>
  <c r="R106"/>
  <c r="Q106"/>
  <c r="P106"/>
  <c r="O106"/>
  <c r="U105"/>
  <c r="T105"/>
  <c r="S105"/>
  <c r="R105"/>
  <c r="Q105"/>
  <c r="P105"/>
  <c r="O105"/>
  <c r="U104"/>
  <c r="T104"/>
  <c r="S104"/>
  <c r="R104"/>
  <c r="Q104"/>
  <c r="P104"/>
  <c r="O104"/>
  <c r="U103"/>
  <c r="T103"/>
  <c r="S103"/>
  <c r="R103"/>
  <c r="Q103"/>
  <c r="P103"/>
  <c r="O103"/>
  <c r="U102"/>
  <c r="T102"/>
  <c r="S102"/>
  <c r="R102"/>
  <c r="Q102"/>
  <c r="P102"/>
  <c r="O102"/>
  <c r="U101"/>
  <c r="T101"/>
  <c r="S101"/>
  <c r="R101"/>
  <c r="Q101"/>
  <c r="P101"/>
  <c r="O101"/>
  <c r="U100"/>
  <c r="T100"/>
  <c r="S100"/>
  <c r="R100"/>
  <c r="Q100"/>
  <c r="P100"/>
  <c r="O100"/>
  <c r="U99"/>
  <c r="T99"/>
  <c r="S99"/>
  <c r="R99"/>
  <c r="Q99"/>
  <c r="P99"/>
  <c r="O99"/>
  <c r="U98"/>
  <c r="T98"/>
  <c r="S98"/>
  <c r="R98"/>
  <c r="Q98"/>
  <c r="P98"/>
  <c r="O98"/>
  <c r="U97"/>
  <c r="T97"/>
  <c r="S97"/>
  <c r="R97"/>
  <c r="Q97"/>
  <c r="P97"/>
  <c r="O97"/>
  <c r="U96"/>
  <c r="T96"/>
  <c r="S96"/>
  <c r="R96"/>
  <c r="Q96"/>
  <c r="P96"/>
  <c r="O96"/>
  <c r="U95"/>
  <c r="T95"/>
  <c r="S95"/>
  <c r="R95"/>
  <c r="Q95"/>
  <c r="P95"/>
  <c r="O95"/>
  <c r="U94"/>
  <c r="T94"/>
  <c r="S94"/>
  <c r="R94"/>
  <c r="Q94"/>
  <c r="P94"/>
  <c r="O94"/>
  <c r="U93"/>
  <c r="T93"/>
  <c r="S93"/>
  <c r="R93"/>
  <c r="Q93"/>
  <c r="P93"/>
  <c r="O93"/>
  <c r="U92"/>
  <c r="T92"/>
  <c r="S92"/>
  <c r="R92"/>
  <c r="Q92"/>
  <c r="P92"/>
  <c r="O92"/>
  <c r="U91"/>
  <c r="T91"/>
  <c r="S91"/>
  <c r="R91"/>
  <c r="Q91"/>
  <c r="P91"/>
  <c r="O91"/>
  <c r="U90"/>
  <c r="T90"/>
  <c r="S90"/>
  <c r="R90"/>
  <c r="Q90"/>
  <c r="P90"/>
  <c r="O90"/>
  <c r="U89"/>
  <c r="T89"/>
  <c r="S89"/>
  <c r="R89"/>
  <c r="Q89"/>
  <c r="P89"/>
  <c r="O89"/>
  <c r="U88"/>
  <c r="T88"/>
  <c r="S88"/>
  <c r="R88"/>
  <c r="Q88"/>
  <c r="P88"/>
  <c r="O88"/>
  <c r="U87"/>
  <c r="T87"/>
  <c r="S87"/>
  <c r="R87"/>
  <c r="Q87"/>
  <c r="P87"/>
  <c r="O87"/>
  <c r="U86"/>
  <c r="T86"/>
  <c r="S86"/>
  <c r="R86"/>
  <c r="Q86"/>
  <c r="P86"/>
  <c r="O86"/>
  <c r="U85"/>
  <c r="T85"/>
  <c r="S85"/>
  <c r="R85"/>
  <c r="Q85"/>
  <c r="P85"/>
  <c r="O85"/>
  <c r="U84"/>
  <c r="T84"/>
  <c r="S84"/>
  <c r="R84"/>
  <c r="Q84"/>
  <c r="P84"/>
  <c r="O84"/>
  <c r="U83"/>
  <c r="T83"/>
  <c r="S83"/>
  <c r="R83"/>
  <c r="Q83"/>
  <c r="P83"/>
  <c r="O83"/>
  <c r="U82"/>
  <c r="T82"/>
  <c r="S82"/>
  <c r="R82"/>
  <c r="Q82"/>
  <c r="P82"/>
  <c r="O82"/>
  <c r="U81"/>
  <c r="T81"/>
  <c r="S81"/>
  <c r="R81"/>
  <c r="Q81"/>
  <c r="P81"/>
  <c r="O81"/>
  <c r="U80"/>
  <c r="T80"/>
  <c r="S80"/>
  <c r="R80"/>
  <c r="Q80"/>
  <c r="P80"/>
  <c r="O80"/>
  <c r="U79"/>
  <c r="T79"/>
  <c r="S79"/>
  <c r="R79"/>
  <c r="Q79"/>
  <c r="P79"/>
  <c r="O79"/>
  <c r="U78"/>
  <c r="T78"/>
  <c r="S78"/>
  <c r="R78"/>
  <c r="Q78"/>
  <c r="P78"/>
  <c r="O78"/>
  <c r="U77"/>
  <c r="T77"/>
  <c r="S77"/>
  <c r="R77"/>
  <c r="Q77"/>
  <c r="P77"/>
  <c r="O77"/>
  <c r="U76"/>
  <c r="T76"/>
  <c r="S76"/>
  <c r="R76"/>
  <c r="Q76"/>
  <c r="P76"/>
  <c r="O76"/>
  <c r="U75"/>
  <c r="T75"/>
  <c r="S75"/>
  <c r="R75"/>
  <c r="Q75"/>
  <c r="P75"/>
  <c r="O75"/>
  <c r="U74"/>
  <c r="T74"/>
  <c r="S74"/>
  <c r="R74"/>
  <c r="Q74"/>
  <c r="P74"/>
  <c r="O74"/>
  <c r="U73"/>
  <c r="T73"/>
  <c r="S73"/>
  <c r="R73"/>
  <c r="Q73"/>
  <c r="P73"/>
  <c r="O73"/>
  <c r="U72"/>
  <c r="T72"/>
  <c r="S72"/>
  <c r="R72"/>
  <c r="Q72"/>
  <c r="P72"/>
  <c r="O72"/>
  <c r="U71"/>
  <c r="T71"/>
  <c r="S71"/>
  <c r="R71"/>
  <c r="Q71"/>
  <c r="P71"/>
  <c r="O71"/>
  <c r="U70"/>
  <c r="T70"/>
  <c r="S70"/>
  <c r="R70"/>
  <c r="Q70"/>
  <c r="P70"/>
  <c r="O70"/>
  <c r="U69"/>
  <c r="T69"/>
  <c r="S69"/>
  <c r="R69"/>
  <c r="Q69"/>
  <c r="P69"/>
  <c r="O69"/>
  <c r="U68"/>
  <c r="T68"/>
  <c r="S68"/>
  <c r="R68"/>
  <c r="Q68"/>
  <c r="P68"/>
  <c r="O68"/>
  <c r="U67"/>
  <c r="T67"/>
  <c r="S67"/>
  <c r="R67"/>
  <c r="Q67"/>
  <c r="P67"/>
  <c r="O67"/>
  <c r="U66"/>
  <c r="T66"/>
  <c r="S66"/>
  <c r="R66"/>
  <c r="Q66"/>
  <c r="P66"/>
  <c r="O66"/>
  <c r="U65"/>
  <c r="T65"/>
  <c r="S65"/>
  <c r="R65"/>
  <c r="Q65"/>
  <c r="P65"/>
  <c r="O65"/>
  <c r="U64"/>
  <c r="T64"/>
  <c r="S64"/>
  <c r="R64"/>
  <c r="Q64"/>
  <c r="P64"/>
  <c r="O64"/>
  <c r="U63"/>
  <c r="T63"/>
  <c r="S63"/>
  <c r="R63"/>
  <c r="Q63"/>
  <c r="P63"/>
  <c r="O63"/>
  <c r="U62"/>
  <c r="T62"/>
  <c r="S62"/>
  <c r="R62"/>
  <c r="Q62"/>
  <c r="P62"/>
  <c r="O62"/>
  <c r="U61"/>
  <c r="T61"/>
  <c r="S61"/>
  <c r="R61"/>
  <c r="Q61"/>
  <c r="P61"/>
  <c r="O61"/>
  <c r="U60"/>
  <c r="T60"/>
  <c r="S60"/>
  <c r="R60"/>
  <c r="Q60"/>
  <c r="P60"/>
  <c r="O60"/>
  <c r="U59"/>
  <c r="T59"/>
  <c r="S59"/>
  <c r="R59"/>
  <c r="Q59"/>
  <c r="P59"/>
  <c r="O59"/>
  <c r="U58"/>
  <c r="T58"/>
  <c r="S58"/>
  <c r="R58"/>
  <c r="Q58"/>
  <c r="P58"/>
  <c r="O58"/>
  <c r="U57"/>
  <c r="T57"/>
  <c r="S57"/>
  <c r="R57"/>
  <c r="Q57"/>
  <c r="P57"/>
  <c r="O57"/>
  <c r="U56"/>
  <c r="T56"/>
  <c r="S56"/>
  <c r="R56"/>
  <c r="Q56"/>
  <c r="P56"/>
  <c r="O56"/>
  <c r="U55"/>
  <c r="T55"/>
  <c r="S55"/>
  <c r="R55"/>
  <c r="Q55"/>
  <c r="P55"/>
  <c r="O55"/>
  <c r="U54"/>
  <c r="T54"/>
  <c r="S54"/>
  <c r="R54"/>
  <c r="Q54"/>
  <c r="P54"/>
  <c r="O54"/>
  <c r="U53"/>
  <c r="T53"/>
  <c r="S53"/>
  <c r="R53"/>
  <c r="Q53"/>
  <c r="P53"/>
  <c r="O53"/>
  <c r="U52"/>
  <c r="T52"/>
  <c r="S52"/>
  <c r="R52"/>
  <c r="Q52"/>
  <c r="P52"/>
  <c r="O52"/>
  <c r="U51"/>
  <c r="T51"/>
  <c r="S51"/>
  <c r="R51"/>
  <c r="Q51"/>
  <c r="P51"/>
  <c r="O51"/>
  <c r="U50"/>
  <c r="T50"/>
  <c r="S50"/>
  <c r="R50"/>
  <c r="Q50"/>
  <c r="P50"/>
  <c r="O50"/>
  <c r="U49"/>
  <c r="T49"/>
  <c r="S49"/>
  <c r="R49"/>
  <c r="Q49"/>
  <c r="P49"/>
  <c r="O49"/>
  <c r="U48"/>
  <c r="T48"/>
  <c r="S48"/>
  <c r="R48"/>
  <c r="Q48"/>
  <c r="P48"/>
  <c r="O48"/>
  <c r="U47"/>
  <c r="T47"/>
  <c r="S47"/>
  <c r="R47"/>
  <c r="Q47"/>
  <c r="P47"/>
  <c r="O47"/>
  <c r="U46"/>
  <c r="T46"/>
  <c r="S46"/>
  <c r="R46"/>
  <c r="Q46"/>
  <c r="P46"/>
  <c r="O46"/>
  <c r="U45"/>
  <c r="T45"/>
  <c r="S45"/>
  <c r="R45"/>
  <c r="Q45"/>
  <c r="P45"/>
  <c r="O45"/>
  <c r="U44"/>
  <c r="T44"/>
  <c r="S44"/>
  <c r="R44"/>
  <c r="Q44"/>
  <c r="P44"/>
  <c r="O44"/>
  <c r="U43"/>
  <c r="T43"/>
  <c r="S43"/>
  <c r="R43"/>
  <c r="Q43"/>
  <c r="P43"/>
  <c r="O43"/>
  <c r="U42"/>
  <c r="T42"/>
  <c r="S42"/>
  <c r="R42"/>
  <c r="Q42"/>
  <c r="P42"/>
  <c r="O42"/>
  <c r="U41"/>
  <c r="T41"/>
  <c r="S41"/>
  <c r="R41"/>
  <c r="Q41"/>
  <c r="P41"/>
  <c r="O41"/>
  <c r="U40"/>
  <c r="T40"/>
  <c r="S40"/>
  <c r="R40"/>
  <c r="Q40"/>
  <c r="P40"/>
  <c r="O40"/>
  <c r="U39"/>
  <c r="T39"/>
  <c r="S39"/>
  <c r="R39"/>
  <c r="Q39"/>
  <c r="P39"/>
  <c r="O39"/>
  <c r="U38"/>
  <c r="T38"/>
  <c r="S38"/>
  <c r="R38"/>
  <c r="Q38"/>
  <c r="P38"/>
  <c r="O38"/>
  <c r="U37"/>
  <c r="T37"/>
  <c r="S37"/>
  <c r="R37"/>
  <c r="Q37"/>
  <c r="P37"/>
  <c r="O37"/>
  <c r="U36"/>
  <c r="T36"/>
  <c r="S36"/>
  <c r="R36"/>
  <c r="Q36"/>
  <c r="P36"/>
  <c r="O36"/>
  <c r="U35"/>
  <c r="T35"/>
  <c r="S35"/>
  <c r="R35"/>
  <c r="Q35"/>
  <c r="P35"/>
  <c r="O35"/>
  <c r="U34"/>
  <c r="T34"/>
  <c r="S34"/>
  <c r="R34"/>
  <c r="Q34"/>
  <c r="P34"/>
  <c r="O34"/>
  <c r="U33"/>
  <c r="T33"/>
  <c r="S33"/>
  <c r="R33"/>
  <c r="Q33"/>
  <c r="P33"/>
  <c r="O33"/>
  <c r="U32"/>
  <c r="T32"/>
  <c r="S32"/>
  <c r="R32"/>
  <c r="Q32"/>
  <c r="P32"/>
  <c r="O32"/>
  <c r="U31"/>
  <c r="T31"/>
  <c r="S31"/>
  <c r="R31"/>
  <c r="Q31"/>
  <c r="P31"/>
  <c r="O31"/>
  <c r="U30"/>
  <c r="T30"/>
  <c r="S30"/>
  <c r="R30"/>
  <c r="Q30"/>
  <c r="P30"/>
  <c r="O30"/>
  <c r="U29"/>
  <c r="T29"/>
  <c r="S29"/>
  <c r="R29"/>
  <c r="Q29"/>
  <c r="P29"/>
  <c r="O29"/>
  <c r="U28"/>
  <c r="T28"/>
  <c r="S28"/>
  <c r="R28"/>
  <c r="Q28"/>
  <c r="P28"/>
  <c r="O28"/>
  <c r="U27"/>
  <c r="T27"/>
  <c r="S27"/>
  <c r="R27"/>
  <c r="Q27"/>
  <c r="P27"/>
  <c r="O27"/>
  <c r="U26"/>
  <c r="T26"/>
  <c r="S26"/>
  <c r="R26"/>
  <c r="Q26"/>
  <c r="P26"/>
  <c r="O26"/>
  <c r="U25"/>
  <c r="T25"/>
  <c r="S25"/>
  <c r="R25"/>
  <c r="Q25"/>
  <c r="P25"/>
  <c r="O25"/>
  <c r="U24"/>
  <c r="T24"/>
  <c r="S24"/>
  <c r="R24"/>
  <c r="Q24"/>
  <c r="P24"/>
  <c r="O24"/>
  <c r="U23"/>
  <c r="T23"/>
  <c r="S23"/>
  <c r="R23"/>
  <c r="Q23"/>
  <c r="P23"/>
  <c r="O23"/>
  <c r="U22"/>
  <c r="T22"/>
  <c r="S22"/>
  <c r="R22"/>
  <c r="Q22"/>
  <c r="P22"/>
  <c r="O22"/>
  <c r="U21"/>
  <c r="T21"/>
  <c r="S21"/>
  <c r="R21"/>
  <c r="Q21"/>
  <c r="P21"/>
  <c r="O21"/>
  <c r="U20"/>
  <c r="T20"/>
  <c r="S20"/>
  <c r="R20"/>
  <c r="Q20"/>
  <c r="P20"/>
  <c r="O20"/>
  <c r="U19"/>
  <c r="T19"/>
  <c r="S19"/>
  <c r="R19"/>
  <c r="Q19"/>
  <c r="P19"/>
  <c r="O19"/>
  <c r="U18"/>
  <c r="T18"/>
  <c r="S18"/>
  <c r="R18"/>
  <c r="Q18"/>
  <c r="P18"/>
  <c r="O18"/>
  <c r="U17"/>
  <c r="T17"/>
  <c r="S17"/>
  <c r="R17"/>
  <c r="Q17"/>
  <c r="P17"/>
  <c r="O17"/>
  <c r="U16"/>
  <c r="T16"/>
  <c r="S16"/>
  <c r="R16"/>
  <c r="Q16"/>
  <c r="P16"/>
  <c r="O16"/>
  <c r="U15"/>
  <c r="T15"/>
  <c r="S15"/>
  <c r="R15"/>
  <c r="Q15"/>
  <c r="P15"/>
  <c r="O15"/>
  <c r="U14"/>
  <c r="T14"/>
  <c r="S14"/>
  <c r="R14"/>
  <c r="Q14"/>
  <c r="P14"/>
  <c r="O14"/>
  <c r="U13"/>
  <c r="T13"/>
  <c r="S13"/>
  <c r="R13"/>
  <c r="Q13"/>
  <c r="P13"/>
  <c r="O13"/>
  <c r="U12"/>
  <c r="T12"/>
  <c r="S12"/>
  <c r="R12"/>
  <c r="Q12"/>
  <c r="P12"/>
  <c r="O12"/>
  <c r="U11"/>
  <c r="T11"/>
  <c r="S11"/>
  <c r="R11"/>
  <c r="Q11"/>
  <c r="P11"/>
  <c r="O11"/>
  <c r="U10"/>
  <c r="T10"/>
  <c r="S10"/>
  <c r="R10"/>
  <c r="Q10"/>
  <c r="P10"/>
  <c r="O10"/>
  <c r="U9"/>
  <c r="T9"/>
  <c r="S9"/>
  <c r="R9"/>
  <c r="Q9"/>
  <c r="P9"/>
  <c r="O9"/>
  <c r="U8"/>
  <c r="T8"/>
  <c r="S8"/>
  <c r="R8"/>
  <c r="Q8"/>
  <c r="P8"/>
  <c r="O8"/>
  <c r="U7"/>
  <c r="T7"/>
  <c r="S7"/>
  <c r="R7"/>
  <c r="Q7"/>
  <c r="P7"/>
  <c r="O7"/>
  <c r="U6"/>
  <c r="T6"/>
  <c r="S6"/>
  <c r="R6"/>
  <c r="Q6"/>
  <c r="P6"/>
  <c r="O6"/>
  <c r="U5"/>
  <c r="T5"/>
  <c r="S5"/>
  <c r="R5"/>
  <c r="Q5"/>
  <c r="P5"/>
  <c r="O5"/>
  <c r="U4"/>
  <c r="T4"/>
  <c r="S4"/>
  <c r="R4"/>
  <c r="Q4"/>
  <c r="P4"/>
  <c r="O4"/>
  <c r="U3"/>
  <c r="T3"/>
  <c r="S3"/>
  <c r="R3"/>
  <c r="Q3"/>
  <c r="P3"/>
  <c r="O3"/>
  <c r="O4" i="4"/>
  <c r="P4"/>
  <c r="Q4"/>
  <c r="R4"/>
  <c r="S4"/>
  <c r="T4"/>
  <c r="U4"/>
  <c r="O5"/>
  <c r="P5"/>
  <c r="Q5"/>
  <c r="R5"/>
  <c r="S5"/>
  <c r="T5"/>
  <c r="U5"/>
  <c r="O6"/>
  <c r="P6"/>
  <c r="Q6"/>
  <c r="R6"/>
  <c r="S6"/>
  <c r="T6"/>
  <c r="U6"/>
  <c r="O7"/>
  <c r="P7"/>
  <c r="Q7"/>
  <c r="R7"/>
  <c r="S7"/>
  <c r="T7"/>
  <c r="U7"/>
  <c r="O8"/>
  <c r="P8"/>
  <c r="Q8"/>
  <c r="R8"/>
  <c r="S8"/>
  <c r="T8"/>
  <c r="U8"/>
  <c r="O9"/>
  <c r="P9"/>
  <c r="Q9"/>
  <c r="R9"/>
  <c r="S9"/>
  <c r="T9"/>
  <c r="U9"/>
  <c r="O10"/>
  <c r="P10"/>
  <c r="Q10"/>
  <c r="R10"/>
  <c r="S10"/>
  <c r="T10"/>
  <c r="U10"/>
  <c r="O11"/>
  <c r="P11"/>
  <c r="Q11"/>
  <c r="R11"/>
  <c r="S11"/>
  <c r="T11"/>
  <c r="U11"/>
  <c r="O12"/>
  <c r="P12"/>
  <c r="Q12"/>
  <c r="R12"/>
  <c r="S12"/>
  <c r="T12"/>
  <c r="U12"/>
  <c r="O13"/>
  <c r="P13"/>
  <c r="Q13"/>
  <c r="R13"/>
  <c r="S13"/>
  <c r="T13"/>
  <c r="U13"/>
  <c r="O14"/>
  <c r="P14"/>
  <c r="Q14"/>
  <c r="R14"/>
  <c r="S14"/>
  <c r="T14"/>
  <c r="U14"/>
  <c r="O15"/>
  <c r="P15"/>
  <c r="Q15"/>
  <c r="R15"/>
  <c r="S15"/>
  <c r="T15"/>
  <c r="U15"/>
  <c r="O16"/>
  <c r="P16"/>
  <c r="Q16"/>
  <c r="R16"/>
  <c r="S16"/>
  <c r="T16"/>
  <c r="U16"/>
  <c r="O17"/>
  <c r="P17"/>
  <c r="Q17"/>
  <c r="R17"/>
  <c r="S17"/>
  <c r="T17"/>
  <c r="U17"/>
  <c r="O18"/>
  <c r="P18"/>
  <c r="Q18"/>
  <c r="R18"/>
  <c r="S18"/>
  <c r="T18"/>
  <c r="U18"/>
  <c r="O19"/>
  <c r="P19"/>
  <c r="Q19"/>
  <c r="R19"/>
  <c r="S19"/>
  <c r="T19"/>
  <c r="U19"/>
  <c r="O20"/>
  <c r="P20"/>
  <c r="Q20"/>
  <c r="R20"/>
  <c r="S20"/>
  <c r="T20"/>
  <c r="U20"/>
  <c r="O21"/>
  <c r="P21"/>
  <c r="Q21"/>
  <c r="R21"/>
  <c r="S21"/>
  <c r="T21"/>
  <c r="U21"/>
  <c r="O22"/>
  <c r="P22"/>
  <c r="Q22"/>
  <c r="R22"/>
  <c r="S22"/>
  <c r="T22"/>
  <c r="U22"/>
  <c r="O23"/>
  <c r="P23"/>
  <c r="Q23"/>
  <c r="R23"/>
  <c r="S23"/>
  <c r="T23"/>
  <c r="U23"/>
  <c r="O24"/>
  <c r="P24"/>
  <c r="Q24"/>
  <c r="R24"/>
  <c r="S24"/>
  <c r="T24"/>
  <c r="U24"/>
  <c r="O25"/>
  <c r="P25"/>
  <c r="Q25"/>
  <c r="R25"/>
  <c r="S25"/>
  <c r="T25"/>
  <c r="U25"/>
  <c r="O26"/>
  <c r="P26"/>
  <c r="Q26"/>
  <c r="R26"/>
  <c r="S26"/>
  <c r="T26"/>
  <c r="U26"/>
  <c r="O27"/>
  <c r="P27"/>
  <c r="Q27"/>
  <c r="R27"/>
  <c r="S27"/>
  <c r="T27"/>
  <c r="U27"/>
  <c r="O28"/>
  <c r="P28"/>
  <c r="Q28"/>
  <c r="R28"/>
  <c r="S28"/>
  <c r="T28"/>
  <c r="U28"/>
  <c r="O29"/>
  <c r="P29"/>
  <c r="Q29"/>
  <c r="R29"/>
  <c r="S29"/>
  <c r="T29"/>
  <c r="U29"/>
  <c r="O30"/>
  <c r="P30"/>
  <c r="Q30"/>
  <c r="R30"/>
  <c r="S30"/>
  <c r="T30"/>
  <c r="U30"/>
  <c r="O31"/>
  <c r="P31"/>
  <c r="Q31"/>
  <c r="R31"/>
  <c r="S31"/>
  <c r="T31"/>
  <c r="U31"/>
  <c r="O32"/>
  <c r="P32"/>
  <c r="Q32"/>
  <c r="R32"/>
  <c r="S32"/>
  <c r="T32"/>
  <c r="U32"/>
  <c r="O33"/>
  <c r="P33"/>
  <c r="Q33"/>
  <c r="R33"/>
  <c r="S33"/>
  <c r="T33"/>
  <c r="U33"/>
  <c r="O34"/>
  <c r="P34"/>
  <c r="Q34"/>
  <c r="R34"/>
  <c r="S34"/>
  <c r="T34"/>
  <c r="U34"/>
  <c r="O35"/>
  <c r="P35"/>
  <c r="Q35"/>
  <c r="R35"/>
  <c r="S35"/>
  <c r="T35"/>
  <c r="U35"/>
  <c r="O36"/>
  <c r="P36"/>
  <c r="Q36"/>
  <c r="R36"/>
  <c r="S36"/>
  <c r="T36"/>
  <c r="U36"/>
  <c r="O37"/>
  <c r="P37"/>
  <c r="Q37"/>
  <c r="R37"/>
  <c r="S37"/>
  <c r="T37"/>
  <c r="U37"/>
  <c r="O38"/>
  <c r="P38"/>
  <c r="Q38"/>
  <c r="R38"/>
  <c r="S38"/>
  <c r="T38"/>
  <c r="U38"/>
  <c r="O39"/>
  <c r="P39"/>
  <c r="Q39"/>
  <c r="R39"/>
  <c r="S39"/>
  <c r="T39"/>
  <c r="U39"/>
  <c r="O40"/>
  <c r="P40"/>
  <c r="Q40"/>
  <c r="R40"/>
  <c r="S40"/>
  <c r="T40"/>
  <c r="U40"/>
  <c r="O41"/>
  <c r="P41"/>
  <c r="Q41"/>
  <c r="R41"/>
  <c r="S41"/>
  <c r="T41"/>
  <c r="U41"/>
  <c r="O42"/>
  <c r="P42"/>
  <c r="Q42"/>
  <c r="R42"/>
  <c r="S42"/>
  <c r="T42"/>
  <c r="U42"/>
  <c r="O43"/>
  <c r="P43"/>
  <c r="Q43"/>
  <c r="R43"/>
  <c r="S43"/>
  <c r="T43"/>
  <c r="U43"/>
  <c r="O44"/>
  <c r="P44"/>
  <c r="Q44"/>
  <c r="R44"/>
  <c r="S44"/>
  <c r="T44"/>
  <c r="U44"/>
  <c r="O45"/>
  <c r="P45"/>
  <c r="Q45"/>
  <c r="R45"/>
  <c r="S45"/>
  <c r="T45"/>
  <c r="U45"/>
  <c r="O46"/>
  <c r="P46"/>
  <c r="Q46"/>
  <c r="R46"/>
  <c r="S46"/>
  <c r="T46"/>
  <c r="U46"/>
  <c r="O47"/>
  <c r="P47"/>
  <c r="Q47"/>
  <c r="R47"/>
  <c r="S47"/>
  <c r="T47"/>
  <c r="U47"/>
  <c r="O48"/>
  <c r="P48"/>
  <c r="Q48"/>
  <c r="R48"/>
  <c r="S48"/>
  <c r="T48"/>
  <c r="U48"/>
  <c r="O49"/>
  <c r="P49"/>
  <c r="Q49"/>
  <c r="R49"/>
  <c r="S49"/>
  <c r="T49"/>
  <c r="U49"/>
  <c r="O50"/>
  <c r="P50"/>
  <c r="Q50"/>
  <c r="R50"/>
  <c r="S50"/>
  <c r="T50"/>
  <c r="U50"/>
  <c r="O51"/>
  <c r="P51"/>
  <c r="Q51"/>
  <c r="R51"/>
  <c r="S51"/>
  <c r="T51"/>
  <c r="U51"/>
  <c r="O52"/>
  <c r="P52"/>
  <c r="Q52"/>
  <c r="R52"/>
  <c r="S52"/>
  <c r="T52"/>
  <c r="U52"/>
  <c r="O53"/>
  <c r="P53"/>
  <c r="Q53"/>
  <c r="R53"/>
  <c r="S53"/>
  <c r="T53"/>
  <c r="U53"/>
  <c r="O54"/>
  <c r="P54"/>
  <c r="Q54"/>
  <c r="R54"/>
  <c r="S54"/>
  <c r="T54"/>
  <c r="U54"/>
  <c r="O55"/>
  <c r="P55"/>
  <c r="Q55"/>
  <c r="R55"/>
  <c r="S55"/>
  <c r="T55"/>
  <c r="U55"/>
  <c r="O56"/>
  <c r="P56"/>
  <c r="Q56"/>
  <c r="R56"/>
  <c r="S56"/>
  <c r="T56"/>
  <c r="U56"/>
  <c r="O57"/>
  <c r="P57"/>
  <c r="Q57"/>
  <c r="R57"/>
  <c r="S57"/>
  <c r="T57"/>
  <c r="U57"/>
  <c r="O58"/>
  <c r="P58"/>
  <c r="Q58"/>
  <c r="R58"/>
  <c r="S58"/>
  <c r="T58"/>
  <c r="U58"/>
  <c r="O59"/>
  <c r="P59"/>
  <c r="Q59"/>
  <c r="R59"/>
  <c r="S59"/>
  <c r="T59"/>
  <c r="U59"/>
  <c r="O60"/>
  <c r="P60"/>
  <c r="Q60"/>
  <c r="R60"/>
  <c r="S60"/>
  <c r="T60"/>
  <c r="U60"/>
  <c r="O61"/>
  <c r="P61"/>
  <c r="Q61"/>
  <c r="R61"/>
  <c r="S61"/>
  <c r="T61"/>
  <c r="U61"/>
  <c r="O62"/>
  <c r="P62"/>
  <c r="Q62"/>
  <c r="R62"/>
  <c r="S62"/>
  <c r="T62"/>
  <c r="U62"/>
  <c r="O63"/>
  <c r="P63"/>
  <c r="Q63"/>
  <c r="R63"/>
  <c r="S63"/>
  <c r="T63"/>
  <c r="U63"/>
  <c r="O64"/>
  <c r="P64"/>
  <c r="Q64"/>
  <c r="R64"/>
  <c r="S64"/>
  <c r="T64"/>
  <c r="U64"/>
  <c r="O65"/>
  <c r="P65"/>
  <c r="Q65"/>
  <c r="R65"/>
  <c r="S65"/>
  <c r="T65"/>
  <c r="U65"/>
  <c r="O66"/>
  <c r="P66"/>
  <c r="Q66"/>
  <c r="R66"/>
  <c r="S66"/>
  <c r="T66"/>
  <c r="U66"/>
  <c r="O67"/>
  <c r="P67"/>
  <c r="Q67"/>
  <c r="R67"/>
  <c r="S67"/>
  <c r="T67"/>
  <c r="U67"/>
  <c r="O68"/>
  <c r="P68"/>
  <c r="Q68"/>
  <c r="R68"/>
  <c r="S68"/>
  <c r="T68"/>
  <c r="U68"/>
  <c r="O69"/>
  <c r="P69"/>
  <c r="Q69"/>
  <c r="R69"/>
  <c r="S69"/>
  <c r="T69"/>
  <c r="U69"/>
  <c r="O70"/>
  <c r="P70"/>
  <c r="Q70"/>
  <c r="R70"/>
  <c r="S70"/>
  <c r="T70"/>
  <c r="U70"/>
  <c r="O71"/>
  <c r="P71"/>
  <c r="Q71"/>
  <c r="R71"/>
  <c r="S71"/>
  <c r="T71"/>
  <c r="U71"/>
  <c r="O72"/>
  <c r="P72"/>
  <c r="Q72"/>
  <c r="R72"/>
  <c r="S72"/>
  <c r="T72"/>
  <c r="U72"/>
  <c r="O73"/>
  <c r="P73"/>
  <c r="Q73"/>
  <c r="R73"/>
  <c r="S73"/>
  <c r="T73"/>
  <c r="U73"/>
  <c r="O74"/>
  <c r="P74"/>
  <c r="Q74"/>
  <c r="R74"/>
  <c r="S74"/>
  <c r="T74"/>
  <c r="U74"/>
  <c r="O75"/>
  <c r="P75"/>
  <c r="Q75"/>
  <c r="R75"/>
  <c r="S75"/>
  <c r="T75"/>
  <c r="U75"/>
  <c r="O76"/>
  <c r="P76"/>
  <c r="Q76"/>
  <c r="R76"/>
  <c r="S76"/>
  <c r="T76"/>
  <c r="U76"/>
  <c r="O77"/>
  <c r="P77"/>
  <c r="Q77"/>
  <c r="R77"/>
  <c r="S77"/>
  <c r="T77"/>
  <c r="U77"/>
  <c r="O78"/>
  <c r="P78"/>
  <c r="Q78"/>
  <c r="R78"/>
  <c r="S78"/>
  <c r="T78"/>
  <c r="U78"/>
  <c r="O79"/>
  <c r="P79"/>
  <c r="Q79"/>
  <c r="R79"/>
  <c r="S79"/>
  <c r="T79"/>
  <c r="U79"/>
  <c r="O80"/>
  <c r="P80"/>
  <c r="Q80"/>
  <c r="R80"/>
  <c r="S80"/>
  <c r="T80"/>
  <c r="U80"/>
  <c r="O81"/>
  <c r="P81"/>
  <c r="Q81"/>
  <c r="R81"/>
  <c r="S81"/>
  <c r="T81"/>
  <c r="U81"/>
  <c r="O82"/>
  <c r="P82"/>
  <c r="Q82"/>
  <c r="R82"/>
  <c r="S82"/>
  <c r="T82"/>
  <c r="U82"/>
  <c r="O83"/>
  <c r="P83"/>
  <c r="Q83"/>
  <c r="R83"/>
  <c r="S83"/>
  <c r="T83"/>
  <c r="U83"/>
  <c r="O84"/>
  <c r="P84"/>
  <c r="Q84"/>
  <c r="R84"/>
  <c r="S84"/>
  <c r="T84"/>
  <c r="U84"/>
  <c r="O85"/>
  <c r="P85"/>
  <c r="Q85"/>
  <c r="R85"/>
  <c r="S85"/>
  <c r="T85"/>
  <c r="U85"/>
  <c r="O86"/>
  <c r="P86"/>
  <c r="Q86"/>
  <c r="R86"/>
  <c r="S86"/>
  <c r="T86"/>
  <c r="U86"/>
  <c r="O87"/>
  <c r="P87"/>
  <c r="Q87"/>
  <c r="R87"/>
  <c r="S87"/>
  <c r="T87"/>
  <c r="U87"/>
  <c r="O88"/>
  <c r="P88"/>
  <c r="Q88"/>
  <c r="R88"/>
  <c r="S88"/>
  <c r="T88"/>
  <c r="U88"/>
  <c r="O89"/>
  <c r="P89"/>
  <c r="Q89"/>
  <c r="R89"/>
  <c r="S89"/>
  <c r="T89"/>
  <c r="U89"/>
  <c r="O90"/>
  <c r="P90"/>
  <c r="Q90"/>
  <c r="R90"/>
  <c r="S90"/>
  <c r="T90"/>
  <c r="U90"/>
  <c r="O91"/>
  <c r="P91"/>
  <c r="Q91"/>
  <c r="R91"/>
  <c r="S91"/>
  <c r="T91"/>
  <c r="U91"/>
  <c r="O92"/>
  <c r="P92"/>
  <c r="Q92"/>
  <c r="R92"/>
  <c r="S92"/>
  <c r="T92"/>
  <c r="U92"/>
  <c r="O93"/>
  <c r="P93"/>
  <c r="Q93"/>
  <c r="R93"/>
  <c r="S93"/>
  <c r="T93"/>
  <c r="U93"/>
  <c r="O94"/>
  <c r="P94"/>
  <c r="Q94"/>
  <c r="R94"/>
  <c r="S94"/>
  <c r="T94"/>
  <c r="U94"/>
  <c r="O95"/>
  <c r="P95"/>
  <c r="Q95"/>
  <c r="R95"/>
  <c r="S95"/>
  <c r="T95"/>
  <c r="U95"/>
  <c r="O96"/>
  <c r="P96"/>
  <c r="Q96"/>
  <c r="R96"/>
  <c r="S96"/>
  <c r="T96"/>
  <c r="U96"/>
  <c r="O97"/>
  <c r="P97"/>
  <c r="Q97"/>
  <c r="R97"/>
  <c r="S97"/>
  <c r="T97"/>
  <c r="U97"/>
  <c r="O98"/>
  <c r="P98"/>
  <c r="Q98"/>
  <c r="R98"/>
  <c r="S98"/>
  <c r="T98"/>
  <c r="U98"/>
  <c r="O99"/>
  <c r="P99"/>
  <c r="Q99"/>
  <c r="R99"/>
  <c r="S99"/>
  <c r="T99"/>
  <c r="U99"/>
  <c r="O100"/>
  <c r="P100"/>
  <c r="Q100"/>
  <c r="R100"/>
  <c r="S100"/>
  <c r="T100"/>
  <c r="U100"/>
  <c r="O101"/>
  <c r="P101"/>
  <c r="Q101"/>
  <c r="R101"/>
  <c r="S101"/>
  <c r="T101"/>
  <c r="U101"/>
  <c r="O102"/>
  <c r="P102"/>
  <c r="Q102"/>
  <c r="R102"/>
  <c r="S102"/>
  <c r="T102"/>
  <c r="U102"/>
  <c r="O103"/>
  <c r="P103"/>
  <c r="Q103"/>
  <c r="R103"/>
  <c r="S103"/>
  <c r="T103"/>
  <c r="U103"/>
  <c r="O104"/>
  <c r="P104"/>
  <c r="Q104"/>
  <c r="R104"/>
  <c r="S104"/>
  <c r="T104"/>
  <c r="U104"/>
  <c r="O105"/>
  <c r="P105"/>
  <c r="Q105"/>
  <c r="R105"/>
  <c r="S105"/>
  <c r="T105"/>
  <c r="U105"/>
  <c r="O106"/>
  <c r="P106"/>
  <c r="Q106"/>
  <c r="R106"/>
  <c r="S106"/>
  <c r="T106"/>
  <c r="U106"/>
  <c r="O107"/>
  <c r="P107"/>
  <c r="Q107"/>
  <c r="R107"/>
  <c r="S107"/>
  <c r="T107"/>
  <c r="U107"/>
  <c r="O108"/>
  <c r="P108"/>
  <c r="Q108"/>
  <c r="R108"/>
  <c r="S108"/>
  <c r="T108"/>
  <c r="U108"/>
  <c r="O109"/>
  <c r="P109"/>
  <c r="Q109"/>
  <c r="R109"/>
  <c r="S109"/>
  <c r="T109"/>
  <c r="U109"/>
  <c r="O110"/>
  <c r="P110"/>
  <c r="Q110"/>
  <c r="R110"/>
  <c r="S110"/>
  <c r="T110"/>
  <c r="U110"/>
  <c r="O111"/>
  <c r="P111"/>
  <c r="Q111"/>
  <c r="R111"/>
  <c r="S111"/>
  <c r="T111"/>
  <c r="U111"/>
  <c r="O112"/>
  <c r="P112"/>
  <c r="Q112"/>
  <c r="R112"/>
  <c r="S112"/>
  <c r="T112"/>
  <c r="U112"/>
  <c r="O113"/>
  <c r="P113"/>
  <c r="Q113"/>
  <c r="R113"/>
  <c r="S113"/>
  <c r="T113"/>
  <c r="U113"/>
  <c r="O114"/>
  <c r="P114"/>
  <c r="Q114"/>
  <c r="R114"/>
  <c r="S114"/>
  <c r="T114"/>
  <c r="U114"/>
  <c r="O115"/>
  <c r="P115"/>
  <c r="Q115"/>
  <c r="R115"/>
  <c r="S115"/>
  <c r="T115"/>
  <c r="U115"/>
  <c r="O116"/>
  <c r="P116"/>
  <c r="Q116"/>
  <c r="R116"/>
  <c r="S116"/>
  <c r="T116"/>
  <c r="U116"/>
  <c r="O117"/>
  <c r="P117"/>
  <c r="Q117"/>
  <c r="R117"/>
  <c r="S117"/>
  <c r="T117"/>
  <c r="U117"/>
  <c r="O118"/>
  <c r="P118"/>
  <c r="Q118"/>
  <c r="R118"/>
  <c r="S118"/>
  <c r="T118"/>
  <c r="U118"/>
  <c r="O119"/>
  <c r="P119"/>
  <c r="Q119"/>
  <c r="R119"/>
  <c r="S119"/>
  <c r="T119"/>
  <c r="U119"/>
  <c r="O120"/>
  <c r="P120"/>
  <c r="Q120"/>
  <c r="R120"/>
  <c r="S120"/>
  <c r="T120"/>
  <c r="U120"/>
  <c r="O121"/>
  <c r="P121"/>
  <c r="Q121"/>
  <c r="R121"/>
  <c r="S121"/>
  <c r="T121"/>
  <c r="U121"/>
  <c r="O122"/>
  <c r="P122"/>
  <c r="Q122"/>
  <c r="R122"/>
  <c r="S122"/>
  <c r="T122"/>
  <c r="U122"/>
  <c r="O123"/>
  <c r="P123"/>
  <c r="Q123"/>
  <c r="R123"/>
  <c r="S123"/>
  <c r="T123"/>
  <c r="U123"/>
  <c r="O124"/>
  <c r="P124"/>
  <c r="Q124"/>
  <c r="R124"/>
  <c r="S124"/>
  <c r="T124"/>
  <c r="U124"/>
  <c r="O125"/>
  <c r="P125"/>
  <c r="Q125"/>
  <c r="R125"/>
  <c r="S125"/>
  <c r="T125"/>
  <c r="U125"/>
  <c r="O126"/>
  <c r="P126"/>
  <c r="Q126"/>
  <c r="R126"/>
  <c r="S126"/>
  <c r="T126"/>
  <c r="U126"/>
  <c r="O127"/>
  <c r="P127"/>
  <c r="Q127"/>
  <c r="R127"/>
  <c r="S127"/>
  <c r="T127"/>
  <c r="U127"/>
  <c r="O128"/>
  <c r="P128"/>
  <c r="Q128"/>
  <c r="R128"/>
  <c r="S128"/>
  <c r="T128"/>
  <c r="U128"/>
  <c r="O129"/>
  <c r="P129"/>
  <c r="Q129"/>
  <c r="R129"/>
  <c r="S129"/>
  <c r="T129"/>
  <c r="U129"/>
  <c r="O130"/>
  <c r="P130"/>
  <c r="Q130"/>
  <c r="R130"/>
  <c r="S130"/>
  <c r="T130"/>
  <c r="U130"/>
  <c r="O131"/>
  <c r="P131"/>
  <c r="Q131"/>
  <c r="R131"/>
  <c r="S131"/>
  <c r="T131"/>
  <c r="U131"/>
  <c r="O132"/>
  <c r="P132"/>
  <c r="Q132"/>
  <c r="R132"/>
  <c r="S132"/>
  <c r="T132"/>
  <c r="U132"/>
  <c r="O133"/>
  <c r="P133"/>
  <c r="Q133"/>
  <c r="R133"/>
  <c r="S133"/>
  <c r="T133"/>
  <c r="U133"/>
  <c r="O134"/>
  <c r="P134"/>
  <c r="Q134"/>
  <c r="R134"/>
  <c r="S134"/>
  <c r="T134"/>
  <c r="U134"/>
  <c r="O135"/>
  <c r="P135"/>
  <c r="Q135"/>
  <c r="R135"/>
  <c r="S135"/>
  <c r="T135"/>
  <c r="U135"/>
  <c r="O136"/>
  <c r="P136"/>
  <c r="Q136"/>
  <c r="R136"/>
  <c r="S136"/>
  <c r="T136"/>
  <c r="U136"/>
  <c r="O137"/>
  <c r="P137"/>
  <c r="Q137"/>
  <c r="R137"/>
  <c r="S137"/>
  <c r="T137"/>
  <c r="U137"/>
  <c r="O138"/>
  <c r="P138"/>
  <c r="Q138"/>
  <c r="R138"/>
  <c r="S138"/>
  <c r="T138"/>
  <c r="U138"/>
  <c r="O139"/>
  <c r="P139"/>
  <c r="Q139"/>
  <c r="R139"/>
  <c r="S139"/>
  <c r="T139"/>
  <c r="U139"/>
  <c r="O140"/>
  <c r="P140"/>
  <c r="Q140"/>
  <c r="R140"/>
  <c r="S140"/>
  <c r="T140"/>
  <c r="U140"/>
  <c r="O141"/>
  <c r="P141"/>
  <c r="Q141"/>
  <c r="R141"/>
  <c r="S141"/>
  <c r="T141"/>
  <c r="U141"/>
  <c r="O142"/>
  <c r="P142"/>
  <c r="Q142"/>
  <c r="R142"/>
  <c r="S142"/>
  <c r="T142"/>
  <c r="U142"/>
  <c r="O143"/>
  <c r="P143"/>
  <c r="Q143"/>
  <c r="R143"/>
  <c r="S143"/>
  <c r="T143"/>
  <c r="U143"/>
  <c r="O144"/>
  <c r="P144"/>
  <c r="Q144"/>
  <c r="R144"/>
  <c r="S144"/>
  <c r="T144"/>
  <c r="U144"/>
  <c r="O145"/>
  <c r="P145"/>
  <c r="Q145"/>
  <c r="R145"/>
  <c r="S145"/>
  <c r="T145"/>
  <c r="U145"/>
  <c r="O146"/>
  <c r="P146"/>
  <c r="Q146"/>
  <c r="R146"/>
  <c r="S146"/>
  <c r="T146"/>
  <c r="U146"/>
  <c r="O147"/>
  <c r="P147"/>
  <c r="Q147"/>
  <c r="R147"/>
  <c r="S147"/>
  <c r="T147"/>
  <c r="U147"/>
  <c r="O148"/>
  <c r="P148"/>
  <c r="Q148"/>
  <c r="R148"/>
  <c r="S148"/>
  <c r="T148"/>
  <c r="U148"/>
  <c r="O149"/>
  <c r="P149"/>
  <c r="Q149"/>
  <c r="R149"/>
  <c r="S149"/>
  <c r="T149"/>
  <c r="U149"/>
  <c r="O150"/>
  <c r="P150"/>
  <c r="Q150"/>
  <c r="R150"/>
  <c r="S150"/>
  <c r="T150"/>
  <c r="U150"/>
  <c r="O151"/>
  <c r="P151"/>
  <c r="Q151"/>
  <c r="R151"/>
  <c r="S151"/>
  <c r="T151"/>
  <c r="U151"/>
  <c r="O152"/>
  <c r="P152"/>
  <c r="Q152"/>
  <c r="R152"/>
  <c r="S152"/>
  <c r="T152"/>
  <c r="U152"/>
  <c r="O153"/>
  <c r="P153"/>
  <c r="Q153"/>
  <c r="R153"/>
  <c r="S153"/>
  <c r="T153"/>
  <c r="U153"/>
  <c r="O154"/>
  <c r="P154"/>
  <c r="Q154"/>
  <c r="R154"/>
  <c r="S154"/>
  <c r="T154"/>
  <c r="U154"/>
  <c r="O155"/>
  <c r="P155"/>
  <c r="Q155"/>
  <c r="R155"/>
  <c r="S155"/>
  <c r="T155"/>
  <c r="U155"/>
  <c r="O156"/>
  <c r="P156"/>
  <c r="Q156"/>
  <c r="R156"/>
  <c r="S156"/>
  <c r="T156"/>
  <c r="U156"/>
  <c r="O157"/>
  <c r="P157"/>
  <c r="Q157"/>
  <c r="R157"/>
  <c r="S157"/>
  <c r="T157"/>
  <c r="U157"/>
  <c r="O158"/>
  <c r="P158"/>
  <c r="Q158"/>
  <c r="R158"/>
  <c r="S158"/>
  <c r="T158"/>
  <c r="U158"/>
  <c r="O159"/>
  <c r="P159"/>
  <c r="Q159"/>
  <c r="R159"/>
  <c r="S159"/>
  <c r="T159"/>
  <c r="U159"/>
  <c r="O160"/>
  <c r="P160"/>
  <c r="Q160"/>
  <c r="R160"/>
  <c r="S160"/>
  <c r="T160"/>
  <c r="U160"/>
  <c r="O161"/>
  <c r="P161"/>
  <c r="Q161"/>
  <c r="R161"/>
  <c r="S161"/>
  <c r="T161"/>
  <c r="U161"/>
  <c r="O162"/>
  <c r="P162"/>
  <c r="Q162"/>
  <c r="R162"/>
  <c r="S162"/>
  <c r="T162"/>
  <c r="U162"/>
  <c r="O163"/>
  <c r="P163"/>
  <c r="Q163"/>
  <c r="R163"/>
  <c r="S163"/>
  <c r="T163"/>
  <c r="U163"/>
  <c r="O164"/>
  <c r="P164"/>
  <c r="Q164"/>
  <c r="R164"/>
  <c r="S164"/>
  <c r="T164"/>
  <c r="U164"/>
  <c r="O165"/>
  <c r="P165"/>
  <c r="Q165"/>
  <c r="R165"/>
  <c r="S165"/>
  <c r="T165"/>
  <c r="U165"/>
  <c r="O166"/>
  <c r="P166"/>
  <c r="Q166"/>
  <c r="R166"/>
  <c r="S166"/>
  <c r="T166"/>
  <c r="U166"/>
  <c r="O167"/>
  <c r="P167"/>
  <c r="Q167"/>
  <c r="R167"/>
  <c r="S167"/>
  <c r="T167"/>
  <c r="U167"/>
  <c r="O168"/>
  <c r="P168"/>
  <c r="Q168"/>
  <c r="R168"/>
  <c r="S168"/>
  <c r="T168"/>
  <c r="U168"/>
  <c r="O169"/>
  <c r="P169"/>
  <c r="Q169"/>
  <c r="R169"/>
  <c r="S169"/>
  <c r="T169"/>
  <c r="U169"/>
  <c r="O170"/>
  <c r="P170"/>
  <c r="Q170"/>
  <c r="R170"/>
  <c r="S170"/>
  <c r="T170"/>
  <c r="U170"/>
  <c r="O171"/>
  <c r="P171"/>
  <c r="Q171"/>
  <c r="R171"/>
  <c r="S171"/>
  <c r="T171"/>
  <c r="U171"/>
  <c r="O172"/>
  <c r="P172"/>
  <c r="Q172"/>
  <c r="R172"/>
  <c r="S172"/>
  <c r="T172"/>
  <c r="U172"/>
  <c r="O173"/>
  <c r="P173"/>
  <c r="Q173"/>
  <c r="R173"/>
  <c r="S173"/>
  <c r="T173"/>
  <c r="U173"/>
  <c r="O174"/>
  <c r="P174"/>
  <c r="Q174"/>
  <c r="R174"/>
  <c r="S174"/>
  <c r="T174"/>
  <c r="U174"/>
  <c r="O175"/>
  <c r="P175"/>
  <c r="Q175"/>
  <c r="R175"/>
  <c r="S175"/>
  <c r="T175"/>
  <c r="U175"/>
  <c r="O176"/>
  <c r="P176"/>
  <c r="Q176"/>
  <c r="R176"/>
  <c r="S176"/>
  <c r="T176"/>
  <c r="U176"/>
  <c r="O177"/>
  <c r="P177"/>
  <c r="Q177"/>
  <c r="R177"/>
  <c r="S177"/>
  <c r="T177"/>
  <c r="U177"/>
  <c r="O178"/>
  <c r="P178"/>
  <c r="Q178"/>
  <c r="R178"/>
  <c r="S178"/>
  <c r="T178"/>
  <c r="U178"/>
  <c r="O179"/>
  <c r="P179"/>
  <c r="Q179"/>
  <c r="R179"/>
  <c r="S179"/>
  <c r="T179"/>
  <c r="U179"/>
  <c r="O180"/>
  <c r="P180"/>
  <c r="Q180"/>
  <c r="R180"/>
  <c r="S180"/>
  <c r="T180"/>
  <c r="U180"/>
  <c r="O181"/>
  <c r="P181"/>
  <c r="Q181"/>
  <c r="R181"/>
  <c r="S181"/>
  <c r="T181"/>
  <c r="U181"/>
  <c r="O182"/>
  <c r="P182"/>
  <c r="Q182"/>
  <c r="R182"/>
  <c r="S182"/>
  <c r="T182"/>
  <c r="U182"/>
  <c r="O183"/>
  <c r="P183"/>
  <c r="Q183"/>
  <c r="R183"/>
  <c r="S183"/>
  <c r="T183"/>
  <c r="U183"/>
  <c r="O184"/>
  <c r="P184"/>
  <c r="Q184"/>
  <c r="R184"/>
  <c r="S184"/>
  <c r="T184"/>
  <c r="U184"/>
  <c r="O185"/>
  <c r="P185"/>
  <c r="Q185"/>
  <c r="R185"/>
  <c r="S185"/>
  <c r="T185"/>
  <c r="U185"/>
  <c r="O186"/>
  <c r="P186"/>
  <c r="Q186"/>
  <c r="R186"/>
  <c r="S186"/>
  <c r="T186"/>
  <c r="U186"/>
  <c r="O187"/>
  <c r="P187"/>
  <c r="Q187"/>
  <c r="R187"/>
  <c r="S187"/>
  <c r="T187"/>
  <c r="U187"/>
  <c r="O188"/>
  <c r="P188"/>
  <c r="Q188"/>
  <c r="R188"/>
  <c r="S188"/>
  <c r="T188"/>
  <c r="U188"/>
  <c r="O189"/>
  <c r="P189"/>
  <c r="Q189"/>
  <c r="R189"/>
  <c r="S189"/>
  <c r="T189"/>
  <c r="U189"/>
  <c r="O190"/>
  <c r="P190"/>
  <c r="Q190"/>
  <c r="R190"/>
  <c r="S190"/>
  <c r="T190"/>
  <c r="U190"/>
  <c r="O191"/>
  <c r="P191"/>
  <c r="Q191"/>
  <c r="R191"/>
  <c r="S191"/>
  <c r="T191"/>
  <c r="U191"/>
  <c r="O192"/>
  <c r="P192"/>
  <c r="Q192"/>
  <c r="R192"/>
  <c r="S192"/>
  <c r="T192"/>
  <c r="U192"/>
  <c r="O193"/>
  <c r="P193"/>
  <c r="Q193"/>
  <c r="R193"/>
  <c r="S193"/>
  <c r="T193"/>
  <c r="U193"/>
  <c r="O194"/>
  <c r="P194"/>
  <c r="Q194"/>
  <c r="R194"/>
  <c r="S194"/>
  <c r="T194"/>
  <c r="U194"/>
  <c r="O195"/>
  <c r="P195"/>
  <c r="Q195"/>
  <c r="R195"/>
  <c r="S195"/>
  <c r="T195"/>
  <c r="U195"/>
  <c r="O196"/>
  <c r="P196"/>
  <c r="Q196"/>
  <c r="R196"/>
  <c r="S196"/>
  <c r="T196"/>
  <c r="U196"/>
  <c r="O197"/>
  <c r="P197"/>
  <c r="Q197"/>
  <c r="R197"/>
  <c r="S197"/>
  <c r="T197"/>
  <c r="U197"/>
  <c r="O198"/>
  <c r="P198"/>
  <c r="Q198"/>
  <c r="R198"/>
  <c r="S198"/>
  <c r="T198"/>
  <c r="U198"/>
  <c r="O199"/>
  <c r="P199"/>
  <c r="Q199"/>
  <c r="R199"/>
  <c r="S199"/>
  <c r="T199"/>
  <c r="U199"/>
  <c r="O200"/>
  <c r="P200"/>
  <c r="Q200"/>
  <c r="R200"/>
  <c r="S200"/>
  <c r="T200"/>
  <c r="U200"/>
  <c r="O201"/>
  <c r="P201"/>
  <c r="Q201"/>
  <c r="R201"/>
  <c r="S201"/>
  <c r="T201"/>
  <c r="U201"/>
  <c r="O202"/>
  <c r="P202"/>
  <c r="Q202"/>
  <c r="R202"/>
  <c r="S202"/>
  <c r="T202"/>
  <c r="U202"/>
  <c r="O203"/>
  <c r="P203"/>
  <c r="Q203"/>
  <c r="R203"/>
  <c r="S203"/>
  <c r="T203"/>
  <c r="U203"/>
  <c r="O204"/>
  <c r="P204"/>
  <c r="Q204"/>
  <c r="R204"/>
  <c r="S204"/>
  <c r="T204"/>
  <c r="U204"/>
  <c r="O205"/>
  <c r="P205"/>
  <c r="Q205"/>
  <c r="R205"/>
  <c r="S205"/>
  <c r="T205"/>
  <c r="U205"/>
  <c r="O206"/>
  <c r="P206"/>
  <c r="Q206"/>
  <c r="R206"/>
  <c r="S206"/>
  <c r="T206"/>
  <c r="U206"/>
  <c r="O207"/>
  <c r="P207"/>
  <c r="Q207"/>
  <c r="R207"/>
  <c r="S207"/>
  <c r="T207"/>
  <c r="U207"/>
  <c r="O208"/>
  <c r="P208"/>
  <c r="Q208"/>
  <c r="R208"/>
  <c r="S208"/>
  <c r="T208"/>
  <c r="U208"/>
  <c r="O209"/>
  <c r="P209"/>
  <c r="Q209"/>
  <c r="R209"/>
  <c r="S209"/>
  <c r="T209"/>
  <c r="U209"/>
  <c r="O210"/>
  <c r="P210"/>
  <c r="Q210"/>
  <c r="R210"/>
  <c r="S210"/>
  <c r="T210"/>
  <c r="U210"/>
  <c r="O211"/>
  <c r="P211"/>
  <c r="Q211"/>
  <c r="R211"/>
  <c r="S211"/>
  <c r="T211"/>
  <c r="U211"/>
  <c r="O212"/>
  <c r="P212"/>
  <c r="Q212"/>
  <c r="R212"/>
  <c r="S212"/>
  <c r="T212"/>
  <c r="U212"/>
  <c r="O213"/>
  <c r="P213"/>
  <c r="Q213"/>
  <c r="R213"/>
  <c r="S213"/>
  <c r="T213"/>
  <c r="U213"/>
  <c r="O214"/>
  <c r="P214"/>
  <c r="Q214"/>
  <c r="R214"/>
  <c r="S214"/>
  <c r="T214"/>
  <c r="U214"/>
  <c r="O215"/>
  <c r="P215"/>
  <c r="Q215"/>
  <c r="R215"/>
  <c r="S215"/>
  <c r="T215"/>
  <c r="U215"/>
  <c r="O216"/>
  <c r="P216"/>
  <c r="Q216"/>
  <c r="R216"/>
  <c r="S216"/>
  <c r="T216"/>
  <c r="U216"/>
  <c r="O217"/>
  <c r="P217"/>
  <c r="Q217"/>
  <c r="R217"/>
  <c r="S217"/>
  <c r="T217"/>
  <c r="U217"/>
  <c r="O218"/>
  <c r="P218"/>
  <c r="Q218"/>
  <c r="R218"/>
  <c r="S218"/>
  <c r="T218"/>
  <c r="U218"/>
  <c r="O219"/>
  <c r="P219"/>
  <c r="Q219"/>
  <c r="R219"/>
  <c r="S219"/>
  <c r="T219"/>
  <c r="U219"/>
  <c r="O220"/>
  <c r="P220"/>
  <c r="Q220"/>
  <c r="R220"/>
  <c r="S220"/>
  <c r="T220"/>
  <c r="U220"/>
  <c r="O221"/>
  <c r="P221"/>
  <c r="Q221"/>
  <c r="R221"/>
  <c r="S221"/>
  <c r="T221"/>
  <c r="U221"/>
  <c r="O222"/>
  <c r="P222"/>
  <c r="Q222"/>
  <c r="R222"/>
  <c r="S222"/>
  <c r="T222"/>
  <c r="U222"/>
  <c r="O223"/>
  <c r="P223"/>
  <c r="Q223"/>
  <c r="R223"/>
  <c r="S223"/>
  <c r="T223"/>
  <c r="U223"/>
  <c r="O224"/>
  <c r="P224"/>
  <c r="Q224"/>
  <c r="R224"/>
  <c r="S224"/>
  <c r="T224"/>
  <c r="U224"/>
  <c r="O225"/>
  <c r="P225"/>
  <c r="Q225"/>
  <c r="R225"/>
  <c r="S225"/>
  <c r="T225"/>
  <c r="U225"/>
  <c r="O226"/>
  <c r="P226"/>
  <c r="Q226"/>
  <c r="R226"/>
  <c r="S226"/>
  <c r="T226"/>
  <c r="U226"/>
  <c r="O227"/>
  <c r="P227"/>
  <c r="Q227"/>
  <c r="R227"/>
  <c r="S227"/>
  <c r="T227"/>
  <c r="U227"/>
  <c r="O228"/>
  <c r="P228"/>
  <c r="Q228"/>
  <c r="R228"/>
  <c r="S228"/>
  <c r="T228"/>
  <c r="U228"/>
  <c r="O229"/>
  <c r="P229"/>
  <c r="Q229"/>
  <c r="R229"/>
  <c r="S229"/>
  <c r="T229"/>
  <c r="U229"/>
  <c r="O230"/>
  <c r="P230"/>
  <c r="Q230"/>
  <c r="R230"/>
  <c r="S230"/>
  <c r="T230"/>
  <c r="U230"/>
  <c r="O231"/>
  <c r="P231"/>
  <c r="Q231"/>
  <c r="R231"/>
  <c r="S231"/>
  <c r="T231"/>
  <c r="U231"/>
  <c r="O232"/>
  <c r="P232"/>
  <c r="Q232"/>
  <c r="R232"/>
  <c r="S232"/>
  <c r="T232"/>
  <c r="U232"/>
  <c r="O233"/>
  <c r="P233"/>
  <c r="Q233"/>
  <c r="R233"/>
  <c r="S233"/>
  <c r="T233"/>
  <c r="U233"/>
  <c r="O234"/>
  <c r="P234"/>
  <c r="Q234"/>
  <c r="R234"/>
  <c r="S234"/>
  <c r="T234"/>
  <c r="U234"/>
  <c r="O235"/>
  <c r="P235"/>
  <c r="Q235"/>
  <c r="R235"/>
  <c r="S235"/>
  <c r="T235"/>
  <c r="U235"/>
  <c r="O236"/>
  <c r="P236"/>
  <c r="Q236"/>
  <c r="R236"/>
  <c r="S236"/>
  <c r="T236"/>
  <c r="U236"/>
  <c r="O237"/>
  <c r="P237"/>
  <c r="Q237"/>
  <c r="R237"/>
  <c r="S237"/>
  <c r="T237"/>
  <c r="U237"/>
  <c r="O238"/>
  <c r="P238"/>
  <c r="Q238"/>
  <c r="R238"/>
  <c r="S238"/>
  <c r="T238"/>
  <c r="U238"/>
  <c r="O239"/>
  <c r="P239"/>
  <c r="Q239"/>
  <c r="R239"/>
  <c r="S239"/>
  <c r="T239"/>
  <c r="U239"/>
  <c r="O240"/>
  <c r="P240"/>
  <c r="Q240"/>
  <c r="R240"/>
  <c r="S240"/>
  <c r="T240"/>
  <c r="U240"/>
  <c r="O241"/>
  <c r="P241"/>
  <c r="Q241"/>
  <c r="R241"/>
  <c r="S241"/>
  <c r="T241"/>
  <c r="U241"/>
  <c r="O242"/>
  <c r="P242"/>
  <c r="Q242"/>
  <c r="R242"/>
  <c r="S242"/>
  <c r="T242"/>
  <c r="U242"/>
  <c r="O243"/>
  <c r="P243"/>
  <c r="Q243"/>
  <c r="R243"/>
  <c r="S243"/>
  <c r="T243"/>
  <c r="U243"/>
  <c r="O244"/>
  <c r="P244"/>
  <c r="Q244"/>
  <c r="R244"/>
  <c r="S244"/>
  <c r="T244"/>
  <c r="U244"/>
  <c r="O245"/>
  <c r="P245"/>
  <c r="Q245"/>
  <c r="R245"/>
  <c r="S245"/>
  <c r="T245"/>
  <c r="U245"/>
  <c r="O246"/>
  <c r="P246"/>
  <c r="Q246"/>
  <c r="R246"/>
  <c r="S246"/>
  <c r="T246"/>
  <c r="U246"/>
  <c r="O247"/>
  <c r="P247"/>
  <c r="Q247"/>
  <c r="R247"/>
  <c r="S247"/>
  <c r="T247"/>
  <c r="U247"/>
  <c r="O248"/>
  <c r="P248"/>
  <c r="Q248"/>
  <c r="R248"/>
  <c r="S248"/>
  <c r="T248"/>
  <c r="U248"/>
  <c r="O249"/>
  <c r="P249"/>
  <c r="Q249"/>
  <c r="R249"/>
  <c r="S249"/>
  <c r="T249"/>
  <c r="U249"/>
  <c r="O250"/>
  <c r="P250"/>
  <c r="Q250"/>
  <c r="R250"/>
  <c r="S250"/>
  <c r="T250"/>
  <c r="U250"/>
  <c r="O251"/>
  <c r="P251"/>
  <c r="Q251"/>
  <c r="R251"/>
  <c r="S251"/>
  <c r="T251"/>
  <c r="U251"/>
  <c r="O252"/>
  <c r="P252"/>
  <c r="Q252"/>
  <c r="R252"/>
  <c r="S252"/>
  <c r="T252"/>
  <c r="U252"/>
  <c r="O253"/>
  <c r="P253"/>
  <c r="Q253"/>
  <c r="R253"/>
  <c r="S253"/>
  <c r="T253"/>
  <c r="U253"/>
  <c r="O254"/>
  <c r="P254"/>
  <c r="Q254"/>
  <c r="R254"/>
  <c r="S254"/>
  <c r="T254"/>
  <c r="U254"/>
  <c r="O255"/>
  <c r="P255"/>
  <c r="Q255"/>
  <c r="R255"/>
  <c r="S255"/>
  <c r="T255"/>
  <c r="U255"/>
  <c r="O256"/>
  <c r="P256"/>
  <c r="Q256"/>
  <c r="R256"/>
  <c r="S256"/>
  <c r="T256"/>
  <c r="U256"/>
  <c r="O257"/>
  <c r="P257"/>
  <c r="Q257"/>
  <c r="R257"/>
  <c r="S257"/>
  <c r="T257"/>
  <c r="U257"/>
  <c r="O258"/>
  <c r="P258"/>
  <c r="Q258"/>
  <c r="R258"/>
  <c r="S258"/>
  <c r="T258"/>
  <c r="U258"/>
  <c r="O259"/>
  <c r="P259"/>
  <c r="Q259"/>
  <c r="R259"/>
  <c r="S259"/>
  <c r="T259"/>
  <c r="U259"/>
  <c r="O260"/>
  <c r="P260"/>
  <c r="Q260"/>
  <c r="R260"/>
  <c r="S260"/>
  <c r="T260"/>
  <c r="U260"/>
  <c r="O261"/>
  <c r="P261"/>
  <c r="Q261"/>
  <c r="R261"/>
  <c r="S261"/>
  <c r="T261"/>
  <c r="U261"/>
  <c r="O262"/>
  <c r="P262"/>
  <c r="Q262"/>
  <c r="R262"/>
  <c r="S262"/>
  <c r="T262"/>
  <c r="U262"/>
  <c r="O263"/>
  <c r="P263"/>
  <c r="Q263"/>
  <c r="R263"/>
  <c r="S263"/>
  <c r="T263"/>
  <c r="U263"/>
  <c r="O264"/>
  <c r="P264"/>
  <c r="Q264"/>
  <c r="R264"/>
  <c r="S264"/>
  <c r="T264"/>
  <c r="U264"/>
  <c r="O265"/>
  <c r="P265"/>
  <c r="Q265"/>
  <c r="R265"/>
  <c r="S265"/>
  <c r="T265"/>
  <c r="U265"/>
  <c r="O266"/>
  <c r="P266"/>
  <c r="Q266"/>
  <c r="R266"/>
  <c r="S266"/>
  <c r="T266"/>
  <c r="U266"/>
  <c r="O267"/>
  <c r="P267"/>
  <c r="Q267"/>
  <c r="R267"/>
  <c r="S267"/>
  <c r="T267"/>
  <c r="U267"/>
  <c r="O268"/>
  <c r="P268"/>
  <c r="Q268"/>
  <c r="R268"/>
  <c r="S268"/>
  <c r="T268"/>
  <c r="U268"/>
  <c r="O269"/>
  <c r="P269"/>
  <c r="Q269"/>
  <c r="R269"/>
  <c r="S269"/>
  <c r="T269"/>
  <c r="U269"/>
  <c r="O270"/>
  <c r="P270"/>
  <c r="Q270"/>
  <c r="R270"/>
  <c r="S270"/>
  <c r="T270"/>
  <c r="U270"/>
  <c r="O271"/>
  <c r="P271"/>
  <c r="Q271"/>
  <c r="R271"/>
  <c r="S271"/>
  <c r="T271"/>
  <c r="U271"/>
  <c r="O272"/>
  <c r="P272"/>
  <c r="Q272"/>
  <c r="R272"/>
  <c r="S272"/>
  <c r="T272"/>
  <c r="U272"/>
  <c r="O273"/>
  <c r="P273"/>
  <c r="Q273"/>
  <c r="R273"/>
  <c r="S273"/>
  <c r="T273"/>
  <c r="U273"/>
  <c r="O274"/>
  <c r="P274"/>
  <c r="Q274"/>
  <c r="R274"/>
  <c r="S274"/>
  <c r="T274"/>
  <c r="U274"/>
  <c r="O275"/>
  <c r="P275"/>
  <c r="Q275"/>
  <c r="R275"/>
  <c r="S275"/>
  <c r="T275"/>
  <c r="U275"/>
  <c r="O276"/>
  <c r="P276"/>
  <c r="Q276"/>
  <c r="R276"/>
  <c r="S276"/>
  <c r="T276"/>
  <c r="U276"/>
  <c r="O277"/>
  <c r="P277"/>
  <c r="Q277"/>
  <c r="R277"/>
  <c r="S277"/>
  <c r="T277"/>
  <c r="U277"/>
  <c r="O278"/>
  <c r="P278"/>
  <c r="Q278"/>
  <c r="R278"/>
  <c r="S278"/>
  <c r="T278"/>
  <c r="U278"/>
  <c r="O279"/>
  <c r="P279"/>
  <c r="Q279"/>
  <c r="R279"/>
  <c r="S279"/>
  <c r="T279"/>
  <c r="U279"/>
  <c r="O280"/>
  <c r="P280"/>
  <c r="Q280"/>
  <c r="R280"/>
  <c r="S280"/>
  <c r="T280"/>
  <c r="U280"/>
  <c r="O281"/>
  <c r="P281"/>
  <c r="Q281"/>
  <c r="R281"/>
  <c r="S281"/>
  <c r="T281"/>
  <c r="U281"/>
  <c r="O282"/>
  <c r="P282"/>
  <c r="Q282"/>
  <c r="R282"/>
  <c r="S282"/>
  <c r="T282"/>
  <c r="U282"/>
  <c r="O283"/>
  <c r="P283"/>
  <c r="Q283"/>
  <c r="R283"/>
  <c r="S283"/>
  <c r="T283"/>
  <c r="U283"/>
  <c r="O284"/>
  <c r="P284"/>
  <c r="Q284"/>
  <c r="R284"/>
  <c r="S284"/>
  <c r="T284"/>
  <c r="U284"/>
  <c r="O285"/>
  <c r="P285"/>
  <c r="Q285"/>
  <c r="R285"/>
  <c r="S285"/>
  <c r="T285"/>
  <c r="U285"/>
  <c r="O286"/>
  <c r="P286"/>
  <c r="Q286"/>
  <c r="R286"/>
  <c r="S286"/>
  <c r="T286"/>
  <c r="U286"/>
  <c r="O287"/>
  <c r="P287"/>
  <c r="Q287"/>
  <c r="R287"/>
  <c r="S287"/>
  <c r="T287"/>
  <c r="U287"/>
  <c r="O288"/>
  <c r="P288"/>
  <c r="Q288"/>
  <c r="R288"/>
  <c r="S288"/>
  <c r="T288"/>
  <c r="U288"/>
  <c r="O289"/>
  <c r="P289"/>
  <c r="Q289"/>
  <c r="R289"/>
  <c r="S289"/>
  <c r="T289"/>
  <c r="U289"/>
  <c r="O290"/>
  <c r="P290"/>
  <c r="Q290"/>
  <c r="R290"/>
  <c r="S290"/>
  <c r="T290"/>
  <c r="U290"/>
  <c r="O291"/>
  <c r="P291"/>
  <c r="Q291"/>
  <c r="R291"/>
  <c r="S291"/>
  <c r="T291"/>
  <c r="U291"/>
  <c r="O292"/>
  <c r="P292"/>
  <c r="Q292"/>
  <c r="R292"/>
  <c r="S292"/>
  <c r="T292"/>
  <c r="U292"/>
  <c r="O293"/>
  <c r="P293"/>
  <c r="Q293"/>
  <c r="R293"/>
  <c r="S293"/>
  <c r="T293"/>
  <c r="U293"/>
  <c r="O294"/>
  <c r="P294"/>
  <c r="Q294"/>
  <c r="R294"/>
  <c r="S294"/>
  <c r="T294"/>
  <c r="U294"/>
  <c r="O295"/>
  <c r="P295"/>
  <c r="Q295"/>
  <c r="R295"/>
  <c r="S295"/>
  <c r="T295"/>
  <c r="U295"/>
  <c r="O296"/>
  <c r="P296"/>
  <c r="Q296"/>
  <c r="R296"/>
  <c r="S296"/>
  <c r="T296"/>
  <c r="U296"/>
  <c r="O297"/>
  <c r="P297"/>
  <c r="Q297"/>
  <c r="R297"/>
  <c r="S297"/>
  <c r="T297"/>
  <c r="U297"/>
  <c r="O298"/>
  <c r="P298"/>
  <c r="Q298"/>
  <c r="R298"/>
  <c r="S298"/>
  <c r="T298"/>
  <c r="U298"/>
  <c r="O299"/>
  <c r="P299"/>
  <c r="Q299"/>
  <c r="R299"/>
  <c r="S299"/>
  <c r="T299"/>
  <c r="U299"/>
  <c r="O300"/>
  <c r="P300"/>
  <c r="Q300"/>
  <c r="R300"/>
  <c r="S300"/>
  <c r="T300"/>
  <c r="U300"/>
  <c r="O301"/>
  <c r="P301"/>
  <c r="Q301"/>
  <c r="R301"/>
  <c r="S301"/>
  <c r="T301"/>
  <c r="U301"/>
  <c r="O302"/>
  <c r="P302"/>
  <c r="Q302"/>
  <c r="R302"/>
  <c r="S302"/>
  <c r="T302"/>
  <c r="U302"/>
  <c r="O303"/>
  <c r="P303"/>
  <c r="Q303"/>
  <c r="R303"/>
  <c r="S303"/>
  <c r="T303"/>
  <c r="U303"/>
  <c r="O304"/>
  <c r="P304"/>
  <c r="Q304"/>
  <c r="R304"/>
  <c r="S304"/>
  <c r="T304"/>
  <c r="U304"/>
  <c r="O305"/>
  <c r="P305"/>
  <c r="Q305"/>
  <c r="R305"/>
  <c r="S305"/>
  <c r="T305"/>
  <c r="U305"/>
  <c r="O306"/>
  <c r="P306"/>
  <c r="Q306"/>
  <c r="R306"/>
  <c r="S306"/>
  <c r="T306"/>
  <c r="U306"/>
  <c r="O307"/>
  <c r="P307"/>
  <c r="Q307"/>
  <c r="R307"/>
  <c r="S307"/>
  <c r="T307"/>
  <c r="U307"/>
  <c r="O308"/>
  <c r="P308"/>
  <c r="Q308"/>
  <c r="R308"/>
  <c r="S308"/>
  <c r="T308"/>
  <c r="U308"/>
  <c r="O309"/>
  <c r="P309"/>
  <c r="Q309"/>
  <c r="R309"/>
  <c r="S309"/>
  <c r="T309"/>
  <c r="U309"/>
  <c r="O310"/>
  <c r="P310"/>
  <c r="Q310"/>
  <c r="R310"/>
  <c r="S310"/>
  <c r="T310"/>
  <c r="U310"/>
  <c r="O311"/>
  <c r="P311"/>
  <c r="Q311"/>
  <c r="R311"/>
  <c r="S311"/>
  <c r="T311"/>
  <c r="U311"/>
  <c r="O312"/>
  <c r="P312"/>
  <c r="Q312"/>
  <c r="R312"/>
  <c r="S312"/>
  <c r="T312"/>
  <c r="U312"/>
  <c r="O313"/>
  <c r="P313"/>
  <c r="Q313"/>
  <c r="R313"/>
  <c r="S313"/>
  <c r="T313"/>
  <c r="U313"/>
  <c r="O314"/>
  <c r="P314"/>
  <c r="Q314"/>
  <c r="R314"/>
  <c r="S314"/>
  <c r="T314"/>
  <c r="U314"/>
  <c r="O315"/>
  <c r="P315"/>
  <c r="Q315"/>
  <c r="R315"/>
  <c r="S315"/>
  <c r="T315"/>
  <c r="U315"/>
  <c r="O316"/>
  <c r="P316"/>
  <c r="Q316"/>
  <c r="R316"/>
  <c r="S316"/>
  <c r="T316"/>
  <c r="U316"/>
  <c r="O317"/>
  <c r="P317"/>
  <c r="Q317"/>
  <c r="R317"/>
  <c r="S317"/>
  <c r="T317"/>
  <c r="U317"/>
  <c r="O318"/>
  <c r="P318"/>
  <c r="Q318"/>
  <c r="R318"/>
  <c r="S318"/>
  <c r="T318"/>
  <c r="U318"/>
  <c r="O319"/>
  <c r="P319"/>
  <c r="Q319"/>
  <c r="R319"/>
  <c r="S319"/>
  <c r="T319"/>
  <c r="U319"/>
  <c r="O320"/>
  <c r="P320"/>
  <c r="Q320"/>
  <c r="R320"/>
  <c r="S320"/>
  <c r="T320"/>
  <c r="U320"/>
  <c r="O321"/>
  <c r="P321"/>
  <c r="Q321"/>
  <c r="R321"/>
  <c r="S321"/>
  <c r="T321"/>
  <c r="U321"/>
  <c r="O322"/>
  <c r="P322"/>
  <c r="Q322"/>
  <c r="R322"/>
  <c r="S322"/>
  <c r="T322"/>
  <c r="U322"/>
  <c r="O323"/>
  <c r="P323"/>
  <c r="Q323"/>
  <c r="R323"/>
  <c r="S323"/>
  <c r="T323"/>
  <c r="U323"/>
  <c r="O324"/>
  <c r="P324"/>
  <c r="Q324"/>
  <c r="R324"/>
  <c r="S324"/>
  <c r="T324"/>
  <c r="U324"/>
  <c r="O325"/>
  <c r="P325"/>
  <c r="Q325"/>
  <c r="R325"/>
  <c r="S325"/>
  <c r="T325"/>
  <c r="U325"/>
  <c r="O326"/>
  <c r="P326"/>
  <c r="Q326"/>
  <c r="R326"/>
  <c r="S326"/>
  <c r="T326"/>
  <c r="U326"/>
  <c r="O327"/>
  <c r="P327"/>
  <c r="Q327"/>
  <c r="R327"/>
  <c r="S327"/>
  <c r="T327"/>
  <c r="U327"/>
  <c r="O328"/>
  <c r="P328"/>
  <c r="Q328"/>
  <c r="R328"/>
  <c r="S328"/>
  <c r="T328"/>
  <c r="U328"/>
  <c r="O329"/>
  <c r="P329"/>
  <c r="Q329"/>
  <c r="R329"/>
  <c r="S329"/>
  <c r="T329"/>
  <c r="U329"/>
  <c r="O330"/>
  <c r="P330"/>
  <c r="Q330"/>
  <c r="R330"/>
  <c r="S330"/>
  <c r="T330"/>
  <c r="U330"/>
  <c r="O331"/>
  <c r="P331"/>
  <c r="Q331"/>
  <c r="R331"/>
  <c r="S331"/>
  <c r="T331"/>
  <c r="U331"/>
  <c r="O332"/>
  <c r="P332"/>
  <c r="Q332"/>
  <c r="R332"/>
  <c r="S332"/>
  <c r="T332"/>
  <c r="U332"/>
  <c r="O333"/>
  <c r="P333"/>
  <c r="Q333"/>
  <c r="R333"/>
  <c r="S333"/>
  <c r="T333"/>
  <c r="U333"/>
  <c r="O334"/>
  <c r="P334"/>
  <c r="Q334"/>
  <c r="R334"/>
  <c r="S334"/>
  <c r="T334"/>
  <c r="U334"/>
  <c r="O335"/>
  <c r="P335"/>
  <c r="Q335"/>
  <c r="R335"/>
  <c r="S335"/>
  <c r="T335"/>
  <c r="U335"/>
  <c r="O336"/>
  <c r="P336"/>
  <c r="Q336"/>
  <c r="R336"/>
  <c r="S336"/>
  <c r="T336"/>
  <c r="U336"/>
  <c r="O337"/>
  <c r="P337"/>
  <c r="Q337"/>
  <c r="R337"/>
  <c r="S337"/>
  <c r="T337"/>
  <c r="U337"/>
  <c r="O338"/>
  <c r="P338"/>
  <c r="Q338"/>
  <c r="R338"/>
  <c r="S338"/>
  <c r="T338"/>
  <c r="U338"/>
  <c r="O339"/>
  <c r="P339"/>
  <c r="Q339"/>
  <c r="R339"/>
  <c r="S339"/>
  <c r="T339"/>
  <c r="U339"/>
  <c r="O340"/>
  <c r="P340"/>
  <c r="Q340"/>
  <c r="R340"/>
  <c r="S340"/>
  <c r="T340"/>
  <c r="U340"/>
  <c r="O341"/>
  <c r="P341"/>
  <c r="Q341"/>
  <c r="R341"/>
  <c r="S341"/>
  <c r="T341"/>
  <c r="U341"/>
  <c r="O342"/>
  <c r="P342"/>
  <c r="Q342"/>
  <c r="R342"/>
  <c r="S342"/>
  <c r="T342"/>
  <c r="U342"/>
  <c r="O343"/>
  <c r="P343"/>
  <c r="Q343"/>
  <c r="R343"/>
  <c r="S343"/>
  <c r="T343"/>
  <c r="U343"/>
  <c r="O344"/>
  <c r="P344"/>
  <c r="Q344"/>
  <c r="R344"/>
  <c r="S344"/>
  <c r="T344"/>
  <c r="U344"/>
  <c r="O345"/>
  <c r="P345"/>
  <c r="Q345"/>
  <c r="R345"/>
  <c r="S345"/>
  <c r="T345"/>
  <c r="U345"/>
  <c r="O346"/>
  <c r="P346"/>
  <c r="Q346"/>
  <c r="R346"/>
  <c r="S346"/>
  <c r="T346"/>
  <c r="U346"/>
  <c r="O347"/>
  <c r="P347"/>
  <c r="Q347"/>
  <c r="R347"/>
  <c r="S347"/>
  <c r="T347"/>
  <c r="U347"/>
  <c r="O348"/>
  <c r="P348"/>
  <c r="Q348"/>
  <c r="R348"/>
  <c r="S348"/>
  <c r="T348"/>
  <c r="U348"/>
  <c r="O349"/>
  <c r="P349"/>
  <c r="Q349"/>
  <c r="R349"/>
  <c r="S349"/>
  <c r="T349"/>
  <c r="U349"/>
  <c r="O350"/>
  <c r="P350"/>
  <c r="Q350"/>
  <c r="R350"/>
  <c r="S350"/>
  <c r="T350"/>
  <c r="U350"/>
  <c r="O351"/>
  <c r="P351"/>
  <c r="Q351"/>
  <c r="R351"/>
  <c r="S351"/>
  <c r="T351"/>
  <c r="U351"/>
  <c r="O352"/>
  <c r="P352"/>
  <c r="Q352"/>
  <c r="R352"/>
  <c r="S352"/>
  <c r="T352"/>
  <c r="U352"/>
  <c r="O353"/>
  <c r="P353"/>
  <c r="Q353"/>
  <c r="R353"/>
  <c r="S353"/>
  <c r="T353"/>
  <c r="U353"/>
  <c r="O354"/>
  <c r="P354"/>
  <c r="Q354"/>
  <c r="R354"/>
  <c r="S354"/>
  <c r="T354"/>
  <c r="U354"/>
  <c r="O355"/>
  <c r="P355"/>
  <c r="Q355"/>
  <c r="R355"/>
  <c r="S355"/>
  <c r="T355"/>
  <c r="U355"/>
  <c r="O356"/>
  <c r="P356"/>
  <c r="Q356"/>
  <c r="R356"/>
  <c r="S356"/>
  <c r="T356"/>
  <c r="U356"/>
  <c r="O357"/>
  <c r="P357"/>
  <c r="Q357"/>
  <c r="R357"/>
  <c r="S357"/>
  <c r="T357"/>
  <c r="U357"/>
  <c r="O358"/>
  <c r="P358"/>
  <c r="Q358"/>
  <c r="R358"/>
  <c r="S358"/>
  <c r="T358"/>
  <c r="U358"/>
  <c r="O359"/>
  <c r="P359"/>
  <c r="Q359"/>
  <c r="R359"/>
  <c r="S359"/>
  <c r="T359"/>
  <c r="U359"/>
  <c r="O360"/>
  <c r="P360"/>
  <c r="Q360"/>
  <c r="R360"/>
  <c r="S360"/>
  <c r="T360"/>
  <c r="U360"/>
  <c r="O361"/>
  <c r="P361"/>
  <c r="Q361"/>
  <c r="R361"/>
  <c r="S361"/>
  <c r="T361"/>
  <c r="U361"/>
  <c r="O362"/>
  <c r="P362"/>
  <c r="Q362"/>
  <c r="R362"/>
  <c r="S362"/>
  <c r="T362"/>
  <c r="U362"/>
  <c r="O363"/>
  <c r="P363"/>
  <c r="Q363"/>
  <c r="R363"/>
  <c r="S363"/>
  <c r="T363"/>
  <c r="U363"/>
  <c r="O364"/>
  <c r="P364"/>
  <c r="Q364"/>
  <c r="R364"/>
  <c r="S364"/>
  <c r="T364"/>
  <c r="U364"/>
  <c r="O365"/>
  <c r="P365"/>
  <c r="Q365"/>
  <c r="R365"/>
  <c r="S365"/>
  <c r="T365"/>
  <c r="U365"/>
  <c r="O366"/>
  <c r="P366"/>
  <c r="Q366"/>
  <c r="R366"/>
  <c r="S366"/>
  <c r="T366"/>
  <c r="U366"/>
  <c r="O367"/>
  <c r="P367"/>
  <c r="Q367"/>
  <c r="R367"/>
  <c r="S367"/>
  <c r="T367"/>
  <c r="U367"/>
  <c r="O368"/>
  <c r="P368"/>
  <c r="Q368"/>
  <c r="R368"/>
  <c r="S368"/>
  <c r="T368"/>
  <c r="U368"/>
  <c r="O369"/>
  <c r="P369"/>
  <c r="Q369"/>
  <c r="R369"/>
  <c r="S369"/>
  <c r="T369"/>
  <c r="U369"/>
  <c r="O370"/>
  <c r="P370"/>
  <c r="Q370"/>
  <c r="R370"/>
  <c r="S370"/>
  <c r="T370"/>
  <c r="U370"/>
  <c r="O371"/>
  <c r="P371"/>
  <c r="Q371"/>
  <c r="R371"/>
  <c r="S371"/>
  <c r="T371"/>
  <c r="U371"/>
  <c r="O372"/>
  <c r="P372"/>
  <c r="Q372"/>
  <c r="R372"/>
  <c r="S372"/>
  <c r="T372"/>
  <c r="U372"/>
  <c r="O373"/>
  <c r="P373"/>
  <c r="Q373"/>
  <c r="R373"/>
  <c r="S373"/>
  <c r="T373"/>
  <c r="U373"/>
  <c r="O374"/>
  <c r="P374"/>
  <c r="Q374"/>
  <c r="R374"/>
  <c r="S374"/>
  <c r="T374"/>
  <c r="U374"/>
  <c r="O375"/>
  <c r="P375"/>
  <c r="Q375"/>
  <c r="R375"/>
  <c r="S375"/>
  <c r="T375"/>
  <c r="U375"/>
  <c r="O376"/>
  <c r="P376"/>
  <c r="Q376"/>
  <c r="R376"/>
  <c r="S376"/>
  <c r="T376"/>
  <c r="U376"/>
  <c r="O377"/>
  <c r="P377"/>
  <c r="Q377"/>
  <c r="R377"/>
  <c r="S377"/>
  <c r="T377"/>
  <c r="U377"/>
  <c r="O378"/>
  <c r="P378"/>
  <c r="Q378"/>
  <c r="R378"/>
  <c r="S378"/>
  <c r="T378"/>
  <c r="U378"/>
  <c r="O379"/>
  <c r="P379"/>
  <c r="Q379"/>
  <c r="R379"/>
  <c r="S379"/>
  <c r="T379"/>
  <c r="U379"/>
  <c r="O380"/>
  <c r="P380"/>
  <c r="Q380"/>
  <c r="R380"/>
  <c r="S380"/>
  <c r="T380"/>
  <c r="U380"/>
  <c r="O381"/>
  <c r="P381"/>
  <c r="Q381"/>
  <c r="R381"/>
  <c r="S381"/>
  <c r="T381"/>
  <c r="U381"/>
  <c r="O382"/>
  <c r="P382"/>
  <c r="Q382"/>
  <c r="R382"/>
  <c r="S382"/>
  <c r="T382"/>
  <c r="U382"/>
  <c r="O383"/>
  <c r="P383"/>
  <c r="Q383"/>
  <c r="R383"/>
  <c r="S383"/>
  <c r="T383"/>
  <c r="U383"/>
  <c r="O384"/>
  <c r="P384"/>
  <c r="Q384"/>
  <c r="R384"/>
  <c r="S384"/>
  <c r="T384"/>
  <c r="U384"/>
  <c r="O385"/>
  <c r="P385"/>
  <c r="Q385"/>
  <c r="R385"/>
  <c r="S385"/>
  <c r="T385"/>
  <c r="U385"/>
  <c r="O386"/>
  <c r="P386"/>
  <c r="Q386"/>
  <c r="R386"/>
  <c r="S386"/>
  <c r="T386"/>
  <c r="U386"/>
  <c r="O387"/>
  <c r="P387"/>
  <c r="Q387"/>
  <c r="R387"/>
  <c r="S387"/>
  <c r="T387"/>
  <c r="U387"/>
  <c r="O388"/>
  <c r="P388"/>
  <c r="Q388"/>
  <c r="R388"/>
  <c r="S388"/>
  <c r="T388"/>
  <c r="U388"/>
  <c r="O389"/>
  <c r="P389"/>
  <c r="Q389"/>
  <c r="R389"/>
  <c r="S389"/>
  <c r="T389"/>
  <c r="U389"/>
  <c r="O390"/>
  <c r="P390"/>
  <c r="Q390"/>
  <c r="R390"/>
  <c r="S390"/>
  <c r="T390"/>
  <c r="U390"/>
  <c r="O391"/>
  <c r="P391"/>
  <c r="Q391"/>
  <c r="R391"/>
  <c r="S391"/>
  <c r="T391"/>
  <c r="U391"/>
  <c r="O392"/>
  <c r="P392"/>
  <c r="Q392"/>
  <c r="R392"/>
  <c r="S392"/>
  <c r="T392"/>
  <c r="U392"/>
  <c r="O393"/>
  <c r="P393"/>
  <c r="Q393"/>
  <c r="R393"/>
  <c r="S393"/>
  <c r="T393"/>
  <c r="U393"/>
  <c r="O394"/>
  <c r="P394"/>
  <c r="Q394"/>
  <c r="R394"/>
  <c r="S394"/>
  <c r="T394"/>
  <c r="U394"/>
  <c r="O395"/>
  <c r="P395"/>
  <c r="Q395"/>
  <c r="R395"/>
  <c r="S395"/>
  <c r="T395"/>
  <c r="U395"/>
  <c r="O396"/>
  <c r="P396"/>
  <c r="Q396"/>
  <c r="R396"/>
  <c r="S396"/>
  <c r="T396"/>
  <c r="U396"/>
  <c r="O397"/>
  <c r="P397"/>
  <c r="Q397"/>
  <c r="R397"/>
  <c r="S397"/>
  <c r="T397"/>
  <c r="U397"/>
  <c r="O398"/>
  <c r="P398"/>
  <c r="Q398"/>
  <c r="R398"/>
  <c r="S398"/>
  <c r="T398"/>
  <c r="U398"/>
  <c r="O399"/>
  <c r="P399"/>
  <c r="Q399"/>
  <c r="R399"/>
  <c r="S399"/>
  <c r="T399"/>
  <c r="U399"/>
  <c r="O400"/>
  <c r="P400"/>
  <c r="Q400"/>
  <c r="R400"/>
  <c r="S400"/>
  <c r="T400"/>
  <c r="U400"/>
  <c r="O401"/>
  <c r="P401"/>
  <c r="Q401"/>
  <c r="R401"/>
  <c r="S401"/>
  <c r="T401"/>
  <c r="U401"/>
  <c r="O402"/>
  <c r="P402"/>
  <c r="Q402"/>
  <c r="R402"/>
  <c r="S402"/>
  <c r="T402"/>
  <c r="U402"/>
  <c r="O403"/>
  <c r="P403"/>
  <c r="Q403"/>
  <c r="R403"/>
  <c r="S403"/>
  <c r="T403"/>
  <c r="U403"/>
  <c r="O404"/>
  <c r="P404"/>
  <c r="Q404"/>
  <c r="R404"/>
  <c r="S404"/>
  <c r="T404"/>
  <c r="U404"/>
  <c r="O405"/>
  <c r="P405"/>
  <c r="Q405"/>
  <c r="R405"/>
  <c r="S405"/>
  <c r="T405"/>
  <c r="U405"/>
  <c r="O406"/>
  <c r="P406"/>
  <c r="Q406"/>
  <c r="R406"/>
  <c r="S406"/>
  <c r="T406"/>
  <c r="U406"/>
  <c r="O407"/>
  <c r="P407"/>
  <c r="Q407"/>
  <c r="R407"/>
  <c r="S407"/>
  <c r="T407"/>
  <c r="U407"/>
  <c r="O408"/>
  <c r="P408"/>
  <c r="Q408"/>
  <c r="R408"/>
  <c r="S408"/>
  <c r="T408"/>
  <c r="U408"/>
  <c r="O409"/>
  <c r="P409"/>
  <c r="Q409"/>
  <c r="R409"/>
  <c r="S409"/>
  <c r="T409"/>
  <c r="U409"/>
  <c r="O410"/>
  <c r="P410"/>
  <c r="Q410"/>
  <c r="R410"/>
  <c r="S410"/>
  <c r="T410"/>
  <c r="U410"/>
  <c r="O411"/>
  <c r="P411"/>
  <c r="Q411"/>
  <c r="R411"/>
  <c r="S411"/>
  <c r="T411"/>
  <c r="U411"/>
  <c r="O412"/>
  <c r="P412"/>
  <c r="Q412"/>
  <c r="R412"/>
  <c r="S412"/>
  <c r="T412"/>
  <c r="U412"/>
  <c r="O413"/>
  <c r="P413"/>
  <c r="Q413"/>
  <c r="R413"/>
  <c r="S413"/>
  <c r="T413"/>
  <c r="U413"/>
  <c r="O414"/>
  <c r="P414"/>
  <c r="Q414"/>
  <c r="R414"/>
  <c r="S414"/>
  <c r="T414"/>
  <c r="U414"/>
  <c r="O415"/>
  <c r="P415"/>
  <c r="Q415"/>
  <c r="R415"/>
  <c r="S415"/>
  <c r="T415"/>
  <c r="U415"/>
  <c r="O416"/>
  <c r="P416"/>
  <c r="Q416"/>
  <c r="R416"/>
  <c r="S416"/>
  <c r="T416"/>
  <c r="U416"/>
  <c r="O417"/>
  <c r="P417"/>
  <c r="Q417"/>
  <c r="R417"/>
  <c r="S417"/>
  <c r="T417"/>
  <c r="U417"/>
  <c r="O418"/>
  <c r="P418"/>
  <c r="Q418"/>
  <c r="R418"/>
  <c r="S418"/>
  <c r="T418"/>
  <c r="U418"/>
  <c r="O419"/>
  <c r="P419"/>
  <c r="Q419"/>
  <c r="R419"/>
  <c r="S419"/>
  <c r="T419"/>
  <c r="U419"/>
  <c r="O420"/>
  <c r="P420"/>
  <c r="Q420"/>
  <c r="R420"/>
  <c r="S420"/>
  <c r="T420"/>
  <c r="U420"/>
  <c r="O421"/>
  <c r="P421"/>
  <c r="Q421"/>
  <c r="R421"/>
  <c r="S421"/>
  <c r="T421"/>
  <c r="U421"/>
  <c r="O422"/>
  <c r="P422"/>
  <c r="Q422"/>
  <c r="R422"/>
  <c r="S422"/>
  <c r="T422"/>
  <c r="U422"/>
  <c r="O423"/>
  <c r="P423"/>
  <c r="Q423"/>
  <c r="R423"/>
  <c r="S423"/>
  <c r="T423"/>
  <c r="U423"/>
  <c r="O424"/>
  <c r="P424"/>
  <c r="Q424"/>
  <c r="R424"/>
  <c r="S424"/>
  <c r="T424"/>
  <c r="U424"/>
  <c r="O425"/>
  <c r="P425"/>
  <c r="Q425"/>
  <c r="R425"/>
  <c r="S425"/>
  <c r="T425"/>
  <c r="U425"/>
  <c r="O426"/>
  <c r="P426"/>
  <c r="Q426"/>
  <c r="R426"/>
  <c r="S426"/>
  <c r="T426"/>
  <c r="U426"/>
  <c r="O427"/>
  <c r="P427"/>
  <c r="Q427"/>
  <c r="R427"/>
  <c r="S427"/>
  <c r="T427"/>
  <c r="U427"/>
  <c r="O428"/>
  <c r="P428"/>
  <c r="Q428"/>
  <c r="R428"/>
  <c r="S428"/>
  <c r="T428"/>
  <c r="U428"/>
  <c r="O429"/>
  <c r="P429"/>
  <c r="Q429"/>
  <c r="R429"/>
  <c r="S429"/>
  <c r="T429"/>
  <c r="U429"/>
  <c r="O430"/>
  <c r="P430"/>
  <c r="Q430"/>
  <c r="R430"/>
  <c r="S430"/>
  <c r="T430"/>
  <c r="U430"/>
  <c r="O431"/>
  <c r="P431"/>
  <c r="Q431"/>
  <c r="R431"/>
  <c r="S431"/>
  <c r="T431"/>
  <c r="U431"/>
  <c r="O432"/>
  <c r="P432"/>
  <c r="Q432"/>
  <c r="R432"/>
  <c r="S432"/>
  <c r="T432"/>
  <c r="U432"/>
  <c r="O433"/>
  <c r="P433"/>
  <c r="Q433"/>
  <c r="R433"/>
  <c r="S433"/>
  <c r="T433"/>
  <c r="U433"/>
  <c r="O434"/>
  <c r="P434"/>
  <c r="Q434"/>
  <c r="R434"/>
  <c r="S434"/>
  <c r="T434"/>
  <c r="U434"/>
  <c r="O435"/>
  <c r="P435"/>
  <c r="Q435"/>
  <c r="R435"/>
  <c r="S435"/>
  <c r="T435"/>
  <c r="U435"/>
  <c r="O436"/>
  <c r="P436"/>
  <c r="Q436"/>
  <c r="R436"/>
  <c r="S436"/>
  <c r="T436"/>
  <c r="U436"/>
  <c r="O437"/>
  <c r="P437"/>
  <c r="Q437"/>
  <c r="R437"/>
  <c r="S437"/>
  <c r="T437"/>
  <c r="U437"/>
  <c r="O438"/>
  <c r="P438"/>
  <c r="Q438"/>
  <c r="R438"/>
  <c r="S438"/>
  <c r="T438"/>
  <c r="U438"/>
  <c r="O439"/>
  <c r="P439"/>
  <c r="Q439"/>
  <c r="R439"/>
  <c r="S439"/>
  <c r="T439"/>
  <c r="U439"/>
  <c r="O440"/>
  <c r="P440"/>
  <c r="Q440"/>
  <c r="R440"/>
  <c r="S440"/>
  <c r="T440"/>
  <c r="U440"/>
  <c r="O441"/>
  <c r="P441"/>
  <c r="Q441"/>
  <c r="R441"/>
  <c r="S441"/>
  <c r="T441"/>
  <c r="U441"/>
  <c r="O442"/>
  <c r="P442"/>
  <c r="Q442"/>
  <c r="R442"/>
  <c r="S442"/>
  <c r="T442"/>
  <c r="U442"/>
  <c r="O443"/>
  <c r="P443"/>
  <c r="Q443"/>
  <c r="R443"/>
  <c r="S443"/>
  <c r="T443"/>
  <c r="U443"/>
  <c r="O444"/>
  <c r="P444"/>
  <c r="Q444"/>
  <c r="R444"/>
  <c r="S444"/>
  <c r="T444"/>
  <c r="U444"/>
  <c r="O445"/>
  <c r="P445"/>
  <c r="Q445"/>
  <c r="R445"/>
  <c r="S445"/>
  <c r="T445"/>
  <c r="U445"/>
  <c r="O446"/>
  <c r="P446"/>
  <c r="Q446"/>
  <c r="R446"/>
  <c r="S446"/>
  <c r="T446"/>
  <c r="U446"/>
  <c r="O447"/>
  <c r="P447"/>
  <c r="Q447"/>
  <c r="R447"/>
  <c r="S447"/>
  <c r="T447"/>
  <c r="U447"/>
  <c r="O448"/>
  <c r="P448"/>
  <c r="Q448"/>
  <c r="R448"/>
  <c r="S448"/>
  <c r="T448"/>
  <c r="U448"/>
  <c r="O449"/>
  <c r="P449"/>
  <c r="Q449"/>
  <c r="R449"/>
  <c r="S449"/>
  <c r="T449"/>
  <c r="U449"/>
  <c r="O450"/>
  <c r="P450"/>
  <c r="Q450"/>
  <c r="R450"/>
  <c r="S450"/>
  <c r="T450"/>
  <c r="U450"/>
  <c r="O451"/>
  <c r="P451"/>
  <c r="Q451"/>
  <c r="R451"/>
  <c r="S451"/>
  <c r="T451"/>
  <c r="U451"/>
  <c r="O452"/>
  <c r="P452"/>
  <c r="Q452"/>
  <c r="R452"/>
  <c r="S452"/>
  <c r="T452"/>
  <c r="U452"/>
  <c r="O453"/>
  <c r="P453"/>
  <c r="Q453"/>
  <c r="R453"/>
  <c r="S453"/>
  <c r="T453"/>
  <c r="U453"/>
  <c r="O454"/>
  <c r="P454"/>
  <c r="Q454"/>
  <c r="R454"/>
  <c r="S454"/>
  <c r="T454"/>
  <c r="U454"/>
  <c r="O455"/>
  <c r="P455"/>
  <c r="Q455"/>
  <c r="R455"/>
  <c r="S455"/>
  <c r="T455"/>
  <c r="U455"/>
  <c r="O456"/>
  <c r="P456"/>
  <c r="Q456"/>
  <c r="R456"/>
  <c r="S456"/>
  <c r="T456"/>
  <c r="U456"/>
  <c r="O457"/>
  <c r="P457"/>
  <c r="Q457"/>
  <c r="R457"/>
  <c r="S457"/>
  <c r="T457"/>
  <c r="U457"/>
  <c r="O458"/>
  <c r="P458"/>
  <c r="Q458"/>
  <c r="R458"/>
  <c r="S458"/>
  <c r="T458"/>
  <c r="U458"/>
  <c r="O459"/>
  <c r="P459"/>
  <c r="Q459"/>
  <c r="R459"/>
  <c r="S459"/>
  <c r="T459"/>
  <c r="U459"/>
  <c r="O460"/>
  <c r="P460"/>
  <c r="Q460"/>
  <c r="R460"/>
  <c r="S460"/>
  <c r="T460"/>
  <c r="U460"/>
  <c r="O461"/>
  <c r="P461"/>
  <c r="Q461"/>
  <c r="R461"/>
  <c r="S461"/>
  <c r="T461"/>
  <c r="U461"/>
  <c r="O462"/>
  <c r="P462"/>
  <c r="Q462"/>
  <c r="R462"/>
  <c r="S462"/>
  <c r="T462"/>
  <c r="U462"/>
  <c r="O463"/>
  <c r="P463"/>
  <c r="Q463"/>
  <c r="R463"/>
  <c r="S463"/>
  <c r="T463"/>
  <c r="U463"/>
  <c r="O464"/>
  <c r="P464"/>
  <c r="Q464"/>
  <c r="R464"/>
  <c r="S464"/>
  <c r="T464"/>
  <c r="U464"/>
  <c r="O465"/>
  <c r="P465"/>
  <c r="Q465"/>
  <c r="R465"/>
  <c r="S465"/>
  <c r="T465"/>
  <c r="U465"/>
  <c r="O466"/>
  <c r="P466"/>
  <c r="Q466"/>
  <c r="R466"/>
  <c r="S466"/>
  <c r="T466"/>
  <c r="U466"/>
  <c r="O467"/>
  <c r="P467"/>
  <c r="Q467"/>
  <c r="R467"/>
  <c r="S467"/>
  <c r="T467"/>
  <c r="U467"/>
  <c r="O468"/>
  <c r="P468"/>
  <c r="Q468"/>
  <c r="R468"/>
  <c r="S468"/>
  <c r="T468"/>
  <c r="U468"/>
  <c r="O469"/>
  <c r="P469"/>
  <c r="Q469"/>
  <c r="R469"/>
  <c r="S469"/>
  <c r="T469"/>
  <c r="U469"/>
  <c r="O470"/>
  <c r="P470"/>
  <c r="Q470"/>
  <c r="R470"/>
  <c r="S470"/>
  <c r="T470"/>
  <c r="U470"/>
  <c r="O471"/>
  <c r="P471"/>
  <c r="Q471"/>
  <c r="R471"/>
  <c r="S471"/>
  <c r="T471"/>
  <c r="U471"/>
  <c r="O472"/>
  <c r="P472"/>
  <c r="Q472"/>
  <c r="R472"/>
  <c r="S472"/>
  <c r="T472"/>
  <c r="U472"/>
  <c r="O473"/>
  <c r="P473"/>
  <c r="Q473"/>
  <c r="R473"/>
  <c r="S473"/>
  <c r="T473"/>
  <c r="U473"/>
  <c r="O474"/>
  <c r="P474"/>
  <c r="Q474"/>
  <c r="R474"/>
  <c r="S474"/>
  <c r="T474"/>
  <c r="U474"/>
  <c r="O475"/>
  <c r="P475"/>
  <c r="Q475"/>
  <c r="R475"/>
  <c r="S475"/>
  <c r="T475"/>
  <c r="U475"/>
  <c r="O476"/>
  <c r="P476"/>
  <c r="Q476"/>
  <c r="R476"/>
  <c r="S476"/>
  <c r="T476"/>
  <c r="U476"/>
  <c r="O477"/>
  <c r="P477"/>
  <c r="Q477"/>
  <c r="R477"/>
  <c r="S477"/>
  <c r="T477"/>
  <c r="U477"/>
  <c r="O478"/>
  <c r="P478"/>
  <c r="Q478"/>
  <c r="R478"/>
  <c r="S478"/>
  <c r="T478"/>
  <c r="U478"/>
  <c r="O479"/>
  <c r="P479"/>
  <c r="Q479"/>
  <c r="R479"/>
  <c r="S479"/>
  <c r="T479"/>
  <c r="U479"/>
  <c r="O480"/>
  <c r="P480"/>
  <c r="Q480"/>
  <c r="R480"/>
  <c r="S480"/>
  <c r="T480"/>
  <c r="U480"/>
  <c r="O481"/>
  <c r="P481"/>
  <c r="Q481"/>
  <c r="R481"/>
  <c r="S481"/>
  <c r="T481"/>
  <c r="U481"/>
  <c r="O482"/>
  <c r="P482"/>
  <c r="Q482"/>
  <c r="R482"/>
  <c r="S482"/>
  <c r="T482"/>
  <c r="U482"/>
  <c r="O483"/>
  <c r="P483"/>
  <c r="Q483"/>
  <c r="R483"/>
  <c r="S483"/>
  <c r="T483"/>
  <c r="U483"/>
  <c r="O484"/>
  <c r="P484"/>
  <c r="Q484"/>
  <c r="R484"/>
  <c r="S484"/>
  <c r="T484"/>
  <c r="U484"/>
  <c r="O485"/>
  <c r="P485"/>
  <c r="Q485"/>
  <c r="R485"/>
  <c r="S485"/>
  <c r="T485"/>
  <c r="U485"/>
  <c r="O486"/>
  <c r="P486"/>
  <c r="Q486"/>
  <c r="R486"/>
  <c r="S486"/>
  <c r="T486"/>
  <c r="U486"/>
  <c r="O487"/>
  <c r="P487"/>
  <c r="Q487"/>
  <c r="R487"/>
  <c r="S487"/>
  <c r="T487"/>
  <c r="U487"/>
  <c r="O488"/>
  <c r="P488"/>
  <c r="Q488"/>
  <c r="R488"/>
  <c r="S488"/>
  <c r="T488"/>
  <c r="U488"/>
  <c r="O489"/>
  <c r="P489"/>
  <c r="Q489"/>
  <c r="R489"/>
  <c r="S489"/>
  <c r="T489"/>
  <c r="U489"/>
  <c r="O490"/>
  <c r="P490"/>
  <c r="Q490"/>
  <c r="R490"/>
  <c r="S490"/>
  <c r="T490"/>
  <c r="U490"/>
  <c r="O491"/>
  <c r="P491"/>
  <c r="Q491"/>
  <c r="R491"/>
  <c r="S491"/>
  <c r="T491"/>
  <c r="U491"/>
  <c r="O492"/>
  <c r="P492"/>
  <c r="Q492"/>
  <c r="R492"/>
  <c r="S492"/>
  <c r="T492"/>
  <c r="U492"/>
  <c r="O493"/>
  <c r="P493"/>
  <c r="Q493"/>
  <c r="R493"/>
  <c r="S493"/>
  <c r="T493"/>
  <c r="U493"/>
  <c r="O494"/>
  <c r="P494"/>
  <c r="Q494"/>
  <c r="R494"/>
  <c r="S494"/>
  <c r="T494"/>
  <c r="U494"/>
  <c r="O495"/>
  <c r="P495"/>
  <c r="Q495"/>
  <c r="R495"/>
  <c r="S495"/>
  <c r="T495"/>
  <c r="U495"/>
  <c r="O496"/>
  <c r="P496"/>
  <c r="Q496"/>
  <c r="R496"/>
  <c r="S496"/>
  <c r="T496"/>
  <c r="U496"/>
  <c r="O497"/>
  <c r="P497"/>
  <c r="Q497"/>
  <c r="R497"/>
  <c r="S497"/>
  <c r="T497"/>
  <c r="U497"/>
  <c r="O498"/>
  <c r="P498"/>
  <c r="Q498"/>
  <c r="R498"/>
  <c r="S498"/>
  <c r="T498"/>
  <c r="U498"/>
  <c r="O499"/>
  <c r="P499"/>
  <c r="Q499"/>
  <c r="R499"/>
  <c r="S499"/>
  <c r="T499"/>
  <c r="U499"/>
  <c r="O500"/>
  <c r="P500"/>
  <c r="Q500"/>
  <c r="R500"/>
  <c r="S500"/>
  <c r="T500"/>
  <c r="U500"/>
  <c r="O501"/>
  <c r="P501"/>
  <c r="Q501"/>
  <c r="R501"/>
  <c r="S501"/>
  <c r="T501"/>
  <c r="U501"/>
  <c r="O502"/>
  <c r="P502"/>
  <c r="Q502"/>
  <c r="R502"/>
  <c r="S502"/>
  <c r="T502"/>
  <c r="U502"/>
  <c r="O503"/>
  <c r="P503"/>
  <c r="Q503"/>
  <c r="R503"/>
  <c r="S503"/>
  <c r="T503"/>
  <c r="U503"/>
  <c r="O504"/>
  <c r="P504"/>
  <c r="Q504"/>
  <c r="R504"/>
  <c r="S504"/>
  <c r="T504"/>
  <c r="U504"/>
  <c r="O505"/>
  <c r="P505"/>
  <c r="Q505"/>
  <c r="R505"/>
  <c r="S505"/>
  <c r="T505"/>
  <c r="U505"/>
  <c r="O506"/>
  <c r="P506"/>
  <c r="Q506"/>
  <c r="R506"/>
  <c r="S506"/>
  <c r="T506"/>
  <c r="U506"/>
  <c r="O507"/>
  <c r="P507"/>
  <c r="Q507"/>
  <c r="R507"/>
  <c r="S507"/>
  <c r="T507"/>
  <c r="U507"/>
  <c r="O508"/>
  <c r="P508"/>
  <c r="Q508"/>
  <c r="R508"/>
  <c r="S508"/>
  <c r="T508"/>
  <c r="U508"/>
  <c r="O509"/>
  <c r="P509"/>
  <c r="Q509"/>
  <c r="R509"/>
  <c r="S509"/>
  <c r="T509"/>
  <c r="U509"/>
  <c r="O510"/>
  <c r="P510"/>
  <c r="Q510"/>
  <c r="R510"/>
  <c r="S510"/>
  <c r="T510"/>
  <c r="U510"/>
  <c r="O511"/>
  <c r="P511"/>
  <c r="Q511"/>
  <c r="R511"/>
  <c r="S511"/>
  <c r="T511"/>
  <c r="U511"/>
  <c r="O512"/>
  <c r="P512"/>
  <c r="Q512"/>
  <c r="R512"/>
  <c r="S512"/>
  <c r="T512"/>
  <c r="U512"/>
  <c r="O513"/>
  <c r="P513"/>
  <c r="Q513"/>
  <c r="R513"/>
  <c r="S513"/>
  <c r="T513"/>
  <c r="U513"/>
  <c r="O514"/>
  <c r="P514"/>
  <c r="Q514"/>
  <c r="R514"/>
  <c r="S514"/>
  <c r="T514"/>
  <c r="U514"/>
  <c r="O515"/>
  <c r="P515"/>
  <c r="Q515"/>
  <c r="R515"/>
  <c r="S515"/>
  <c r="T515"/>
  <c r="U515"/>
  <c r="O516"/>
  <c r="P516"/>
  <c r="Q516"/>
  <c r="R516"/>
  <c r="S516"/>
  <c r="T516"/>
  <c r="U516"/>
  <c r="O517"/>
  <c r="P517"/>
  <c r="Q517"/>
  <c r="R517"/>
  <c r="S517"/>
  <c r="T517"/>
  <c r="U517"/>
  <c r="O518"/>
  <c r="P518"/>
  <c r="Q518"/>
  <c r="R518"/>
  <c r="S518"/>
  <c r="T518"/>
  <c r="U518"/>
  <c r="O519"/>
  <c r="P519"/>
  <c r="Q519"/>
  <c r="R519"/>
  <c r="S519"/>
  <c r="T519"/>
  <c r="U519"/>
  <c r="O520"/>
  <c r="P520"/>
  <c r="Q520"/>
  <c r="R520"/>
  <c r="S520"/>
  <c r="T520"/>
  <c r="U520"/>
  <c r="O521"/>
  <c r="P521"/>
  <c r="Q521"/>
  <c r="R521"/>
  <c r="S521"/>
  <c r="T521"/>
  <c r="U521"/>
  <c r="O522"/>
  <c r="P522"/>
  <c r="Q522"/>
  <c r="R522"/>
  <c r="S522"/>
  <c r="T522"/>
  <c r="U522"/>
  <c r="O523"/>
  <c r="P523"/>
  <c r="Q523"/>
  <c r="R523"/>
  <c r="S523"/>
  <c r="T523"/>
  <c r="U523"/>
  <c r="O524"/>
  <c r="P524"/>
  <c r="Q524"/>
  <c r="R524"/>
  <c r="S524"/>
  <c r="T524"/>
  <c r="U524"/>
  <c r="O525"/>
  <c r="P525"/>
  <c r="Q525"/>
  <c r="R525"/>
  <c r="S525"/>
  <c r="T525"/>
  <c r="U525"/>
  <c r="O526"/>
  <c r="P526"/>
  <c r="Q526"/>
  <c r="R526"/>
  <c r="S526"/>
  <c r="T526"/>
  <c r="U526"/>
  <c r="O527"/>
  <c r="P527"/>
  <c r="Q527"/>
  <c r="R527"/>
  <c r="S527"/>
  <c r="T527"/>
  <c r="U527"/>
  <c r="O528"/>
  <c r="P528"/>
  <c r="Q528"/>
  <c r="R528"/>
  <c r="S528"/>
  <c r="T528"/>
  <c r="U528"/>
  <c r="O529"/>
  <c r="P529"/>
  <c r="Q529"/>
  <c r="R529"/>
  <c r="S529"/>
  <c r="T529"/>
  <c r="U529"/>
  <c r="O530"/>
  <c r="P530"/>
  <c r="Q530"/>
  <c r="R530"/>
  <c r="S530"/>
  <c r="T530"/>
  <c r="U530"/>
  <c r="O531"/>
  <c r="P531"/>
  <c r="Q531"/>
  <c r="R531"/>
  <c r="S531"/>
  <c r="T531"/>
  <c r="U531"/>
  <c r="O532"/>
  <c r="P532"/>
  <c r="Q532"/>
  <c r="R532"/>
  <c r="S532"/>
  <c r="T532"/>
  <c r="U532"/>
  <c r="O533"/>
  <c r="P533"/>
  <c r="Q533"/>
  <c r="R533"/>
  <c r="S533"/>
  <c r="T533"/>
  <c r="U533"/>
  <c r="O534"/>
  <c r="P534"/>
  <c r="Q534"/>
  <c r="R534"/>
  <c r="S534"/>
  <c r="T534"/>
  <c r="U534"/>
  <c r="O535"/>
  <c r="P535"/>
  <c r="Q535"/>
  <c r="R535"/>
  <c r="S535"/>
  <c r="T535"/>
  <c r="U535"/>
  <c r="O536"/>
  <c r="P536"/>
  <c r="Q536"/>
  <c r="R536"/>
  <c r="S536"/>
  <c r="T536"/>
  <c r="U536"/>
  <c r="O537"/>
  <c r="P537"/>
  <c r="Q537"/>
  <c r="R537"/>
  <c r="S537"/>
  <c r="T537"/>
  <c r="U537"/>
  <c r="O538"/>
  <c r="P538"/>
  <c r="Q538"/>
  <c r="R538"/>
  <c r="S538"/>
  <c r="T538"/>
  <c r="U538"/>
  <c r="O539"/>
  <c r="P539"/>
  <c r="Q539"/>
  <c r="R539"/>
  <c r="S539"/>
  <c r="T539"/>
  <c r="U539"/>
  <c r="O540"/>
  <c r="P540"/>
  <c r="Q540"/>
  <c r="R540"/>
  <c r="S540"/>
  <c r="T540"/>
  <c r="U540"/>
  <c r="O541"/>
  <c r="P541"/>
  <c r="Q541"/>
  <c r="R541"/>
  <c r="S541"/>
  <c r="T541"/>
  <c r="U541"/>
  <c r="O542"/>
  <c r="P542"/>
  <c r="Q542"/>
  <c r="R542"/>
  <c r="S542"/>
  <c r="T542"/>
  <c r="U542"/>
  <c r="O543"/>
  <c r="P543"/>
  <c r="Q543"/>
  <c r="R543"/>
  <c r="S543"/>
  <c r="T543"/>
  <c r="U543"/>
  <c r="O544"/>
  <c r="P544"/>
  <c r="Q544"/>
  <c r="R544"/>
  <c r="S544"/>
  <c r="T544"/>
  <c r="U544"/>
  <c r="O545"/>
  <c r="P545"/>
  <c r="Q545"/>
  <c r="R545"/>
  <c r="S545"/>
  <c r="T545"/>
  <c r="U545"/>
  <c r="O546"/>
  <c r="P546"/>
  <c r="Q546"/>
  <c r="R546"/>
  <c r="S546"/>
  <c r="T546"/>
  <c r="U546"/>
  <c r="O547"/>
  <c r="P547"/>
  <c r="Q547"/>
  <c r="R547"/>
  <c r="S547"/>
  <c r="T547"/>
  <c r="U547"/>
  <c r="O548"/>
  <c r="P548"/>
  <c r="Q548"/>
  <c r="R548"/>
  <c r="S548"/>
  <c r="T548"/>
  <c r="U548"/>
  <c r="O549"/>
  <c r="P549"/>
  <c r="Q549"/>
  <c r="R549"/>
  <c r="S549"/>
  <c r="T549"/>
  <c r="U549"/>
  <c r="O550"/>
  <c r="P550"/>
  <c r="Q550"/>
  <c r="R550"/>
  <c r="S550"/>
  <c r="T550"/>
  <c r="U550"/>
  <c r="O551"/>
  <c r="P551"/>
  <c r="Q551"/>
  <c r="R551"/>
  <c r="S551"/>
  <c r="T551"/>
  <c r="U551"/>
  <c r="O552"/>
  <c r="P552"/>
  <c r="Q552"/>
  <c r="R552"/>
  <c r="S552"/>
  <c r="T552"/>
  <c r="U552"/>
  <c r="O553"/>
  <c r="P553"/>
  <c r="Q553"/>
  <c r="R553"/>
  <c r="S553"/>
  <c r="T553"/>
  <c r="U553"/>
  <c r="O554"/>
  <c r="P554"/>
  <c r="Q554"/>
  <c r="R554"/>
  <c r="S554"/>
  <c r="T554"/>
  <c r="U554"/>
  <c r="O555"/>
  <c r="P555"/>
  <c r="Q555"/>
  <c r="R555"/>
  <c r="S555"/>
  <c r="T555"/>
  <c r="U555"/>
  <c r="O556"/>
  <c r="P556"/>
  <c r="Q556"/>
  <c r="R556"/>
  <c r="S556"/>
  <c r="T556"/>
  <c r="U556"/>
  <c r="O557"/>
  <c r="P557"/>
  <c r="Q557"/>
  <c r="R557"/>
  <c r="S557"/>
  <c r="T557"/>
  <c r="U557"/>
  <c r="O558"/>
  <c r="P558"/>
  <c r="Q558"/>
  <c r="R558"/>
  <c r="S558"/>
  <c r="T558"/>
  <c r="U558"/>
  <c r="O559"/>
  <c r="P559"/>
  <c r="Q559"/>
  <c r="R559"/>
  <c r="S559"/>
  <c r="T559"/>
  <c r="U559"/>
  <c r="O560"/>
  <c r="P560"/>
  <c r="Q560"/>
  <c r="R560"/>
  <c r="S560"/>
  <c r="T560"/>
  <c r="U560"/>
  <c r="O561"/>
  <c r="P561"/>
  <c r="Q561"/>
  <c r="R561"/>
  <c r="S561"/>
  <c r="T561"/>
  <c r="U561"/>
  <c r="O562"/>
  <c r="P562"/>
  <c r="Q562"/>
  <c r="R562"/>
  <c r="S562"/>
  <c r="T562"/>
  <c r="U562"/>
  <c r="O563"/>
  <c r="P563"/>
  <c r="Q563"/>
  <c r="R563"/>
  <c r="S563"/>
  <c r="T563"/>
  <c r="U563"/>
  <c r="O564"/>
  <c r="P564"/>
  <c r="Q564"/>
  <c r="R564"/>
  <c r="S564"/>
  <c r="T564"/>
  <c r="U564"/>
  <c r="O565"/>
  <c r="P565"/>
  <c r="Q565"/>
  <c r="R565"/>
  <c r="S565"/>
  <c r="T565"/>
  <c r="U565"/>
  <c r="O566"/>
  <c r="P566"/>
  <c r="Q566"/>
  <c r="R566"/>
  <c r="S566"/>
  <c r="T566"/>
  <c r="U566"/>
  <c r="O567"/>
  <c r="P567"/>
  <c r="Q567"/>
  <c r="R567"/>
  <c r="S567"/>
  <c r="T567"/>
  <c r="U567"/>
  <c r="O568"/>
  <c r="P568"/>
  <c r="Q568"/>
  <c r="R568"/>
  <c r="S568"/>
  <c r="T568"/>
  <c r="U568"/>
  <c r="O569"/>
  <c r="P569"/>
  <c r="Q569"/>
  <c r="R569"/>
  <c r="S569"/>
  <c r="T569"/>
  <c r="U569"/>
  <c r="O570"/>
  <c r="P570"/>
  <c r="Q570"/>
  <c r="R570"/>
  <c r="S570"/>
  <c r="T570"/>
  <c r="U570"/>
  <c r="O571"/>
  <c r="P571"/>
  <c r="Q571"/>
  <c r="R571"/>
  <c r="S571"/>
  <c r="T571"/>
  <c r="U571"/>
  <c r="O572"/>
  <c r="P572"/>
  <c r="Q572"/>
  <c r="R572"/>
  <c r="S572"/>
  <c r="T572"/>
  <c r="U572"/>
  <c r="O573"/>
  <c r="P573"/>
  <c r="Q573"/>
  <c r="R573"/>
  <c r="S573"/>
  <c r="T573"/>
  <c r="U573"/>
  <c r="O574"/>
  <c r="P574"/>
  <c r="Q574"/>
  <c r="R574"/>
  <c r="S574"/>
  <c r="T574"/>
  <c r="U574"/>
  <c r="O575"/>
  <c r="P575"/>
  <c r="Q575"/>
  <c r="R575"/>
  <c r="S575"/>
  <c r="T575"/>
  <c r="U575"/>
  <c r="O576"/>
  <c r="P576"/>
  <c r="Q576"/>
  <c r="R576"/>
  <c r="S576"/>
  <c r="T576"/>
  <c r="U576"/>
  <c r="O577"/>
  <c r="P577"/>
  <c r="Q577"/>
  <c r="R577"/>
  <c r="S577"/>
  <c r="T577"/>
  <c r="U577"/>
  <c r="O578"/>
  <c r="P578"/>
  <c r="Q578"/>
  <c r="R578"/>
  <c r="S578"/>
  <c r="T578"/>
  <c r="U578"/>
  <c r="O579"/>
  <c r="P579"/>
  <c r="Q579"/>
  <c r="R579"/>
  <c r="S579"/>
  <c r="T579"/>
  <c r="U579"/>
  <c r="O580"/>
  <c r="P580"/>
  <c r="Q580"/>
  <c r="R580"/>
  <c r="S580"/>
  <c r="T580"/>
  <c r="U580"/>
  <c r="O581"/>
  <c r="P581"/>
  <c r="Q581"/>
  <c r="R581"/>
  <c r="S581"/>
  <c r="T581"/>
  <c r="U581"/>
  <c r="O582"/>
  <c r="P582"/>
  <c r="Q582"/>
  <c r="R582"/>
  <c r="S582"/>
  <c r="T582"/>
  <c r="U582"/>
  <c r="O583"/>
  <c r="P583"/>
  <c r="Q583"/>
  <c r="R583"/>
  <c r="S583"/>
  <c r="T583"/>
  <c r="U583"/>
  <c r="O584"/>
  <c r="P584"/>
  <c r="Q584"/>
  <c r="R584"/>
  <c r="S584"/>
  <c r="T584"/>
  <c r="U584"/>
  <c r="O585"/>
  <c r="P585"/>
  <c r="Q585"/>
  <c r="R585"/>
  <c r="S585"/>
  <c r="T585"/>
  <c r="U585"/>
  <c r="O586"/>
  <c r="P586"/>
  <c r="Q586"/>
  <c r="R586"/>
  <c r="S586"/>
  <c r="T586"/>
  <c r="U586"/>
  <c r="O587"/>
  <c r="P587"/>
  <c r="Q587"/>
  <c r="R587"/>
  <c r="S587"/>
  <c r="T587"/>
  <c r="U587"/>
  <c r="O588"/>
  <c r="P588"/>
  <c r="Q588"/>
  <c r="R588"/>
  <c r="S588"/>
  <c r="T588"/>
  <c r="U588"/>
  <c r="O589"/>
  <c r="P589"/>
  <c r="Q589"/>
  <c r="R589"/>
  <c r="S589"/>
  <c r="T589"/>
  <c r="U589"/>
  <c r="O590"/>
  <c r="P590"/>
  <c r="Q590"/>
  <c r="R590"/>
  <c r="S590"/>
  <c r="T590"/>
  <c r="U590"/>
  <c r="O591"/>
  <c r="P591"/>
  <c r="Q591"/>
  <c r="R591"/>
  <c r="S591"/>
  <c r="T591"/>
  <c r="U591"/>
  <c r="O592"/>
  <c r="P592"/>
  <c r="Q592"/>
  <c r="R592"/>
  <c r="S592"/>
  <c r="T592"/>
  <c r="U592"/>
  <c r="O593"/>
  <c r="P593"/>
  <c r="Q593"/>
  <c r="R593"/>
  <c r="S593"/>
  <c r="T593"/>
  <c r="U593"/>
  <c r="O594"/>
  <c r="P594"/>
  <c r="Q594"/>
  <c r="R594"/>
  <c r="S594"/>
  <c r="T594"/>
  <c r="U594"/>
  <c r="O595"/>
  <c r="P595"/>
  <c r="Q595"/>
  <c r="R595"/>
  <c r="S595"/>
  <c r="T595"/>
  <c r="U595"/>
  <c r="O596"/>
  <c r="P596"/>
  <c r="Q596"/>
  <c r="R596"/>
  <c r="S596"/>
  <c r="T596"/>
  <c r="U596"/>
  <c r="O597"/>
  <c r="P597"/>
  <c r="Q597"/>
  <c r="R597"/>
  <c r="S597"/>
  <c r="T597"/>
  <c r="U597"/>
  <c r="O598"/>
  <c r="P598"/>
  <c r="Q598"/>
  <c r="R598"/>
  <c r="S598"/>
  <c r="T598"/>
  <c r="U598"/>
  <c r="O599"/>
  <c r="P599"/>
  <c r="Q599"/>
  <c r="R599"/>
  <c r="S599"/>
  <c r="T599"/>
  <c r="U599"/>
  <c r="O600"/>
  <c r="P600"/>
  <c r="Q600"/>
  <c r="R600"/>
  <c r="S600"/>
  <c r="T600"/>
  <c r="U600"/>
  <c r="O601"/>
  <c r="P601"/>
  <c r="Q601"/>
  <c r="R601"/>
  <c r="S601"/>
  <c r="T601"/>
  <c r="U601"/>
  <c r="O602"/>
  <c r="P602"/>
  <c r="Q602"/>
  <c r="R602"/>
  <c r="S602"/>
  <c r="T602"/>
  <c r="U602"/>
  <c r="O603"/>
  <c r="P603"/>
  <c r="Q603"/>
  <c r="R603"/>
  <c r="S603"/>
  <c r="T603"/>
  <c r="U603"/>
  <c r="O604"/>
  <c r="P604"/>
  <c r="Q604"/>
  <c r="R604"/>
  <c r="S604"/>
  <c r="T604"/>
  <c r="U604"/>
  <c r="O605"/>
  <c r="P605"/>
  <c r="Q605"/>
  <c r="R605"/>
  <c r="S605"/>
  <c r="T605"/>
  <c r="U605"/>
  <c r="O606"/>
  <c r="P606"/>
  <c r="Q606"/>
  <c r="R606"/>
  <c r="S606"/>
  <c r="T606"/>
  <c r="U606"/>
  <c r="O607"/>
  <c r="P607"/>
  <c r="Q607"/>
  <c r="R607"/>
  <c r="S607"/>
  <c r="T607"/>
  <c r="U607"/>
  <c r="O608"/>
  <c r="P608"/>
  <c r="Q608"/>
  <c r="R608"/>
  <c r="S608"/>
  <c r="T608"/>
  <c r="U608"/>
  <c r="O609"/>
  <c r="P609"/>
  <c r="Q609"/>
  <c r="R609"/>
  <c r="S609"/>
  <c r="T609"/>
  <c r="U609"/>
  <c r="O610"/>
  <c r="P610"/>
  <c r="Q610"/>
  <c r="R610"/>
  <c r="S610"/>
  <c r="T610"/>
  <c r="U610"/>
  <c r="O611"/>
  <c r="P611"/>
  <c r="Q611"/>
  <c r="R611"/>
  <c r="S611"/>
  <c r="T611"/>
  <c r="U611"/>
  <c r="O612"/>
  <c r="P612"/>
  <c r="Q612"/>
  <c r="R612"/>
  <c r="S612"/>
  <c r="T612"/>
  <c r="U612"/>
  <c r="O613"/>
  <c r="P613"/>
  <c r="Q613"/>
  <c r="R613"/>
  <c r="S613"/>
  <c r="T613"/>
  <c r="U613"/>
  <c r="O614"/>
  <c r="P614"/>
  <c r="Q614"/>
  <c r="R614"/>
  <c r="S614"/>
  <c r="T614"/>
  <c r="U614"/>
  <c r="O615"/>
  <c r="P615"/>
  <c r="Q615"/>
  <c r="R615"/>
  <c r="S615"/>
  <c r="T615"/>
  <c r="U615"/>
  <c r="O616"/>
  <c r="P616"/>
  <c r="Q616"/>
  <c r="R616"/>
  <c r="S616"/>
  <c r="T616"/>
  <c r="U616"/>
  <c r="O617"/>
  <c r="P617"/>
  <c r="Q617"/>
  <c r="R617"/>
  <c r="S617"/>
  <c r="T617"/>
  <c r="U617"/>
  <c r="O618"/>
  <c r="P618"/>
  <c r="Q618"/>
  <c r="R618"/>
  <c r="S618"/>
  <c r="T618"/>
  <c r="U618"/>
  <c r="O619"/>
  <c r="P619"/>
  <c r="Q619"/>
  <c r="R619"/>
  <c r="S619"/>
  <c r="T619"/>
  <c r="U619"/>
  <c r="O620"/>
  <c r="P620"/>
  <c r="Q620"/>
  <c r="R620"/>
  <c r="S620"/>
  <c r="T620"/>
  <c r="U620"/>
  <c r="O621"/>
  <c r="P621"/>
  <c r="Q621"/>
  <c r="R621"/>
  <c r="S621"/>
  <c r="T621"/>
  <c r="U621"/>
  <c r="O622"/>
  <c r="P622"/>
  <c r="Q622"/>
  <c r="R622"/>
  <c r="S622"/>
  <c r="T622"/>
  <c r="U622"/>
  <c r="O623"/>
  <c r="P623"/>
  <c r="Q623"/>
  <c r="R623"/>
  <c r="S623"/>
  <c r="T623"/>
  <c r="U623"/>
  <c r="O624"/>
  <c r="P624"/>
  <c r="Q624"/>
  <c r="R624"/>
  <c r="S624"/>
  <c r="T624"/>
  <c r="U624"/>
  <c r="O625"/>
  <c r="P625"/>
  <c r="Q625"/>
  <c r="R625"/>
  <c r="S625"/>
  <c r="T625"/>
  <c r="U625"/>
  <c r="O626"/>
  <c r="P626"/>
  <c r="Q626"/>
  <c r="R626"/>
  <c r="S626"/>
  <c r="T626"/>
  <c r="U626"/>
  <c r="O627"/>
  <c r="P627"/>
  <c r="Q627"/>
  <c r="R627"/>
  <c r="S627"/>
  <c r="T627"/>
  <c r="U627"/>
  <c r="O628"/>
  <c r="P628"/>
  <c r="Q628"/>
  <c r="R628"/>
  <c r="S628"/>
  <c r="T628"/>
  <c r="U628"/>
  <c r="O629"/>
  <c r="P629"/>
  <c r="Q629"/>
  <c r="R629"/>
  <c r="S629"/>
  <c r="T629"/>
  <c r="U629"/>
  <c r="O630"/>
  <c r="P630"/>
  <c r="Q630"/>
  <c r="R630"/>
  <c r="S630"/>
  <c r="T630"/>
  <c r="U630"/>
  <c r="O631"/>
  <c r="P631"/>
  <c r="Q631"/>
  <c r="R631"/>
  <c r="S631"/>
  <c r="T631"/>
  <c r="U631"/>
  <c r="O632"/>
  <c r="P632"/>
  <c r="Q632"/>
  <c r="R632"/>
  <c r="S632"/>
  <c r="T632"/>
  <c r="U632"/>
  <c r="O633"/>
  <c r="P633"/>
  <c r="Q633"/>
  <c r="R633"/>
  <c r="S633"/>
  <c r="T633"/>
  <c r="U633"/>
  <c r="O634"/>
  <c r="P634"/>
  <c r="Q634"/>
  <c r="R634"/>
  <c r="S634"/>
  <c r="T634"/>
  <c r="U634"/>
  <c r="O635"/>
  <c r="P635"/>
  <c r="Q635"/>
  <c r="R635"/>
  <c r="S635"/>
  <c r="T635"/>
  <c r="U635"/>
  <c r="O636"/>
  <c r="P636"/>
  <c r="Q636"/>
  <c r="R636"/>
  <c r="S636"/>
  <c r="T636"/>
  <c r="U636"/>
  <c r="O637"/>
  <c r="P637"/>
  <c r="Q637"/>
  <c r="R637"/>
  <c r="S637"/>
  <c r="T637"/>
  <c r="U637"/>
  <c r="O638"/>
  <c r="P638"/>
  <c r="Q638"/>
  <c r="R638"/>
  <c r="S638"/>
  <c r="T638"/>
  <c r="U638"/>
  <c r="O639"/>
  <c r="P639"/>
  <c r="Q639"/>
  <c r="R639"/>
  <c r="S639"/>
  <c r="T639"/>
  <c r="U639"/>
  <c r="O640"/>
  <c r="P640"/>
  <c r="Q640"/>
  <c r="R640"/>
  <c r="S640"/>
  <c r="T640"/>
  <c r="U640"/>
  <c r="O641"/>
  <c r="P641"/>
  <c r="Q641"/>
  <c r="R641"/>
  <c r="S641"/>
  <c r="T641"/>
  <c r="U641"/>
  <c r="O642"/>
  <c r="P642"/>
  <c r="Q642"/>
  <c r="R642"/>
  <c r="S642"/>
  <c r="T642"/>
  <c r="U642"/>
  <c r="O643"/>
  <c r="P643"/>
  <c r="Q643"/>
  <c r="R643"/>
  <c r="S643"/>
  <c r="T643"/>
  <c r="U643"/>
  <c r="O644"/>
  <c r="P644"/>
  <c r="Q644"/>
  <c r="R644"/>
  <c r="S644"/>
  <c r="T644"/>
  <c r="U644"/>
  <c r="O645"/>
  <c r="P645"/>
  <c r="Q645"/>
  <c r="R645"/>
  <c r="S645"/>
  <c r="T645"/>
  <c r="U645"/>
  <c r="O646"/>
  <c r="P646"/>
  <c r="Q646"/>
  <c r="R646"/>
  <c r="S646"/>
  <c r="T646"/>
  <c r="U646"/>
  <c r="O647"/>
  <c r="P647"/>
  <c r="Q647"/>
  <c r="R647"/>
  <c r="S647"/>
  <c r="T647"/>
  <c r="U647"/>
  <c r="O648"/>
  <c r="P648"/>
  <c r="Q648"/>
  <c r="R648"/>
  <c r="S648"/>
  <c r="T648"/>
  <c r="U648"/>
  <c r="O649"/>
  <c r="P649"/>
  <c r="Q649"/>
  <c r="R649"/>
  <c r="S649"/>
  <c r="T649"/>
  <c r="U649"/>
  <c r="O650"/>
  <c r="P650"/>
  <c r="Q650"/>
  <c r="R650"/>
  <c r="S650"/>
  <c r="T650"/>
  <c r="U650"/>
  <c r="O651"/>
  <c r="P651"/>
  <c r="Q651"/>
  <c r="R651"/>
  <c r="S651"/>
  <c r="T651"/>
  <c r="U651"/>
  <c r="O652"/>
  <c r="P652"/>
  <c r="Q652"/>
  <c r="R652"/>
  <c r="S652"/>
  <c r="T652"/>
  <c r="U652"/>
  <c r="O653"/>
  <c r="P653"/>
  <c r="Q653"/>
  <c r="R653"/>
  <c r="S653"/>
  <c r="T653"/>
  <c r="U653"/>
  <c r="O654"/>
  <c r="P654"/>
  <c r="Q654"/>
  <c r="R654"/>
  <c r="S654"/>
  <c r="T654"/>
  <c r="U654"/>
  <c r="O655"/>
  <c r="P655"/>
  <c r="Q655"/>
  <c r="R655"/>
  <c r="S655"/>
  <c r="T655"/>
  <c r="U655"/>
  <c r="O656"/>
  <c r="P656"/>
  <c r="Q656"/>
  <c r="R656"/>
  <c r="S656"/>
  <c r="T656"/>
  <c r="U656"/>
  <c r="O657"/>
  <c r="P657"/>
  <c r="Q657"/>
  <c r="R657"/>
  <c r="S657"/>
  <c r="T657"/>
  <c r="U657"/>
  <c r="O658"/>
  <c r="P658"/>
  <c r="Q658"/>
  <c r="R658"/>
  <c r="S658"/>
  <c r="T658"/>
  <c r="U658"/>
  <c r="O659"/>
  <c r="P659"/>
  <c r="Q659"/>
  <c r="R659"/>
  <c r="S659"/>
  <c r="T659"/>
  <c r="U659"/>
  <c r="O660"/>
  <c r="P660"/>
  <c r="Q660"/>
  <c r="R660"/>
  <c r="S660"/>
  <c r="T660"/>
  <c r="U660"/>
  <c r="O661"/>
  <c r="P661"/>
  <c r="Q661"/>
  <c r="R661"/>
  <c r="S661"/>
  <c r="T661"/>
  <c r="U661"/>
  <c r="O662"/>
  <c r="P662"/>
  <c r="Q662"/>
  <c r="R662"/>
  <c r="S662"/>
  <c r="T662"/>
  <c r="U662"/>
  <c r="O663"/>
  <c r="P663"/>
  <c r="Q663"/>
  <c r="R663"/>
  <c r="S663"/>
  <c r="T663"/>
  <c r="U663"/>
  <c r="O664"/>
  <c r="P664"/>
  <c r="Q664"/>
  <c r="R664"/>
  <c r="S664"/>
  <c r="T664"/>
  <c r="U664"/>
  <c r="O665"/>
  <c r="P665"/>
  <c r="Q665"/>
  <c r="R665"/>
  <c r="S665"/>
  <c r="T665"/>
  <c r="U665"/>
  <c r="O666"/>
  <c r="P666"/>
  <c r="Q666"/>
  <c r="R666"/>
  <c r="S666"/>
  <c r="T666"/>
  <c r="U666"/>
  <c r="O667"/>
  <c r="P667"/>
  <c r="Q667"/>
  <c r="R667"/>
  <c r="S667"/>
  <c r="T667"/>
  <c r="U667"/>
  <c r="O668"/>
  <c r="P668"/>
  <c r="Q668"/>
  <c r="R668"/>
  <c r="S668"/>
  <c r="T668"/>
  <c r="U668"/>
  <c r="O669"/>
  <c r="P669"/>
  <c r="Q669"/>
  <c r="R669"/>
  <c r="S669"/>
  <c r="T669"/>
  <c r="U669"/>
  <c r="O670"/>
  <c r="P670"/>
  <c r="Q670"/>
  <c r="R670"/>
  <c r="S670"/>
  <c r="T670"/>
  <c r="U670"/>
  <c r="O671"/>
  <c r="P671"/>
  <c r="Q671"/>
  <c r="R671"/>
  <c r="S671"/>
  <c r="T671"/>
  <c r="U671"/>
  <c r="O672"/>
  <c r="P672"/>
  <c r="Q672"/>
  <c r="R672"/>
  <c r="S672"/>
  <c r="T672"/>
  <c r="U672"/>
  <c r="O673"/>
  <c r="P673"/>
  <c r="Q673"/>
  <c r="R673"/>
  <c r="S673"/>
  <c r="T673"/>
  <c r="U673"/>
  <c r="O674"/>
  <c r="P674"/>
  <c r="Q674"/>
  <c r="R674"/>
  <c r="S674"/>
  <c r="T674"/>
  <c r="U674"/>
  <c r="O675"/>
  <c r="P675"/>
  <c r="Q675"/>
  <c r="R675"/>
  <c r="S675"/>
  <c r="T675"/>
  <c r="U675"/>
  <c r="O676"/>
  <c r="P676"/>
  <c r="Q676"/>
  <c r="R676"/>
  <c r="S676"/>
  <c r="T676"/>
  <c r="U676"/>
  <c r="O677"/>
  <c r="P677"/>
  <c r="Q677"/>
  <c r="R677"/>
  <c r="S677"/>
  <c r="T677"/>
  <c r="U677"/>
  <c r="O678"/>
  <c r="P678"/>
  <c r="Q678"/>
  <c r="R678"/>
  <c r="S678"/>
  <c r="T678"/>
  <c r="U678"/>
  <c r="O679"/>
  <c r="P679"/>
  <c r="Q679"/>
  <c r="R679"/>
  <c r="S679"/>
  <c r="T679"/>
  <c r="U679"/>
  <c r="O680"/>
  <c r="P680"/>
  <c r="Q680"/>
  <c r="R680"/>
  <c r="S680"/>
  <c r="T680"/>
  <c r="U680"/>
  <c r="O681"/>
  <c r="P681"/>
  <c r="Q681"/>
  <c r="R681"/>
  <c r="S681"/>
  <c r="T681"/>
  <c r="U681"/>
  <c r="O682"/>
  <c r="P682"/>
  <c r="Q682"/>
  <c r="R682"/>
  <c r="S682"/>
  <c r="T682"/>
  <c r="U682"/>
  <c r="O683"/>
  <c r="P683"/>
  <c r="Q683"/>
  <c r="R683"/>
  <c r="S683"/>
  <c r="T683"/>
  <c r="U683"/>
  <c r="O684"/>
  <c r="P684"/>
  <c r="Q684"/>
  <c r="R684"/>
  <c r="S684"/>
  <c r="T684"/>
  <c r="U684"/>
  <c r="O685"/>
  <c r="P685"/>
  <c r="Q685"/>
  <c r="R685"/>
  <c r="S685"/>
  <c r="T685"/>
  <c r="U685"/>
  <c r="O686"/>
  <c r="P686"/>
  <c r="Q686"/>
  <c r="R686"/>
  <c r="S686"/>
  <c r="T686"/>
  <c r="U686"/>
  <c r="O687"/>
  <c r="P687"/>
  <c r="Q687"/>
  <c r="R687"/>
  <c r="S687"/>
  <c r="T687"/>
  <c r="U687"/>
  <c r="O688"/>
  <c r="P688"/>
  <c r="Q688"/>
  <c r="R688"/>
  <c r="S688"/>
  <c r="T688"/>
  <c r="U688"/>
  <c r="O689"/>
  <c r="P689"/>
  <c r="Q689"/>
  <c r="R689"/>
  <c r="S689"/>
  <c r="T689"/>
  <c r="U689"/>
  <c r="O690"/>
  <c r="P690"/>
  <c r="Q690"/>
  <c r="R690"/>
  <c r="S690"/>
  <c r="T690"/>
  <c r="U690"/>
  <c r="O691"/>
  <c r="P691"/>
  <c r="Q691"/>
  <c r="R691"/>
  <c r="S691"/>
  <c r="T691"/>
  <c r="U691"/>
  <c r="O692"/>
  <c r="P692"/>
  <c r="Q692"/>
  <c r="R692"/>
  <c r="S692"/>
  <c r="T692"/>
  <c r="U692"/>
  <c r="O693"/>
  <c r="P693"/>
  <c r="Q693"/>
  <c r="R693"/>
  <c r="S693"/>
  <c r="T693"/>
  <c r="U693"/>
  <c r="O694"/>
  <c r="P694"/>
  <c r="Q694"/>
  <c r="R694"/>
  <c r="S694"/>
  <c r="T694"/>
  <c r="U694"/>
  <c r="O695"/>
  <c r="P695"/>
  <c r="Q695"/>
  <c r="R695"/>
  <c r="S695"/>
  <c r="T695"/>
  <c r="U695"/>
  <c r="O696"/>
  <c r="P696"/>
  <c r="Q696"/>
  <c r="R696"/>
  <c r="S696"/>
  <c r="T696"/>
  <c r="U696"/>
  <c r="O697"/>
  <c r="P697"/>
  <c r="Q697"/>
  <c r="R697"/>
  <c r="S697"/>
  <c r="T697"/>
  <c r="U697"/>
  <c r="O698"/>
  <c r="P698"/>
  <c r="Q698"/>
  <c r="R698"/>
  <c r="S698"/>
  <c r="T698"/>
  <c r="U698"/>
  <c r="O699"/>
  <c r="P699"/>
  <c r="Q699"/>
  <c r="R699"/>
  <c r="S699"/>
  <c r="T699"/>
  <c r="U699"/>
  <c r="O700"/>
  <c r="P700"/>
  <c r="Q700"/>
  <c r="R700"/>
  <c r="S700"/>
  <c r="T700"/>
  <c r="U700"/>
  <c r="O701"/>
  <c r="P701"/>
  <c r="Q701"/>
  <c r="R701"/>
  <c r="S701"/>
  <c r="T701"/>
  <c r="U701"/>
  <c r="O702"/>
  <c r="P702"/>
  <c r="Q702"/>
  <c r="R702"/>
  <c r="S702"/>
  <c r="T702"/>
  <c r="U702"/>
  <c r="O703"/>
  <c r="P703"/>
  <c r="Q703"/>
  <c r="R703"/>
  <c r="S703"/>
  <c r="T703"/>
  <c r="U703"/>
  <c r="O704"/>
  <c r="P704"/>
  <c r="Q704"/>
  <c r="R704"/>
  <c r="S704"/>
  <c r="T704"/>
  <c r="U704"/>
  <c r="O705"/>
  <c r="P705"/>
  <c r="Q705"/>
  <c r="R705"/>
  <c r="S705"/>
  <c r="T705"/>
  <c r="U705"/>
  <c r="O706"/>
  <c r="P706"/>
  <c r="Q706"/>
  <c r="R706"/>
  <c r="S706"/>
  <c r="T706"/>
  <c r="U706"/>
  <c r="O707"/>
  <c r="P707"/>
  <c r="Q707"/>
  <c r="R707"/>
  <c r="S707"/>
  <c r="T707"/>
  <c r="U707"/>
  <c r="O708"/>
  <c r="P708"/>
  <c r="Q708"/>
  <c r="R708"/>
  <c r="S708"/>
  <c r="T708"/>
  <c r="U708"/>
  <c r="O709"/>
  <c r="P709"/>
  <c r="Q709"/>
  <c r="R709"/>
  <c r="S709"/>
  <c r="T709"/>
  <c r="U709"/>
  <c r="O710"/>
  <c r="P710"/>
  <c r="Q710"/>
  <c r="R710"/>
  <c r="S710"/>
  <c r="T710"/>
  <c r="U710"/>
  <c r="O711"/>
  <c r="P711"/>
  <c r="Q711"/>
  <c r="R711"/>
  <c r="S711"/>
  <c r="T711"/>
  <c r="U711"/>
  <c r="O712"/>
  <c r="P712"/>
  <c r="Q712"/>
  <c r="R712"/>
  <c r="S712"/>
  <c r="T712"/>
  <c r="U712"/>
  <c r="O713"/>
  <c r="P713"/>
  <c r="Q713"/>
  <c r="R713"/>
  <c r="S713"/>
  <c r="T713"/>
  <c r="U713"/>
  <c r="O714"/>
  <c r="P714"/>
  <c r="Q714"/>
  <c r="R714"/>
  <c r="S714"/>
  <c r="T714"/>
  <c r="U714"/>
  <c r="O715"/>
  <c r="P715"/>
  <c r="Q715"/>
  <c r="R715"/>
  <c r="S715"/>
  <c r="T715"/>
  <c r="U715"/>
  <c r="O716"/>
  <c r="P716"/>
  <c r="Q716"/>
  <c r="R716"/>
  <c r="S716"/>
  <c r="T716"/>
  <c r="U716"/>
  <c r="O717"/>
  <c r="P717"/>
  <c r="Q717"/>
  <c r="R717"/>
  <c r="S717"/>
  <c r="T717"/>
  <c r="U717"/>
  <c r="O718"/>
  <c r="P718"/>
  <c r="Q718"/>
  <c r="R718"/>
  <c r="S718"/>
  <c r="T718"/>
  <c r="U718"/>
  <c r="O719"/>
  <c r="P719"/>
  <c r="Q719"/>
  <c r="R719"/>
  <c r="S719"/>
  <c r="T719"/>
  <c r="U719"/>
  <c r="O720"/>
  <c r="P720"/>
  <c r="Q720"/>
  <c r="R720"/>
  <c r="S720"/>
  <c r="T720"/>
  <c r="U720"/>
  <c r="O721"/>
  <c r="P721"/>
  <c r="Q721"/>
  <c r="R721"/>
  <c r="S721"/>
  <c r="T721"/>
  <c r="U721"/>
  <c r="O722"/>
  <c r="P722"/>
  <c r="Q722"/>
  <c r="R722"/>
  <c r="S722"/>
  <c r="T722"/>
  <c r="U722"/>
  <c r="O723"/>
  <c r="P723"/>
  <c r="Q723"/>
  <c r="R723"/>
  <c r="S723"/>
  <c r="T723"/>
  <c r="U723"/>
  <c r="O724"/>
  <c r="P724"/>
  <c r="Q724"/>
  <c r="R724"/>
  <c r="S724"/>
  <c r="T724"/>
  <c r="U724"/>
  <c r="O725"/>
  <c r="P725"/>
  <c r="Q725"/>
  <c r="R725"/>
  <c r="S725"/>
  <c r="T725"/>
  <c r="U725"/>
  <c r="O726"/>
  <c r="P726"/>
  <c r="Q726"/>
  <c r="R726"/>
  <c r="S726"/>
  <c r="T726"/>
  <c r="U726"/>
  <c r="O727"/>
  <c r="P727"/>
  <c r="Q727"/>
  <c r="R727"/>
  <c r="S727"/>
  <c r="T727"/>
  <c r="U727"/>
  <c r="O728"/>
  <c r="P728"/>
  <c r="Q728"/>
  <c r="R728"/>
  <c r="S728"/>
  <c r="T728"/>
  <c r="U728"/>
  <c r="O729"/>
  <c r="P729"/>
  <c r="Q729"/>
  <c r="R729"/>
  <c r="S729"/>
  <c r="T729"/>
  <c r="U729"/>
  <c r="O730"/>
  <c r="P730"/>
  <c r="Q730"/>
  <c r="R730"/>
  <c r="S730"/>
  <c r="T730"/>
  <c r="U730"/>
  <c r="O731"/>
  <c r="P731"/>
  <c r="Q731"/>
  <c r="R731"/>
  <c r="S731"/>
  <c r="T731"/>
  <c r="U731"/>
  <c r="O732"/>
  <c r="P732"/>
  <c r="Q732"/>
  <c r="R732"/>
  <c r="S732"/>
  <c r="T732"/>
  <c r="U732"/>
  <c r="O733"/>
  <c r="P733"/>
  <c r="Q733"/>
  <c r="R733"/>
  <c r="S733"/>
  <c r="T733"/>
  <c r="U733"/>
  <c r="O734"/>
  <c r="P734"/>
  <c r="Q734"/>
  <c r="R734"/>
  <c r="S734"/>
  <c r="T734"/>
  <c r="U734"/>
  <c r="O735"/>
  <c r="P735"/>
  <c r="Q735"/>
  <c r="R735"/>
  <c r="S735"/>
  <c r="T735"/>
  <c r="U735"/>
  <c r="O736"/>
  <c r="P736"/>
  <c r="Q736"/>
  <c r="R736"/>
  <c r="S736"/>
  <c r="T736"/>
  <c r="U736"/>
  <c r="O737"/>
  <c r="P737"/>
  <c r="Q737"/>
  <c r="R737"/>
  <c r="S737"/>
  <c r="T737"/>
  <c r="U737"/>
  <c r="O738"/>
  <c r="P738"/>
  <c r="Q738"/>
  <c r="R738"/>
  <c r="S738"/>
  <c r="T738"/>
  <c r="U738"/>
  <c r="O739"/>
  <c r="P739"/>
  <c r="Q739"/>
  <c r="R739"/>
  <c r="S739"/>
  <c r="T739"/>
  <c r="U739"/>
  <c r="O740"/>
  <c r="P740"/>
  <c r="Q740"/>
  <c r="R740"/>
  <c r="S740"/>
  <c r="T740"/>
  <c r="U740"/>
  <c r="O741"/>
  <c r="P741"/>
  <c r="Q741"/>
  <c r="R741"/>
  <c r="S741"/>
  <c r="T741"/>
  <c r="U741"/>
  <c r="O742"/>
  <c r="P742"/>
  <c r="Q742"/>
  <c r="R742"/>
  <c r="S742"/>
  <c r="T742"/>
  <c r="U742"/>
  <c r="O743"/>
  <c r="P743"/>
  <c r="Q743"/>
  <c r="R743"/>
  <c r="S743"/>
  <c r="T743"/>
  <c r="U743"/>
  <c r="O744"/>
  <c r="P744"/>
  <c r="Q744"/>
  <c r="R744"/>
  <c r="S744"/>
  <c r="T744"/>
  <c r="U744"/>
  <c r="O745"/>
  <c r="P745"/>
  <c r="Q745"/>
  <c r="R745"/>
  <c r="S745"/>
  <c r="T745"/>
  <c r="U745"/>
  <c r="O746"/>
  <c r="P746"/>
  <c r="Q746"/>
  <c r="R746"/>
  <c r="S746"/>
  <c r="T746"/>
  <c r="U746"/>
  <c r="O747"/>
  <c r="P747"/>
  <c r="Q747"/>
  <c r="R747"/>
  <c r="S747"/>
  <c r="T747"/>
  <c r="U747"/>
  <c r="O748"/>
  <c r="P748"/>
  <c r="Q748"/>
  <c r="R748"/>
  <c r="S748"/>
  <c r="T748"/>
  <c r="U748"/>
  <c r="O749"/>
  <c r="P749"/>
  <c r="Q749"/>
  <c r="R749"/>
  <c r="S749"/>
  <c r="T749"/>
  <c r="U749"/>
  <c r="O750"/>
  <c r="P750"/>
  <c r="Q750"/>
  <c r="R750"/>
  <c r="S750"/>
  <c r="T750"/>
  <c r="U750"/>
  <c r="O751"/>
  <c r="P751"/>
  <c r="Q751"/>
  <c r="R751"/>
  <c r="S751"/>
  <c r="T751"/>
  <c r="U751"/>
  <c r="O752"/>
  <c r="P752"/>
  <c r="Q752"/>
  <c r="R752"/>
  <c r="S752"/>
  <c r="T752"/>
  <c r="U752"/>
  <c r="O753"/>
  <c r="P753"/>
  <c r="Q753"/>
  <c r="R753"/>
  <c r="S753"/>
  <c r="T753"/>
  <c r="U753"/>
  <c r="O754"/>
  <c r="P754"/>
  <c r="Q754"/>
  <c r="R754"/>
  <c r="S754"/>
  <c r="T754"/>
  <c r="U754"/>
  <c r="O755"/>
  <c r="P755"/>
  <c r="Q755"/>
  <c r="R755"/>
  <c r="S755"/>
  <c r="T755"/>
  <c r="U755"/>
  <c r="O756"/>
  <c r="P756"/>
  <c r="Q756"/>
  <c r="R756"/>
  <c r="S756"/>
  <c r="T756"/>
  <c r="U756"/>
  <c r="O757"/>
  <c r="P757"/>
  <c r="Q757"/>
  <c r="R757"/>
  <c r="S757"/>
  <c r="T757"/>
  <c r="U757"/>
  <c r="O758"/>
  <c r="P758"/>
  <c r="Q758"/>
  <c r="R758"/>
  <c r="S758"/>
  <c r="T758"/>
  <c r="U758"/>
  <c r="O759"/>
  <c r="P759"/>
  <c r="Q759"/>
  <c r="R759"/>
  <c r="S759"/>
  <c r="T759"/>
  <c r="U759"/>
  <c r="O760"/>
  <c r="P760"/>
  <c r="Q760"/>
  <c r="R760"/>
  <c r="S760"/>
  <c r="T760"/>
  <c r="U760"/>
  <c r="O761"/>
  <c r="P761"/>
  <c r="Q761"/>
  <c r="R761"/>
  <c r="S761"/>
  <c r="T761"/>
  <c r="U761"/>
  <c r="O762"/>
  <c r="P762"/>
  <c r="Q762"/>
  <c r="R762"/>
  <c r="S762"/>
  <c r="T762"/>
  <c r="U762"/>
  <c r="O763"/>
  <c r="P763"/>
  <c r="Q763"/>
  <c r="R763"/>
  <c r="S763"/>
  <c r="T763"/>
  <c r="U763"/>
  <c r="O764"/>
  <c r="P764"/>
  <c r="Q764"/>
  <c r="R764"/>
  <c r="S764"/>
  <c r="T764"/>
  <c r="U764"/>
  <c r="O765"/>
  <c r="P765"/>
  <c r="Q765"/>
  <c r="R765"/>
  <c r="S765"/>
  <c r="T765"/>
  <c r="U765"/>
  <c r="O766"/>
  <c r="P766"/>
  <c r="Q766"/>
  <c r="R766"/>
  <c r="S766"/>
  <c r="T766"/>
  <c r="U766"/>
  <c r="O767"/>
  <c r="P767"/>
  <c r="Q767"/>
  <c r="R767"/>
  <c r="S767"/>
  <c r="T767"/>
  <c r="U767"/>
  <c r="O768"/>
  <c r="P768"/>
  <c r="Q768"/>
  <c r="R768"/>
  <c r="S768"/>
  <c r="T768"/>
  <c r="U768"/>
  <c r="O769"/>
  <c r="P769"/>
  <c r="Q769"/>
  <c r="R769"/>
  <c r="S769"/>
  <c r="T769"/>
  <c r="U769"/>
  <c r="O770"/>
  <c r="P770"/>
  <c r="Q770"/>
  <c r="R770"/>
  <c r="S770"/>
  <c r="T770"/>
  <c r="U770"/>
  <c r="O771"/>
  <c r="P771"/>
  <c r="Q771"/>
  <c r="R771"/>
  <c r="S771"/>
  <c r="T771"/>
  <c r="U771"/>
  <c r="O772"/>
  <c r="P772"/>
  <c r="Q772"/>
  <c r="R772"/>
  <c r="S772"/>
  <c r="T772"/>
  <c r="U772"/>
  <c r="O773"/>
  <c r="P773"/>
  <c r="Q773"/>
  <c r="R773"/>
  <c r="S773"/>
  <c r="T773"/>
  <c r="U773"/>
  <c r="O774"/>
  <c r="P774"/>
  <c r="Q774"/>
  <c r="R774"/>
  <c r="S774"/>
  <c r="T774"/>
  <c r="U774"/>
  <c r="O775"/>
  <c r="P775"/>
  <c r="Q775"/>
  <c r="R775"/>
  <c r="S775"/>
  <c r="T775"/>
  <c r="U775"/>
  <c r="O776"/>
  <c r="P776"/>
  <c r="Q776"/>
  <c r="R776"/>
  <c r="S776"/>
  <c r="T776"/>
  <c r="U776"/>
  <c r="O777"/>
  <c r="P777"/>
  <c r="Q777"/>
  <c r="R777"/>
  <c r="S777"/>
  <c r="T777"/>
  <c r="U777"/>
  <c r="O778"/>
  <c r="P778"/>
  <c r="Q778"/>
  <c r="R778"/>
  <c r="S778"/>
  <c r="T778"/>
  <c r="U778"/>
  <c r="O779"/>
  <c r="P779"/>
  <c r="Q779"/>
  <c r="R779"/>
  <c r="S779"/>
  <c r="T779"/>
  <c r="U779"/>
  <c r="O780"/>
  <c r="P780"/>
  <c r="Q780"/>
  <c r="R780"/>
  <c r="S780"/>
  <c r="T780"/>
  <c r="U780"/>
  <c r="O781"/>
  <c r="P781"/>
  <c r="Q781"/>
  <c r="R781"/>
  <c r="S781"/>
  <c r="T781"/>
  <c r="U781"/>
  <c r="O782"/>
  <c r="P782"/>
  <c r="Q782"/>
  <c r="R782"/>
  <c r="S782"/>
  <c r="T782"/>
  <c r="U782"/>
  <c r="O783"/>
  <c r="P783"/>
  <c r="Q783"/>
  <c r="R783"/>
  <c r="S783"/>
  <c r="T783"/>
  <c r="U783"/>
  <c r="O784"/>
  <c r="P784"/>
  <c r="Q784"/>
  <c r="R784"/>
  <c r="S784"/>
  <c r="T784"/>
  <c r="U784"/>
  <c r="O785"/>
  <c r="P785"/>
  <c r="Q785"/>
  <c r="R785"/>
  <c r="S785"/>
  <c r="T785"/>
  <c r="U785"/>
  <c r="O786"/>
  <c r="P786"/>
  <c r="Q786"/>
  <c r="R786"/>
  <c r="S786"/>
  <c r="T786"/>
  <c r="U786"/>
  <c r="O787"/>
  <c r="P787"/>
  <c r="Q787"/>
  <c r="R787"/>
  <c r="S787"/>
  <c r="T787"/>
  <c r="U787"/>
  <c r="O788"/>
  <c r="P788"/>
  <c r="Q788"/>
  <c r="R788"/>
  <c r="S788"/>
  <c r="T788"/>
  <c r="U788"/>
  <c r="O789"/>
  <c r="P789"/>
  <c r="Q789"/>
  <c r="R789"/>
  <c r="S789"/>
  <c r="T789"/>
  <c r="U789"/>
  <c r="O790"/>
  <c r="P790"/>
  <c r="Q790"/>
  <c r="R790"/>
  <c r="S790"/>
  <c r="T790"/>
  <c r="U790"/>
  <c r="O791"/>
  <c r="P791"/>
  <c r="Q791"/>
  <c r="R791"/>
  <c r="S791"/>
  <c r="T791"/>
  <c r="U791"/>
  <c r="O792"/>
  <c r="P792"/>
  <c r="Q792"/>
  <c r="R792"/>
  <c r="S792"/>
  <c r="T792"/>
  <c r="U792"/>
  <c r="O793"/>
  <c r="P793"/>
  <c r="Q793"/>
  <c r="R793"/>
  <c r="S793"/>
  <c r="T793"/>
  <c r="U793"/>
  <c r="O794"/>
  <c r="P794"/>
  <c r="Q794"/>
  <c r="R794"/>
  <c r="S794"/>
  <c r="T794"/>
  <c r="U794"/>
  <c r="O795"/>
  <c r="P795"/>
  <c r="Q795"/>
  <c r="R795"/>
  <c r="S795"/>
  <c r="T795"/>
  <c r="U795"/>
  <c r="O796"/>
  <c r="P796"/>
  <c r="Q796"/>
  <c r="R796"/>
  <c r="S796"/>
  <c r="T796"/>
  <c r="U796"/>
  <c r="O797"/>
  <c r="P797"/>
  <c r="Q797"/>
  <c r="R797"/>
  <c r="S797"/>
  <c r="T797"/>
  <c r="U797"/>
  <c r="O798"/>
  <c r="P798"/>
  <c r="Q798"/>
  <c r="R798"/>
  <c r="S798"/>
  <c r="T798"/>
  <c r="U798"/>
  <c r="O799"/>
  <c r="P799"/>
  <c r="Q799"/>
  <c r="R799"/>
  <c r="S799"/>
  <c r="T799"/>
  <c r="U799"/>
  <c r="O800"/>
  <c r="P800"/>
  <c r="Q800"/>
  <c r="R800"/>
  <c r="S800"/>
  <c r="T800"/>
  <c r="U800"/>
  <c r="O801"/>
  <c r="P801"/>
  <c r="Q801"/>
  <c r="R801"/>
  <c r="S801"/>
  <c r="T801"/>
  <c r="U801"/>
  <c r="O802"/>
  <c r="P802"/>
  <c r="Q802"/>
  <c r="R802"/>
  <c r="S802"/>
  <c r="T802"/>
  <c r="U802"/>
  <c r="O803"/>
  <c r="P803"/>
  <c r="Q803"/>
  <c r="R803"/>
  <c r="S803"/>
  <c r="T803"/>
  <c r="U803"/>
  <c r="O804"/>
  <c r="P804"/>
  <c r="Q804"/>
  <c r="R804"/>
  <c r="S804"/>
  <c r="T804"/>
  <c r="U804"/>
  <c r="O805"/>
  <c r="P805"/>
  <c r="Q805"/>
  <c r="R805"/>
  <c r="S805"/>
  <c r="T805"/>
  <c r="U805"/>
  <c r="O806"/>
  <c r="P806"/>
  <c r="Q806"/>
  <c r="R806"/>
  <c r="S806"/>
  <c r="T806"/>
  <c r="U806"/>
  <c r="O807"/>
  <c r="P807"/>
  <c r="Q807"/>
  <c r="R807"/>
  <c r="S807"/>
  <c r="T807"/>
  <c r="U807"/>
  <c r="O808"/>
  <c r="P808"/>
  <c r="Q808"/>
  <c r="R808"/>
  <c r="S808"/>
  <c r="T808"/>
  <c r="U808"/>
  <c r="O809"/>
  <c r="P809"/>
  <c r="Q809"/>
  <c r="R809"/>
  <c r="S809"/>
  <c r="T809"/>
  <c r="U809"/>
  <c r="O810"/>
  <c r="P810"/>
  <c r="Q810"/>
  <c r="R810"/>
  <c r="S810"/>
  <c r="T810"/>
  <c r="U810"/>
  <c r="O811"/>
  <c r="P811"/>
  <c r="Q811"/>
  <c r="R811"/>
  <c r="S811"/>
  <c r="T811"/>
  <c r="U811"/>
  <c r="O812"/>
  <c r="P812"/>
  <c r="Q812"/>
  <c r="R812"/>
  <c r="S812"/>
  <c r="T812"/>
  <c r="U812"/>
  <c r="O813"/>
  <c r="P813"/>
  <c r="Q813"/>
  <c r="R813"/>
  <c r="S813"/>
  <c r="T813"/>
  <c r="U813"/>
  <c r="O814"/>
  <c r="P814"/>
  <c r="Q814"/>
  <c r="R814"/>
  <c r="S814"/>
  <c r="T814"/>
  <c r="U814"/>
  <c r="O815"/>
  <c r="P815"/>
  <c r="Q815"/>
  <c r="R815"/>
  <c r="S815"/>
  <c r="T815"/>
  <c r="U815"/>
  <c r="O816"/>
  <c r="P816"/>
  <c r="Q816"/>
  <c r="R816"/>
  <c r="S816"/>
  <c r="T816"/>
  <c r="U816"/>
  <c r="O817"/>
  <c r="P817"/>
  <c r="Q817"/>
  <c r="R817"/>
  <c r="S817"/>
  <c r="T817"/>
  <c r="U817"/>
  <c r="O818"/>
  <c r="P818"/>
  <c r="Q818"/>
  <c r="R818"/>
  <c r="S818"/>
  <c r="T818"/>
  <c r="U818"/>
  <c r="O819"/>
  <c r="P819"/>
  <c r="Q819"/>
  <c r="R819"/>
  <c r="S819"/>
  <c r="T819"/>
  <c r="U819"/>
  <c r="O820"/>
  <c r="P820"/>
  <c r="Q820"/>
  <c r="R820"/>
  <c r="S820"/>
  <c r="T820"/>
  <c r="U820"/>
  <c r="O821"/>
  <c r="P821"/>
  <c r="Q821"/>
  <c r="R821"/>
  <c r="S821"/>
  <c r="T821"/>
  <c r="U821"/>
  <c r="O822"/>
  <c r="P822"/>
  <c r="Q822"/>
  <c r="R822"/>
  <c r="S822"/>
  <c r="T822"/>
  <c r="U822"/>
  <c r="O823"/>
  <c r="P823"/>
  <c r="Q823"/>
  <c r="R823"/>
  <c r="S823"/>
  <c r="T823"/>
  <c r="U823"/>
  <c r="O824"/>
  <c r="P824"/>
  <c r="Q824"/>
  <c r="R824"/>
  <c r="S824"/>
  <c r="T824"/>
  <c r="U824"/>
  <c r="O825"/>
  <c r="P825"/>
  <c r="Q825"/>
  <c r="R825"/>
  <c r="S825"/>
  <c r="T825"/>
  <c r="U825"/>
  <c r="O826"/>
  <c r="P826"/>
  <c r="Q826"/>
  <c r="R826"/>
  <c r="S826"/>
  <c r="T826"/>
  <c r="U826"/>
  <c r="O827"/>
  <c r="P827"/>
  <c r="Q827"/>
  <c r="R827"/>
  <c r="S827"/>
  <c r="T827"/>
  <c r="U827"/>
  <c r="O828"/>
  <c r="P828"/>
  <c r="Q828"/>
  <c r="R828"/>
  <c r="S828"/>
  <c r="T828"/>
  <c r="U828"/>
  <c r="O829"/>
  <c r="P829"/>
  <c r="Q829"/>
  <c r="R829"/>
  <c r="S829"/>
  <c r="T829"/>
  <c r="U829"/>
  <c r="O830"/>
  <c r="P830"/>
  <c r="Q830"/>
  <c r="R830"/>
  <c r="S830"/>
  <c r="T830"/>
  <c r="U830"/>
  <c r="O831"/>
  <c r="P831"/>
  <c r="Q831"/>
  <c r="R831"/>
  <c r="S831"/>
  <c r="T831"/>
  <c r="U831"/>
  <c r="O832"/>
  <c r="P832"/>
  <c r="Q832"/>
  <c r="R832"/>
  <c r="S832"/>
  <c r="T832"/>
  <c r="U832"/>
  <c r="O833"/>
  <c r="P833"/>
  <c r="Q833"/>
  <c r="R833"/>
  <c r="S833"/>
  <c r="T833"/>
  <c r="U833"/>
  <c r="O834"/>
  <c r="P834"/>
  <c r="Q834"/>
  <c r="R834"/>
  <c r="S834"/>
  <c r="T834"/>
  <c r="U834"/>
  <c r="O835"/>
  <c r="P835"/>
  <c r="Q835"/>
  <c r="R835"/>
  <c r="S835"/>
  <c r="T835"/>
  <c r="U835"/>
  <c r="O836"/>
  <c r="P836"/>
  <c r="Q836"/>
  <c r="R836"/>
  <c r="S836"/>
  <c r="T836"/>
  <c r="U836"/>
  <c r="O837"/>
  <c r="P837"/>
  <c r="Q837"/>
  <c r="R837"/>
  <c r="S837"/>
  <c r="T837"/>
  <c r="U837"/>
  <c r="O838"/>
  <c r="P838"/>
  <c r="Q838"/>
  <c r="R838"/>
  <c r="S838"/>
  <c r="T838"/>
  <c r="U838"/>
  <c r="O839"/>
  <c r="P839"/>
  <c r="Q839"/>
  <c r="R839"/>
  <c r="S839"/>
  <c r="T839"/>
  <c r="U839"/>
  <c r="O840"/>
  <c r="P840"/>
  <c r="Q840"/>
  <c r="R840"/>
  <c r="S840"/>
  <c r="T840"/>
  <c r="U840"/>
  <c r="O841"/>
  <c r="P841"/>
  <c r="Q841"/>
  <c r="R841"/>
  <c r="S841"/>
  <c r="T841"/>
  <c r="U841"/>
  <c r="O842"/>
  <c r="P842"/>
  <c r="Q842"/>
  <c r="R842"/>
  <c r="S842"/>
  <c r="T842"/>
  <c r="U842"/>
  <c r="O843"/>
  <c r="P843"/>
  <c r="Q843"/>
  <c r="R843"/>
  <c r="S843"/>
  <c r="T843"/>
  <c r="U843"/>
  <c r="O844"/>
  <c r="P844"/>
  <c r="Q844"/>
  <c r="R844"/>
  <c r="S844"/>
  <c r="T844"/>
  <c r="U844"/>
  <c r="O845"/>
  <c r="P845"/>
  <c r="Q845"/>
  <c r="R845"/>
  <c r="S845"/>
  <c r="T845"/>
  <c r="U845"/>
  <c r="O846"/>
  <c r="P846"/>
  <c r="Q846"/>
  <c r="R846"/>
  <c r="S846"/>
  <c r="T846"/>
  <c r="U846"/>
  <c r="O847"/>
  <c r="P847"/>
  <c r="Q847"/>
  <c r="R847"/>
  <c r="S847"/>
  <c r="T847"/>
  <c r="U847"/>
  <c r="O848"/>
  <c r="P848"/>
  <c r="Q848"/>
  <c r="R848"/>
  <c r="S848"/>
  <c r="T848"/>
  <c r="U848"/>
  <c r="O849"/>
  <c r="P849"/>
  <c r="Q849"/>
  <c r="R849"/>
  <c r="S849"/>
  <c r="T849"/>
  <c r="U849"/>
  <c r="O850"/>
  <c r="P850"/>
  <c r="Q850"/>
  <c r="R850"/>
  <c r="S850"/>
  <c r="T850"/>
  <c r="U850"/>
  <c r="O851"/>
  <c r="P851"/>
  <c r="Q851"/>
  <c r="R851"/>
  <c r="S851"/>
  <c r="T851"/>
  <c r="U851"/>
  <c r="O852"/>
  <c r="P852"/>
  <c r="Q852"/>
  <c r="R852"/>
  <c r="S852"/>
  <c r="T852"/>
  <c r="U852"/>
  <c r="O853"/>
  <c r="P853"/>
  <c r="Q853"/>
  <c r="R853"/>
  <c r="S853"/>
  <c r="T853"/>
  <c r="U853"/>
  <c r="O854"/>
  <c r="P854"/>
  <c r="Q854"/>
  <c r="R854"/>
  <c r="S854"/>
  <c r="T854"/>
  <c r="U854"/>
  <c r="O855"/>
  <c r="P855"/>
  <c r="Q855"/>
  <c r="R855"/>
  <c r="S855"/>
  <c r="T855"/>
  <c r="U855"/>
  <c r="O856"/>
  <c r="P856"/>
  <c r="Q856"/>
  <c r="R856"/>
  <c r="S856"/>
  <c r="T856"/>
  <c r="U856"/>
  <c r="O857"/>
  <c r="P857"/>
  <c r="Q857"/>
  <c r="R857"/>
  <c r="S857"/>
  <c r="T857"/>
  <c r="U857"/>
  <c r="O858"/>
  <c r="P858"/>
  <c r="Q858"/>
  <c r="R858"/>
  <c r="S858"/>
  <c r="T858"/>
  <c r="U858"/>
  <c r="O859"/>
  <c r="P859"/>
  <c r="Q859"/>
  <c r="R859"/>
  <c r="S859"/>
  <c r="T859"/>
  <c r="U859"/>
  <c r="O860"/>
  <c r="P860"/>
  <c r="Q860"/>
  <c r="R860"/>
  <c r="S860"/>
  <c r="T860"/>
  <c r="U860"/>
  <c r="O861"/>
  <c r="P861"/>
  <c r="Q861"/>
  <c r="R861"/>
  <c r="S861"/>
  <c r="T861"/>
  <c r="U861"/>
  <c r="O862"/>
  <c r="P862"/>
  <c r="Q862"/>
  <c r="R862"/>
  <c r="S862"/>
  <c r="T862"/>
  <c r="U862"/>
  <c r="O863"/>
  <c r="P863"/>
  <c r="Q863"/>
  <c r="R863"/>
  <c r="S863"/>
  <c r="T863"/>
  <c r="U863"/>
  <c r="O864"/>
  <c r="P864"/>
  <c r="Q864"/>
  <c r="R864"/>
  <c r="S864"/>
  <c r="T864"/>
  <c r="U864"/>
  <c r="O865"/>
  <c r="P865"/>
  <c r="Q865"/>
  <c r="R865"/>
  <c r="S865"/>
  <c r="T865"/>
  <c r="U865"/>
  <c r="O866"/>
  <c r="P866"/>
  <c r="Q866"/>
  <c r="R866"/>
  <c r="S866"/>
  <c r="T866"/>
  <c r="U866"/>
  <c r="O867"/>
  <c r="P867"/>
  <c r="Q867"/>
  <c r="R867"/>
  <c r="S867"/>
  <c r="T867"/>
  <c r="U867"/>
  <c r="O868"/>
  <c r="P868"/>
  <c r="Q868"/>
  <c r="R868"/>
  <c r="S868"/>
  <c r="T868"/>
  <c r="U868"/>
  <c r="O869"/>
  <c r="P869"/>
  <c r="Q869"/>
  <c r="R869"/>
  <c r="S869"/>
  <c r="T869"/>
  <c r="U869"/>
  <c r="O870"/>
  <c r="P870"/>
  <c r="Q870"/>
  <c r="R870"/>
  <c r="S870"/>
  <c r="T870"/>
  <c r="U870"/>
  <c r="O871"/>
  <c r="P871"/>
  <c r="Q871"/>
  <c r="R871"/>
  <c r="S871"/>
  <c r="T871"/>
  <c r="U871"/>
  <c r="O872"/>
  <c r="P872"/>
  <c r="Q872"/>
  <c r="R872"/>
  <c r="S872"/>
  <c r="T872"/>
  <c r="U872"/>
  <c r="O873"/>
  <c r="P873"/>
  <c r="Q873"/>
  <c r="R873"/>
  <c r="S873"/>
  <c r="T873"/>
  <c r="U873"/>
  <c r="O874"/>
  <c r="P874"/>
  <c r="Q874"/>
  <c r="R874"/>
  <c r="S874"/>
  <c r="T874"/>
  <c r="U874"/>
  <c r="O875"/>
  <c r="P875"/>
  <c r="Q875"/>
  <c r="R875"/>
  <c r="S875"/>
  <c r="T875"/>
  <c r="U875"/>
  <c r="O876"/>
  <c r="P876"/>
  <c r="Q876"/>
  <c r="R876"/>
  <c r="S876"/>
  <c r="T876"/>
  <c r="U876"/>
  <c r="O877"/>
  <c r="P877"/>
  <c r="Q877"/>
  <c r="R877"/>
  <c r="S877"/>
  <c r="T877"/>
  <c r="U877"/>
  <c r="O878"/>
  <c r="P878"/>
  <c r="Q878"/>
  <c r="R878"/>
  <c r="S878"/>
  <c r="T878"/>
  <c r="U878"/>
  <c r="O879"/>
  <c r="P879"/>
  <c r="Q879"/>
  <c r="R879"/>
  <c r="S879"/>
  <c r="T879"/>
  <c r="U879"/>
  <c r="O880"/>
  <c r="P880"/>
  <c r="Q880"/>
  <c r="R880"/>
  <c r="S880"/>
  <c r="T880"/>
  <c r="U880"/>
  <c r="O881"/>
  <c r="P881"/>
  <c r="Q881"/>
  <c r="R881"/>
  <c r="S881"/>
  <c r="T881"/>
  <c r="U881"/>
  <c r="O882"/>
  <c r="P882"/>
  <c r="Q882"/>
  <c r="R882"/>
  <c r="S882"/>
  <c r="T882"/>
  <c r="U882"/>
  <c r="O883"/>
  <c r="P883"/>
  <c r="Q883"/>
  <c r="R883"/>
  <c r="S883"/>
  <c r="T883"/>
  <c r="U883"/>
  <c r="O884"/>
  <c r="P884"/>
  <c r="Q884"/>
  <c r="R884"/>
  <c r="S884"/>
  <c r="T884"/>
  <c r="U884"/>
  <c r="O885"/>
  <c r="P885"/>
  <c r="Q885"/>
  <c r="R885"/>
  <c r="S885"/>
  <c r="T885"/>
  <c r="U885"/>
  <c r="O886"/>
  <c r="P886"/>
  <c r="Q886"/>
  <c r="R886"/>
  <c r="S886"/>
  <c r="T886"/>
  <c r="U886"/>
  <c r="O887"/>
  <c r="P887"/>
  <c r="Q887"/>
  <c r="R887"/>
  <c r="S887"/>
  <c r="T887"/>
  <c r="U887"/>
  <c r="O888"/>
  <c r="P888"/>
  <c r="Q888"/>
  <c r="R888"/>
  <c r="S888"/>
  <c r="T888"/>
  <c r="U888"/>
  <c r="O889"/>
  <c r="P889"/>
  <c r="Q889"/>
  <c r="R889"/>
  <c r="S889"/>
  <c r="T889"/>
  <c r="U889"/>
  <c r="O890"/>
  <c r="P890"/>
  <c r="Q890"/>
  <c r="R890"/>
  <c r="S890"/>
  <c r="T890"/>
  <c r="U890"/>
  <c r="O891"/>
  <c r="P891"/>
  <c r="Q891"/>
  <c r="R891"/>
  <c r="S891"/>
  <c r="T891"/>
  <c r="U891"/>
  <c r="O892"/>
  <c r="P892"/>
  <c r="Q892"/>
  <c r="R892"/>
  <c r="S892"/>
  <c r="T892"/>
  <c r="U892"/>
  <c r="O893"/>
  <c r="P893"/>
  <c r="Q893"/>
  <c r="R893"/>
  <c r="S893"/>
  <c r="T893"/>
  <c r="U893"/>
  <c r="O894"/>
  <c r="P894"/>
  <c r="Q894"/>
  <c r="R894"/>
  <c r="S894"/>
  <c r="T894"/>
  <c r="U894"/>
  <c r="O895"/>
  <c r="P895"/>
  <c r="Q895"/>
  <c r="R895"/>
  <c r="S895"/>
  <c r="T895"/>
  <c r="U895"/>
  <c r="O896"/>
  <c r="P896"/>
  <c r="Q896"/>
  <c r="R896"/>
  <c r="S896"/>
  <c r="T896"/>
  <c r="U896"/>
  <c r="O897"/>
  <c r="P897"/>
  <c r="Q897"/>
  <c r="R897"/>
  <c r="S897"/>
  <c r="T897"/>
  <c r="U897"/>
  <c r="O898"/>
  <c r="P898"/>
  <c r="Q898"/>
  <c r="R898"/>
  <c r="S898"/>
  <c r="T898"/>
  <c r="U898"/>
  <c r="O899"/>
  <c r="P899"/>
  <c r="Q899"/>
  <c r="R899"/>
  <c r="S899"/>
  <c r="T899"/>
  <c r="U899"/>
  <c r="O900"/>
  <c r="P900"/>
  <c r="Q900"/>
  <c r="R900"/>
  <c r="S900"/>
  <c r="T900"/>
  <c r="U900"/>
  <c r="O901"/>
  <c r="P901"/>
  <c r="Q901"/>
  <c r="R901"/>
  <c r="S901"/>
  <c r="T901"/>
  <c r="U901"/>
  <c r="O902"/>
  <c r="P902"/>
  <c r="Q902"/>
  <c r="R902"/>
  <c r="S902"/>
  <c r="T902"/>
  <c r="U902"/>
  <c r="O903"/>
  <c r="P903"/>
  <c r="Q903"/>
  <c r="R903"/>
  <c r="S903"/>
  <c r="T903"/>
  <c r="U903"/>
  <c r="O904"/>
  <c r="P904"/>
  <c r="Q904"/>
  <c r="R904"/>
  <c r="S904"/>
  <c r="T904"/>
  <c r="U904"/>
  <c r="O905"/>
  <c r="P905"/>
  <c r="Q905"/>
  <c r="R905"/>
  <c r="S905"/>
  <c r="T905"/>
  <c r="U905"/>
  <c r="O906"/>
  <c r="P906"/>
  <c r="Q906"/>
  <c r="R906"/>
  <c r="S906"/>
  <c r="T906"/>
  <c r="U906"/>
  <c r="O907"/>
  <c r="P907"/>
  <c r="Q907"/>
  <c r="R907"/>
  <c r="S907"/>
  <c r="T907"/>
  <c r="U907"/>
  <c r="O908"/>
  <c r="P908"/>
  <c r="Q908"/>
  <c r="R908"/>
  <c r="S908"/>
  <c r="T908"/>
  <c r="U908"/>
  <c r="O909"/>
  <c r="P909"/>
  <c r="Q909"/>
  <c r="R909"/>
  <c r="S909"/>
  <c r="T909"/>
  <c r="U909"/>
  <c r="O910"/>
  <c r="P910"/>
  <c r="Q910"/>
  <c r="R910"/>
  <c r="S910"/>
  <c r="T910"/>
  <c r="U910"/>
  <c r="O911"/>
  <c r="P911"/>
  <c r="Q911"/>
  <c r="R911"/>
  <c r="S911"/>
  <c r="T911"/>
  <c r="U911"/>
  <c r="O912"/>
  <c r="P912"/>
  <c r="Q912"/>
  <c r="R912"/>
  <c r="S912"/>
  <c r="T912"/>
  <c r="U912"/>
  <c r="O913"/>
  <c r="P913"/>
  <c r="Q913"/>
  <c r="R913"/>
  <c r="S913"/>
  <c r="T913"/>
  <c r="U913"/>
  <c r="O914"/>
  <c r="P914"/>
  <c r="Q914"/>
  <c r="R914"/>
  <c r="S914"/>
  <c r="T914"/>
  <c r="U914"/>
  <c r="O915"/>
  <c r="P915"/>
  <c r="Q915"/>
  <c r="R915"/>
  <c r="S915"/>
  <c r="T915"/>
  <c r="U915"/>
  <c r="O916"/>
  <c r="P916"/>
  <c r="Q916"/>
  <c r="R916"/>
  <c r="S916"/>
  <c r="T916"/>
  <c r="U916"/>
  <c r="O917"/>
  <c r="P917"/>
  <c r="Q917"/>
  <c r="R917"/>
  <c r="S917"/>
  <c r="T917"/>
  <c r="U917"/>
  <c r="O918"/>
  <c r="P918"/>
  <c r="Q918"/>
  <c r="R918"/>
  <c r="S918"/>
  <c r="T918"/>
  <c r="U918"/>
  <c r="O919"/>
  <c r="P919"/>
  <c r="Q919"/>
  <c r="R919"/>
  <c r="S919"/>
  <c r="T919"/>
  <c r="U919"/>
  <c r="O920"/>
  <c r="P920"/>
  <c r="Q920"/>
  <c r="R920"/>
  <c r="S920"/>
  <c r="T920"/>
  <c r="U920"/>
  <c r="O921"/>
  <c r="P921"/>
  <c r="Q921"/>
  <c r="R921"/>
  <c r="S921"/>
  <c r="T921"/>
  <c r="U921"/>
  <c r="O922"/>
  <c r="P922"/>
  <c r="Q922"/>
  <c r="R922"/>
  <c r="S922"/>
  <c r="T922"/>
  <c r="U922"/>
  <c r="O923"/>
  <c r="P923"/>
  <c r="Q923"/>
  <c r="R923"/>
  <c r="S923"/>
  <c r="T923"/>
  <c r="U923"/>
  <c r="O924"/>
  <c r="P924"/>
  <c r="Q924"/>
  <c r="R924"/>
  <c r="S924"/>
  <c r="T924"/>
  <c r="U924"/>
  <c r="O925"/>
  <c r="P925"/>
  <c r="Q925"/>
  <c r="R925"/>
  <c r="S925"/>
  <c r="T925"/>
  <c r="U925"/>
  <c r="O926"/>
  <c r="P926"/>
  <c r="Q926"/>
  <c r="R926"/>
  <c r="S926"/>
  <c r="T926"/>
  <c r="U926"/>
  <c r="O927"/>
  <c r="P927"/>
  <c r="Q927"/>
  <c r="R927"/>
  <c r="S927"/>
  <c r="T927"/>
  <c r="U927"/>
  <c r="O928"/>
  <c r="P928"/>
  <c r="Q928"/>
  <c r="R928"/>
  <c r="S928"/>
  <c r="T928"/>
  <c r="U928"/>
  <c r="O929"/>
  <c r="P929"/>
  <c r="Q929"/>
  <c r="R929"/>
  <c r="S929"/>
  <c r="T929"/>
  <c r="U929"/>
  <c r="O930"/>
  <c r="P930"/>
  <c r="Q930"/>
  <c r="R930"/>
  <c r="S930"/>
  <c r="T930"/>
  <c r="U930"/>
  <c r="O931"/>
  <c r="P931"/>
  <c r="Q931"/>
  <c r="R931"/>
  <c r="S931"/>
  <c r="T931"/>
  <c r="U931"/>
  <c r="O932"/>
  <c r="P932"/>
  <c r="Q932"/>
  <c r="R932"/>
  <c r="S932"/>
  <c r="T932"/>
  <c r="U932"/>
  <c r="O933"/>
  <c r="P933"/>
  <c r="Q933"/>
  <c r="R933"/>
  <c r="S933"/>
  <c r="T933"/>
  <c r="U933"/>
  <c r="O934"/>
  <c r="P934"/>
  <c r="Q934"/>
  <c r="R934"/>
  <c r="S934"/>
  <c r="T934"/>
  <c r="U934"/>
  <c r="O935"/>
  <c r="P935"/>
  <c r="Q935"/>
  <c r="R935"/>
  <c r="S935"/>
  <c r="T935"/>
  <c r="U935"/>
  <c r="O936"/>
  <c r="P936"/>
  <c r="Q936"/>
  <c r="R936"/>
  <c r="S936"/>
  <c r="T936"/>
  <c r="U936"/>
  <c r="O937"/>
  <c r="P937"/>
  <c r="Q937"/>
  <c r="R937"/>
  <c r="S937"/>
  <c r="T937"/>
  <c r="U937"/>
  <c r="O938"/>
  <c r="P938"/>
  <c r="Q938"/>
  <c r="R938"/>
  <c r="S938"/>
  <c r="T938"/>
  <c r="U938"/>
  <c r="O939"/>
  <c r="P939"/>
  <c r="Q939"/>
  <c r="R939"/>
  <c r="S939"/>
  <c r="T939"/>
  <c r="U939"/>
  <c r="O940"/>
  <c r="P940"/>
  <c r="Q940"/>
  <c r="R940"/>
  <c r="S940"/>
  <c r="T940"/>
  <c r="U940"/>
  <c r="O941"/>
  <c r="P941"/>
  <c r="Q941"/>
  <c r="R941"/>
  <c r="S941"/>
  <c r="T941"/>
  <c r="U941"/>
  <c r="O942"/>
  <c r="P942"/>
  <c r="Q942"/>
  <c r="R942"/>
  <c r="S942"/>
  <c r="T942"/>
  <c r="U942"/>
  <c r="O943"/>
  <c r="P943"/>
  <c r="Q943"/>
  <c r="R943"/>
  <c r="S943"/>
  <c r="T943"/>
  <c r="U943"/>
  <c r="O944"/>
  <c r="P944"/>
  <c r="Q944"/>
  <c r="R944"/>
  <c r="S944"/>
  <c r="T944"/>
  <c r="U944"/>
  <c r="O945"/>
  <c r="P945"/>
  <c r="Q945"/>
  <c r="R945"/>
  <c r="S945"/>
  <c r="T945"/>
  <c r="U945"/>
  <c r="O946"/>
  <c r="P946"/>
  <c r="Q946"/>
  <c r="R946"/>
  <c r="S946"/>
  <c r="T946"/>
  <c r="U946"/>
  <c r="O947"/>
  <c r="P947"/>
  <c r="Q947"/>
  <c r="R947"/>
  <c r="S947"/>
  <c r="T947"/>
  <c r="U947"/>
  <c r="O948"/>
  <c r="P948"/>
  <c r="Q948"/>
  <c r="R948"/>
  <c r="S948"/>
  <c r="T948"/>
  <c r="U948"/>
  <c r="O949"/>
  <c r="P949"/>
  <c r="Q949"/>
  <c r="R949"/>
  <c r="S949"/>
  <c r="T949"/>
  <c r="U949"/>
  <c r="O950"/>
  <c r="P950"/>
  <c r="Q950"/>
  <c r="R950"/>
  <c r="S950"/>
  <c r="T950"/>
  <c r="U950"/>
  <c r="O951"/>
  <c r="P951"/>
  <c r="Q951"/>
  <c r="R951"/>
  <c r="S951"/>
  <c r="T951"/>
  <c r="U951"/>
  <c r="O952"/>
  <c r="P952"/>
  <c r="Q952"/>
  <c r="R952"/>
  <c r="S952"/>
  <c r="T952"/>
  <c r="U952"/>
  <c r="O953"/>
  <c r="P953"/>
  <c r="Q953"/>
  <c r="R953"/>
  <c r="S953"/>
  <c r="T953"/>
  <c r="U953"/>
  <c r="O954"/>
  <c r="P954"/>
  <c r="Q954"/>
  <c r="R954"/>
  <c r="S954"/>
  <c r="T954"/>
  <c r="U954"/>
  <c r="O955"/>
  <c r="P955"/>
  <c r="Q955"/>
  <c r="R955"/>
  <c r="S955"/>
  <c r="T955"/>
  <c r="U955"/>
  <c r="O956"/>
  <c r="P956"/>
  <c r="Q956"/>
  <c r="R956"/>
  <c r="S956"/>
  <c r="T956"/>
  <c r="U956"/>
  <c r="O957"/>
  <c r="P957"/>
  <c r="Q957"/>
  <c r="R957"/>
  <c r="S957"/>
  <c r="T957"/>
  <c r="U957"/>
  <c r="O958"/>
  <c r="P958"/>
  <c r="Q958"/>
  <c r="R958"/>
  <c r="S958"/>
  <c r="T958"/>
  <c r="U958"/>
  <c r="O959"/>
  <c r="P959"/>
  <c r="Q959"/>
  <c r="R959"/>
  <c r="S959"/>
  <c r="T959"/>
  <c r="U959"/>
  <c r="O960"/>
  <c r="P960"/>
  <c r="Q960"/>
  <c r="R960"/>
  <c r="S960"/>
  <c r="T960"/>
  <c r="U960"/>
  <c r="O961"/>
  <c r="P961"/>
  <c r="Q961"/>
  <c r="R961"/>
  <c r="S961"/>
  <c r="T961"/>
  <c r="U961"/>
  <c r="O962"/>
  <c r="P962"/>
  <c r="Q962"/>
  <c r="R962"/>
  <c r="S962"/>
  <c r="T962"/>
  <c r="U962"/>
  <c r="O963"/>
  <c r="P963"/>
  <c r="Q963"/>
  <c r="R963"/>
  <c r="S963"/>
  <c r="T963"/>
  <c r="U963"/>
  <c r="O964"/>
  <c r="P964"/>
  <c r="Q964"/>
  <c r="R964"/>
  <c r="S964"/>
  <c r="T964"/>
  <c r="U964"/>
  <c r="O965"/>
  <c r="P965"/>
  <c r="Q965"/>
  <c r="R965"/>
  <c r="S965"/>
  <c r="T965"/>
  <c r="U965"/>
  <c r="O966"/>
  <c r="P966"/>
  <c r="Q966"/>
  <c r="R966"/>
  <c r="S966"/>
  <c r="T966"/>
  <c r="U966"/>
  <c r="O967"/>
  <c r="P967"/>
  <c r="Q967"/>
  <c r="R967"/>
  <c r="S967"/>
  <c r="T967"/>
  <c r="U967"/>
  <c r="O968"/>
  <c r="P968"/>
  <c r="Q968"/>
  <c r="R968"/>
  <c r="S968"/>
  <c r="T968"/>
  <c r="U968"/>
  <c r="O969"/>
  <c r="P969"/>
  <c r="Q969"/>
  <c r="R969"/>
  <c r="S969"/>
  <c r="T969"/>
  <c r="U969"/>
  <c r="O970"/>
  <c r="P970"/>
  <c r="Q970"/>
  <c r="R970"/>
  <c r="S970"/>
  <c r="T970"/>
  <c r="U970"/>
  <c r="O971"/>
  <c r="P971"/>
  <c r="Q971"/>
  <c r="R971"/>
  <c r="S971"/>
  <c r="T971"/>
  <c r="U971"/>
  <c r="O972"/>
  <c r="P972"/>
  <c r="Q972"/>
  <c r="R972"/>
  <c r="S972"/>
  <c r="T972"/>
  <c r="U972"/>
  <c r="O973"/>
  <c r="P973"/>
  <c r="Q973"/>
  <c r="R973"/>
  <c r="S973"/>
  <c r="T973"/>
  <c r="U973"/>
  <c r="O974"/>
  <c r="P974"/>
  <c r="Q974"/>
  <c r="R974"/>
  <c r="S974"/>
  <c r="T974"/>
  <c r="U974"/>
  <c r="O975"/>
  <c r="P975"/>
  <c r="Q975"/>
  <c r="R975"/>
  <c r="S975"/>
  <c r="T975"/>
  <c r="U975"/>
  <c r="O976"/>
  <c r="P976"/>
  <c r="Q976"/>
  <c r="R976"/>
  <c r="S976"/>
  <c r="T976"/>
  <c r="U976"/>
  <c r="O977"/>
  <c r="P977"/>
  <c r="Q977"/>
  <c r="R977"/>
  <c r="S977"/>
  <c r="T977"/>
  <c r="U977"/>
  <c r="O978"/>
  <c r="P978"/>
  <c r="Q978"/>
  <c r="R978"/>
  <c r="S978"/>
  <c r="T978"/>
  <c r="U978"/>
  <c r="O979"/>
  <c r="P979"/>
  <c r="Q979"/>
  <c r="R979"/>
  <c r="S979"/>
  <c r="T979"/>
  <c r="U979"/>
  <c r="O980"/>
  <c r="P980"/>
  <c r="Q980"/>
  <c r="R980"/>
  <c r="S980"/>
  <c r="T980"/>
  <c r="U980"/>
  <c r="O981"/>
  <c r="P981"/>
  <c r="Q981"/>
  <c r="R981"/>
  <c r="S981"/>
  <c r="T981"/>
  <c r="U981"/>
  <c r="O982"/>
  <c r="P982"/>
  <c r="Q982"/>
  <c r="R982"/>
  <c r="S982"/>
  <c r="T982"/>
  <c r="U982"/>
  <c r="O983"/>
  <c r="P983"/>
  <c r="Q983"/>
  <c r="R983"/>
  <c r="S983"/>
  <c r="T983"/>
  <c r="U983"/>
  <c r="O984"/>
  <c r="P984"/>
  <c r="Q984"/>
  <c r="R984"/>
  <c r="S984"/>
  <c r="T984"/>
  <c r="U984"/>
  <c r="O985"/>
  <c r="P985"/>
  <c r="Q985"/>
  <c r="R985"/>
  <c r="S985"/>
  <c r="T985"/>
  <c r="U985"/>
  <c r="O986"/>
  <c r="P986"/>
  <c r="Q986"/>
  <c r="R986"/>
  <c r="S986"/>
  <c r="T986"/>
  <c r="U986"/>
  <c r="O987"/>
  <c r="P987"/>
  <c r="Q987"/>
  <c r="R987"/>
  <c r="S987"/>
  <c r="T987"/>
  <c r="U987"/>
  <c r="O988"/>
  <c r="P988"/>
  <c r="Q988"/>
  <c r="R988"/>
  <c r="S988"/>
  <c r="T988"/>
  <c r="U988"/>
  <c r="O989"/>
  <c r="P989"/>
  <c r="Q989"/>
  <c r="R989"/>
  <c r="S989"/>
  <c r="T989"/>
  <c r="U989"/>
  <c r="O990"/>
  <c r="P990"/>
  <c r="Q990"/>
  <c r="R990"/>
  <c r="S990"/>
  <c r="T990"/>
  <c r="U990"/>
  <c r="O991"/>
  <c r="P991"/>
  <c r="Q991"/>
  <c r="R991"/>
  <c r="S991"/>
  <c r="T991"/>
  <c r="U991"/>
  <c r="O992"/>
  <c r="P992"/>
  <c r="Q992"/>
  <c r="R992"/>
  <c r="S992"/>
  <c r="T992"/>
  <c r="U992"/>
  <c r="O993"/>
  <c r="P993"/>
  <c r="Q993"/>
  <c r="R993"/>
  <c r="S993"/>
  <c r="T993"/>
  <c r="U993"/>
  <c r="O994"/>
  <c r="P994"/>
  <c r="Q994"/>
  <c r="R994"/>
  <c r="S994"/>
  <c r="T994"/>
  <c r="U994"/>
  <c r="O995"/>
  <c r="P995"/>
  <c r="Q995"/>
  <c r="R995"/>
  <c r="S995"/>
  <c r="T995"/>
  <c r="U995"/>
  <c r="O996"/>
  <c r="P996"/>
  <c r="Q996"/>
  <c r="R996"/>
  <c r="S996"/>
  <c r="T996"/>
  <c r="U996"/>
  <c r="O997"/>
  <c r="P997"/>
  <c r="Q997"/>
  <c r="R997"/>
  <c r="S997"/>
  <c r="T997"/>
  <c r="U997"/>
  <c r="O998"/>
  <c r="P998"/>
  <c r="Q998"/>
  <c r="R998"/>
  <c r="S998"/>
  <c r="T998"/>
  <c r="U998"/>
  <c r="O999"/>
  <c r="P999"/>
  <c r="Q999"/>
  <c r="R999"/>
  <c r="S999"/>
  <c r="T999"/>
  <c r="U999"/>
  <c r="O1000"/>
  <c r="P1000"/>
  <c r="Q1000"/>
  <c r="R1000"/>
  <c r="S1000"/>
  <c r="T1000"/>
  <c r="U1000"/>
  <c r="O1001"/>
  <c r="P1001"/>
  <c r="Q1001"/>
  <c r="R1001"/>
  <c r="S1001"/>
  <c r="T1001"/>
  <c r="U1001"/>
  <c r="O1002"/>
  <c r="P1002"/>
  <c r="Q1002"/>
  <c r="R1002"/>
  <c r="S1002"/>
  <c r="T1002"/>
  <c r="U1002"/>
  <c r="O1003"/>
  <c r="P1003"/>
  <c r="Q1003"/>
  <c r="R1003"/>
  <c r="S1003"/>
  <c r="T1003"/>
  <c r="U1003"/>
  <c r="O1004"/>
  <c r="P1004"/>
  <c r="Q1004"/>
  <c r="R1004"/>
  <c r="S1004"/>
  <c r="T1004"/>
  <c r="U1004"/>
  <c r="O1005"/>
  <c r="P1005"/>
  <c r="Q1005"/>
  <c r="R1005"/>
  <c r="S1005"/>
  <c r="T1005"/>
  <c r="U1005"/>
  <c r="O1006"/>
  <c r="P1006"/>
  <c r="Q1006"/>
  <c r="R1006"/>
  <c r="S1006"/>
  <c r="T1006"/>
  <c r="U1006"/>
  <c r="O1007"/>
  <c r="P1007"/>
  <c r="Q1007"/>
  <c r="R1007"/>
  <c r="S1007"/>
  <c r="T1007"/>
  <c r="U1007"/>
  <c r="O1008"/>
  <c r="P1008"/>
  <c r="Q1008"/>
  <c r="R1008"/>
  <c r="S1008"/>
  <c r="T1008"/>
  <c r="U1008"/>
  <c r="O1009"/>
  <c r="P1009"/>
  <c r="Q1009"/>
  <c r="R1009"/>
  <c r="S1009"/>
  <c r="T1009"/>
  <c r="U1009"/>
  <c r="O1010"/>
  <c r="P1010"/>
  <c r="Q1010"/>
  <c r="R1010"/>
  <c r="S1010"/>
  <c r="T1010"/>
  <c r="U1010"/>
  <c r="O1011"/>
  <c r="P1011"/>
  <c r="Q1011"/>
  <c r="R1011"/>
  <c r="S1011"/>
  <c r="T1011"/>
  <c r="U1011"/>
  <c r="O1012"/>
  <c r="P1012"/>
  <c r="Q1012"/>
  <c r="R1012"/>
  <c r="S1012"/>
  <c r="T1012"/>
  <c r="U1012"/>
  <c r="O1013"/>
  <c r="P1013"/>
  <c r="Q1013"/>
  <c r="R1013"/>
  <c r="S1013"/>
  <c r="T1013"/>
  <c r="U1013"/>
  <c r="O1014"/>
  <c r="P1014"/>
  <c r="Q1014"/>
  <c r="R1014"/>
  <c r="S1014"/>
  <c r="T1014"/>
  <c r="U1014"/>
  <c r="O1015"/>
  <c r="P1015"/>
  <c r="Q1015"/>
  <c r="R1015"/>
  <c r="S1015"/>
  <c r="T1015"/>
  <c r="U1015"/>
  <c r="O1016"/>
  <c r="P1016"/>
  <c r="Q1016"/>
  <c r="R1016"/>
  <c r="S1016"/>
  <c r="T1016"/>
  <c r="U1016"/>
  <c r="O1017"/>
  <c r="P1017"/>
  <c r="Q1017"/>
  <c r="R1017"/>
  <c r="S1017"/>
  <c r="T1017"/>
  <c r="U1017"/>
  <c r="O1018"/>
  <c r="P1018"/>
  <c r="Q1018"/>
  <c r="R1018"/>
  <c r="S1018"/>
  <c r="T1018"/>
  <c r="U1018"/>
  <c r="O1019"/>
  <c r="P1019"/>
  <c r="Q1019"/>
  <c r="R1019"/>
  <c r="S1019"/>
  <c r="T1019"/>
  <c r="U1019"/>
  <c r="O1020"/>
  <c r="P1020"/>
  <c r="Q1020"/>
  <c r="R1020"/>
  <c r="S1020"/>
  <c r="T1020"/>
  <c r="U1020"/>
  <c r="O1021"/>
  <c r="P1021"/>
  <c r="Q1021"/>
  <c r="R1021"/>
  <c r="S1021"/>
  <c r="T1021"/>
  <c r="U1021"/>
  <c r="O1022"/>
  <c r="P1022"/>
  <c r="Q1022"/>
  <c r="R1022"/>
  <c r="S1022"/>
  <c r="T1022"/>
  <c r="U1022"/>
  <c r="O1023"/>
  <c r="P1023"/>
  <c r="Q1023"/>
  <c r="R1023"/>
  <c r="S1023"/>
  <c r="T1023"/>
  <c r="U1023"/>
  <c r="O1024"/>
  <c r="P1024"/>
  <c r="Q1024"/>
  <c r="R1024"/>
  <c r="S1024"/>
  <c r="T1024"/>
  <c r="U1024"/>
  <c r="O1025"/>
  <c r="P1025"/>
  <c r="Q1025"/>
  <c r="R1025"/>
  <c r="S1025"/>
  <c r="T1025"/>
  <c r="U1025"/>
  <c r="O1026"/>
  <c r="P1026"/>
  <c r="Q1026"/>
  <c r="R1026"/>
  <c r="S1026"/>
  <c r="T1026"/>
  <c r="U1026"/>
  <c r="O1027"/>
  <c r="P1027"/>
  <c r="Q1027"/>
  <c r="R1027"/>
  <c r="S1027"/>
  <c r="T1027"/>
  <c r="U1027"/>
  <c r="O1028"/>
  <c r="P1028"/>
  <c r="Q1028"/>
  <c r="R1028"/>
  <c r="S1028"/>
  <c r="T1028"/>
  <c r="U1028"/>
  <c r="O1029"/>
  <c r="P1029"/>
  <c r="Q1029"/>
  <c r="R1029"/>
  <c r="S1029"/>
  <c r="T1029"/>
  <c r="U1029"/>
  <c r="O1030"/>
  <c r="P1030"/>
  <c r="Q1030"/>
  <c r="R1030"/>
  <c r="S1030"/>
  <c r="T1030"/>
  <c r="U1030"/>
  <c r="O1031"/>
  <c r="P1031"/>
  <c r="Q1031"/>
  <c r="R1031"/>
  <c r="S1031"/>
  <c r="T1031"/>
  <c r="U1031"/>
  <c r="O1032"/>
  <c r="P1032"/>
  <c r="Q1032"/>
  <c r="R1032"/>
  <c r="S1032"/>
  <c r="T1032"/>
  <c r="U1032"/>
  <c r="O1033"/>
  <c r="P1033"/>
  <c r="Q1033"/>
  <c r="R1033"/>
  <c r="S1033"/>
  <c r="T1033"/>
  <c r="U1033"/>
  <c r="O1034"/>
  <c r="P1034"/>
  <c r="Q1034"/>
  <c r="R1034"/>
  <c r="S1034"/>
  <c r="T1034"/>
  <c r="U1034"/>
  <c r="O1035"/>
  <c r="P1035"/>
  <c r="Q1035"/>
  <c r="R1035"/>
  <c r="S1035"/>
  <c r="T1035"/>
  <c r="U1035"/>
  <c r="O1036"/>
  <c r="P1036"/>
  <c r="Q1036"/>
  <c r="R1036"/>
  <c r="S1036"/>
  <c r="T1036"/>
  <c r="U1036"/>
  <c r="O1037"/>
  <c r="P1037"/>
  <c r="Q1037"/>
  <c r="R1037"/>
  <c r="S1037"/>
  <c r="T1037"/>
  <c r="U1037"/>
  <c r="O1038"/>
  <c r="P1038"/>
  <c r="Q1038"/>
  <c r="R1038"/>
  <c r="S1038"/>
  <c r="T1038"/>
  <c r="U1038"/>
  <c r="O1039"/>
  <c r="P1039"/>
  <c r="Q1039"/>
  <c r="R1039"/>
  <c r="S1039"/>
  <c r="T1039"/>
  <c r="U1039"/>
  <c r="O1040"/>
  <c r="P1040"/>
  <c r="Q1040"/>
  <c r="R1040"/>
  <c r="S1040"/>
  <c r="T1040"/>
  <c r="U1040"/>
  <c r="O1041"/>
  <c r="P1041"/>
  <c r="Q1041"/>
  <c r="R1041"/>
  <c r="S1041"/>
  <c r="T1041"/>
  <c r="U1041"/>
  <c r="O1042"/>
  <c r="P1042"/>
  <c r="Q1042"/>
  <c r="R1042"/>
  <c r="S1042"/>
  <c r="T1042"/>
  <c r="U1042"/>
  <c r="O1043"/>
  <c r="P1043"/>
  <c r="Q1043"/>
  <c r="R1043"/>
  <c r="S1043"/>
  <c r="T1043"/>
  <c r="U1043"/>
  <c r="O1044"/>
  <c r="P1044"/>
  <c r="Q1044"/>
  <c r="R1044"/>
  <c r="S1044"/>
  <c r="T1044"/>
  <c r="U1044"/>
  <c r="O1045"/>
  <c r="P1045"/>
  <c r="Q1045"/>
  <c r="R1045"/>
  <c r="S1045"/>
  <c r="T1045"/>
  <c r="U1045"/>
  <c r="O1046"/>
  <c r="P1046"/>
  <c r="Q1046"/>
  <c r="R1046"/>
  <c r="S1046"/>
  <c r="T1046"/>
  <c r="U1046"/>
  <c r="O1047"/>
  <c r="P1047"/>
  <c r="Q1047"/>
  <c r="R1047"/>
  <c r="S1047"/>
  <c r="T1047"/>
  <c r="U1047"/>
  <c r="O1048"/>
  <c r="P1048"/>
  <c r="Q1048"/>
  <c r="R1048"/>
  <c r="S1048"/>
  <c r="T1048"/>
  <c r="U1048"/>
  <c r="O1049"/>
  <c r="P1049"/>
  <c r="Q1049"/>
  <c r="R1049"/>
  <c r="S1049"/>
  <c r="T1049"/>
  <c r="U1049"/>
  <c r="O1050"/>
  <c r="P1050"/>
  <c r="Q1050"/>
  <c r="R1050"/>
  <c r="S1050"/>
  <c r="T1050"/>
  <c r="U1050"/>
  <c r="O1051"/>
  <c r="P1051"/>
  <c r="Q1051"/>
  <c r="R1051"/>
  <c r="S1051"/>
  <c r="T1051"/>
  <c r="U1051"/>
  <c r="O1052"/>
  <c r="P1052"/>
  <c r="Q1052"/>
  <c r="R1052"/>
  <c r="S1052"/>
  <c r="T1052"/>
  <c r="U1052"/>
  <c r="O1053"/>
  <c r="P1053"/>
  <c r="Q1053"/>
  <c r="R1053"/>
  <c r="S1053"/>
  <c r="T1053"/>
  <c r="U1053"/>
  <c r="O1054"/>
  <c r="P1054"/>
  <c r="Q1054"/>
  <c r="R1054"/>
  <c r="S1054"/>
  <c r="T1054"/>
  <c r="U1054"/>
  <c r="O1055"/>
  <c r="P1055"/>
  <c r="Q1055"/>
  <c r="R1055"/>
  <c r="S1055"/>
  <c r="T1055"/>
  <c r="U1055"/>
  <c r="O1056"/>
  <c r="P1056"/>
  <c r="Q1056"/>
  <c r="R1056"/>
  <c r="S1056"/>
  <c r="T1056"/>
  <c r="U1056"/>
  <c r="O1057"/>
  <c r="P1057"/>
  <c r="Q1057"/>
  <c r="R1057"/>
  <c r="S1057"/>
  <c r="T1057"/>
  <c r="U1057"/>
  <c r="O1058"/>
  <c r="P1058"/>
  <c r="Q1058"/>
  <c r="R1058"/>
  <c r="S1058"/>
  <c r="T1058"/>
  <c r="U1058"/>
  <c r="O1059"/>
  <c r="P1059"/>
  <c r="Q1059"/>
  <c r="R1059"/>
  <c r="S1059"/>
  <c r="T1059"/>
  <c r="U1059"/>
  <c r="O1060"/>
  <c r="P1060"/>
  <c r="Q1060"/>
  <c r="R1060"/>
  <c r="S1060"/>
  <c r="T1060"/>
  <c r="U1060"/>
  <c r="O1061"/>
  <c r="P1061"/>
  <c r="Q1061"/>
  <c r="R1061"/>
  <c r="S1061"/>
  <c r="T1061"/>
  <c r="U1061"/>
  <c r="O1062"/>
  <c r="P1062"/>
  <c r="Q1062"/>
  <c r="R1062"/>
  <c r="S1062"/>
  <c r="T1062"/>
  <c r="U1062"/>
  <c r="O1063"/>
  <c r="P1063"/>
  <c r="Q1063"/>
  <c r="R1063"/>
  <c r="S1063"/>
  <c r="T1063"/>
  <c r="U1063"/>
  <c r="O1064"/>
  <c r="P1064"/>
  <c r="Q1064"/>
  <c r="R1064"/>
  <c r="S1064"/>
  <c r="T1064"/>
  <c r="U1064"/>
  <c r="O1065"/>
  <c r="P1065"/>
  <c r="Q1065"/>
  <c r="R1065"/>
  <c r="S1065"/>
  <c r="T1065"/>
  <c r="U1065"/>
  <c r="O1066"/>
  <c r="P1066"/>
  <c r="Q1066"/>
  <c r="R1066"/>
  <c r="S1066"/>
  <c r="T1066"/>
  <c r="U1066"/>
  <c r="O1067"/>
  <c r="P1067"/>
  <c r="Q1067"/>
  <c r="R1067"/>
  <c r="S1067"/>
  <c r="T1067"/>
  <c r="U1067"/>
  <c r="O1068"/>
  <c r="P1068"/>
  <c r="Q1068"/>
  <c r="R1068"/>
  <c r="S1068"/>
  <c r="T1068"/>
  <c r="U1068"/>
  <c r="O1069"/>
  <c r="P1069"/>
  <c r="Q1069"/>
  <c r="R1069"/>
  <c r="S1069"/>
  <c r="T1069"/>
  <c r="U1069"/>
  <c r="O1070"/>
  <c r="P1070"/>
  <c r="Q1070"/>
  <c r="R1070"/>
  <c r="S1070"/>
  <c r="T1070"/>
  <c r="U1070"/>
  <c r="O1071"/>
  <c r="P1071"/>
  <c r="Q1071"/>
  <c r="R1071"/>
  <c r="S1071"/>
  <c r="T1071"/>
  <c r="U1071"/>
  <c r="O1072"/>
  <c r="P1072"/>
  <c r="Q1072"/>
  <c r="R1072"/>
  <c r="S1072"/>
  <c r="T1072"/>
  <c r="U1072"/>
  <c r="O1073"/>
  <c r="P1073"/>
  <c r="Q1073"/>
  <c r="R1073"/>
  <c r="S1073"/>
  <c r="T1073"/>
  <c r="U1073"/>
  <c r="O1074"/>
  <c r="P1074"/>
  <c r="Q1074"/>
  <c r="R1074"/>
  <c r="S1074"/>
  <c r="T1074"/>
  <c r="U1074"/>
  <c r="O1075"/>
  <c r="P1075"/>
  <c r="Q1075"/>
  <c r="R1075"/>
  <c r="S1075"/>
  <c r="T1075"/>
  <c r="U1075"/>
  <c r="O1076"/>
  <c r="P1076"/>
  <c r="Q1076"/>
  <c r="R1076"/>
  <c r="S1076"/>
  <c r="T1076"/>
  <c r="U1076"/>
  <c r="O1077"/>
  <c r="P1077"/>
  <c r="Q1077"/>
  <c r="R1077"/>
  <c r="S1077"/>
  <c r="T1077"/>
  <c r="U1077"/>
  <c r="O1078"/>
  <c r="P1078"/>
  <c r="Q1078"/>
  <c r="R1078"/>
  <c r="S1078"/>
  <c r="T1078"/>
  <c r="U1078"/>
  <c r="O1079"/>
  <c r="P1079"/>
  <c r="Q1079"/>
  <c r="R1079"/>
  <c r="S1079"/>
  <c r="T1079"/>
  <c r="U1079"/>
  <c r="O1080"/>
  <c r="P1080"/>
  <c r="Q1080"/>
  <c r="R1080"/>
  <c r="S1080"/>
  <c r="T1080"/>
  <c r="U1080"/>
  <c r="O1081"/>
  <c r="P1081"/>
  <c r="Q1081"/>
  <c r="R1081"/>
  <c r="S1081"/>
  <c r="T1081"/>
  <c r="U1081"/>
  <c r="P3"/>
  <c r="Q3"/>
  <c r="R3"/>
  <c r="S3"/>
  <c r="T3"/>
  <c r="U3"/>
  <c r="O3"/>
  <c r="L26" i="1" l="1"/>
  <c r="T34"/>
  <c r="W34"/>
  <c r="Y34"/>
  <c r="U34"/>
  <c r="X34"/>
  <c r="AJ41"/>
  <c r="AH41"/>
  <c r="AI41"/>
  <c r="J41"/>
  <c r="F41"/>
  <c r="K41"/>
  <c r="G41"/>
  <c r="H41"/>
  <c r="I41"/>
  <c r="AG41"/>
  <c r="AE41"/>
  <c r="AC41"/>
  <c r="AA41"/>
  <c r="AF41"/>
  <c r="AD41"/>
  <c r="AB41"/>
  <c r="Z41"/>
  <c r="X41"/>
  <c r="V41"/>
  <c r="T41"/>
  <c r="S41"/>
  <c r="Q41"/>
  <c r="O41"/>
  <c r="M41"/>
  <c r="Y41"/>
  <c r="W41"/>
  <c r="U41"/>
  <c r="R41"/>
  <c r="P41"/>
  <c r="N41"/>
  <c r="AI39"/>
  <c r="AJ39"/>
  <c r="AH39"/>
  <c r="J39"/>
  <c r="K39"/>
  <c r="F39"/>
  <c r="G39"/>
  <c r="H39"/>
  <c r="AG39"/>
  <c r="AE39"/>
  <c r="AB39"/>
  <c r="AF39"/>
  <c r="AD39"/>
  <c r="AA39"/>
  <c r="Z39"/>
  <c r="X39"/>
  <c r="U39"/>
  <c r="S39"/>
  <c r="Q39"/>
  <c r="N39"/>
  <c r="Y39"/>
  <c r="W39"/>
  <c r="T39"/>
  <c r="R39"/>
  <c r="P39"/>
  <c r="M39"/>
  <c r="AH37"/>
  <c r="AI37"/>
  <c r="AJ37"/>
  <c r="I37"/>
  <c r="J37"/>
  <c r="F37"/>
  <c r="K37"/>
  <c r="G37"/>
  <c r="H37"/>
  <c r="AF37"/>
  <c r="AD37"/>
  <c r="AB37"/>
  <c r="AG37"/>
  <c r="AE37"/>
  <c r="AC37"/>
  <c r="AA37"/>
  <c r="Y37"/>
  <c r="W37"/>
  <c r="U37"/>
  <c r="R37"/>
  <c r="P37"/>
  <c r="N37"/>
  <c r="Z37"/>
  <c r="X37"/>
  <c r="V37"/>
  <c r="T37"/>
  <c r="S37"/>
  <c r="Q37"/>
  <c r="O37"/>
  <c r="M37"/>
  <c r="AI35"/>
  <c r="AJ35"/>
  <c r="AH35"/>
  <c r="I35"/>
  <c r="J35"/>
  <c r="F35"/>
  <c r="G35"/>
  <c r="H35"/>
  <c r="K35"/>
  <c r="AF35"/>
  <c r="AD35"/>
  <c r="AB35"/>
  <c r="AG35"/>
  <c r="AE35"/>
  <c r="AC35"/>
  <c r="AA35"/>
  <c r="Y35"/>
  <c r="W35"/>
  <c r="U35"/>
  <c r="R35"/>
  <c r="P35"/>
  <c r="N35"/>
  <c r="Z35"/>
  <c r="X35"/>
  <c r="V35"/>
  <c r="T35"/>
  <c r="S35"/>
  <c r="Q35"/>
  <c r="O35"/>
  <c r="M35"/>
  <c r="AJ32"/>
  <c r="AH32"/>
  <c r="AI32"/>
  <c r="H32"/>
  <c r="I32"/>
  <c r="J32"/>
  <c r="K32"/>
  <c r="F32"/>
  <c r="G32"/>
  <c r="AG32"/>
  <c r="AE32"/>
  <c r="AC32"/>
  <c r="AA32"/>
  <c r="AF32"/>
  <c r="AD32"/>
  <c r="AB32"/>
  <c r="Z32"/>
  <c r="X32"/>
  <c r="V32"/>
  <c r="T32"/>
  <c r="S32"/>
  <c r="Q32"/>
  <c r="O32"/>
  <c r="M32"/>
  <c r="Y32"/>
  <c r="W32"/>
  <c r="U32"/>
  <c r="R32"/>
  <c r="P32"/>
  <c r="N32"/>
  <c r="AH30"/>
  <c r="AI30"/>
  <c r="AJ30"/>
  <c r="G30"/>
  <c r="H30"/>
  <c r="F30"/>
  <c r="J30"/>
  <c r="K30"/>
  <c r="AG30"/>
  <c r="AE30"/>
  <c r="AB30"/>
  <c r="AF30"/>
  <c r="AD30"/>
  <c r="AA30"/>
  <c r="Z30"/>
  <c r="X30"/>
  <c r="U30"/>
  <c r="S30"/>
  <c r="Q30"/>
  <c r="N30"/>
  <c r="Y30"/>
  <c r="W30"/>
  <c r="T30"/>
  <c r="R30"/>
  <c r="P30"/>
  <c r="M30"/>
  <c r="AJ28"/>
  <c r="AH28"/>
  <c r="AI28"/>
  <c r="J28"/>
  <c r="K28"/>
  <c r="F28"/>
  <c r="G28"/>
  <c r="H28"/>
  <c r="AG28"/>
  <c r="AE28"/>
  <c r="AB28"/>
  <c r="AF28"/>
  <c r="AD28"/>
  <c r="AA28"/>
  <c r="Z28"/>
  <c r="X28"/>
  <c r="U28"/>
  <c r="S28"/>
  <c r="Q28"/>
  <c r="N28"/>
  <c r="Y28"/>
  <c r="W28"/>
  <c r="T28"/>
  <c r="R28"/>
  <c r="P28"/>
  <c r="AH26"/>
  <c r="AJ26"/>
  <c r="G26"/>
  <c r="H26"/>
  <c r="J26"/>
  <c r="K26"/>
  <c r="F26"/>
  <c r="AG26"/>
  <c r="AE26"/>
  <c r="AB26"/>
  <c r="AF26"/>
  <c r="AD26"/>
  <c r="AA26"/>
  <c r="Z26"/>
  <c r="X26"/>
  <c r="U26"/>
  <c r="Y26"/>
  <c r="W26"/>
  <c r="T26"/>
  <c r="AJ24"/>
  <c r="AH24"/>
  <c r="AI24"/>
  <c r="K24"/>
  <c r="F24"/>
  <c r="G24"/>
  <c r="H24"/>
  <c r="J24"/>
  <c r="AF24"/>
  <c r="AD24"/>
  <c r="AA24"/>
  <c r="AG24"/>
  <c r="AE24"/>
  <c r="AB24"/>
  <c r="Y24"/>
  <c r="W24"/>
  <c r="T24"/>
  <c r="Z24"/>
  <c r="X24"/>
  <c r="U24"/>
  <c r="AH22"/>
  <c r="AI22"/>
  <c r="AJ22"/>
  <c r="H22"/>
  <c r="J22"/>
  <c r="F22"/>
  <c r="G22"/>
  <c r="K22"/>
  <c r="AF22"/>
  <c r="AD22"/>
  <c r="AA22"/>
  <c r="AG22"/>
  <c r="AE22"/>
  <c r="AB22"/>
  <c r="Y22"/>
  <c r="W22"/>
  <c r="T22"/>
  <c r="Z22"/>
  <c r="X22"/>
  <c r="U22"/>
  <c r="AJ20"/>
  <c r="AH20"/>
  <c r="K20"/>
  <c r="G20"/>
  <c r="H20"/>
  <c r="I20"/>
  <c r="J20"/>
  <c r="F20"/>
  <c r="AF20"/>
  <c r="AD20"/>
  <c r="AB20"/>
  <c r="AG20"/>
  <c r="AE20"/>
  <c r="AC20"/>
  <c r="AA20"/>
  <c r="Y20"/>
  <c r="W20"/>
  <c r="U20"/>
  <c r="Z20"/>
  <c r="X20"/>
  <c r="V20"/>
  <c r="T20"/>
  <c r="AH18"/>
  <c r="AI18"/>
  <c r="AJ18"/>
  <c r="K18"/>
  <c r="F18"/>
  <c r="G18"/>
  <c r="H18"/>
  <c r="J18"/>
  <c r="AF18"/>
  <c r="AD18"/>
  <c r="AA18"/>
  <c r="AG18"/>
  <c r="AE18"/>
  <c r="AB18"/>
  <c r="Y18"/>
  <c r="W18"/>
  <c r="T18"/>
  <c r="Z18"/>
  <c r="X18"/>
  <c r="U18"/>
  <c r="AJ16"/>
  <c r="AH16"/>
  <c r="AI16"/>
  <c r="J16"/>
  <c r="F16"/>
  <c r="K16"/>
  <c r="G16"/>
  <c r="H16"/>
  <c r="I16"/>
  <c r="AG16"/>
  <c r="AE16"/>
  <c r="AC16"/>
  <c r="AA16"/>
  <c r="AF16"/>
  <c r="AD16"/>
  <c r="AB16"/>
  <c r="Z16"/>
  <c r="X16"/>
  <c r="V16"/>
  <c r="T16"/>
  <c r="Y16"/>
  <c r="W16"/>
  <c r="U16"/>
  <c r="AH14"/>
  <c r="AI14"/>
  <c r="AJ14"/>
  <c r="J14"/>
  <c r="K14"/>
  <c r="F14"/>
  <c r="G14"/>
  <c r="H14"/>
  <c r="AG14"/>
  <c r="AE14"/>
  <c r="AB14"/>
  <c r="Z14"/>
  <c r="X14"/>
  <c r="U14"/>
  <c r="AF14"/>
  <c r="AD14"/>
  <c r="AA14"/>
  <c r="Y14"/>
  <c r="W14"/>
  <c r="T14"/>
  <c r="AJ12"/>
  <c r="AH12"/>
  <c r="AI12"/>
  <c r="H12"/>
  <c r="I12"/>
  <c r="F12"/>
  <c r="G12"/>
  <c r="J12"/>
  <c r="K12"/>
  <c r="AG12"/>
  <c r="AE12"/>
  <c r="AC12"/>
  <c r="AA12"/>
  <c r="Z12"/>
  <c r="X12"/>
  <c r="V12"/>
  <c r="T12"/>
  <c r="AF12"/>
  <c r="AD12"/>
  <c r="AB12"/>
  <c r="Y12"/>
  <c r="W12"/>
  <c r="U12"/>
  <c r="AH10"/>
  <c r="AI10"/>
  <c r="AJ10"/>
  <c r="J10"/>
  <c r="K10"/>
  <c r="I10"/>
  <c r="F10"/>
  <c r="G10"/>
  <c r="H10"/>
  <c r="AG10"/>
  <c r="AE10"/>
  <c r="AC10"/>
  <c r="AA10"/>
  <c r="Z10"/>
  <c r="X10"/>
  <c r="V10"/>
  <c r="T10"/>
  <c r="AF10"/>
  <c r="AD10"/>
  <c r="AB10"/>
  <c r="Y10"/>
  <c r="W10"/>
  <c r="U10"/>
  <c r="L9"/>
  <c r="L11"/>
  <c r="L13"/>
  <c r="L15"/>
  <c r="L17"/>
  <c r="L19"/>
  <c r="L21"/>
  <c r="L23"/>
  <c r="L25"/>
  <c r="L27"/>
  <c r="L35"/>
  <c r="L37"/>
  <c r="L39"/>
  <c r="L41"/>
  <c r="N9"/>
  <c r="P9"/>
  <c r="M10"/>
  <c r="O10"/>
  <c r="Q10"/>
  <c r="S10"/>
  <c r="N11"/>
  <c r="P11"/>
  <c r="M12"/>
  <c r="O12"/>
  <c r="Q12"/>
  <c r="S12"/>
  <c r="N13"/>
  <c r="Q13"/>
  <c r="N14"/>
  <c r="Q14"/>
  <c r="S14"/>
  <c r="N15"/>
  <c r="P15"/>
  <c r="M16"/>
  <c r="O16"/>
  <c r="Q16"/>
  <c r="S16"/>
  <c r="N17"/>
  <c r="P17"/>
  <c r="M18"/>
  <c r="P18"/>
  <c r="R18"/>
  <c r="M19"/>
  <c r="O19"/>
  <c r="Q19"/>
  <c r="N20"/>
  <c r="P20"/>
  <c r="R20"/>
  <c r="M21"/>
  <c r="P21"/>
  <c r="M22"/>
  <c r="P22"/>
  <c r="R22"/>
  <c r="M23"/>
  <c r="P23"/>
  <c r="M24"/>
  <c r="P24"/>
  <c r="R24"/>
  <c r="M25"/>
  <c r="O25"/>
  <c r="Q25"/>
  <c r="N26"/>
  <c r="Q26"/>
  <c r="S26"/>
  <c r="N27"/>
  <c r="AJ40"/>
  <c r="AH40"/>
  <c r="AI40"/>
  <c r="H40"/>
  <c r="I40"/>
  <c r="J40"/>
  <c r="K40"/>
  <c r="F40"/>
  <c r="G40"/>
  <c r="AF40"/>
  <c r="AD40"/>
  <c r="AB40"/>
  <c r="AG40"/>
  <c r="AE40"/>
  <c r="AC40"/>
  <c r="AA40"/>
  <c r="Y40"/>
  <c r="W40"/>
  <c r="U40"/>
  <c r="R40"/>
  <c r="P40"/>
  <c r="N40"/>
  <c r="Z40"/>
  <c r="X40"/>
  <c r="V40"/>
  <c r="T40"/>
  <c r="S40"/>
  <c r="Q40"/>
  <c r="O40"/>
  <c r="M40"/>
  <c r="AH38"/>
  <c r="AI38"/>
  <c r="AJ38"/>
  <c r="K38"/>
  <c r="G38"/>
  <c r="H38"/>
  <c r="F38"/>
  <c r="I38"/>
  <c r="J38"/>
  <c r="AG38"/>
  <c r="AE38"/>
  <c r="AC38"/>
  <c r="AA38"/>
  <c r="AF38"/>
  <c r="AD38"/>
  <c r="AB38"/>
  <c r="Z38"/>
  <c r="X38"/>
  <c r="V38"/>
  <c r="T38"/>
  <c r="S38"/>
  <c r="Q38"/>
  <c r="O38"/>
  <c r="M38"/>
  <c r="Y38"/>
  <c r="W38"/>
  <c r="U38"/>
  <c r="R38"/>
  <c r="P38"/>
  <c r="N38"/>
  <c r="AJ36"/>
  <c r="AH36"/>
  <c r="AI36"/>
  <c r="K36"/>
  <c r="G36"/>
  <c r="H36"/>
  <c r="I36"/>
  <c r="J36"/>
  <c r="F36"/>
  <c r="AG36"/>
  <c r="AE36"/>
  <c r="AC36"/>
  <c r="AA36"/>
  <c r="AF36"/>
  <c r="AD36"/>
  <c r="AB36"/>
  <c r="Z36"/>
  <c r="X36"/>
  <c r="V36"/>
  <c r="T36"/>
  <c r="S36"/>
  <c r="Q36"/>
  <c r="O36"/>
  <c r="M36"/>
  <c r="Y36"/>
  <c r="W36"/>
  <c r="U36"/>
  <c r="R36"/>
  <c r="P36"/>
  <c r="N36"/>
  <c r="AH33"/>
  <c r="AI33"/>
  <c r="AJ33"/>
  <c r="K33"/>
  <c r="F33"/>
  <c r="G33"/>
  <c r="H33"/>
  <c r="J33"/>
  <c r="AG33"/>
  <c r="AE33"/>
  <c r="AB33"/>
  <c r="AF33"/>
  <c r="AD33"/>
  <c r="AA33"/>
  <c r="Z33"/>
  <c r="X33"/>
  <c r="U33"/>
  <c r="S33"/>
  <c r="Q33"/>
  <c r="N33"/>
  <c r="Y33"/>
  <c r="W33"/>
  <c r="T33"/>
  <c r="R33"/>
  <c r="P33"/>
  <c r="M33"/>
  <c r="AI31"/>
  <c r="AJ31"/>
  <c r="AH31"/>
  <c r="J31"/>
  <c r="F31"/>
  <c r="K31"/>
  <c r="G31"/>
  <c r="H31"/>
  <c r="I31"/>
  <c r="AF31"/>
  <c r="AD31"/>
  <c r="AB31"/>
  <c r="AG31"/>
  <c r="AE31"/>
  <c r="AC31"/>
  <c r="AA31"/>
  <c r="Y31"/>
  <c r="W31"/>
  <c r="U31"/>
  <c r="R31"/>
  <c r="P31"/>
  <c r="N31"/>
  <c r="Z31"/>
  <c r="X31"/>
  <c r="V31"/>
  <c r="T31"/>
  <c r="S31"/>
  <c r="Q31"/>
  <c r="O31"/>
  <c r="M31"/>
  <c r="AH29"/>
  <c r="AI29"/>
  <c r="AJ29"/>
  <c r="H29"/>
  <c r="J29"/>
  <c r="K29"/>
  <c r="F29"/>
  <c r="G29"/>
  <c r="AG29"/>
  <c r="AE29"/>
  <c r="AB29"/>
  <c r="AF29"/>
  <c r="AD29"/>
  <c r="AA29"/>
  <c r="Z29"/>
  <c r="X29"/>
  <c r="U29"/>
  <c r="S29"/>
  <c r="Q29"/>
  <c r="N29"/>
  <c r="Y29"/>
  <c r="W29"/>
  <c r="T29"/>
  <c r="R29"/>
  <c r="P29"/>
  <c r="M29"/>
  <c r="AI27"/>
  <c r="AJ27"/>
  <c r="AH27"/>
  <c r="K27"/>
  <c r="F27"/>
  <c r="G27"/>
  <c r="H27"/>
  <c r="J27"/>
  <c r="AG27"/>
  <c r="AE27"/>
  <c r="AB27"/>
  <c r="AF27"/>
  <c r="AD27"/>
  <c r="AA27"/>
  <c r="Z27"/>
  <c r="X27"/>
  <c r="U27"/>
  <c r="S27"/>
  <c r="Q27"/>
  <c r="Y27"/>
  <c r="W27"/>
  <c r="T27"/>
  <c r="AH25"/>
  <c r="AI25"/>
  <c r="AJ25"/>
  <c r="I25"/>
  <c r="J25"/>
  <c r="F25"/>
  <c r="G25"/>
  <c r="H25"/>
  <c r="K25"/>
  <c r="AG25"/>
  <c r="AE25"/>
  <c r="AC25"/>
  <c r="AA25"/>
  <c r="AF25"/>
  <c r="AD25"/>
  <c r="AB25"/>
  <c r="Z25"/>
  <c r="X25"/>
  <c r="V25"/>
  <c r="T25"/>
  <c r="Y25"/>
  <c r="W25"/>
  <c r="U25"/>
  <c r="AI23"/>
  <c r="AJ23"/>
  <c r="AH23"/>
  <c r="G23"/>
  <c r="H23"/>
  <c r="J23"/>
  <c r="K23"/>
  <c r="F23"/>
  <c r="AF23"/>
  <c r="AD23"/>
  <c r="AA23"/>
  <c r="AG23"/>
  <c r="AE23"/>
  <c r="AB23"/>
  <c r="Y23"/>
  <c r="W23"/>
  <c r="T23"/>
  <c r="Z23"/>
  <c r="X23"/>
  <c r="U23"/>
  <c r="AH21"/>
  <c r="AI21"/>
  <c r="AJ21"/>
  <c r="J21"/>
  <c r="K21"/>
  <c r="F21"/>
  <c r="G21"/>
  <c r="H21"/>
  <c r="AF21"/>
  <c r="AD21"/>
  <c r="AA21"/>
  <c r="AG21"/>
  <c r="AE21"/>
  <c r="AB21"/>
  <c r="Y21"/>
  <c r="W21"/>
  <c r="T21"/>
  <c r="Z21"/>
  <c r="X21"/>
  <c r="U21"/>
  <c r="AI19"/>
  <c r="AJ19"/>
  <c r="AH19"/>
  <c r="I19"/>
  <c r="J19"/>
  <c r="F19"/>
  <c r="G19"/>
  <c r="H19"/>
  <c r="K19"/>
  <c r="AG19"/>
  <c r="AE19"/>
  <c r="AC19"/>
  <c r="AA19"/>
  <c r="AF19"/>
  <c r="AD19"/>
  <c r="AB19"/>
  <c r="Z19"/>
  <c r="X19"/>
  <c r="V19"/>
  <c r="T19"/>
  <c r="Y19"/>
  <c r="W19"/>
  <c r="U19"/>
  <c r="AH17"/>
  <c r="AI17"/>
  <c r="AJ17"/>
  <c r="H17"/>
  <c r="I17"/>
  <c r="J17"/>
  <c r="K17"/>
  <c r="F17"/>
  <c r="G17"/>
  <c r="AF17"/>
  <c r="AD17"/>
  <c r="AB17"/>
  <c r="AG17"/>
  <c r="AE17"/>
  <c r="AC17"/>
  <c r="AA17"/>
  <c r="Y17"/>
  <c r="W17"/>
  <c r="U17"/>
  <c r="Z17"/>
  <c r="X17"/>
  <c r="V17"/>
  <c r="T17"/>
  <c r="AI15"/>
  <c r="AJ15"/>
  <c r="AH15"/>
  <c r="H15"/>
  <c r="I15"/>
  <c r="F15"/>
  <c r="G15"/>
  <c r="J15"/>
  <c r="K15"/>
  <c r="AF15"/>
  <c r="AD15"/>
  <c r="AB15"/>
  <c r="AG15"/>
  <c r="AE15"/>
  <c r="AC15"/>
  <c r="AA15"/>
  <c r="Y15"/>
  <c r="W15"/>
  <c r="U15"/>
  <c r="Z15"/>
  <c r="X15"/>
  <c r="V15"/>
  <c r="T15"/>
  <c r="AH13"/>
  <c r="AI13"/>
  <c r="AJ13"/>
  <c r="K13"/>
  <c r="F13"/>
  <c r="G13"/>
  <c r="H13"/>
  <c r="J13"/>
  <c r="AG13"/>
  <c r="AE13"/>
  <c r="AB13"/>
  <c r="Z13"/>
  <c r="X13"/>
  <c r="U13"/>
  <c r="AF13"/>
  <c r="AD13"/>
  <c r="AA13"/>
  <c r="Y13"/>
  <c r="W13"/>
  <c r="T13"/>
  <c r="AI11"/>
  <c r="AJ11"/>
  <c r="AH11"/>
  <c r="J11"/>
  <c r="F11"/>
  <c r="K11"/>
  <c r="G11"/>
  <c r="H11"/>
  <c r="I11"/>
  <c r="AF11"/>
  <c r="AD11"/>
  <c r="AB11"/>
  <c r="Y11"/>
  <c r="W11"/>
  <c r="U11"/>
  <c r="AG11"/>
  <c r="AE11"/>
  <c r="AC11"/>
  <c r="AA11"/>
  <c r="Z11"/>
  <c r="X11"/>
  <c r="V11"/>
  <c r="T11"/>
  <c r="AH9"/>
  <c r="AI9"/>
  <c r="AJ9"/>
  <c r="G9"/>
  <c r="K9"/>
  <c r="H9"/>
  <c r="I9"/>
  <c r="F9"/>
  <c r="J9"/>
  <c r="AF9"/>
  <c r="AD9"/>
  <c r="AB9"/>
  <c r="Y9"/>
  <c r="W9"/>
  <c r="U9"/>
  <c r="AG9"/>
  <c r="AE9"/>
  <c r="AC9"/>
  <c r="AA9"/>
  <c r="Z9"/>
  <c r="X9"/>
  <c r="V9"/>
  <c r="T9"/>
  <c r="L36"/>
  <c r="L38"/>
  <c r="L40"/>
  <c r="M9"/>
  <c r="O9"/>
  <c r="Q9"/>
  <c r="S9"/>
  <c r="N10"/>
  <c r="P10"/>
  <c r="R10"/>
  <c r="M11"/>
  <c r="O11"/>
  <c r="Q11"/>
  <c r="S11"/>
  <c r="N12"/>
  <c r="P12"/>
  <c r="R12"/>
  <c r="M13"/>
  <c r="P13"/>
  <c r="R13"/>
  <c r="M14"/>
  <c r="P14"/>
  <c r="R14"/>
  <c r="M15"/>
  <c r="O15"/>
  <c r="Q15"/>
  <c r="S15"/>
  <c r="N16"/>
  <c r="P16"/>
  <c r="R16"/>
  <c r="M17"/>
  <c r="O17"/>
  <c r="Q17"/>
  <c r="S17"/>
  <c r="N18"/>
  <c r="Q18"/>
  <c r="S18"/>
  <c r="N19"/>
  <c r="P19"/>
  <c r="R19"/>
  <c r="M20"/>
  <c r="O20"/>
  <c r="Q20"/>
  <c r="S20"/>
  <c r="N21"/>
  <c r="Q21"/>
  <c r="S21"/>
  <c r="N22"/>
  <c r="Q22"/>
  <c r="S22"/>
  <c r="N23"/>
  <c r="Q23"/>
  <c r="S23"/>
  <c r="N24"/>
  <c r="Q24"/>
  <c r="S24"/>
  <c r="N25"/>
  <c r="P25"/>
  <c r="R25"/>
  <c r="M26"/>
  <c r="P26"/>
  <c r="R26"/>
  <c r="M27"/>
  <c r="P27"/>
  <c r="M28"/>
  <c r="N8"/>
  <c r="P8"/>
  <c r="R8"/>
  <c r="T8"/>
  <c r="V8"/>
  <c r="X8"/>
  <c r="Z8"/>
  <c r="AB8"/>
  <c r="AD8"/>
  <c r="AH8"/>
  <c r="AJ8"/>
  <c r="AI8"/>
  <c r="G8"/>
  <c r="K8"/>
  <c r="F8"/>
  <c r="J8"/>
  <c r="I8"/>
  <c r="H8"/>
  <c r="M8"/>
  <c r="O8"/>
  <c r="Q8"/>
  <c r="S8"/>
  <c r="U8"/>
  <c r="W8"/>
  <c r="Y8"/>
  <c r="AA8"/>
  <c r="AC8"/>
  <c r="AE8"/>
  <c r="AG8"/>
</calcChain>
</file>

<file path=xl/sharedStrings.xml><?xml version="1.0" encoding="utf-8"?>
<sst xmlns="http://schemas.openxmlformats.org/spreadsheetml/2006/main" count="18442" uniqueCount="191">
  <si>
    <t>建物倒壊</t>
    <rPh sb="0" eb="2">
      <t>タテモノ</t>
    </rPh>
    <rPh sb="2" eb="4">
      <t>トウカイ</t>
    </rPh>
    <phoneticPr fontId="1"/>
  </si>
  <si>
    <t>合計</t>
    <rPh sb="0" eb="2">
      <t>ゴウケイ</t>
    </rPh>
    <phoneticPr fontId="1"/>
  </si>
  <si>
    <t>建物被害</t>
    <rPh sb="0" eb="2">
      <t>タテモノ</t>
    </rPh>
    <rPh sb="2" eb="4">
      <t>ヒガイ</t>
    </rPh>
    <phoneticPr fontId="1"/>
  </si>
  <si>
    <t>被災ケース</t>
    <rPh sb="0" eb="2">
      <t>ヒサイ</t>
    </rPh>
    <phoneticPr fontId="1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</si>
  <si>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</si>
  <si>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</si>
  <si>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</si>
  <si>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</si>
  <si>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</si>
  <si>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</si>
  <si>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</si>
  <si>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</si>
  <si>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</si>
  <si>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</si>
  <si>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</si>
  <si>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</si>
  <si>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</si>
  <si>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</si>
  <si>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</si>
  <si>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</si>
  <si>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</si>
  <si>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</si>
  <si>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</si>
  <si>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</si>
  <si>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</si>
  <si>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</si>
  <si>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</si>
  <si>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</si>
  <si>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</si>
  <si>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</si>
  <si>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</si>
  <si>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</si>
  <si>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</si>
  <si>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</si>
  <si>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</si>
  <si>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</si>
  <si>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</si>
  <si>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</si>
  <si>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陸側</t>
  </si>
  <si>
    <t>東側</t>
  </si>
  <si>
    <t>西側</t>
  </si>
  <si>
    <t>基本</t>
  </si>
  <si>
    <t>各市町村の最大被害一覧</t>
    <rPh sb="0" eb="4">
      <t>カクシチョウソン</t>
    </rPh>
    <rPh sb="5" eb="7">
      <t>サイダイ</t>
    </rPh>
    <rPh sb="7" eb="9">
      <t>ヒガイ</t>
    </rPh>
    <rPh sb="9" eb="11">
      <t>イチラン</t>
    </rPh>
    <phoneticPr fontId="1"/>
  </si>
  <si>
    <t>人的被害（死者数）</t>
    <rPh sb="0" eb="2">
      <t>ジンテキ</t>
    </rPh>
    <rPh sb="2" eb="4">
      <t>ヒガイ</t>
    </rPh>
    <rPh sb="5" eb="7">
      <t>シシャ</t>
    </rPh>
    <rPh sb="7" eb="8">
      <t>スウ</t>
    </rPh>
    <phoneticPr fontId="1"/>
  </si>
  <si>
    <t>人的被害（負傷者数）</t>
    <rPh sb="0" eb="2">
      <t>ジンテキ</t>
    </rPh>
    <rPh sb="2" eb="4">
      <t>ヒガイ</t>
    </rPh>
    <rPh sb="5" eb="8">
      <t>フショウシャ</t>
    </rPh>
    <rPh sb="8" eb="9">
      <t>スウ</t>
    </rPh>
    <phoneticPr fontId="1"/>
  </si>
  <si>
    <t>避難所外</t>
    <rPh sb="0" eb="2">
      <t>ヒナン</t>
    </rPh>
    <rPh sb="2" eb="3">
      <t>ショ</t>
    </rPh>
    <rPh sb="3" eb="4">
      <t>ガイ</t>
    </rPh>
    <phoneticPr fontId="1"/>
  </si>
  <si>
    <t>避難所</t>
    <rPh sb="0" eb="3">
      <t>ヒナンショ</t>
    </rPh>
    <phoneticPr fontId="1"/>
  </si>
  <si>
    <t>人口</t>
    <rPh sb="0" eb="2">
      <t>ジンコウ</t>
    </rPh>
    <phoneticPr fontId="1"/>
  </si>
  <si>
    <t>*：若干だが被害がある。</t>
    <rPh sb="2" eb="4">
      <t>ジャッカン</t>
    </rPh>
    <rPh sb="6" eb="8">
      <t>ヒガイ</t>
    </rPh>
    <phoneticPr fontId="1"/>
  </si>
  <si>
    <t>（人）</t>
    <phoneticPr fontId="1"/>
  </si>
  <si>
    <t>うち屋内収容物移動・転倒、屋内落下物（人）</t>
    <rPh sb="2" eb="4">
      <t>オクナイ</t>
    </rPh>
    <rPh sb="4" eb="6">
      <t>シュウヨウ</t>
    </rPh>
    <rPh sb="6" eb="7">
      <t>ブツ</t>
    </rPh>
    <rPh sb="7" eb="9">
      <t>イドウ</t>
    </rPh>
    <rPh sb="10" eb="12">
      <t>テントウ</t>
    </rPh>
    <rPh sb="13" eb="15">
      <t>オクナイ</t>
    </rPh>
    <rPh sb="15" eb="17">
      <t>ラッカ</t>
    </rPh>
    <rPh sb="17" eb="18">
      <t>ブツ</t>
    </rPh>
    <phoneticPr fontId="1"/>
  </si>
  <si>
    <t>津波
（人）</t>
    <rPh sb="0" eb="2">
      <t>ツナミ</t>
    </rPh>
    <rPh sb="4" eb="5">
      <t>ニン</t>
    </rPh>
    <phoneticPr fontId="1"/>
  </si>
  <si>
    <t>急傾斜
地崩壊
（人）</t>
    <rPh sb="0" eb="1">
      <t>キュウ</t>
    </rPh>
    <rPh sb="4" eb="5">
      <t>チ</t>
    </rPh>
    <rPh sb="5" eb="7">
      <t>ホウカイ</t>
    </rPh>
    <phoneticPr fontId="1"/>
  </si>
  <si>
    <t>火災
（人）</t>
    <rPh sb="0" eb="2">
      <t>カサイ</t>
    </rPh>
    <phoneticPr fontId="1"/>
  </si>
  <si>
    <t>ブロック塀
（人）</t>
    <rPh sb="4" eb="5">
      <t>ベイ</t>
    </rPh>
    <phoneticPr fontId="1"/>
  </si>
  <si>
    <t>合計
（人）</t>
    <rPh sb="0" eb="2">
      <t>ゴウケイ</t>
    </rPh>
    <phoneticPr fontId="1"/>
  </si>
  <si>
    <t>液状化
（棟）</t>
    <rPh sb="0" eb="3">
      <t>エキジョウカ</t>
    </rPh>
    <rPh sb="5" eb="6">
      <t>トウ</t>
    </rPh>
    <phoneticPr fontId="1"/>
  </si>
  <si>
    <t>揺れ
（棟）</t>
    <rPh sb="0" eb="1">
      <t>ユ</t>
    </rPh>
    <phoneticPr fontId="1"/>
  </si>
  <si>
    <t>急傾斜
地崩壊
（棟）</t>
    <rPh sb="0" eb="1">
      <t>キュウ</t>
    </rPh>
    <rPh sb="4" eb="5">
      <t>チ</t>
    </rPh>
    <rPh sb="5" eb="7">
      <t>ホウカイ</t>
    </rPh>
    <phoneticPr fontId="1"/>
  </si>
  <si>
    <t>津波
（棟）</t>
    <rPh sb="0" eb="2">
      <t>ツナミ</t>
    </rPh>
    <phoneticPr fontId="1"/>
  </si>
  <si>
    <t>地震火災
（棟）</t>
    <rPh sb="0" eb="2">
      <t>ジシン</t>
    </rPh>
    <rPh sb="2" eb="4">
      <t>カサイ</t>
    </rPh>
    <phoneticPr fontId="1"/>
  </si>
  <si>
    <t>合計
（棟）</t>
    <rPh sb="0" eb="2">
      <t>ゴウケイ</t>
    </rPh>
    <phoneticPr fontId="1"/>
  </si>
  <si>
    <r>
      <t>1日後の避難者数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1" eb="2">
      <t>ニチ</t>
    </rPh>
    <rPh sb="2" eb="3">
      <t>ゴ</t>
    </rPh>
    <rPh sb="4" eb="7">
      <t>ヒナンシャ</t>
    </rPh>
    <rPh sb="7" eb="8">
      <t>スウ</t>
    </rPh>
    <phoneticPr fontId="1"/>
  </si>
  <si>
    <t>人的被害（負傷者のうち重傷者数）</t>
    <rPh sb="0" eb="2">
      <t>ジンテキ</t>
    </rPh>
    <rPh sb="2" eb="4">
      <t>ヒガイ</t>
    </rPh>
    <rPh sb="5" eb="8">
      <t>フショウシャ</t>
    </rPh>
    <rPh sb="11" eb="14">
      <t>ジュウショウシャ</t>
    </rPh>
    <rPh sb="14" eb="15">
      <t>スウ</t>
    </rPh>
    <phoneticPr fontId="1"/>
  </si>
  <si>
    <t>資料２</t>
    <rPh sb="0" eb="2">
      <t>シリョウ</t>
    </rPh>
    <phoneticPr fontId="1"/>
  </si>
  <si>
    <t>*</t>
  </si>
  <si>
    <t>早期避難意識率：20%　季節・時間：冬深夜</t>
    <rPh sb="0" eb="2">
      <t>ソウキ</t>
    </rPh>
    <rPh sb="2" eb="4">
      <t>ヒナン</t>
    </rPh>
    <rPh sb="4" eb="6">
      <t>イシキ</t>
    </rPh>
    <rPh sb="6" eb="7">
      <t>リツ</t>
    </rPh>
    <rPh sb="12" eb="14">
      <t>キセツ</t>
    </rPh>
    <rPh sb="15" eb="17">
      <t>ジカン</t>
    </rPh>
    <rPh sb="18" eb="19">
      <t>フユ</t>
    </rPh>
    <rPh sb="19" eb="21">
      <t>シンヤ</t>
    </rPh>
    <phoneticPr fontId="1"/>
  </si>
  <si>
    <t>ケース④</t>
  </si>
  <si>
    <t>地震動</t>
    <rPh sb="0" eb="2">
      <t>ジシン</t>
    </rPh>
    <rPh sb="2" eb="3">
      <t>ドウ</t>
    </rPh>
    <phoneticPr fontId="1"/>
  </si>
  <si>
    <t>津波</t>
    <rPh sb="0" eb="2">
      <t>ツナミ</t>
    </rPh>
    <phoneticPr fontId="1"/>
  </si>
  <si>
    <t>ケース⑤</t>
  </si>
  <si>
    <t>ケース⑩</t>
  </si>
  <si>
    <t>建物
棟数</t>
    <rPh sb="0" eb="2">
      <t>タテモノ</t>
    </rPh>
    <rPh sb="3" eb="4">
      <t>トウ</t>
    </rPh>
    <rPh sb="4" eb="5">
      <t>スウ</t>
    </rPh>
    <phoneticPr fontId="1"/>
  </si>
  <si>
    <t>市町村名</t>
    <rPh sb="0" eb="3">
      <t>シチョウソン</t>
    </rPh>
    <rPh sb="3" eb="4">
      <t>メイ</t>
    </rPh>
    <phoneticPr fontId="1"/>
  </si>
  <si>
    <t>急傾斜地
崩壊</t>
    <rPh sb="0" eb="1">
      <t>キュウ</t>
    </rPh>
    <rPh sb="1" eb="4">
      <t>ケイシャチ</t>
    </rPh>
    <rPh sb="5" eb="7">
      <t>ホウカイ</t>
    </rPh>
    <phoneticPr fontId="1"/>
  </si>
  <si>
    <t>火災</t>
    <rPh sb="0" eb="2">
      <t>カサイ</t>
    </rPh>
    <phoneticPr fontId="1"/>
  </si>
  <si>
    <t>ブロック塀・自動販売機の転倒、屋外落下物</t>
    <rPh sb="4" eb="5">
      <t>ヘイ</t>
    </rPh>
    <rPh sb="6" eb="8">
      <t>ジドウ</t>
    </rPh>
    <rPh sb="8" eb="11">
      <t>ハンバイキ</t>
    </rPh>
    <rPh sb="12" eb="14">
      <t>テントウ</t>
    </rPh>
    <rPh sb="15" eb="17">
      <t>オクガイ</t>
    </rPh>
    <rPh sb="17" eb="19">
      <t>ラッカ</t>
    </rPh>
    <rPh sb="19" eb="20">
      <t>ブツ</t>
    </rPh>
    <phoneticPr fontId="1"/>
  </si>
  <si>
    <t>地震ケース</t>
    <rPh sb="0" eb="2">
      <t>ジシン</t>
    </rPh>
    <phoneticPr fontId="1"/>
  </si>
  <si>
    <t>津波ケース</t>
    <rPh sb="0" eb="2">
      <t>ツナミ</t>
    </rPh>
    <phoneticPr fontId="1"/>
  </si>
  <si>
    <t>発生時季</t>
    <rPh sb="0" eb="2">
      <t>ハッセイ</t>
    </rPh>
    <rPh sb="2" eb="3">
      <t>ジ</t>
    </rPh>
    <rPh sb="3" eb="4">
      <t>キ</t>
    </rPh>
    <phoneticPr fontId="1"/>
  </si>
  <si>
    <t>死者数</t>
  </si>
  <si>
    <t>丸め</t>
    <rPh sb="0" eb="1">
      <t>マル</t>
    </rPh>
    <phoneticPr fontId="1"/>
  </si>
  <si>
    <t>L1</t>
  </si>
  <si>
    <t>冬深夜</t>
  </si>
  <si>
    <t>合計</t>
  </si>
  <si>
    <t>地震動：L1、津波ケースL1、夏12時、早期避難率20%</t>
  </si>
  <si>
    <t>市町村名</t>
  </si>
  <si>
    <t>人口</t>
  </si>
  <si>
    <t>建物倒壊</t>
  </si>
  <si>
    <t>津波</t>
  </si>
  <si>
    <t>急傾斜地
崩壊</t>
  </si>
  <si>
    <t>火災</t>
  </si>
  <si>
    <t>ブロック塀・自動販売機の転倒、屋外落下物</t>
  </si>
  <si>
    <t>(うち屋内収容物移動・転倒、屋内落下物)</t>
  </si>
  <si>
    <t>夏12時</t>
  </si>
  <si>
    <t>地震動：L1、津波ケースL1、冬18時、早期避難率20%</t>
  </si>
  <si>
    <t>冬18時</t>
  </si>
  <si>
    <t>地震動：基本ケース、津波ケース⑤、夏12時、早期避難率20%</t>
  </si>
  <si>
    <t>地震動：基本ケース、津波ケース⑤、冬18時、早期避難率20%</t>
  </si>
  <si>
    <t>地震動：基本ケース、津波ケース⑩、夏12時、早期避難率20%</t>
  </si>
  <si>
    <t>地震動：基本ケース、津波ケース⑩、冬18時、早期避難率20%</t>
  </si>
  <si>
    <t>地震動：陸側ケース、津波ケース④、夏12時、早期避難率20%</t>
  </si>
  <si>
    <t>地震動：陸側ケース、津波ケース④、冬18時、早期避難率20%</t>
  </si>
  <si>
    <t>地震動：陸側ケース、津波ケース⑩、夏12時、早期避難率20%</t>
  </si>
  <si>
    <t>地震動：陸側ケース、津波ケース⑩、冬18時、早期避難率20%</t>
  </si>
  <si>
    <t>地震動：東側ケース、津波ケース④、夏12時、早期避難率20%</t>
  </si>
  <si>
    <t>地震動：東側ケース、津波ケース④、冬18時、早期避難率20%</t>
  </si>
  <si>
    <t>地震動：東側ケース、津波ケース⑤、夏12時、早期避難率20%</t>
  </si>
  <si>
    <t>地震動：東側ケース、津波ケース⑤、冬18時、早期避難率20%</t>
  </si>
  <si>
    <t>ケース⑨</t>
  </si>
  <si>
    <t>地震動：東側ケース、津波ケース⑨、夏12時、早期避難率20%</t>
  </si>
  <si>
    <t>地震動：東側ケース、津波ケース⑨、冬18時、早期避難率20%</t>
  </si>
  <si>
    <t>地震動：西側ケース、津波ケース④、夏12時、早期避難率20%</t>
  </si>
  <si>
    <t>地震動：西側ケース、津波ケース④、冬18時、早期避難率20%</t>
  </si>
  <si>
    <t>負傷者数</t>
  </si>
  <si>
    <t>重傷者数</t>
  </si>
  <si>
    <t>うち屋内収容物移動・転倒、屋内落下物</t>
  </si>
  <si>
    <t>液状化</t>
    <rPh sb="0" eb="3">
      <t>エキジョウカ</t>
    </rPh>
    <phoneticPr fontId="18"/>
  </si>
  <si>
    <t>揺れ</t>
    <rPh sb="0" eb="1">
      <t>ユ</t>
    </rPh>
    <phoneticPr fontId="18"/>
  </si>
  <si>
    <t>急傾斜</t>
    <rPh sb="0" eb="3">
      <t>キュウケイシャ</t>
    </rPh>
    <phoneticPr fontId="18"/>
  </si>
  <si>
    <t>津波</t>
    <rPh sb="0" eb="2">
      <t>ツナミ</t>
    </rPh>
    <phoneticPr fontId="18"/>
  </si>
  <si>
    <t>火災</t>
    <rPh sb="0" eb="2">
      <t>カサイ</t>
    </rPh>
    <phoneticPr fontId="18"/>
  </si>
  <si>
    <t>合計</t>
    <rPh sb="0" eb="2">
      <t>ゴウケイ</t>
    </rPh>
    <phoneticPr fontId="18"/>
  </si>
  <si>
    <t>地震</t>
  </si>
  <si>
    <t>時間</t>
  </si>
  <si>
    <t>↓</t>
    <phoneticPr fontId="1"/>
  </si>
  <si>
    <t>檮原町</t>
    <phoneticPr fontId="1"/>
  </si>
  <si>
    <t>市町村</t>
    <rPh sb="0" eb="3">
      <t>シチョウソン</t>
    </rPh>
    <phoneticPr fontId="22"/>
  </si>
  <si>
    <t>１日後</t>
    <rPh sb="1" eb="2">
      <t>ニチ</t>
    </rPh>
    <rPh sb="2" eb="3">
      <t>ゴ</t>
    </rPh>
    <phoneticPr fontId="22"/>
  </si>
  <si>
    <t>全避難者</t>
    <rPh sb="0" eb="1">
      <t>ゼン</t>
    </rPh>
    <rPh sb="1" eb="4">
      <t>ヒナンシャ</t>
    </rPh>
    <phoneticPr fontId="22"/>
  </si>
  <si>
    <t>避難所
避難者</t>
    <rPh sb="0" eb="3">
      <t>ヒナンジョ</t>
    </rPh>
    <rPh sb="4" eb="7">
      <t>ヒナンシャ</t>
    </rPh>
    <phoneticPr fontId="22"/>
  </si>
  <si>
    <t>避難所外
避難者</t>
    <rPh sb="0" eb="3">
      <t>ヒナンジョ</t>
    </rPh>
    <rPh sb="3" eb="4">
      <t>ガイ</t>
    </rPh>
    <rPh sb="5" eb="8">
      <t>ヒナンシャ</t>
    </rPh>
    <phoneticPr fontId="22"/>
  </si>
  <si>
    <t>合計</t>
    <rPh sb="0" eb="2">
      <t>ゴウケイ</t>
    </rPh>
    <phoneticPr fontId="22"/>
  </si>
  <si>
    <t>L1L1</t>
    <phoneticPr fontId="1"/>
  </si>
  <si>
    <t>基本ケース⑤</t>
    <rPh sb="0" eb="2">
      <t>キホン</t>
    </rPh>
    <phoneticPr fontId="1"/>
  </si>
  <si>
    <t>基本ケース⑩</t>
    <rPh sb="0" eb="2">
      <t>キホン</t>
    </rPh>
    <phoneticPr fontId="1"/>
  </si>
  <si>
    <t>陸側ケース④</t>
    <rPh sb="0" eb="2">
      <t>リクガワ</t>
    </rPh>
    <phoneticPr fontId="1"/>
  </si>
  <si>
    <t>陸側ケース⑩</t>
    <rPh sb="0" eb="2">
      <t>リクガワ</t>
    </rPh>
    <phoneticPr fontId="1"/>
  </si>
  <si>
    <t>東側ケース④</t>
    <rPh sb="0" eb="2">
      <t>ヒガシガワ</t>
    </rPh>
    <phoneticPr fontId="1"/>
  </si>
  <si>
    <t>東側ケース⑤</t>
    <rPh sb="0" eb="2">
      <t>ヒガシガワ</t>
    </rPh>
    <phoneticPr fontId="1"/>
  </si>
  <si>
    <t>東側ケース⑨</t>
    <rPh sb="0" eb="2">
      <t>ヒガシガワ</t>
    </rPh>
    <phoneticPr fontId="1"/>
  </si>
  <si>
    <t>西側ケース④</t>
    <rPh sb="0" eb="2">
      <t>ニシガワ</t>
    </rPh>
    <phoneticPr fontId="1"/>
  </si>
  <si>
    <t>行ラベル</t>
  </si>
  <si>
    <t>平均 / 市町村コード</t>
  </si>
  <si>
    <t>合計 / 建物数</t>
  </si>
  <si>
    <t>(空白)</t>
  </si>
  <si>
    <t>安芸郡　東洋町</t>
  </si>
  <si>
    <t>安芸郡　奈半利町</t>
  </si>
  <si>
    <t>安芸郡　田野町</t>
  </si>
  <si>
    <t>安芸郡　安田町</t>
  </si>
  <si>
    <t>安芸郡　北川村</t>
  </si>
  <si>
    <t>安芸郡　馬路村</t>
  </si>
  <si>
    <t>安芸郡　芸西村</t>
  </si>
  <si>
    <t>長岡郡　本山町</t>
  </si>
  <si>
    <t>長岡郡　大豊町</t>
  </si>
  <si>
    <t>土佐郡　土佐町</t>
  </si>
  <si>
    <t>土佐郡　大川村</t>
  </si>
  <si>
    <t>吾川郡　いの町</t>
  </si>
  <si>
    <t>吾川郡　仁淀川町</t>
  </si>
  <si>
    <t>高岡郡　中土佐町</t>
  </si>
  <si>
    <t>高岡郡　佐川町</t>
  </si>
  <si>
    <t>高岡郡　越知町</t>
  </si>
  <si>
    <t>高岡郡　梼原町</t>
  </si>
  <si>
    <t>高岡郡　日高村</t>
  </si>
  <si>
    <t>高岡郡　津野町</t>
  </si>
  <si>
    <t>高岡郡　四万十町</t>
  </si>
  <si>
    <t>幡多郡　大月町</t>
  </si>
  <si>
    <t>幡多郡　三原村</t>
  </si>
  <si>
    <t>幡多郡　黒潮町</t>
  </si>
  <si>
    <t>総計</t>
  </si>
  <si>
    <t>市区町村名</t>
    <rPh sb="0" eb="2">
      <t>シク</t>
    </rPh>
    <rPh sb="2" eb="4">
      <t>チョウソン</t>
    </rPh>
    <rPh sb="4" eb="5">
      <t>メイ</t>
    </rPh>
    <phoneticPr fontId="23"/>
  </si>
  <si>
    <t>被害の要因</t>
    <rPh sb="0" eb="2">
      <t>ヒガイ</t>
    </rPh>
    <rPh sb="3" eb="5">
      <t>ヨウイン</t>
    </rPh>
    <phoneticPr fontId="23"/>
  </si>
  <si>
    <t>合計</t>
    <rPh sb="0" eb="2">
      <t>ゴウケイ</t>
    </rPh>
    <phoneticPr fontId="24"/>
  </si>
  <si>
    <t>最大被災ケース</t>
    <rPh sb="0" eb="2">
      <t>サイダイ</t>
    </rPh>
    <rPh sb="2" eb="4">
      <t>ヒサイ</t>
    </rPh>
    <phoneticPr fontId="23"/>
  </si>
  <si>
    <t>基本</t>
    <rPh sb="0" eb="2">
      <t>キホン</t>
    </rPh>
    <phoneticPr fontId="23"/>
  </si>
  <si>
    <t>陸側</t>
    <rPh sb="0" eb="2">
      <t>リクガワ</t>
    </rPh>
    <phoneticPr fontId="23"/>
  </si>
  <si>
    <t>東側</t>
    <rPh sb="0" eb="2">
      <t>ヒガシガワ</t>
    </rPh>
    <phoneticPr fontId="23"/>
  </si>
  <si>
    <t>西側</t>
    <rPh sb="0" eb="2">
      <t>ニシガワ</t>
    </rPh>
    <phoneticPr fontId="23"/>
  </si>
  <si>
    <t>MAX</t>
  </si>
  <si>
    <t>建物倒壊</t>
    <rPh sb="0" eb="2">
      <t>タテモノ</t>
    </rPh>
    <rPh sb="2" eb="4">
      <t>トウカイ</t>
    </rPh>
    <phoneticPr fontId="24"/>
  </si>
  <si>
    <t>津波</t>
    <rPh sb="0" eb="2">
      <t>ツナミ</t>
    </rPh>
    <phoneticPr fontId="24"/>
  </si>
  <si>
    <t>急傾斜</t>
    <rPh sb="0" eb="3">
      <t>キュウケイシャ</t>
    </rPh>
    <phoneticPr fontId="24"/>
  </si>
  <si>
    <t>火災</t>
    <rPh sb="0" eb="2">
      <t>カサイ</t>
    </rPh>
    <phoneticPr fontId="24"/>
  </si>
  <si>
    <t>ブロック塀
等</t>
  </si>
  <si>
    <t>地震動</t>
    <rPh sb="0" eb="2">
      <t>ジシン</t>
    </rPh>
    <rPh sb="2" eb="3">
      <t>ドウ</t>
    </rPh>
    <phoneticPr fontId="23"/>
  </si>
  <si>
    <t>津波</t>
    <rPh sb="0" eb="2">
      <t>ツナミ</t>
    </rPh>
    <phoneticPr fontId="23"/>
  </si>
  <si>
    <t>季節、時間</t>
    <rPh sb="0" eb="2">
      <t>キセツ</t>
    </rPh>
    <rPh sb="3" eb="5">
      <t>ジカン</t>
    </rPh>
    <phoneticPr fontId="23"/>
  </si>
  <si>
    <t>L2-c5</t>
  </si>
  <si>
    <t>L2-c10</t>
  </si>
  <si>
    <t>L2-c4</t>
  </si>
  <si>
    <t>L2-c9</t>
  </si>
</sst>
</file>

<file path=xl/styles.xml><?xml version="1.0" encoding="utf-8"?>
<styleSheet xmlns="http://schemas.openxmlformats.org/spreadsheetml/2006/main">
  <numFmts count="1"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4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8" borderId="47" applyNumberFormat="0" applyFont="0" applyAlignment="0" applyProtection="0">
      <alignment vertical="center"/>
    </xf>
    <xf numFmtId="0" fontId="7" fillId="0" borderId="4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4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40" applyNumberFormat="0" applyFill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3" fillId="0" borderId="4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8" applyNumberFormat="0" applyFill="0" applyAlignment="0" applyProtection="0">
      <alignment vertical="center"/>
    </xf>
    <xf numFmtId="0" fontId="15" fillId="6" borderId="4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4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0" fillId="0" borderId="3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33" borderId="21" xfId="0" applyFill="1" applyBorder="1">
      <alignment vertical="center"/>
    </xf>
    <xf numFmtId="176" fontId="0" fillId="33" borderId="25" xfId="0" applyNumberFormat="1" applyFill="1" applyBorder="1">
      <alignment vertical="center"/>
    </xf>
    <xf numFmtId="176" fontId="0" fillId="33" borderId="3" xfId="0" applyNumberFormat="1" applyFill="1" applyBorder="1">
      <alignment vertical="center"/>
    </xf>
    <xf numFmtId="176" fontId="0" fillId="33" borderId="33" xfId="0" applyNumberFormat="1" applyFill="1" applyBorder="1">
      <alignment vertical="center"/>
    </xf>
    <xf numFmtId="0" fontId="0" fillId="33" borderId="22" xfId="0" applyFill="1" applyBorder="1">
      <alignment vertical="center"/>
    </xf>
    <xf numFmtId="176" fontId="0" fillId="33" borderId="16" xfId="0" applyNumberFormat="1" applyFill="1" applyBorder="1">
      <alignment vertical="center"/>
    </xf>
    <xf numFmtId="176" fontId="0" fillId="33" borderId="1" xfId="0" applyNumberFormat="1" applyFill="1" applyBorder="1">
      <alignment vertical="center"/>
    </xf>
    <xf numFmtId="176" fontId="0" fillId="33" borderId="25" xfId="0" applyNumberFormat="1" applyFill="1" applyBorder="1" applyAlignment="1">
      <alignment horizontal="right" vertical="center"/>
    </xf>
    <xf numFmtId="0" fontId="0" fillId="0" borderId="21" xfId="0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22" xfId="0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26" xfId="0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2" xfId="0" applyNumberFormat="1" applyFill="1" applyBorder="1">
      <alignment vertical="center"/>
    </xf>
    <xf numFmtId="0" fontId="0" fillId="33" borderId="49" xfId="0" applyFill="1" applyBorder="1">
      <alignment vertical="center"/>
    </xf>
    <xf numFmtId="176" fontId="0" fillId="33" borderId="37" xfId="0" applyNumberFormat="1" applyFill="1" applyBorder="1">
      <alignment vertical="center"/>
    </xf>
    <xf numFmtId="176" fontId="0" fillId="33" borderId="2" xfId="0" applyNumberFormat="1" applyFill="1" applyBorder="1">
      <alignment vertical="center"/>
    </xf>
    <xf numFmtId="176" fontId="0" fillId="33" borderId="31" xfId="0" applyNumberFormat="1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Border="1" applyAlignment="1">
      <alignment horizontal="center" vertical="center"/>
    </xf>
    <xf numFmtId="176" fontId="0" fillId="33" borderId="3" xfId="0" applyNumberFormat="1" applyFill="1" applyBorder="1" applyAlignment="1">
      <alignment horizontal="right" vertical="center"/>
    </xf>
    <xf numFmtId="176" fontId="0" fillId="33" borderId="1" xfId="0" applyNumberFormat="1" applyFill="1" applyBorder="1" applyAlignment="1">
      <alignment horizontal="right" vertical="center"/>
    </xf>
    <xf numFmtId="176" fontId="0" fillId="33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33" borderId="7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33" borderId="4" xfId="0" applyNumberFormat="1" applyFill="1" applyBorder="1" applyAlignment="1">
      <alignment horizontal="right" vertical="center"/>
    </xf>
    <xf numFmtId="176" fontId="0" fillId="0" borderId="54" xfId="0" applyNumberFormat="1" applyFill="1" applyBorder="1">
      <alignment vertical="center"/>
    </xf>
    <xf numFmtId="176" fontId="0" fillId="33" borderId="55" xfId="0" applyNumberFormat="1" applyFill="1" applyBorder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76" fontId="0" fillId="33" borderId="16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6" fontId="0" fillId="33" borderId="33" xfId="0" applyNumberFormat="1" applyFill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176" fontId="0" fillId="33" borderId="55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33" borderId="2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33" borderId="33" xfId="0" applyNumberFormat="1" applyFill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20" fillId="0" borderId="25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176" fontId="0" fillId="33" borderId="17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20" fillId="33" borderId="3" xfId="0" applyNumberFormat="1" applyFont="1" applyFill="1" applyBorder="1">
      <alignment vertical="center"/>
    </xf>
    <xf numFmtId="176" fontId="20" fillId="33" borderId="33" xfId="0" applyNumberFormat="1" applyFont="1" applyFill="1" applyBorder="1">
      <alignment vertical="center"/>
    </xf>
    <xf numFmtId="176" fontId="20" fillId="0" borderId="33" xfId="0" applyNumberFormat="1" applyFont="1" applyFill="1" applyBorder="1">
      <alignment vertical="center"/>
    </xf>
    <xf numFmtId="176" fontId="20" fillId="0" borderId="25" xfId="0" applyNumberFormat="1" applyFont="1" applyFill="1" applyBorder="1">
      <alignment vertical="center"/>
    </xf>
    <xf numFmtId="176" fontId="20" fillId="33" borderId="3" xfId="0" applyNumberFormat="1" applyFont="1" applyFill="1" applyBorder="1" applyAlignment="1">
      <alignment horizontal="right"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2" xfId="0" applyNumberFormat="1" applyFont="1" applyFill="1" applyBorder="1" applyAlignment="1">
      <alignment horizontal="right"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horizontal="right" vertical="center"/>
    </xf>
    <xf numFmtId="176" fontId="20" fillId="33" borderId="25" xfId="0" applyNumberFormat="1" applyFont="1" applyFill="1" applyBorder="1" applyAlignment="1">
      <alignment horizontal="right" vertical="center"/>
    </xf>
    <xf numFmtId="176" fontId="20" fillId="33" borderId="15" xfId="0" applyNumberFormat="1" applyFont="1" applyFill="1" applyBorder="1" applyAlignment="1">
      <alignment horizontal="right" vertical="center"/>
    </xf>
    <xf numFmtId="176" fontId="20" fillId="0" borderId="38" xfId="0" applyNumberFormat="1" applyFont="1" applyFill="1" applyBorder="1" applyAlignment="1">
      <alignment horizontal="right" vertical="center"/>
    </xf>
    <xf numFmtId="176" fontId="20" fillId="0" borderId="29" xfId="0" applyNumberFormat="1" applyFont="1" applyFill="1" applyBorder="1" applyAlignment="1">
      <alignment horizontal="right" vertical="center"/>
    </xf>
    <xf numFmtId="176" fontId="20" fillId="33" borderId="31" xfId="0" applyNumberFormat="1" applyFont="1" applyFill="1" applyBorder="1" applyAlignment="1">
      <alignment horizontal="right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176" fontId="20" fillId="0" borderId="3" xfId="0" applyNumberFormat="1" applyFont="1" applyFill="1" applyBorder="1">
      <alignment vertical="center"/>
    </xf>
    <xf numFmtId="0" fontId="0" fillId="0" borderId="28" xfId="0" applyFill="1" applyBorder="1" applyAlignment="1">
      <alignment horizontal="center" vertical="center" wrapText="1"/>
    </xf>
    <xf numFmtId="0" fontId="20" fillId="33" borderId="58" xfId="0" applyFont="1" applyFill="1" applyBorder="1">
      <alignment vertical="center"/>
    </xf>
    <xf numFmtId="0" fontId="0" fillId="0" borderId="58" xfId="0" applyBorder="1">
      <alignment vertical="center"/>
    </xf>
    <xf numFmtId="0" fontId="0" fillId="33" borderId="58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59" xfId="0" applyFill="1" applyBorder="1">
      <alignment vertical="center"/>
    </xf>
    <xf numFmtId="0" fontId="0" fillId="0" borderId="57" xfId="0" applyFill="1" applyBorder="1">
      <alignment vertical="center"/>
    </xf>
    <xf numFmtId="176" fontId="0" fillId="33" borderId="39" xfId="0" applyNumberFormat="1" applyFill="1" applyBorder="1">
      <alignment vertical="center"/>
    </xf>
    <xf numFmtId="176" fontId="0" fillId="0" borderId="39" xfId="0" applyNumberFormat="1" applyBorder="1">
      <alignment vertical="center"/>
    </xf>
    <xf numFmtId="176" fontId="0" fillId="33" borderId="39" xfId="0" applyNumberFormat="1" applyFill="1" applyBorder="1" applyAlignment="1">
      <alignment horizontal="right" vertical="center"/>
    </xf>
    <xf numFmtId="176" fontId="0" fillId="0" borderId="39" xfId="0" applyNumberFormat="1" applyFill="1" applyBorder="1">
      <alignment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6" xfId="0" applyNumberFormat="1" applyFill="1" applyBorder="1">
      <alignment vertical="center"/>
    </xf>
    <xf numFmtId="176" fontId="0" fillId="0" borderId="6" xfId="0" applyNumberFormat="1" applyFill="1" applyBorder="1" applyAlignment="1">
      <alignment horizontal="right" vertical="center"/>
    </xf>
    <xf numFmtId="176" fontId="0" fillId="33" borderId="50" xfId="0" applyNumberFormat="1" applyFill="1" applyBorder="1">
      <alignment vertical="center"/>
    </xf>
    <xf numFmtId="176" fontId="0" fillId="33" borderId="6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33" borderId="21" xfId="0" applyNumberFormat="1" applyFill="1" applyBorder="1">
      <alignment vertical="center"/>
    </xf>
    <xf numFmtId="176" fontId="0" fillId="0" borderId="21" xfId="0" applyNumberFormat="1" applyBorder="1">
      <alignment vertical="center"/>
    </xf>
    <xf numFmtId="176" fontId="0" fillId="0" borderId="21" xfId="0" applyNumberFormat="1" applyFill="1" applyBorder="1">
      <alignment vertical="center"/>
    </xf>
    <xf numFmtId="176" fontId="20" fillId="0" borderId="21" xfId="0" applyNumberFormat="1" applyFont="1" applyFill="1" applyBorder="1">
      <alignment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49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4" borderId="0" xfId="0" applyFill="1">
      <alignment vertical="center"/>
    </xf>
    <xf numFmtId="0" fontId="0" fillId="35" borderId="9" xfId="0" applyFill="1" applyBorder="1">
      <alignment vertical="center"/>
    </xf>
    <xf numFmtId="0" fontId="0" fillId="35" borderId="0" xfId="0" applyFill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>
      <alignment vertical="center"/>
    </xf>
    <xf numFmtId="0" fontId="21" fillId="0" borderId="0" xfId="0" applyFont="1">
      <alignment vertical="center"/>
    </xf>
    <xf numFmtId="1" fontId="21" fillId="0" borderId="0" xfId="0" applyNumberFormat="1" applyFont="1">
      <alignment vertical="center"/>
    </xf>
    <xf numFmtId="1" fontId="0" fillId="0" borderId="0" xfId="0" applyNumberFormat="1" applyAlignment="1">
      <alignment vertical="center" wrapText="1"/>
    </xf>
    <xf numFmtId="0" fontId="21" fillId="0" borderId="1" xfId="0" applyFont="1" applyBorder="1">
      <alignment vertical="center"/>
    </xf>
    <xf numFmtId="1" fontId="21" fillId="0" borderId="60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>
      <alignment vertical="center"/>
    </xf>
    <xf numFmtId="176" fontId="21" fillId="0" borderId="64" xfId="0" applyNumberFormat="1" applyFont="1" applyBorder="1" applyAlignment="1">
      <alignment horizontal="right" vertical="center"/>
    </xf>
    <xf numFmtId="176" fontId="21" fillId="0" borderId="65" xfId="0" applyNumberFormat="1" applyFont="1" applyBorder="1" applyAlignment="1">
      <alignment horizontal="right" vertical="center"/>
    </xf>
    <xf numFmtId="176" fontId="21" fillId="0" borderId="66" xfId="0" applyNumberFormat="1" applyFont="1" applyBorder="1" applyAlignment="1">
      <alignment horizontal="right" vertical="center"/>
    </xf>
    <xf numFmtId="0" fontId="21" fillId="0" borderId="67" xfId="0" applyFont="1" applyBorder="1">
      <alignment vertical="center"/>
    </xf>
    <xf numFmtId="176" fontId="21" fillId="0" borderId="68" xfId="0" applyNumberFormat="1" applyFont="1" applyBorder="1" applyAlignment="1">
      <alignment horizontal="right" vertical="center"/>
    </xf>
    <xf numFmtId="176" fontId="21" fillId="0" borderId="69" xfId="0" applyNumberFormat="1" applyFont="1" applyBorder="1" applyAlignment="1">
      <alignment horizontal="right" vertical="center"/>
    </xf>
    <xf numFmtId="176" fontId="21" fillId="0" borderId="70" xfId="0" applyNumberFormat="1" applyFont="1" applyBorder="1" applyAlignment="1">
      <alignment horizontal="right" vertical="center"/>
    </xf>
    <xf numFmtId="0" fontId="21" fillId="0" borderId="71" xfId="0" applyFont="1" applyBorder="1">
      <alignment vertical="center"/>
    </xf>
    <xf numFmtId="176" fontId="21" fillId="0" borderId="72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176" fontId="21" fillId="0" borderId="74" xfId="0" applyNumberFormat="1" applyFont="1" applyBorder="1" applyAlignment="1">
      <alignment horizontal="right" vertical="center"/>
    </xf>
    <xf numFmtId="176" fontId="21" fillId="0" borderId="75" xfId="0" applyNumberFormat="1" applyFont="1" applyBorder="1" applyAlignment="1">
      <alignment horizontal="right" vertical="center"/>
    </xf>
    <xf numFmtId="176" fontId="21" fillId="0" borderId="60" xfId="0" applyNumberFormat="1" applyFont="1" applyBorder="1" applyAlignment="1">
      <alignment horizontal="right" vertical="center"/>
    </xf>
    <xf numFmtId="176" fontId="21" fillId="0" borderId="6" xfId="0" applyNumberFormat="1" applyFont="1" applyBorder="1" applyAlignment="1">
      <alignment horizontal="right" vertical="center"/>
    </xf>
    <xf numFmtId="0" fontId="0" fillId="36" borderId="0" xfId="0" applyFill="1">
      <alignment vertical="center"/>
    </xf>
    <xf numFmtId="0" fontId="21" fillId="36" borderId="0" xfId="0" applyFont="1" applyFill="1" applyBorder="1">
      <alignment vertical="center"/>
    </xf>
    <xf numFmtId="0" fontId="0" fillId="36" borderId="0" xfId="0" applyFill="1" applyAlignment="1">
      <alignment horizontal="center" vertical="center"/>
    </xf>
    <xf numFmtId="176" fontId="0" fillId="0" borderId="83" xfId="0" applyNumberFormat="1" applyFill="1" applyBorder="1" applyAlignment="1">
      <alignment horizontal="right" vertical="center"/>
    </xf>
    <xf numFmtId="176" fontId="0" fillId="0" borderId="84" xfId="0" applyNumberFormat="1" applyFill="1" applyBorder="1" applyAlignment="1">
      <alignment horizontal="right" vertical="center"/>
    </xf>
    <xf numFmtId="176" fontId="0" fillId="0" borderId="85" xfId="0" applyNumberFormat="1" applyFill="1" applyBorder="1" applyAlignment="1">
      <alignment horizontal="right" vertical="center"/>
    </xf>
    <xf numFmtId="176" fontId="0" fillId="0" borderId="15" xfId="0" applyNumberFormat="1" applyBorder="1">
      <alignment vertical="center"/>
    </xf>
    <xf numFmtId="176" fontId="0" fillId="0" borderId="83" xfId="0" applyNumberFormat="1" applyFill="1" applyBorder="1">
      <alignment vertical="center"/>
    </xf>
    <xf numFmtId="176" fontId="0" fillId="0" borderId="84" xfId="0" applyNumberFormat="1" applyFill="1" applyBorder="1">
      <alignment vertical="center"/>
    </xf>
    <xf numFmtId="176" fontId="0" fillId="0" borderId="85" xfId="0" applyNumberFormat="1" applyFill="1" applyBorder="1">
      <alignment vertical="center"/>
    </xf>
    <xf numFmtId="0" fontId="0" fillId="36" borderId="79" xfId="0" applyFill="1" applyBorder="1" applyAlignment="1">
      <alignment horizontal="center" vertical="center" wrapText="1"/>
    </xf>
    <xf numFmtId="0" fontId="0" fillId="36" borderId="80" xfId="0" applyFill="1" applyBorder="1" applyAlignment="1">
      <alignment horizontal="center" vertical="center" wrapText="1"/>
    </xf>
    <xf numFmtId="0" fontId="0" fillId="36" borderId="81" xfId="0" applyFill="1" applyBorder="1" applyAlignment="1">
      <alignment horizontal="center" vertical="center" wrapText="1"/>
    </xf>
    <xf numFmtId="0" fontId="0" fillId="36" borderId="21" xfId="0" applyFill="1" applyBorder="1">
      <alignment vertical="center"/>
    </xf>
    <xf numFmtId="0" fontId="0" fillId="36" borderId="22" xfId="0" applyFill="1" applyBorder="1">
      <alignment vertical="center"/>
    </xf>
    <xf numFmtId="0" fontId="0" fillId="36" borderId="49" xfId="0" applyFill="1" applyBorder="1">
      <alignment vertical="center"/>
    </xf>
    <xf numFmtId="0" fontId="0" fillId="36" borderId="82" xfId="0" applyFill="1" applyBorder="1">
      <alignment vertical="center"/>
    </xf>
    <xf numFmtId="0" fontId="21" fillId="0" borderId="0" xfId="0" applyFont="1" applyBorder="1">
      <alignment vertical="center"/>
    </xf>
    <xf numFmtId="176" fontId="0" fillId="0" borderId="52" xfId="0" applyNumberFormat="1" applyBorder="1" applyAlignment="1">
      <alignment vertical="center" wrapText="1"/>
    </xf>
    <xf numFmtId="176" fontId="0" fillId="0" borderId="5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6" borderId="76" xfId="0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86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1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3"/>
  <sheetViews>
    <sheetView tabSelected="1" view="pageBreakPreview" topLeftCell="B5" zoomScale="70" zoomScaleNormal="90" zoomScaleSheetLayoutView="70" workbookViewId="0">
      <pane xSplit="3" ySplit="3" topLeftCell="E8" activePane="bottomRight" state="frozenSplit"/>
      <selection activeCell="B5" sqref="B5"/>
      <selection pane="topRight" activeCell="E5" sqref="E5"/>
      <selection pane="bottomLeft" activeCell="B7" sqref="B7"/>
      <selection pane="bottomRight" activeCell="V23" sqref="V23"/>
    </sheetView>
  </sheetViews>
  <sheetFormatPr defaultRowHeight="13.5"/>
  <cols>
    <col min="1" max="1" width="23.875" bestFit="1" customWidth="1"/>
    <col min="2" max="2" width="11.5" customWidth="1"/>
    <col min="3" max="3" width="8.375" customWidth="1"/>
    <col min="4" max="4" width="9" bestFit="1" customWidth="1"/>
    <col min="5" max="10" width="8.375" customWidth="1"/>
    <col min="11" max="11" width="9" customWidth="1"/>
    <col min="12" max="13" width="8.375" customWidth="1"/>
    <col min="14" max="14" width="9.875" customWidth="1"/>
    <col min="15" max="20" width="8.375" customWidth="1"/>
    <col min="21" max="21" width="9.875" customWidth="1"/>
    <col min="22" max="27" width="8.375" customWidth="1"/>
    <col min="28" max="28" width="9.875" customWidth="1"/>
    <col min="29" max="33" width="8.375" customWidth="1"/>
    <col min="34" max="34" width="8.5" bestFit="1" customWidth="1"/>
    <col min="35" max="36" width="8.375" customWidth="1"/>
  </cols>
  <sheetData>
    <row r="1" spans="1:36">
      <c r="B1" t="s">
        <v>42</v>
      </c>
    </row>
    <row r="3" spans="1:36" ht="22.5" customHeight="1">
      <c r="AI3" s="204" t="s">
        <v>64</v>
      </c>
      <c r="AJ3" s="205"/>
    </row>
    <row r="4" spans="1:36" ht="14.25" thickBot="1"/>
    <row r="5" spans="1:36" ht="15.75">
      <c r="B5" s="7"/>
      <c r="C5" s="209" t="s">
        <v>3</v>
      </c>
      <c r="D5" s="210"/>
      <c r="E5" s="212" t="s">
        <v>72</v>
      </c>
      <c r="F5" s="210" t="s">
        <v>2</v>
      </c>
      <c r="G5" s="210"/>
      <c r="H5" s="210"/>
      <c r="I5" s="210"/>
      <c r="J5" s="210"/>
      <c r="K5" s="211"/>
      <c r="L5" s="206" t="s">
        <v>47</v>
      </c>
      <c r="M5" s="4" t="s">
        <v>43</v>
      </c>
      <c r="N5" s="10"/>
      <c r="O5" s="5"/>
      <c r="P5" s="5"/>
      <c r="Q5" s="5"/>
      <c r="R5" s="5"/>
      <c r="S5" s="6"/>
      <c r="T5" s="4" t="s">
        <v>44</v>
      </c>
      <c r="U5" s="10"/>
      <c r="V5" s="5"/>
      <c r="W5" s="5"/>
      <c r="X5" s="5"/>
      <c r="Y5" s="5"/>
      <c r="Z5" s="6"/>
      <c r="AA5" s="4" t="s">
        <v>63</v>
      </c>
      <c r="AB5" s="10"/>
      <c r="AC5" s="5"/>
      <c r="AD5" s="5"/>
      <c r="AE5" s="5"/>
      <c r="AF5" s="5"/>
      <c r="AG5" s="6"/>
      <c r="AH5" s="4" t="s">
        <v>62</v>
      </c>
      <c r="AI5" s="5"/>
      <c r="AJ5" s="6"/>
    </row>
    <row r="6" spans="1:36">
      <c r="B6" s="8"/>
      <c r="C6" s="20"/>
      <c r="D6" s="25"/>
      <c r="E6" s="213"/>
      <c r="F6" s="118"/>
      <c r="G6" s="2"/>
      <c r="H6" s="2"/>
      <c r="I6" s="2"/>
      <c r="J6" s="120"/>
      <c r="K6" s="16"/>
      <c r="L6" s="207"/>
      <c r="M6" s="11" t="s">
        <v>0</v>
      </c>
      <c r="N6" s="3"/>
      <c r="O6" s="1"/>
      <c r="P6" s="1"/>
      <c r="Q6" s="1"/>
      <c r="R6" s="17"/>
      <c r="S6" s="19"/>
      <c r="T6" s="11" t="s">
        <v>0</v>
      </c>
      <c r="U6" s="3"/>
      <c r="V6" s="1"/>
      <c r="W6" s="1"/>
      <c r="X6" s="1"/>
      <c r="Y6" s="17"/>
      <c r="Z6" s="19"/>
      <c r="AA6" s="11" t="s">
        <v>0</v>
      </c>
      <c r="AB6" s="3"/>
      <c r="AC6" s="1"/>
      <c r="AD6" s="1"/>
      <c r="AE6" s="1"/>
      <c r="AF6" s="17"/>
      <c r="AG6" s="19"/>
      <c r="AH6" s="11"/>
      <c r="AI6" s="1"/>
      <c r="AJ6" s="60"/>
    </row>
    <row r="7" spans="1:36" ht="68.25" thickBot="1">
      <c r="B7" s="12"/>
      <c r="C7" s="21" t="s">
        <v>68</v>
      </c>
      <c r="D7" s="122" t="s">
        <v>69</v>
      </c>
      <c r="E7" s="214"/>
      <c r="F7" s="119" t="s">
        <v>56</v>
      </c>
      <c r="G7" s="18" t="s">
        <v>57</v>
      </c>
      <c r="H7" s="18" t="s">
        <v>58</v>
      </c>
      <c r="I7" s="18" t="s">
        <v>59</v>
      </c>
      <c r="J7" s="15" t="s">
        <v>60</v>
      </c>
      <c r="K7" s="32" t="s">
        <v>61</v>
      </c>
      <c r="L7" s="208"/>
      <c r="M7" s="26" t="s">
        <v>49</v>
      </c>
      <c r="N7" s="13" t="s">
        <v>50</v>
      </c>
      <c r="O7" s="15" t="s">
        <v>51</v>
      </c>
      <c r="P7" s="15" t="s">
        <v>52</v>
      </c>
      <c r="Q7" s="15" t="s">
        <v>53</v>
      </c>
      <c r="R7" s="18" t="s">
        <v>54</v>
      </c>
      <c r="S7" s="32" t="s">
        <v>55</v>
      </c>
      <c r="T7" s="26" t="s">
        <v>49</v>
      </c>
      <c r="U7" s="13" t="s">
        <v>50</v>
      </c>
      <c r="V7" s="15" t="s">
        <v>51</v>
      </c>
      <c r="W7" s="15" t="s">
        <v>52</v>
      </c>
      <c r="X7" s="15" t="s">
        <v>53</v>
      </c>
      <c r="Y7" s="18" t="s">
        <v>54</v>
      </c>
      <c r="Z7" s="32" t="s">
        <v>55</v>
      </c>
      <c r="AA7" s="26" t="s">
        <v>49</v>
      </c>
      <c r="AB7" s="13" t="s">
        <v>50</v>
      </c>
      <c r="AC7" s="15" t="s">
        <v>51</v>
      </c>
      <c r="AD7" s="15" t="s">
        <v>52</v>
      </c>
      <c r="AE7" s="15" t="s">
        <v>53</v>
      </c>
      <c r="AF7" s="18" t="s">
        <v>54</v>
      </c>
      <c r="AG7" s="32" t="s">
        <v>55</v>
      </c>
      <c r="AH7" s="26" t="s">
        <v>46</v>
      </c>
      <c r="AI7" s="14" t="s">
        <v>45</v>
      </c>
      <c r="AJ7" s="22" t="s">
        <v>1</v>
      </c>
    </row>
    <row r="8" spans="1:36" ht="30" customHeight="1">
      <c r="A8" t="str">
        <f>C8&amp;D8&amp;B8</f>
        <v>東側ケース④東洋町</v>
      </c>
      <c r="B8" s="33" t="s">
        <v>15</v>
      </c>
      <c r="C8" s="149" t="str">
        <f>VLOOKUP($B8,最大ケース!$B:$V,19,FALSE)</f>
        <v>東側</v>
      </c>
      <c r="D8" s="123" t="str">
        <f>VLOOKUP($B8,最大ケース!$B:$V,20,FALSE)</f>
        <v>ケース④</v>
      </c>
      <c r="E8" s="141">
        <f>VLOOKUP(B8,建物数!B:F,5,FALSE)</f>
        <v>2500</v>
      </c>
      <c r="F8" s="131">
        <f>VLOOKUP($A8,建物!$A:$L,7,FALSE)</f>
        <v>10</v>
      </c>
      <c r="G8" s="35">
        <f>VLOOKUP($A8,建物!$A:$L,8,FALSE)</f>
        <v>890</v>
      </c>
      <c r="H8" s="35">
        <f>VLOOKUP($A8,建物!$A:$L,9,FALSE)</f>
        <v>10</v>
      </c>
      <c r="I8" s="104">
        <f>VLOOKUP($A8,建物!$A:$L,10,FALSE)</f>
        <v>840</v>
      </c>
      <c r="J8" s="35">
        <f>VLOOKUP($A8,建物!$A:$L,11,FALSE)</f>
        <v>40</v>
      </c>
      <c r="K8" s="105">
        <f>VLOOKUP($A8,建物!$A:$L,12,FALSE)</f>
        <v>1800</v>
      </c>
      <c r="L8" s="34">
        <f>VLOOKUP(A8,死者数!A:C,3,FALSE)</f>
        <v>2947</v>
      </c>
      <c r="M8" s="40">
        <f>VLOOKUP($A8,死者数!$A:$U,15,FALSE)</f>
        <v>60</v>
      </c>
      <c r="N8" s="61" t="str">
        <f>VLOOKUP($A8,死者数!$A:$U,16,FALSE)</f>
        <v>*</v>
      </c>
      <c r="O8" s="61">
        <f>VLOOKUP($A8,死者数!$A:$U,17,FALSE)</f>
        <v>1000</v>
      </c>
      <c r="P8" s="61" t="str">
        <f>VLOOKUP($A8,死者数!$A:$U,18,FALSE)</f>
        <v>*</v>
      </c>
      <c r="Q8" s="61" t="str">
        <f>VLOOKUP($A8,死者数!$A:$U,19,FALSE)</f>
        <v>*</v>
      </c>
      <c r="R8" s="63" t="str">
        <f>VLOOKUP($A8,死者数!$A:$U,20,FALSE)</f>
        <v>*</v>
      </c>
      <c r="S8" s="90">
        <f>VLOOKUP($A8,死者数!$A:$U,21,FALSE)</f>
        <v>1100</v>
      </c>
      <c r="T8" s="40">
        <f>VLOOKUP($A8,負傷者!$A:$U,15,FALSE)</f>
        <v>280</v>
      </c>
      <c r="U8" s="61">
        <f>VLOOKUP($A8,負傷者!$A:$U,16,FALSE)</f>
        <v>20</v>
      </c>
      <c r="V8" s="61">
        <f>VLOOKUP($A8,負傷者!$A:$U,17,FALSE)</f>
        <v>40</v>
      </c>
      <c r="W8" s="61" t="str">
        <f>VLOOKUP($A8,負傷者!$A:$U,18,FALSE)</f>
        <v>*</v>
      </c>
      <c r="X8" s="61" t="str">
        <f>VLOOKUP($A8,負傷者!$A:$U,19,FALSE)</f>
        <v>*</v>
      </c>
      <c r="Y8" s="63" t="str">
        <f>VLOOKUP($A8,負傷者!$A:$U,20,FALSE)</f>
        <v>*</v>
      </c>
      <c r="Z8" s="79">
        <f>VLOOKUP($A8,負傷者!$A:$U,21,FALSE)</f>
        <v>330</v>
      </c>
      <c r="AA8" s="40">
        <f>VLOOKUP($A8,重傷者!$A:$U,15,FALSE)</f>
        <v>160</v>
      </c>
      <c r="AB8" s="61" t="str">
        <f>VLOOKUP($A8,重傷者!$A:$U,16,FALSE)</f>
        <v>*</v>
      </c>
      <c r="AC8" s="61">
        <f>VLOOKUP($A8,重傷者!$A:$U,17,FALSE)</f>
        <v>10</v>
      </c>
      <c r="AD8" s="61" t="str">
        <f>VLOOKUP($A8,重傷者!$A:$U,18,FALSE)</f>
        <v>*</v>
      </c>
      <c r="AE8" s="61" t="str">
        <f>VLOOKUP($A8,重傷者!$A:$U,19,FALSE)</f>
        <v>*</v>
      </c>
      <c r="AF8" s="63" t="str">
        <f>VLOOKUP($A8,重傷者!$A:$U,20,FALSE)</f>
        <v>*</v>
      </c>
      <c r="AG8" s="79">
        <f>VLOOKUP($A8,重傷者!$A:$U,21,FALSE)</f>
        <v>180</v>
      </c>
      <c r="AH8" s="113">
        <f>VLOOKUP($A8,避難者数!$A:$F,5,FALSE)</f>
        <v>1700</v>
      </c>
      <c r="AI8" s="108">
        <f>VLOOKUP($A8,避難者数!$A:$F,6,FALSE)</f>
        <v>900</v>
      </c>
      <c r="AJ8" s="114">
        <f>VLOOKUP($A8,避難者数!$A:$F,4,FALSE)</f>
        <v>2600</v>
      </c>
    </row>
    <row r="9" spans="1:36" ht="30" customHeight="1">
      <c r="A9" t="str">
        <f t="shared" ref="A9:A41" si="0">C9&amp;D9&amp;B9</f>
        <v>東側ケース④室戸市</v>
      </c>
      <c r="B9" s="9" t="s">
        <v>5</v>
      </c>
      <c r="C9" s="150" t="str">
        <f>VLOOKUP($B9,最大ケース!$B:$V,19,FALSE)</f>
        <v>東側</v>
      </c>
      <c r="D9" s="124" t="str">
        <f>VLOOKUP($B9,最大ケース!$B:$V,20,FALSE)</f>
        <v>ケース④</v>
      </c>
      <c r="E9" s="142">
        <f>VLOOKUP(B9,建物数!B:F,5,FALSE)</f>
        <v>14000</v>
      </c>
      <c r="F9" s="132">
        <f>VLOOKUP($A9,建物!$A:$L,7,FALSE)</f>
        <v>10</v>
      </c>
      <c r="G9" s="28">
        <f>VLOOKUP($A9,建物!$A:$L,8,FALSE)</f>
        <v>8000</v>
      </c>
      <c r="H9" s="28">
        <f>VLOOKUP($A9,建物!$A:$L,9,FALSE)</f>
        <v>40</v>
      </c>
      <c r="I9" s="28">
        <f>VLOOKUP($A9,建物!$A:$L,10,FALSE)</f>
        <v>1700</v>
      </c>
      <c r="J9" s="28">
        <f>VLOOKUP($A9,建物!$A:$L,11,FALSE)</f>
        <v>280</v>
      </c>
      <c r="K9" s="24">
        <f>VLOOKUP($A9,建物!$A:$L,12,FALSE)</f>
        <v>10000</v>
      </c>
      <c r="L9" s="27">
        <f>VLOOKUP(A9,死者数!A:C,3,FALSE)</f>
        <v>15210</v>
      </c>
      <c r="M9" s="75">
        <f>VLOOKUP($A9,死者数!$A:$U,15,FALSE)</f>
        <v>520</v>
      </c>
      <c r="N9" s="80">
        <f>VLOOKUP($A9,死者数!$A:$U,16,FALSE)</f>
        <v>20</v>
      </c>
      <c r="O9" s="80">
        <f>VLOOKUP($A9,死者数!$A:$U,17,FALSE)</f>
        <v>3200</v>
      </c>
      <c r="P9" s="80">
        <f>VLOOKUP($A9,死者数!$A:$U,18,FALSE)</f>
        <v>10</v>
      </c>
      <c r="Q9" s="80">
        <f>VLOOKUP($A9,死者数!$A:$U,19,FALSE)</f>
        <v>110</v>
      </c>
      <c r="R9" s="64" t="str">
        <f>VLOOKUP($A9,死者数!$A:$U,20,FALSE)</f>
        <v>*</v>
      </c>
      <c r="S9" s="91">
        <f>VLOOKUP($A9,死者数!$A:$U,21,FALSE)</f>
        <v>3800</v>
      </c>
      <c r="T9" s="75">
        <f>VLOOKUP($A9,負傷者!$A:$U,15,FALSE)</f>
        <v>1900</v>
      </c>
      <c r="U9" s="80">
        <f>VLOOKUP($A9,負傷者!$A:$U,16,FALSE)</f>
        <v>270</v>
      </c>
      <c r="V9" s="80">
        <f>VLOOKUP($A9,負傷者!$A:$U,17,FALSE)</f>
        <v>370</v>
      </c>
      <c r="W9" s="80">
        <f>VLOOKUP($A9,負傷者!$A:$U,18,FALSE)</f>
        <v>20</v>
      </c>
      <c r="X9" s="80">
        <f>VLOOKUP($A9,負傷者!$A:$U,19,FALSE)</f>
        <v>20</v>
      </c>
      <c r="Y9" s="64" t="str">
        <f>VLOOKUP($A9,負傷者!$A:$U,20,FALSE)</f>
        <v>*</v>
      </c>
      <c r="Z9" s="81">
        <f>VLOOKUP($A9,負傷者!$A:$U,21,FALSE)</f>
        <v>2300</v>
      </c>
      <c r="AA9" s="75">
        <f>VLOOKUP($A9,重傷者!$A:$U,15,FALSE)</f>
        <v>1100</v>
      </c>
      <c r="AB9" s="80">
        <f>VLOOKUP($A9,重傷者!$A:$U,16,FALSE)</f>
        <v>60</v>
      </c>
      <c r="AC9" s="80">
        <f>VLOOKUP($A9,重傷者!$A:$U,17,FALSE)</f>
        <v>130</v>
      </c>
      <c r="AD9" s="80">
        <f>VLOOKUP($A9,重傷者!$A:$U,18,FALSE)</f>
        <v>10</v>
      </c>
      <c r="AE9" s="80">
        <f>VLOOKUP($A9,重傷者!$A:$U,19,FALSE)</f>
        <v>10</v>
      </c>
      <c r="AF9" s="64" t="str">
        <f>VLOOKUP($A9,重傷者!$A:$U,20,FALSE)</f>
        <v>*</v>
      </c>
      <c r="AG9" s="81">
        <f>VLOOKUP($A9,重傷者!$A:$U,21,FALSE)</f>
        <v>1200</v>
      </c>
      <c r="AH9" s="75">
        <f>VLOOKUP($A9,避難者数!$A:$F,5,FALSE)</f>
        <v>9000</v>
      </c>
      <c r="AI9" s="80">
        <f>VLOOKUP($A9,避難者数!$A:$F,6,FALSE)</f>
        <v>4900</v>
      </c>
      <c r="AJ9" s="97">
        <f>VLOOKUP($A9,避難者数!$A:$F,4,FALSE)</f>
        <v>14000</v>
      </c>
    </row>
    <row r="10" spans="1:36" ht="30" customHeight="1">
      <c r="A10" t="str">
        <f t="shared" si="0"/>
        <v>東側ケース⑨奈半利町</v>
      </c>
      <c r="B10" s="33" t="s">
        <v>16</v>
      </c>
      <c r="C10" s="149" t="str">
        <f>VLOOKUP($B10,最大ケース!$B:$V,19,FALSE)</f>
        <v>東側</v>
      </c>
      <c r="D10" s="125" t="str">
        <f>VLOOKUP($B10,最大ケース!$B:$V,20,FALSE)</f>
        <v>ケース⑨</v>
      </c>
      <c r="E10" s="141">
        <f>VLOOKUP(B10,建物数!B:F,5,FALSE)</f>
        <v>2600</v>
      </c>
      <c r="F10" s="133" t="str">
        <f>VLOOKUP($A10,建物!$A:$L,7,FALSE)</f>
        <v>*</v>
      </c>
      <c r="G10" s="35">
        <f>VLOOKUP($A10,建物!$A:$L,8,FALSE)</f>
        <v>1700</v>
      </c>
      <c r="H10" s="35">
        <f>VLOOKUP($A10,建物!$A:$L,9,FALSE)</f>
        <v>10</v>
      </c>
      <c r="I10" s="35">
        <f>VLOOKUP($A10,建物!$A:$L,10,FALSE)</f>
        <v>200</v>
      </c>
      <c r="J10" s="35">
        <f>VLOOKUP($A10,建物!$A:$L,11,FALSE)</f>
        <v>50</v>
      </c>
      <c r="K10" s="36">
        <f>VLOOKUP($A10,建物!$A:$L,12,FALSE)</f>
        <v>2000</v>
      </c>
      <c r="L10" s="34">
        <f>VLOOKUP(A10,死者数!A:C,3,FALSE)</f>
        <v>3542</v>
      </c>
      <c r="M10" s="40">
        <f>VLOOKUP($A10,死者数!$A:$U,15,FALSE)</f>
        <v>110</v>
      </c>
      <c r="N10" s="61">
        <f>VLOOKUP($A10,死者数!$A:$U,16,FALSE)</f>
        <v>10</v>
      </c>
      <c r="O10" s="61">
        <f>VLOOKUP($A10,死者数!$A:$U,17,FALSE)</f>
        <v>530</v>
      </c>
      <c r="P10" s="61" t="str">
        <f>VLOOKUP($A10,死者数!$A:$U,18,FALSE)</f>
        <v>*</v>
      </c>
      <c r="Q10" s="61">
        <f>VLOOKUP($A10,死者数!$A:$U,19,FALSE)</f>
        <v>30</v>
      </c>
      <c r="R10" s="63" t="str">
        <f>VLOOKUP($A10,死者数!$A:$U,20,FALSE)</f>
        <v>*</v>
      </c>
      <c r="S10" s="90">
        <f>VLOOKUP($A10,死者数!$A:$U,21,FALSE)</f>
        <v>660</v>
      </c>
      <c r="T10" s="40">
        <f>VLOOKUP($A10,負傷者!$A:$U,15,FALSE)</f>
        <v>380</v>
      </c>
      <c r="U10" s="61">
        <f>VLOOKUP($A10,負傷者!$A:$U,16,FALSE)</f>
        <v>100</v>
      </c>
      <c r="V10" s="61">
        <f>VLOOKUP($A10,負傷者!$A:$U,17,FALSE)</f>
        <v>20</v>
      </c>
      <c r="W10" s="61" t="str">
        <f>VLOOKUP($A10,負傷者!$A:$U,18,FALSE)</f>
        <v>*</v>
      </c>
      <c r="X10" s="61" t="str">
        <f>VLOOKUP($A10,負傷者!$A:$U,19,FALSE)</f>
        <v>*</v>
      </c>
      <c r="Y10" s="63" t="str">
        <f>VLOOKUP($A10,負傷者!$A:$U,20,FALSE)</f>
        <v>*</v>
      </c>
      <c r="Z10" s="79">
        <f>VLOOKUP($A10,負傷者!$A:$U,21,FALSE)</f>
        <v>410</v>
      </c>
      <c r="AA10" s="40">
        <f>VLOOKUP($A10,重傷者!$A:$U,15,FALSE)</f>
        <v>220</v>
      </c>
      <c r="AB10" s="61">
        <f>VLOOKUP($A10,重傷者!$A:$U,16,FALSE)</f>
        <v>20</v>
      </c>
      <c r="AC10" s="61">
        <f>VLOOKUP($A10,重傷者!$A:$U,17,FALSE)</f>
        <v>10</v>
      </c>
      <c r="AD10" s="61" t="str">
        <f>VLOOKUP($A10,重傷者!$A:$U,18,FALSE)</f>
        <v>*</v>
      </c>
      <c r="AE10" s="61" t="str">
        <f>VLOOKUP($A10,重傷者!$A:$U,19,FALSE)</f>
        <v>*</v>
      </c>
      <c r="AF10" s="63" t="str">
        <f>VLOOKUP($A10,重傷者!$A:$U,20,FALSE)</f>
        <v>*</v>
      </c>
      <c r="AG10" s="79">
        <f>VLOOKUP($A10,重傷者!$A:$U,21,FALSE)</f>
        <v>230</v>
      </c>
      <c r="AH10" s="40">
        <f>VLOOKUP($A10,避難者数!$A:$F,5,FALSE)</f>
        <v>2200</v>
      </c>
      <c r="AI10" s="61">
        <f>VLOOKUP($A10,避難者数!$A:$F,6,FALSE)</f>
        <v>1200</v>
      </c>
      <c r="AJ10" s="96">
        <f>VLOOKUP($A10,避難者数!$A:$F,4,FALSE)</f>
        <v>3400</v>
      </c>
    </row>
    <row r="11" spans="1:36" ht="30" customHeight="1">
      <c r="A11" t="str">
        <f t="shared" si="0"/>
        <v>東側ケース④田野町</v>
      </c>
      <c r="B11" s="41" t="s">
        <v>17</v>
      </c>
      <c r="C11" s="151" t="str">
        <f>VLOOKUP($B11,最大ケース!$B:$V,19,FALSE)</f>
        <v>東側</v>
      </c>
      <c r="D11" s="126" t="str">
        <f>VLOOKUP($B11,最大ケース!$B:$V,20,FALSE)</f>
        <v>ケース④</v>
      </c>
      <c r="E11" s="143">
        <f>VLOOKUP(B11,建物数!B:F,5,FALSE)</f>
        <v>2800</v>
      </c>
      <c r="F11" s="134">
        <f>VLOOKUP($A11,建物!$A:$L,7,FALSE)</f>
        <v>10</v>
      </c>
      <c r="G11" s="43">
        <f>VLOOKUP($A11,建物!$A:$L,8,FALSE)</f>
        <v>2100</v>
      </c>
      <c r="H11" s="67" t="str">
        <f>VLOOKUP($A11,建物!$A:$L,9,FALSE)</f>
        <v>*</v>
      </c>
      <c r="I11" s="43">
        <f>VLOOKUP($A11,建物!$A:$L,10,FALSE)</f>
        <v>290</v>
      </c>
      <c r="J11" s="43">
        <f>VLOOKUP($A11,建物!$A:$L,11,FALSE)</f>
        <v>60</v>
      </c>
      <c r="K11" s="44">
        <f>VLOOKUP($A11,建物!$A:$L,12,FALSE)</f>
        <v>2400</v>
      </c>
      <c r="L11" s="42">
        <f>VLOOKUP(A11,死者数!A:C,3,FALSE)</f>
        <v>2932</v>
      </c>
      <c r="M11" s="45">
        <f>VLOOKUP($A11,死者数!$A:$U,15,FALSE)</f>
        <v>130</v>
      </c>
      <c r="N11" s="67">
        <f>VLOOKUP($A11,死者数!$A:$U,16,FALSE)</f>
        <v>10</v>
      </c>
      <c r="O11" s="67">
        <f>VLOOKUP($A11,死者数!$A:$U,17,FALSE)</f>
        <v>720</v>
      </c>
      <c r="P11" s="67" t="str">
        <f>VLOOKUP($A11,死者数!$A:$U,18,FALSE)</f>
        <v>*</v>
      </c>
      <c r="Q11" s="67">
        <f>VLOOKUP($A11,死者数!$A:$U,19,FALSE)</f>
        <v>70</v>
      </c>
      <c r="R11" s="66" t="str">
        <f>VLOOKUP($A11,死者数!$A:$U,20,FALSE)</f>
        <v>*</v>
      </c>
      <c r="S11" s="92">
        <f>VLOOKUP($A11,死者数!$A:$U,21,FALSE)</f>
        <v>930</v>
      </c>
      <c r="T11" s="45">
        <f>VLOOKUP($A11,負傷者!$A:$U,15,FALSE)</f>
        <v>440</v>
      </c>
      <c r="U11" s="67">
        <f>VLOOKUP($A11,負傷者!$A:$U,16,FALSE)</f>
        <v>90</v>
      </c>
      <c r="V11" s="67">
        <f>VLOOKUP($A11,負傷者!$A:$U,17,FALSE)</f>
        <v>70</v>
      </c>
      <c r="W11" s="67" t="str">
        <f>VLOOKUP($A11,負傷者!$A:$U,18,FALSE)</f>
        <v>*</v>
      </c>
      <c r="X11" s="67">
        <f>VLOOKUP($A11,負傷者!$A:$U,19,FALSE)</f>
        <v>10</v>
      </c>
      <c r="Y11" s="66" t="str">
        <f>VLOOKUP($A11,負傷者!$A:$U,20,FALSE)</f>
        <v>*</v>
      </c>
      <c r="Z11" s="82">
        <f>VLOOKUP($A11,負傷者!$A:$U,21,FALSE)</f>
        <v>520</v>
      </c>
      <c r="AA11" s="45">
        <f>VLOOKUP($A11,重傷者!$A:$U,15,FALSE)</f>
        <v>250</v>
      </c>
      <c r="AB11" s="67">
        <f>VLOOKUP($A11,重傷者!$A:$U,16,FALSE)</f>
        <v>20</v>
      </c>
      <c r="AC11" s="67">
        <f>VLOOKUP($A11,重傷者!$A:$U,17,FALSE)</f>
        <v>30</v>
      </c>
      <c r="AD11" s="67" t="str">
        <f>VLOOKUP($A11,重傷者!$A:$U,18,FALSE)</f>
        <v>*</v>
      </c>
      <c r="AE11" s="67" t="str">
        <f>VLOOKUP($A11,重傷者!$A:$U,19,FALSE)</f>
        <v>*</v>
      </c>
      <c r="AF11" s="66" t="str">
        <f>VLOOKUP($A11,重傷者!$A:$U,20,FALSE)</f>
        <v>*</v>
      </c>
      <c r="AG11" s="82">
        <f>VLOOKUP($A11,重傷者!$A:$U,21,FALSE)</f>
        <v>280</v>
      </c>
      <c r="AH11" s="45">
        <f>VLOOKUP($A11,避難者数!$A:$F,5,FALSE)</f>
        <v>1900</v>
      </c>
      <c r="AI11" s="67">
        <f>VLOOKUP($A11,避難者数!$A:$F,6,FALSE)</f>
        <v>980</v>
      </c>
      <c r="AJ11" s="98">
        <f>VLOOKUP($A11,避難者数!$A:$F,4,FALSE)</f>
        <v>2900</v>
      </c>
    </row>
    <row r="12" spans="1:36" ht="30" customHeight="1">
      <c r="A12" t="str">
        <f t="shared" si="0"/>
        <v>東側ケース④安田町</v>
      </c>
      <c r="B12" s="33" t="s">
        <v>18</v>
      </c>
      <c r="C12" s="149" t="str">
        <f>VLOOKUP($B12,最大ケース!$B:$V,19,FALSE)</f>
        <v>東側</v>
      </c>
      <c r="D12" s="125" t="str">
        <f>VLOOKUP($B12,最大ケース!$B:$V,20,FALSE)</f>
        <v>ケース④</v>
      </c>
      <c r="E12" s="141">
        <f>VLOOKUP(B12,建物数!B:F,5,FALSE)</f>
        <v>3000</v>
      </c>
      <c r="F12" s="133" t="str">
        <f>VLOOKUP($A12,建物!$A:$L,7,FALSE)</f>
        <v>*</v>
      </c>
      <c r="G12" s="35">
        <f>VLOOKUP($A12,建物!$A:$L,8,FALSE)</f>
        <v>1700</v>
      </c>
      <c r="H12" s="35">
        <f>VLOOKUP($A12,建物!$A:$L,9,FALSE)</f>
        <v>10</v>
      </c>
      <c r="I12" s="35">
        <f>VLOOKUP($A12,建物!$A:$L,10,FALSE)</f>
        <v>100</v>
      </c>
      <c r="J12" s="35">
        <f>VLOOKUP($A12,建物!$A:$L,11,FALSE)</f>
        <v>50</v>
      </c>
      <c r="K12" s="36">
        <f>VLOOKUP($A12,建物!$A:$L,12,FALSE)</f>
        <v>1900</v>
      </c>
      <c r="L12" s="34">
        <f>VLOOKUP(A12,死者数!A:C,3,FALSE)</f>
        <v>2970</v>
      </c>
      <c r="M12" s="40">
        <f>VLOOKUP($A12,死者数!$A:$U,15,FALSE)</f>
        <v>110</v>
      </c>
      <c r="N12" s="61">
        <f>VLOOKUP($A12,死者数!$A:$U,16,FALSE)</f>
        <v>10</v>
      </c>
      <c r="O12" s="61">
        <f>VLOOKUP($A12,死者数!$A:$U,17,FALSE)</f>
        <v>320</v>
      </c>
      <c r="P12" s="61">
        <f>VLOOKUP($A12,死者数!$A:$U,18,FALSE)</f>
        <v>10</v>
      </c>
      <c r="Q12" s="61">
        <f>VLOOKUP($A12,死者数!$A:$U,19,FALSE)</f>
        <v>10</v>
      </c>
      <c r="R12" s="63" t="str">
        <f>VLOOKUP($A12,死者数!$A:$U,20,FALSE)</f>
        <v>*</v>
      </c>
      <c r="S12" s="90">
        <f>VLOOKUP($A12,死者数!$A:$U,21,FALSE)</f>
        <v>450</v>
      </c>
      <c r="T12" s="40">
        <f>VLOOKUP($A12,負傷者!$A:$U,15,FALSE)</f>
        <v>410</v>
      </c>
      <c r="U12" s="61">
        <f>VLOOKUP($A12,負傷者!$A:$U,16,FALSE)</f>
        <v>70</v>
      </c>
      <c r="V12" s="61">
        <f>VLOOKUP($A12,負傷者!$A:$U,17,FALSE)</f>
        <v>80</v>
      </c>
      <c r="W12" s="61">
        <f>VLOOKUP($A12,負傷者!$A:$U,18,FALSE)</f>
        <v>10</v>
      </c>
      <c r="X12" s="61" t="str">
        <f>VLOOKUP($A12,負傷者!$A:$U,19,FALSE)</f>
        <v>*</v>
      </c>
      <c r="Y12" s="63" t="str">
        <f>VLOOKUP($A12,負傷者!$A:$U,20,FALSE)</f>
        <v>*</v>
      </c>
      <c r="Z12" s="79">
        <f>VLOOKUP($A12,負傷者!$A:$U,21,FALSE)</f>
        <v>490</v>
      </c>
      <c r="AA12" s="40">
        <f>VLOOKUP($A12,重傷者!$A:$U,15,FALSE)</f>
        <v>230</v>
      </c>
      <c r="AB12" s="61">
        <f>VLOOKUP($A12,重傷者!$A:$U,16,FALSE)</f>
        <v>20</v>
      </c>
      <c r="AC12" s="61">
        <f>VLOOKUP($A12,重傷者!$A:$U,17,FALSE)</f>
        <v>30</v>
      </c>
      <c r="AD12" s="61" t="str">
        <f>VLOOKUP($A12,重傷者!$A:$U,18,FALSE)</f>
        <v>*</v>
      </c>
      <c r="AE12" s="61" t="str">
        <f>VLOOKUP($A12,重傷者!$A:$U,19,FALSE)</f>
        <v>*</v>
      </c>
      <c r="AF12" s="63" t="str">
        <f>VLOOKUP($A12,重傷者!$A:$U,20,FALSE)</f>
        <v>*</v>
      </c>
      <c r="AG12" s="79">
        <f>VLOOKUP($A12,重傷者!$A:$U,21,FALSE)</f>
        <v>260</v>
      </c>
      <c r="AH12" s="40">
        <f>VLOOKUP($A12,避難者数!$A:$F,5,FALSE)</f>
        <v>1700</v>
      </c>
      <c r="AI12" s="61">
        <f>VLOOKUP($A12,避難者数!$A:$F,6,FALSE)</f>
        <v>970</v>
      </c>
      <c r="AJ12" s="96">
        <f>VLOOKUP($A12,避難者数!$A:$F,4,FALSE)</f>
        <v>2700</v>
      </c>
    </row>
    <row r="13" spans="1:36" ht="30" customHeight="1">
      <c r="A13" t="str">
        <f t="shared" si="0"/>
        <v>東側ケース④北川村</v>
      </c>
      <c r="B13" s="41" t="s">
        <v>19</v>
      </c>
      <c r="C13" s="151" t="str">
        <f>VLOOKUP($B13,最大ケース!$B:$V,19,FALSE)</f>
        <v>東側</v>
      </c>
      <c r="D13" s="126" t="str">
        <f>VLOOKUP($B13,最大ケース!$B:$V,20,FALSE)</f>
        <v>ケース④</v>
      </c>
      <c r="E13" s="143">
        <f>VLOOKUP(B13,建物数!B:F,5,FALSE)</f>
        <v>1800</v>
      </c>
      <c r="F13" s="134">
        <f>VLOOKUP($A13,建物!$A:$L,7,FALSE)</f>
        <v>0</v>
      </c>
      <c r="G13" s="43">
        <f>VLOOKUP($A13,建物!$A:$L,8,FALSE)</f>
        <v>990</v>
      </c>
      <c r="H13" s="43">
        <f>VLOOKUP($A13,建物!$A:$L,9,FALSE)</f>
        <v>10</v>
      </c>
      <c r="I13" s="73"/>
      <c r="J13" s="43">
        <f>VLOOKUP($A13,建物!$A:$L,11,FALSE)</f>
        <v>10</v>
      </c>
      <c r="K13" s="44">
        <f>VLOOKUP($A13,建物!$A:$L,12,FALSE)</f>
        <v>1000</v>
      </c>
      <c r="L13" s="42">
        <f>VLOOKUP(A13,死者数!A:C,3,FALSE)</f>
        <v>1367</v>
      </c>
      <c r="M13" s="45">
        <f>VLOOKUP($A13,死者数!$A:$U,15,FALSE)</f>
        <v>60</v>
      </c>
      <c r="N13" s="67" t="str">
        <f>VLOOKUP($A13,死者数!$A:$U,16,FALSE)</f>
        <v>*</v>
      </c>
      <c r="O13" s="83"/>
      <c r="P13" s="67" t="str">
        <f>VLOOKUP($A13,死者数!$A:$U,18,FALSE)</f>
        <v>*</v>
      </c>
      <c r="Q13" s="67" t="str">
        <f>VLOOKUP($A13,死者数!$A:$U,19,FALSE)</f>
        <v>*</v>
      </c>
      <c r="R13" s="66" t="str">
        <f>VLOOKUP($A13,死者数!$A:$U,20,FALSE)</f>
        <v>*</v>
      </c>
      <c r="S13" s="92">
        <f>VLOOKUP($A13,死者数!$A:$U,21,FALSE)</f>
        <v>60</v>
      </c>
      <c r="T13" s="45">
        <f>VLOOKUP($A13,負傷者!$A:$U,15,FALSE)</f>
        <v>220</v>
      </c>
      <c r="U13" s="67">
        <f>VLOOKUP($A13,負傷者!$A:$U,16,FALSE)</f>
        <v>30</v>
      </c>
      <c r="V13" s="83"/>
      <c r="W13" s="67" t="str">
        <f>VLOOKUP($A13,負傷者!$A:$U,18,FALSE)</f>
        <v>*</v>
      </c>
      <c r="X13" s="67" t="str">
        <f>VLOOKUP($A13,負傷者!$A:$U,19,FALSE)</f>
        <v>*</v>
      </c>
      <c r="Y13" s="66" t="str">
        <f>VLOOKUP($A13,負傷者!$A:$U,20,FALSE)</f>
        <v>*</v>
      </c>
      <c r="Z13" s="82">
        <f>VLOOKUP($A13,負傷者!$A:$U,21,FALSE)</f>
        <v>220</v>
      </c>
      <c r="AA13" s="45">
        <f>VLOOKUP($A13,重傷者!$A:$U,15,FALSE)</f>
        <v>120</v>
      </c>
      <c r="AB13" s="67">
        <f>VLOOKUP($A13,重傷者!$A:$U,16,FALSE)</f>
        <v>10</v>
      </c>
      <c r="AC13" s="83"/>
      <c r="AD13" s="67" t="str">
        <f>VLOOKUP($A13,重傷者!$A:$U,18,FALSE)</f>
        <v>*</v>
      </c>
      <c r="AE13" s="67" t="str">
        <f>VLOOKUP($A13,重傷者!$A:$U,19,FALSE)</f>
        <v>*</v>
      </c>
      <c r="AF13" s="66" t="str">
        <f>VLOOKUP($A13,重傷者!$A:$U,20,FALSE)</f>
        <v>*</v>
      </c>
      <c r="AG13" s="82">
        <f>VLOOKUP($A13,重傷者!$A:$U,21,FALSE)</f>
        <v>120</v>
      </c>
      <c r="AH13" s="45">
        <f>VLOOKUP($A13,避難者数!$A:$F,5,FALSE)</f>
        <v>480</v>
      </c>
      <c r="AI13" s="67">
        <f>VLOOKUP($A13,避難者数!$A:$F,6,FALSE)</f>
        <v>320</v>
      </c>
      <c r="AJ13" s="98">
        <f>VLOOKUP($A13,避難者数!$A:$F,4,FALSE)</f>
        <v>800</v>
      </c>
    </row>
    <row r="14" spans="1:36" ht="30" customHeight="1">
      <c r="A14" t="str">
        <f t="shared" si="0"/>
        <v>東側ケース④馬路村</v>
      </c>
      <c r="B14" s="33" t="s">
        <v>20</v>
      </c>
      <c r="C14" s="149" t="str">
        <f>VLOOKUP($B14,最大ケース!$B:$V,19,FALSE)</f>
        <v>東側</v>
      </c>
      <c r="D14" s="125" t="str">
        <f>VLOOKUP($B14,最大ケース!$B:$V,20,FALSE)</f>
        <v>ケース④</v>
      </c>
      <c r="E14" s="141">
        <f>VLOOKUP(B14,建物数!B:F,5,FALSE)</f>
        <v>860</v>
      </c>
      <c r="F14" s="131">
        <f>VLOOKUP($A14,建物!$A:$L,7,FALSE)</f>
        <v>0</v>
      </c>
      <c r="G14" s="35">
        <f>VLOOKUP($A14,建物!$A:$L,8,FALSE)</f>
        <v>240</v>
      </c>
      <c r="H14" s="35">
        <f>VLOOKUP($A14,建物!$A:$L,9,FALSE)</f>
        <v>10</v>
      </c>
      <c r="I14" s="74"/>
      <c r="J14" s="35">
        <f>VLOOKUP($A14,建物!$A:$L,11,FALSE)</f>
        <v>30</v>
      </c>
      <c r="K14" s="36">
        <f>VLOOKUP($A14,建物!$A:$L,12,FALSE)</f>
        <v>280</v>
      </c>
      <c r="L14" s="34">
        <f>VLOOKUP(A14,死者数!A:C,3,FALSE)</f>
        <v>1013</v>
      </c>
      <c r="M14" s="40">
        <f>VLOOKUP($A14,死者数!$A:$U,15,FALSE)</f>
        <v>20</v>
      </c>
      <c r="N14" s="61" t="str">
        <f>VLOOKUP($A14,死者数!$A:$U,16,FALSE)</f>
        <v>*</v>
      </c>
      <c r="O14" s="84"/>
      <c r="P14" s="61" t="str">
        <f>VLOOKUP($A14,死者数!$A:$U,18,FALSE)</f>
        <v>*</v>
      </c>
      <c r="Q14" s="61" t="str">
        <f>VLOOKUP($A14,死者数!$A:$U,19,FALSE)</f>
        <v>*</v>
      </c>
      <c r="R14" s="63" t="str">
        <f>VLOOKUP($A14,死者数!$A:$U,20,FALSE)</f>
        <v>*</v>
      </c>
      <c r="S14" s="90">
        <f>VLOOKUP($A14,死者数!$A:$U,21,FALSE)</f>
        <v>20</v>
      </c>
      <c r="T14" s="40">
        <f>VLOOKUP($A14,負傷者!$A:$U,15,FALSE)</f>
        <v>90</v>
      </c>
      <c r="U14" s="61">
        <f>VLOOKUP($A14,負傷者!$A:$U,16,FALSE)</f>
        <v>10</v>
      </c>
      <c r="V14" s="84"/>
      <c r="W14" s="61" t="str">
        <f>VLOOKUP($A14,負傷者!$A:$U,18,FALSE)</f>
        <v>*</v>
      </c>
      <c r="X14" s="61" t="str">
        <f>VLOOKUP($A14,負傷者!$A:$U,19,FALSE)</f>
        <v>*</v>
      </c>
      <c r="Y14" s="63" t="str">
        <f>VLOOKUP($A14,負傷者!$A:$U,20,FALSE)</f>
        <v>*</v>
      </c>
      <c r="Z14" s="79">
        <f>VLOOKUP($A14,負傷者!$A:$U,21,FALSE)</f>
        <v>90</v>
      </c>
      <c r="AA14" s="40">
        <f>VLOOKUP($A14,重傷者!$A:$U,15,FALSE)</f>
        <v>50</v>
      </c>
      <c r="AB14" s="61" t="str">
        <f>VLOOKUP($A14,重傷者!$A:$U,16,FALSE)</f>
        <v>*</v>
      </c>
      <c r="AC14" s="84"/>
      <c r="AD14" s="61" t="str">
        <f>VLOOKUP($A14,重傷者!$A:$U,18,FALSE)</f>
        <v>*</v>
      </c>
      <c r="AE14" s="61" t="str">
        <f>VLOOKUP($A14,重傷者!$A:$U,19,FALSE)</f>
        <v>*</v>
      </c>
      <c r="AF14" s="63" t="str">
        <f>VLOOKUP($A14,重傷者!$A:$U,20,FALSE)</f>
        <v>*</v>
      </c>
      <c r="AG14" s="79">
        <f>VLOOKUP($A14,重傷者!$A:$U,21,FALSE)</f>
        <v>50</v>
      </c>
      <c r="AH14" s="40">
        <f>VLOOKUP($A14,避難者数!$A:$F,5,FALSE)</f>
        <v>220</v>
      </c>
      <c r="AI14" s="61">
        <f>VLOOKUP($A14,避難者数!$A:$F,6,FALSE)</f>
        <v>150</v>
      </c>
      <c r="AJ14" s="96">
        <f>VLOOKUP($A14,避難者数!$A:$F,4,FALSE)</f>
        <v>370</v>
      </c>
    </row>
    <row r="15" spans="1:36" ht="30" customHeight="1">
      <c r="A15" t="str">
        <f t="shared" si="0"/>
        <v>東側ケース⑤安芸市</v>
      </c>
      <c r="B15" s="41" t="s">
        <v>6</v>
      </c>
      <c r="C15" s="151" t="str">
        <f>VLOOKUP($B15,最大ケース!$B:$V,19,FALSE)</f>
        <v>東側</v>
      </c>
      <c r="D15" s="126" t="str">
        <f>VLOOKUP($B15,最大ケース!$B:$V,20,FALSE)</f>
        <v>ケース⑤</v>
      </c>
      <c r="E15" s="144">
        <f>VLOOKUP(B15,建物数!B:F,5,FALSE)</f>
        <v>14000</v>
      </c>
      <c r="F15" s="134">
        <f>VLOOKUP($A15,建物!$A:$L,7,FALSE)</f>
        <v>30</v>
      </c>
      <c r="G15" s="43">
        <f>VLOOKUP($A15,建物!$A:$L,8,FALSE)</f>
        <v>6000</v>
      </c>
      <c r="H15" s="43">
        <f>VLOOKUP($A15,建物!$A:$L,9,FALSE)</f>
        <v>20</v>
      </c>
      <c r="I15" s="43">
        <f>VLOOKUP($A15,建物!$A:$L,10,FALSE)</f>
        <v>3500</v>
      </c>
      <c r="J15" s="121">
        <f>VLOOKUP($A15,建物!$A:$L,11,FALSE)</f>
        <v>130</v>
      </c>
      <c r="K15" s="106">
        <f>VLOOKUP($A15,建物!$A:$L,12,FALSE)</f>
        <v>9700</v>
      </c>
      <c r="L15" s="107">
        <f>VLOOKUP(A15,死者数!A:C,3,FALSE)</f>
        <v>19547</v>
      </c>
      <c r="M15" s="45">
        <f>VLOOKUP($A15,死者数!$A:$U,15,FALSE)</f>
        <v>390</v>
      </c>
      <c r="N15" s="67">
        <f>VLOOKUP($A15,死者数!$A:$U,16,FALSE)</f>
        <v>20</v>
      </c>
      <c r="O15" s="67">
        <f>VLOOKUP($A15,死者数!$A:$U,17,FALSE)</f>
        <v>1300</v>
      </c>
      <c r="P15" s="67">
        <f>VLOOKUP($A15,死者数!$A:$U,18,FALSE)</f>
        <v>10</v>
      </c>
      <c r="Q15" s="67">
        <f>VLOOKUP($A15,死者数!$A:$U,19,FALSE)</f>
        <v>100</v>
      </c>
      <c r="R15" s="66" t="str">
        <f>VLOOKUP($A15,死者数!$A:$U,20,FALSE)</f>
        <v>*</v>
      </c>
      <c r="S15" s="92">
        <f>VLOOKUP($A15,死者数!$A:$U,21,FALSE)</f>
        <v>1800</v>
      </c>
      <c r="T15" s="45">
        <f>VLOOKUP($A15,負傷者!$A:$U,15,FALSE)</f>
        <v>1700</v>
      </c>
      <c r="U15" s="67">
        <f>VLOOKUP($A15,負傷者!$A:$U,16,FALSE)</f>
        <v>300</v>
      </c>
      <c r="V15" s="67">
        <f>VLOOKUP($A15,負傷者!$A:$U,17,FALSE)</f>
        <v>90</v>
      </c>
      <c r="W15" s="67">
        <f>VLOOKUP($A15,負傷者!$A:$U,18,FALSE)</f>
        <v>10</v>
      </c>
      <c r="X15" s="67">
        <f>VLOOKUP($A15,負傷者!$A:$U,19,FALSE)</f>
        <v>20</v>
      </c>
      <c r="Y15" s="66" t="str">
        <f>VLOOKUP($A15,負傷者!$A:$U,20,FALSE)</f>
        <v>*</v>
      </c>
      <c r="Z15" s="82">
        <f>VLOOKUP($A15,負傷者!$A:$U,21,FALSE)</f>
        <v>1800</v>
      </c>
      <c r="AA15" s="45">
        <f>VLOOKUP($A15,重傷者!$A:$U,15,FALSE)</f>
        <v>940</v>
      </c>
      <c r="AB15" s="67">
        <f>VLOOKUP($A15,重傷者!$A:$U,16,FALSE)</f>
        <v>70</v>
      </c>
      <c r="AC15" s="67">
        <f>VLOOKUP($A15,重傷者!$A:$U,17,FALSE)</f>
        <v>30</v>
      </c>
      <c r="AD15" s="67" t="str">
        <f>VLOOKUP($A15,重傷者!$A:$U,18,FALSE)</f>
        <v>*</v>
      </c>
      <c r="AE15" s="67">
        <f>VLOOKUP($A15,重傷者!$A:$U,19,FALSE)</f>
        <v>10</v>
      </c>
      <c r="AF15" s="66" t="str">
        <f>VLOOKUP($A15,重傷者!$A:$U,20,FALSE)</f>
        <v>*</v>
      </c>
      <c r="AG15" s="82">
        <f>VLOOKUP($A15,重傷者!$A:$U,21,FALSE)</f>
        <v>980</v>
      </c>
      <c r="AH15" s="45">
        <f>VLOOKUP($A15,避難者数!$A:$F,5,FALSE)</f>
        <v>11000</v>
      </c>
      <c r="AI15" s="67">
        <f>VLOOKUP($A15,避難者数!$A:$F,6,FALSE)</f>
        <v>6200</v>
      </c>
      <c r="AJ15" s="98">
        <f>VLOOKUP($A15,避難者数!$A:$F,4,FALSE)</f>
        <v>17000</v>
      </c>
    </row>
    <row r="16" spans="1:36" ht="30" customHeight="1">
      <c r="A16" t="str">
        <f t="shared" si="0"/>
        <v>東側ケース⑤芸西村</v>
      </c>
      <c r="B16" s="33" t="s">
        <v>21</v>
      </c>
      <c r="C16" s="149" t="str">
        <f>VLOOKUP($B16,最大ケース!$B:$V,19,FALSE)</f>
        <v>東側</v>
      </c>
      <c r="D16" s="125" t="str">
        <f>VLOOKUP($B16,最大ケース!$B:$V,20,FALSE)</f>
        <v>ケース⑤</v>
      </c>
      <c r="E16" s="141">
        <f>VLOOKUP(B16,建物数!B:F,5,FALSE)</f>
        <v>1700</v>
      </c>
      <c r="F16" s="133" t="str">
        <f>VLOOKUP($A16,建物!$A:$L,7,FALSE)</f>
        <v>*</v>
      </c>
      <c r="G16" s="35">
        <f>VLOOKUP($A16,建物!$A:$L,8,FALSE)</f>
        <v>330</v>
      </c>
      <c r="H16" s="61" t="str">
        <f>VLOOKUP($A16,建物!$A:$L,9,FALSE)</f>
        <v>*</v>
      </c>
      <c r="I16" s="35">
        <f>VLOOKUP($A16,建物!$A:$L,10,FALSE)</f>
        <v>100</v>
      </c>
      <c r="J16" s="35">
        <f>VLOOKUP($A16,建物!$A:$L,11,FALSE)</f>
        <v>30</v>
      </c>
      <c r="K16" s="36">
        <f>VLOOKUP($A16,建物!$A:$L,12,FALSE)</f>
        <v>460</v>
      </c>
      <c r="L16" s="34">
        <f>VLOOKUP(A16,死者数!A:C,3,FALSE)</f>
        <v>4048</v>
      </c>
      <c r="M16" s="40">
        <f>VLOOKUP($A16,死者数!$A:$U,15,FALSE)</f>
        <v>30</v>
      </c>
      <c r="N16" s="61" t="str">
        <f>VLOOKUP($A16,死者数!$A:$U,16,FALSE)</f>
        <v>*</v>
      </c>
      <c r="O16" s="61">
        <f>VLOOKUP($A16,死者数!$A:$U,17,FALSE)</f>
        <v>150</v>
      </c>
      <c r="P16" s="61" t="str">
        <f>VLOOKUP($A16,死者数!$A:$U,18,FALSE)</f>
        <v>*</v>
      </c>
      <c r="Q16" s="61" t="str">
        <f>VLOOKUP($A16,死者数!$A:$U,19,FALSE)</f>
        <v>*</v>
      </c>
      <c r="R16" s="63" t="str">
        <f>VLOOKUP($A16,死者数!$A:$U,20,FALSE)</f>
        <v>*</v>
      </c>
      <c r="S16" s="90">
        <f>VLOOKUP($A16,死者数!$A:$U,21,FALSE)</f>
        <v>180</v>
      </c>
      <c r="T16" s="40">
        <f>VLOOKUP($A16,負傷者!$A:$U,15,FALSE)</f>
        <v>180</v>
      </c>
      <c r="U16" s="61">
        <f>VLOOKUP($A16,負傷者!$A:$U,16,FALSE)</f>
        <v>40</v>
      </c>
      <c r="V16" s="61">
        <f>VLOOKUP($A16,負傷者!$A:$U,17,FALSE)</f>
        <v>20</v>
      </c>
      <c r="W16" s="61" t="str">
        <f>VLOOKUP($A16,負傷者!$A:$U,18,FALSE)</f>
        <v>*</v>
      </c>
      <c r="X16" s="61" t="str">
        <f>VLOOKUP($A16,負傷者!$A:$U,19,FALSE)</f>
        <v>*</v>
      </c>
      <c r="Y16" s="63" t="str">
        <f>VLOOKUP($A16,負傷者!$A:$U,20,FALSE)</f>
        <v>*</v>
      </c>
      <c r="Z16" s="79">
        <f>VLOOKUP($A16,負傷者!$A:$U,21,FALSE)</f>
        <v>200</v>
      </c>
      <c r="AA16" s="40">
        <f>VLOOKUP($A16,重傷者!$A:$U,15,FALSE)</f>
        <v>100</v>
      </c>
      <c r="AB16" s="61">
        <f>VLOOKUP($A16,重傷者!$A:$U,16,FALSE)</f>
        <v>10</v>
      </c>
      <c r="AC16" s="61">
        <f>VLOOKUP($A16,重傷者!$A:$U,17,FALSE)</f>
        <v>10</v>
      </c>
      <c r="AD16" s="61" t="str">
        <f>VLOOKUP($A16,重傷者!$A:$U,18,FALSE)</f>
        <v>*</v>
      </c>
      <c r="AE16" s="61" t="str">
        <f>VLOOKUP($A16,重傷者!$A:$U,19,FALSE)</f>
        <v>*</v>
      </c>
      <c r="AF16" s="63" t="str">
        <f>VLOOKUP($A16,重傷者!$A:$U,20,FALSE)</f>
        <v>*</v>
      </c>
      <c r="AG16" s="79">
        <f>VLOOKUP($A16,重傷者!$A:$U,21,FALSE)</f>
        <v>110</v>
      </c>
      <c r="AH16" s="40">
        <f>VLOOKUP($A16,避難者数!$A:$F,5,FALSE)</f>
        <v>1000</v>
      </c>
      <c r="AI16" s="61">
        <f>VLOOKUP($A16,避難者数!$A:$F,6,FALSE)</f>
        <v>620</v>
      </c>
      <c r="AJ16" s="96">
        <f>VLOOKUP($A16,避難者数!$A:$F,4,FALSE)</f>
        <v>1700</v>
      </c>
    </row>
    <row r="17" spans="1:36" ht="30" customHeight="1">
      <c r="A17" t="str">
        <f t="shared" si="0"/>
        <v>陸側ケース④香南市</v>
      </c>
      <c r="B17" s="41" t="s">
        <v>13</v>
      </c>
      <c r="C17" s="151" t="str">
        <f>VLOOKUP($B17,最大ケース!$B:$V,19,FALSE)</f>
        <v>陸側</v>
      </c>
      <c r="D17" s="126" t="str">
        <f>VLOOKUP($B17,最大ケース!$B:$V,20,FALSE)</f>
        <v>ケース④</v>
      </c>
      <c r="E17" s="143">
        <f>VLOOKUP(B17,建物数!B:F,5,FALSE)</f>
        <v>21000</v>
      </c>
      <c r="F17" s="134">
        <f>VLOOKUP($A17,建物!$A:$L,7,FALSE)</f>
        <v>10</v>
      </c>
      <c r="G17" s="43">
        <f>VLOOKUP($A17,建物!$A:$L,8,FALSE)</f>
        <v>4800</v>
      </c>
      <c r="H17" s="43">
        <f>VLOOKUP($A17,建物!$A:$L,9,FALSE)</f>
        <v>10</v>
      </c>
      <c r="I17" s="43">
        <f>VLOOKUP($A17,建物!$A:$L,10,FALSE)</f>
        <v>4200</v>
      </c>
      <c r="J17" s="43">
        <f>VLOOKUP($A17,建物!$A:$L,11,FALSE)</f>
        <v>60</v>
      </c>
      <c r="K17" s="44">
        <f>VLOOKUP($A17,建物!$A:$L,12,FALSE)</f>
        <v>9100</v>
      </c>
      <c r="L17" s="42">
        <f>VLOOKUP(A17,死者数!A:C,3,FALSE)</f>
        <v>33830</v>
      </c>
      <c r="M17" s="45">
        <f>VLOOKUP($A17,死者数!$A:$U,15,FALSE)</f>
        <v>310</v>
      </c>
      <c r="N17" s="67">
        <f>VLOOKUP($A17,死者数!$A:$U,16,FALSE)</f>
        <v>20</v>
      </c>
      <c r="O17" s="67">
        <f>VLOOKUP($A17,死者数!$A:$U,17,FALSE)</f>
        <v>2000</v>
      </c>
      <c r="P17" s="67" t="str">
        <f>VLOOKUP($A17,死者数!$A:$U,18,FALSE)</f>
        <v>*</v>
      </c>
      <c r="Q17" s="67">
        <f>VLOOKUP($A17,死者数!$A:$U,19,FALSE)</f>
        <v>10</v>
      </c>
      <c r="R17" s="66" t="str">
        <f>VLOOKUP($A17,死者数!$A:$U,20,FALSE)</f>
        <v>*</v>
      </c>
      <c r="S17" s="92">
        <f>VLOOKUP($A17,死者数!$A:$U,21,FALSE)</f>
        <v>2300</v>
      </c>
      <c r="T17" s="45">
        <f>VLOOKUP($A17,負傷者!$A:$U,15,FALSE)</f>
        <v>1800</v>
      </c>
      <c r="U17" s="67">
        <f>VLOOKUP($A17,負傷者!$A:$U,16,FALSE)</f>
        <v>260</v>
      </c>
      <c r="V17" s="67">
        <f>VLOOKUP($A17,負傷者!$A:$U,17,FALSE)</f>
        <v>160</v>
      </c>
      <c r="W17" s="67" t="str">
        <f>VLOOKUP($A17,負傷者!$A:$U,18,FALSE)</f>
        <v>*</v>
      </c>
      <c r="X17" s="67" t="str">
        <f>VLOOKUP($A17,負傷者!$A:$U,19,FALSE)</f>
        <v>*</v>
      </c>
      <c r="Y17" s="66" t="str">
        <f>VLOOKUP($A17,負傷者!$A:$U,20,FALSE)</f>
        <v>*</v>
      </c>
      <c r="Z17" s="82">
        <f>VLOOKUP($A17,負傷者!$A:$U,21,FALSE)</f>
        <v>2000</v>
      </c>
      <c r="AA17" s="45">
        <f>VLOOKUP($A17,重傷者!$A:$U,15,FALSE)</f>
        <v>1000</v>
      </c>
      <c r="AB17" s="67">
        <f>VLOOKUP($A17,重傷者!$A:$U,16,FALSE)</f>
        <v>60</v>
      </c>
      <c r="AC17" s="67">
        <f>VLOOKUP($A17,重傷者!$A:$U,17,FALSE)</f>
        <v>60</v>
      </c>
      <c r="AD17" s="67" t="str">
        <f>VLOOKUP($A17,重傷者!$A:$U,18,FALSE)</f>
        <v>*</v>
      </c>
      <c r="AE17" s="67" t="str">
        <f>VLOOKUP($A17,重傷者!$A:$U,19,FALSE)</f>
        <v>*</v>
      </c>
      <c r="AF17" s="66" t="str">
        <f>VLOOKUP($A17,重傷者!$A:$U,20,FALSE)</f>
        <v>*</v>
      </c>
      <c r="AG17" s="82">
        <f>VLOOKUP($A17,重傷者!$A:$U,21,FALSE)</f>
        <v>1100</v>
      </c>
      <c r="AH17" s="45">
        <f>VLOOKUP($A17,避難者数!$A:$F,5,FALSE)</f>
        <v>12000</v>
      </c>
      <c r="AI17" s="67">
        <f>VLOOKUP($A17,避難者数!$A:$F,6,FALSE)</f>
        <v>7100</v>
      </c>
      <c r="AJ17" s="98">
        <f>VLOOKUP($A17,避難者数!$A:$F,4,FALSE)</f>
        <v>19000</v>
      </c>
    </row>
    <row r="18" spans="1:36" ht="30" customHeight="1">
      <c r="A18" t="str">
        <f t="shared" si="0"/>
        <v>陸側ケース④香美市</v>
      </c>
      <c r="B18" s="33" t="s">
        <v>14</v>
      </c>
      <c r="C18" s="149" t="str">
        <f>VLOOKUP($B18,最大ケース!$B:$V,19,FALSE)</f>
        <v>陸側</v>
      </c>
      <c r="D18" s="125" t="str">
        <f>VLOOKUP($B18,最大ケース!$B:$V,20,FALSE)</f>
        <v>ケース④</v>
      </c>
      <c r="E18" s="141">
        <f>VLOOKUP(B18,建物数!B:F,5,FALSE)</f>
        <v>22000</v>
      </c>
      <c r="F18" s="133" t="str">
        <f>VLOOKUP($A18,建物!$A:$L,7,FALSE)</f>
        <v>*</v>
      </c>
      <c r="G18" s="35">
        <f>VLOOKUP($A18,建物!$A:$L,8,FALSE)</f>
        <v>4600</v>
      </c>
      <c r="H18" s="35">
        <f>VLOOKUP($A18,建物!$A:$L,9,FALSE)</f>
        <v>30</v>
      </c>
      <c r="I18" s="74"/>
      <c r="J18" s="35">
        <f>VLOOKUP($A18,建物!$A:$L,11,FALSE)</f>
        <v>630</v>
      </c>
      <c r="K18" s="36">
        <f>VLOOKUP($A18,建物!$A:$L,12,FALSE)</f>
        <v>5200</v>
      </c>
      <c r="L18" s="34">
        <f>VLOOKUP(A18,死者数!A:C,3,FALSE)</f>
        <v>28766</v>
      </c>
      <c r="M18" s="40">
        <f>VLOOKUP($A18,死者数!$A:$U,15,FALSE)</f>
        <v>290</v>
      </c>
      <c r="N18" s="61">
        <f>VLOOKUP($A18,死者数!$A:$U,16,FALSE)</f>
        <v>10</v>
      </c>
      <c r="O18" s="84"/>
      <c r="P18" s="108">
        <f>VLOOKUP($A18,死者数!$A:$U,18,FALSE)</f>
        <v>10</v>
      </c>
      <c r="Q18" s="61">
        <f>VLOOKUP($A18,死者数!$A:$U,19,FALSE)</f>
        <v>30</v>
      </c>
      <c r="R18" s="63" t="str">
        <f>VLOOKUP($A18,死者数!$A:$U,20,FALSE)</f>
        <v>*</v>
      </c>
      <c r="S18" s="109">
        <f>VLOOKUP($A18,死者数!$A:$U,21,FALSE)</f>
        <v>330</v>
      </c>
      <c r="T18" s="40">
        <f>VLOOKUP($A18,負傷者!$A:$U,15,FALSE)</f>
        <v>2000</v>
      </c>
      <c r="U18" s="61">
        <f>VLOOKUP($A18,負傷者!$A:$U,16,FALSE)</f>
        <v>160</v>
      </c>
      <c r="V18" s="84"/>
      <c r="W18" s="108">
        <f>VLOOKUP($A18,負傷者!$A:$U,18,FALSE)</f>
        <v>10</v>
      </c>
      <c r="X18" s="61">
        <f>VLOOKUP($A18,負傷者!$A:$U,19,FALSE)</f>
        <v>10</v>
      </c>
      <c r="Y18" s="63" t="str">
        <f>VLOOKUP($A18,負傷者!$A:$U,20,FALSE)</f>
        <v>*</v>
      </c>
      <c r="Z18" s="112">
        <f>VLOOKUP($A18,負傷者!$A:$U,21,FALSE)</f>
        <v>2000</v>
      </c>
      <c r="AA18" s="40">
        <f>VLOOKUP($A18,重傷者!$A:$U,15,FALSE)</f>
        <v>1100</v>
      </c>
      <c r="AB18" s="61">
        <f>VLOOKUP($A18,重傷者!$A:$U,16,FALSE)</f>
        <v>30</v>
      </c>
      <c r="AC18" s="84"/>
      <c r="AD18" s="61" t="str">
        <f>VLOOKUP($A18,重傷者!$A:$U,18,FALSE)</f>
        <v>*</v>
      </c>
      <c r="AE18" s="61" t="str">
        <f>VLOOKUP($A18,重傷者!$A:$U,19,FALSE)</f>
        <v>*</v>
      </c>
      <c r="AF18" s="63" t="str">
        <f>VLOOKUP($A18,重傷者!$A:$U,20,FALSE)</f>
        <v>*</v>
      </c>
      <c r="AG18" s="79">
        <f>VLOOKUP($A18,重傷者!$A:$U,21,FALSE)</f>
        <v>1100</v>
      </c>
      <c r="AH18" s="40">
        <f>VLOOKUP($A18,避難者数!$A:$F,5,FALSE)</f>
        <v>4800</v>
      </c>
      <c r="AI18" s="61">
        <f>VLOOKUP($A18,避難者数!$A:$F,6,FALSE)</f>
        <v>3200</v>
      </c>
      <c r="AJ18" s="96">
        <f>VLOOKUP($A18,避難者数!$A:$F,4,FALSE)</f>
        <v>8000</v>
      </c>
    </row>
    <row r="19" spans="1:36" ht="30" customHeight="1">
      <c r="A19" t="str">
        <f t="shared" si="0"/>
        <v>陸側ケース④南国市</v>
      </c>
      <c r="B19" s="41" t="s">
        <v>7</v>
      </c>
      <c r="C19" s="151" t="str">
        <f>VLOOKUP($B19,最大ケース!$B:$V,19,FALSE)</f>
        <v>陸側</v>
      </c>
      <c r="D19" s="126" t="str">
        <f>VLOOKUP($B19,最大ケース!$B:$V,20,FALSE)</f>
        <v>ケース④</v>
      </c>
      <c r="E19" s="143">
        <f>VLOOKUP(B19,建物数!B:F,5,FALSE)</f>
        <v>31000</v>
      </c>
      <c r="F19" s="134">
        <f>VLOOKUP($A19,建物!$A:$L,7,FALSE)</f>
        <v>20</v>
      </c>
      <c r="G19" s="43">
        <f>VLOOKUP($A19,建物!$A:$L,8,FALSE)</f>
        <v>7200</v>
      </c>
      <c r="H19" s="43">
        <f>VLOOKUP($A19,建物!$A:$L,9,FALSE)</f>
        <v>20</v>
      </c>
      <c r="I19" s="43">
        <f>VLOOKUP($A19,建物!$A:$L,10,FALSE)</f>
        <v>3200</v>
      </c>
      <c r="J19" s="43">
        <f>VLOOKUP($A19,建物!$A:$L,11,FALSE)</f>
        <v>310</v>
      </c>
      <c r="K19" s="44">
        <f>VLOOKUP($A19,建物!$A:$L,12,FALSE)</f>
        <v>11000</v>
      </c>
      <c r="L19" s="42">
        <f>VLOOKUP(A19,死者数!A:C,3,FALSE)</f>
        <v>49472</v>
      </c>
      <c r="M19" s="45">
        <f>VLOOKUP($A19,死者数!$A:$U,15,FALSE)</f>
        <v>460</v>
      </c>
      <c r="N19" s="67">
        <f>VLOOKUP($A19,死者数!$A:$U,16,FALSE)</f>
        <v>20</v>
      </c>
      <c r="O19" s="67">
        <f>VLOOKUP($A19,死者数!$A:$U,17,FALSE)</f>
        <v>2800</v>
      </c>
      <c r="P19" s="67" t="str">
        <f>VLOOKUP($A19,死者数!$A:$U,18,FALSE)</f>
        <v>*</v>
      </c>
      <c r="Q19" s="67">
        <f>VLOOKUP($A19,死者数!$A:$U,19,FALSE)</f>
        <v>20</v>
      </c>
      <c r="R19" s="66" t="str">
        <f>VLOOKUP($A19,死者数!$A:$U,20,FALSE)</f>
        <v>*</v>
      </c>
      <c r="S19" s="92">
        <f>VLOOKUP($A19,死者数!$A:$U,21,FALSE)</f>
        <v>3200</v>
      </c>
      <c r="T19" s="45">
        <f>VLOOKUP($A19,負傷者!$A:$U,15,FALSE)</f>
        <v>2800</v>
      </c>
      <c r="U19" s="67">
        <f>VLOOKUP($A19,負傷者!$A:$U,16,FALSE)</f>
        <v>290</v>
      </c>
      <c r="V19" s="67">
        <f>VLOOKUP($A19,負傷者!$A:$U,17,FALSE)</f>
        <v>210</v>
      </c>
      <c r="W19" s="67" t="str">
        <f>VLOOKUP($A19,負傷者!$A:$U,18,FALSE)</f>
        <v>*</v>
      </c>
      <c r="X19" s="67">
        <f>VLOOKUP($A19,負傷者!$A:$U,19,FALSE)</f>
        <v>10</v>
      </c>
      <c r="Y19" s="66" t="str">
        <f>VLOOKUP($A19,負傷者!$A:$U,20,FALSE)</f>
        <v>*</v>
      </c>
      <c r="Z19" s="82">
        <f>VLOOKUP($A19,負傷者!$A:$U,21,FALSE)</f>
        <v>3000</v>
      </c>
      <c r="AA19" s="45">
        <f>VLOOKUP($A19,重傷者!$A:$U,15,FALSE)</f>
        <v>1600</v>
      </c>
      <c r="AB19" s="67">
        <f>VLOOKUP($A19,重傷者!$A:$U,16,FALSE)</f>
        <v>60</v>
      </c>
      <c r="AC19" s="67">
        <f>VLOOKUP($A19,重傷者!$A:$U,17,FALSE)</f>
        <v>70</v>
      </c>
      <c r="AD19" s="67" t="str">
        <f>VLOOKUP($A19,重傷者!$A:$U,18,FALSE)</f>
        <v>*</v>
      </c>
      <c r="AE19" s="67" t="str">
        <f>VLOOKUP($A19,重傷者!$A:$U,19,FALSE)</f>
        <v>*</v>
      </c>
      <c r="AF19" s="66" t="str">
        <f>VLOOKUP($A19,重傷者!$A:$U,20,FALSE)</f>
        <v>*</v>
      </c>
      <c r="AG19" s="82">
        <f>VLOOKUP($A19,重傷者!$A:$U,21,FALSE)</f>
        <v>1700</v>
      </c>
      <c r="AH19" s="99">
        <f>VLOOKUP($A19,避難者数!$A:$F,5,FALSE)</f>
        <v>15000</v>
      </c>
      <c r="AI19" s="67">
        <f>VLOOKUP($A19,避難者数!$A:$F,6,FALSE)</f>
        <v>9200</v>
      </c>
      <c r="AJ19" s="98">
        <f>VLOOKUP($A19,避難者数!$A:$F,4,FALSE)</f>
        <v>25000</v>
      </c>
    </row>
    <row r="20" spans="1:36" ht="30" customHeight="1">
      <c r="A20" t="str">
        <f t="shared" si="0"/>
        <v>陸側ケース④高知市</v>
      </c>
      <c r="B20" s="33" t="s">
        <v>4</v>
      </c>
      <c r="C20" s="149" t="str">
        <f>VLOOKUP($B20,最大ケース!$B:$V,19,FALSE)</f>
        <v>陸側</v>
      </c>
      <c r="D20" s="125" t="str">
        <f>VLOOKUP($B20,最大ケース!$B:$V,20,FALSE)</f>
        <v>ケース④</v>
      </c>
      <c r="E20" s="141">
        <f>VLOOKUP(B20,建物数!B:F,5,FALSE)</f>
        <v>131000</v>
      </c>
      <c r="F20" s="131">
        <f>VLOOKUP($A20,建物!$A:$L,7,FALSE)</f>
        <v>340</v>
      </c>
      <c r="G20" s="35">
        <f>VLOOKUP($A20,建物!$A:$L,8,FALSE)</f>
        <v>32000</v>
      </c>
      <c r="H20" s="35">
        <f>VLOOKUP($A20,建物!$A:$L,9,FALSE)</f>
        <v>260</v>
      </c>
      <c r="I20" s="35">
        <f>VLOOKUP($A20,建物!$A:$L,10,FALSE)</f>
        <v>16000</v>
      </c>
      <c r="J20" s="35">
        <f>VLOOKUP($A20,建物!$A:$L,11,FALSE)</f>
        <v>2800</v>
      </c>
      <c r="K20" s="36">
        <f>VLOOKUP($A20,建物!$A:$L,12,FALSE)</f>
        <v>52000</v>
      </c>
      <c r="L20" s="34">
        <f>VLOOKUP(A20,死者数!A:C,3,FALSE)</f>
        <v>343393</v>
      </c>
      <c r="M20" s="40">
        <f>VLOOKUP($A20,死者数!$A:$U,15,FALSE)</f>
        <v>2100</v>
      </c>
      <c r="N20" s="61">
        <f>VLOOKUP($A20,死者数!$A:$U,16,FALSE)</f>
        <v>150</v>
      </c>
      <c r="O20" s="61">
        <f>VLOOKUP($A20,死者数!$A:$U,17,FALSE)</f>
        <v>10000</v>
      </c>
      <c r="P20" s="61">
        <f>VLOOKUP($A20,死者数!$A:$U,18,FALSE)</f>
        <v>40</v>
      </c>
      <c r="Q20" s="61">
        <f>VLOOKUP($A20,死者数!$A:$U,19,FALSE)</f>
        <v>280</v>
      </c>
      <c r="R20" s="63" t="str">
        <f>VLOOKUP($A20,死者数!$A:$U,20,FALSE)</f>
        <v>*</v>
      </c>
      <c r="S20" s="90">
        <f>VLOOKUP($A20,死者数!$A:$U,21,FALSE)</f>
        <v>12000</v>
      </c>
      <c r="T20" s="40">
        <f>VLOOKUP($A20,負傷者!$A:$U,15,FALSE)</f>
        <v>11000</v>
      </c>
      <c r="U20" s="61">
        <f>VLOOKUP($A20,負傷者!$A:$U,16,FALSE)</f>
        <v>2300</v>
      </c>
      <c r="V20" s="61">
        <f>VLOOKUP($A20,負傷者!$A:$U,17,FALSE)</f>
        <v>840</v>
      </c>
      <c r="W20" s="61">
        <f>VLOOKUP($A20,負傷者!$A:$U,18,FALSE)</f>
        <v>40</v>
      </c>
      <c r="X20" s="61">
        <f>VLOOKUP($A20,負傷者!$A:$U,19,FALSE)</f>
        <v>200</v>
      </c>
      <c r="Y20" s="63" t="str">
        <f>VLOOKUP($A20,負傷者!$A:$U,20,FALSE)</f>
        <v>*</v>
      </c>
      <c r="Z20" s="79">
        <f>VLOOKUP($A20,負傷者!$A:$U,21,FALSE)</f>
        <v>12000</v>
      </c>
      <c r="AA20" s="40">
        <f>VLOOKUP($A20,重傷者!$A:$U,15,FALSE)</f>
        <v>6300</v>
      </c>
      <c r="AB20" s="61">
        <f>VLOOKUP($A20,重傷者!$A:$U,16,FALSE)</f>
        <v>500</v>
      </c>
      <c r="AC20" s="61">
        <f>VLOOKUP($A20,重傷者!$A:$U,17,FALSE)</f>
        <v>290</v>
      </c>
      <c r="AD20" s="61">
        <f>VLOOKUP($A20,重傷者!$A:$U,18,FALSE)</f>
        <v>20</v>
      </c>
      <c r="AE20" s="61">
        <f>VLOOKUP($A20,重傷者!$A:$U,19,FALSE)</f>
        <v>60</v>
      </c>
      <c r="AF20" s="63" t="str">
        <f>VLOOKUP($A20,重傷者!$A:$U,20,FALSE)</f>
        <v>*</v>
      </c>
      <c r="AG20" s="79">
        <f>VLOOKUP($A20,重傷者!$A:$U,21,FALSE)</f>
        <v>6700</v>
      </c>
      <c r="AH20" s="40">
        <f>VLOOKUP($A20,避難者数!$A:$F,5,FALSE)</f>
        <v>158000</v>
      </c>
      <c r="AI20" s="61">
        <f>VLOOKUP($A20,避難者数!$A:$F,6,FALSE)</f>
        <v>90000</v>
      </c>
      <c r="AJ20" s="96">
        <f>VLOOKUP($A20,避難者数!$A:$F,4,FALSE)</f>
        <v>248000</v>
      </c>
    </row>
    <row r="21" spans="1:36" ht="30" customHeight="1">
      <c r="A21" t="str">
        <f t="shared" si="0"/>
        <v>陸側ケース④大豊町</v>
      </c>
      <c r="B21" s="41" t="s">
        <v>23</v>
      </c>
      <c r="C21" s="151" t="str">
        <f>VLOOKUP($B21,最大ケース!$B:$V,19,FALSE)</f>
        <v>陸側</v>
      </c>
      <c r="D21" s="126" t="str">
        <f>VLOOKUP($B21,最大ケース!$B:$V,20,FALSE)</f>
        <v>ケース④</v>
      </c>
      <c r="E21" s="143">
        <f>VLOOKUP(B21,建物数!B:F,5,FALSE)</f>
        <v>7900</v>
      </c>
      <c r="F21" s="135" t="str">
        <f>VLOOKUP($A21,建物!$A:$L,7,FALSE)</f>
        <v>*</v>
      </c>
      <c r="G21" s="43">
        <f>VLOOKUP($A21,建物!$A:$L,8,FALSE)</f>
        <v>1900</v>
      </c>
      <c r="H21" s="43">
        <f>VLOOKUP($A21,建物!$A:$L,9,FALSE)</f>
        <v>30</v>
      </c>
      <c r="I21" s="73"/>
      <c r="J21" s="43">
        <f>VLOOKUP($A21,建物!$A:$L,11,FALSE)</f>
        <v>10</v>
      </c>
      <c r="K21" s="44">
        <f>VLOOKUP($A21,建物!$A:$L,12,FALSE)</f>
        <v>1900</v>
      </c>
      <c r="L21" s="42">
        <f>VLOOKUP(A21,死者数!A:C,3,FALSE)</f>
        <v>4719</v>
      </c>
      <c r="M21" s="45">
        <f>VLOOKUP($A21,死者数!$A:$U,15,FALSE)</f>
        <v>110</v>
      </c>
      <c r="N21" s="67" t="str">
        <f>VLOOKUP($A21,死者数!$A:$U,16,FALSE)</f>
        <v>*</v>
      </c>
      <c r="O21" s="83"/>
      <c r="P21" s="67">
        <f>VLOOKUP($A21,死者数!$A:$U,18,FALSE)</f>
        <v>10</v>
      </c>
      <c r="Q21" s="67" t="str">
        <f>VLOOKUP($A21,死者数!$A:$U,19,FALSE)</f>
        <v>*</v>
      </c>
      <c r="R21" s="66" t="str">
        <f>VLOOKUP($A21,死者数!$A:$U,20,FALSE)</f>
        <v>*</v>
      </c>
      <c r="S21" s="92">
        <f>VLOOKUP($A21,死者数!$A:$U,21,FALSE)</f>
        <v>120</v>
      </c>
      <c r="T21" s="45">
        <f>VLOOKUP($A21,負傷者!$A:$U,15,FALSE)</f>
        <v>730</v>
      </c>
      <c r="U21" s="67">
        <f>VLOOKUP($A21,負傷者!$A:$U,16,FALSE)</f>
        <v>20</v>
      </c>
      <c r="V21" s="83"/>
      <c r="W21" s="67">
        <f>VLOOKUP($A21,負傷者!$A:$U,18,FALSE)</f>
        <v>10</v>
      </c>
      <c r="X21" s="67" t="str">
        <f>VLOOKUP($A21,負傷者!$A:$U,19,FALSE)</f>
        <v>*</v>
      </c>
      <c r="Y21" s="66" t="str">
        <f>VLOOKUP($A21,負傷者!$A:$U,20,FALSE)</f>
        <v>*</v>
      </c>
      <c r="Z21" s="82">
        <f>VLOOKUP($A21,負傷者!$A:$U,21,FALSE)</f>
        <v>740</v>
      </c>
      <c r="AA21" s="45">
        <f>VLOOKUP($A21,重傷者!$A:$U,15,FALSE)</f>
        <v>410</v>
      </c>
      <c r="AB21" s="67" t="str">
        <f>VLOOKUP($A21,重傷者!$A:$U,16,FALSE)</f>
        <v>*</v>
      </c>
      <c r="AC21" s="83"/>
      <c r="AD21" s="67" t="str">
        <f>VLOOKUP($A21,重傷者!$A:$U,18,FALSE)</f>
        <v>*</v>
      </c>
      <c r="AE21" s="67" t="str">
        <f>VLOOKUP($A21,重傷者!$A:$U,19,FALSE)</f>
        <v>*</v>
      </c>
      <c r="AF21" s="66" t="str">
        <f>VLOOKUP($A21,重傷者!$A:$U,20,FALSE)</f>
        <v>*</v>
      </c>
      <c r="AG21" s="82">
        <f>VLOOKUP($A21,重傷者!$A:$U,21,FALSE)</f>
        <v>420</v>
      </c>
      <c r="AH21" s="45">
        <f>VLOOKUP($A21,避難者数!$A:$F,5,FALSE)</f>
        <v>800</v>
      </c>
      <c r="AI21" s="67">
        <f>VLOOKUP($A21,避難者数!$A:$F,6,FALSE)</f>
        <v>530</v>
      </c>
      <c r="AJ21" s="98">
        <f>VLOOKUP($A21,避難者数!$A:$F,4,FALSE)</f>
        <v>1300</v>
      </c>
    </row>
    <row r="22" spans="1:36" ht="30" customHeight="1">
      <c r="A22" t="str">
        <f t="shared" si="0"/>
        <v>陸側ケース④本山町</v>
      </c>
      <c r="B22" s="33" t="s">
        <v>22</v>
      </c>
      <c r="C22" s="149" t="str">
        <f>VLOOKUP($B22,最大ケース!$B:$V,19,FALSE)</f>
        <v>陸側</v>
      </c>
      <c r="D22" s="125" t="str">
        <f>VLOOKUP($B22,最大ケース!$B:$V,20,FALSE)</f>
        <v>ケース④</v>
      </c>
      <c r="E22" s="141">
        <f>VLOOKUP(B22,建物数!B:F,5,FALSE)</f>
        <v>3500</v>
      </c>
      <c r="F22" s="131">
        <f>VLOOKUP($A22,建物!$A:$L,7,FALSE)</f>
        <v>0</v>
      </c>
      <c r="G22" s="35">
        <f>VLOOKUP($A22,建物!$A:$L,8,FALSE)</f>
        <v>560</v>
      </c>
      <c r="H22" s="35">
        <f>VLOOKUP($A22,建物!$A:$L,9,FALSE)</f>
        <v>10</v>
      </c>
      <c r="I22" s="74"/>
      <c r="J22" s="35">
        <f>VLOOKUP($A22,建物!$A:$L,11,FALSE)</f>
        <v>20</v>
      </c>
      <c r="K22" s="36">
        <f>VLOOKUP($A22,建物!$A:$L,12,FALSE)</f>
        <v>590</v>
      </c>
      <c r="L22" s="34">
        <f>VLOOKUP(A22,死者数!A:C,3,FALSE)</f>
        <v>4103</v>
      </c>
      <c r="M22" s="40">
        <f>VLOOKUP($A22,死者数!$A:$U,15,FALSE)</f>
        <v>40</v>
      </c>
      <c r="N22" s="61" t="str">
        <f>VLOOKUP($A22,死者数!$A:$U,16,FALSE)</f>
        <v>*</v>
      </c>
      <c r="O22" s="84"/>
      <c r="P22" s="61" t="str">
        <f>VLOOKUP($A22,死者数!$A:$U,18,FALSE)</f>
        <v>*</v>
      </c>
      <c r="Q22" s="61" t="str">
        <f>VLOOKUP($A22,死者数!$A:$U,19,FALSE)</f>
        <v>*</v>
      </c>
      <c r="R22" s="63" t="str">
        <f>VLOOKUP($A22,死者数!$A:$U,20,FALSE)</f>
        <v>*</v>
      </c>
      <c r="S22" s="90">
        <f>VLOOKUP($A22,死者数!$A:$U,21,FALSE)</f>
        <v>40</v>
      </c>
      <c r="T22" s="40">
        <f>VLOOKUP($A22,負傷者!$A:$U,15,FALSE)</f>
        <v>280</v>
      </c>
      <c r="U22" s="61">
        <f>VLOOKUP($A22,負傷者!$A:$U,16,FALSE)</f>
        <v>10</v>
      </c>
      <c r="V22" s="84"/>
      <c r="W22" s="61" t="str">
        <f>VLOOKUP($A22,負傷者!$A:$U,18,FALSE)</f>
        <v>*</v>
      </c>
      <c r="X22" s="61" t="str">
        <f>VLOOKUP($A22,負傷者!$A:$U,19,FALSE)</f>
        <v>*</v>
      </c>
      <c r="Y22" s="63" t="str">
        <f>VLOOKUP($A22,負傷者!$A:$U,20,FALSE)</f>
        <v>*</v>
      </c>
      <c r="Z22" s="79">
        <f>VLOOKUP($A22,負傷者!$A:$U,21,FALSE)</f>
        <v>280</v>
      </c>
      <c r="AA22" s="40">
        <f>VLOOKUP($A22,重傷者!$A:$U,15,FALSE)</f>
        <v>160</v>
      </c>
      <c r="AB22" s="61" t="str">
        <f>VLOOKUP($A22,重傷者!$A:$U,16,FALSE)</f>
        <v>*</v>
      </c>
      <c r="AC22" s="84"/>
      <c r="AD22" s="61" t="str">
        <f>VLOOKUP($A22,重傷者!$A:$U,18,FALSE)</f>
        <v>*</v>
      </c>
      <c r="AE22" s="61" t="str">
        <f>VLOOKUP($A22,重傷者!$A:$U,19,FALSE)</f>
        <v>*</v>
      </c>
      <c r="AF22" s="63" t="str">
        <f>VLOOKUP($A22,重傷者!$A:$U,20,FALSE)</f>
        <v>*</v>
      </c>
      <c r="AG22" s="79">
        <f>VLOOKUP($A22,重傷者!$A:$U,21,FALSE)</f>
        <v>160</v>
      </c>
      <c r="AH22" s="40">
        <f>VLOOKUP($A22,避難者数!$A:$F,5,FALSE)</f>
        <v>510</v>
      </c>
      <c r="AI22" s="61">
        <f>VLOOKUP($A22,避難者数!$A:$F,6,FALSE)</f>
        <v>340</v>
      </c>
      <c r="AJ22" s="96">
        <f>VLOOKUP($A22,避難者数!$A:$F,4,FALSE)</f>
        <v>850</v>
      </c>
    </row>
    <row r="23" spans="1:36" ht="30" customHeight="1">
      <c r="A23" t="str">
        <f t="shared" si="0"/>
        <v>陸側ケース④土佐町</v>
      </c>
      <c r="B23" s="41" t="s">
        <v>24</v>
      </c>
      <c r="C23" s="151" t="str">
        <f>VLOOKUP($B23,最大ケース!$B:$V,19,FALSE)</f>
        <v>陸側</v>
      </c>
      <c r="D23" s="126" t="str">
        <f>VLOOKUP($B23,最大ケース!$B:$V,20,FALSE)</f>
        <v>ケース④</v>
      </c>
      <c r="E23" s="143">
        <f>VLOOKUP(B23,建物数!B:F,5,FALSE)</f>
        <v>4400</v>
      </c>
      <c r="F23" s="134">
        <f>VLOOKUP($A23,建物!$A:$L,7,FALSE)</f>
        <v>0</v>
      </c>
      <c r="G23" s="43">
        <f>VLOOKUP($A23,建物!$A:$L,8,FALSE)</f>
        <v>450</v>
      </c>
      <c r="H23" s="43">
        <f>VLOOKUP($A23,建物!$A:$L,9,FALSE)</f>
        <v>10</v>
      </c>
      <c r="I23" s="73"/>
      <c r="J23" s="43">
        <f>VLOOKUP($A23,建物!$A:$L,11,FALSE)</f>
        <v>10</v>
      </c>
      <c r="K23" s="44">
        <f>VLOOKUP($A23,建物!$A:$L,12,FALSE)</f>
        <v>470</v>
      </c>
      <c r="L23" s="42">
        <f>VLOOKUP(A23,死者数!A:C,3,FALSE)</f>
        <v>4358</v>
      </c>
      <c r="M23" s="45">
        <f>VLOOKUP($A23,死者数!$A:$U,15,FALSE)</f>
        <v>30</v>
      </c>
      <c r="N23" s="67" t="str">
        <f>VLOOKUP($A23,死者数!$A:$U,16,FALSE)</f>
        <v>*</v>
      </c>
      <c r="O23" s="83"/>
      <c r="P23" s="67" t="str">
        <f>VLOOKUP($A23,死者数!$A:$U,18,FALSE)</f>
        <v>*</v>
      </c>
      <c r="Q23" s="67" t="str">
        <f>VLOOKUP($A23,死者数!$A:$U,19,FALSE)</f>
        <v>*</v>
      </c>
      <c r="R23" s="66" t="str">
        <f>VLOOKUP($A23,死者数!$A:$U,20,FALSE)</f>
        <v>*</v>
      </c>
      <c r="S23" s="92">
        <f>VLOOKUP($A23,死者数!$A:$U,21,FALSE)</f>
        <v>30</v>
      </c>
      <c r="T23" s="45">
        <f>VLOOKUP($A23,負傷者!$A:$U,15,FALSE)</f>
        <v>280</v>
      </c>
      <c r="U23" s="67" t="str">
        <f>VLOOKUP($A23,負傷者!$A:$U,16,FALSE)</f>
        <v>*</v>
      </c>
      <c r="V23" s="83"/>
      <c r="W23" s="67" t="str">
        <f>VLOOKUP($A23,負傷者!$A:$U,18,FALSE)</f>
        <v>*</v>
      </c>
      <c r="X23" s="67" t="str">
        <f>VLOOKUP($A23,負傷者!$A:$U,19,FALSE)</f>
        <v>*</v>
      </c>
      <c r="Y23" s="66" t="str">
        <f>VLOOKUP($A23,負傷者!$A:$U,20,FALSE)</f>
        <v>*</v>
      </c>
      <c r="Z23" s="82">
        <f>VLOOKUP($A23,負傷者!$A:$U,21,FALSE)</f>
        <v>280</v>
      </c>
      <c r="AA23" s="45">
        <f>VLOOKUP($A23,重傷者!$A:$U,15,FALSE)</f>
        <v>160</v>
      </c>
      <c r="AB23" s="67" t="str">
        <f>VLOOKUP($A23,重傷者!$A:$U,16,FALSE)</f>
        <v>*</v>
      </c>
      <c r="AC23" s="83"/>
      <c r="AD23" s="67" t="str">
        <f>VLOOKUP($A23,重傷者!$A:$U,18,FALSE)</f>
        <v>*</v>
      </c>
      <c r="AE23" s="67" t="str">
        <f>VLOOKUP($A23,重傷者!$A:$U,19,FALSE)</f>
        <v>*</v>
      </c>
      <c r="AF23" s="66" t="str">
        <f>VLOOKUP($A23,重傷者!$A:$U,20,FALSE)</f>
        <v>*</v>
      </c>
      <c r="AG23" s="82">
        <f>VLOOKUP($A23,重傷者!$A:$U,21,FALSE)</f>
        <v>160</v>
      </c>
      <c r="AH23" s="45">
        <f>VLOOKUP($A23,避難者数!$A:$F,5,FALSE)</f>
        <v>370</v>
      </c>
      <c r="AI23" s="67">
        <f>VLOOKUP($A23,避難者数!$A:$F,6,FALSE)</f>
        <v>250</v>
      </c>
      <c r="AJ23" s="98">
        <f>VLOOKUP($A23,避難者数!$A:$F,4,FALSE)</f>
        <v>610</v>
      </c>
    </row>
    <row r="24" spans="1:36" ht="30" customHeight="1">
      <c r="A24" t="str">
        <f t="shared" si="0"/>
        <v>陸側ケース④大川村</v>
      </c>
      <c r="B24" s="33" t="s">
        <v>25</v>
      </c>
      <c r="C24" s="149" t="str">
        <f>VLOOKUP($B24,最大ケース!$B:$V,19,FALSE)</f>
        <v>陸側</v>
      </c>
      <c r="D24" s="125" t="str">
        <f>VLOOKUP($B24,最大ケース!$B:$V,20,FALSE)</f>
        <v>ケース④</v>
      </c>
      <c r="E24" s="145">
        <f>VLOOKUP(B24,建物数!B:F,5,FALSE)</f>
        <v>490</v>
      </c>
      <c r="F24" s="131">
        <f>VLOOKUP($A24,建物!$A:$L,7,FALSE)</f>
        <v>0</v>
      </c>
      <c r="G24" s="35">
        <f>VLOOKUP($A24,建物!$A:$L,8,FALSE)</f>
        <v>50</v>
      </c>
      <c r="H24" s="61" t="str">
        <f>VLOOKUP($A24,建物!$A:$L,9,FALSE)</f>
        <v>*</v>
      </c>
      <c r="I24" s="74"/>
      <c r="J24" s="61" t="str">
        <f>VLOOKUP($A24,建物!$A:$L,11,FALSE)</f>
        <v>*</v>
      </c>
      <c r="K24" s="36">
        <f>VLOOKUP($A24,建物!$A:$L,12,FALSE)</f>
        <v>60</v>
      </c>
      <c r="L24" s="34">
        <f>VLOOKUP(A24,死者数!A:C,3,FALSE)</f>
        <v>411</v>
      </c>
      <c r="M24" s="40" t="str">
        <f>VLOOKUP($A24,死者数!$A:$U,15,FALSE)</f>
        <v>*</v>
      </c>
      <c r="N24" s="61" t="str">
        <f>VLOOKUP($A24,死者数!$A:$U,16,FALSE)</f>
        <v>*</v>
      </c>
      <c r="O24" s="84"/>
      <c r="P24" s="61" t="str">
        <f>VLOOKUP($A24,死者数!$A:$U,18,FALSE)</f>
        <v>*</v>
      </c>
      <c r="Q24" s="61" t="str">
        <f>VLOOKUP($A24,死者数!$A:$U,19,FALSE)</f>
        <v>*</v>
      </c>
      <c r="R24" s="63" t="str">
        <f>VLOOKUP($A24,死者数!$A:$U,20,FALSE)</f>
        <v>*</v>
      </c>
      <c r="S24" s="79" t="str">
        <f>VLOOKUP($A24,死者数!$A:$U,21,FALSE)</f>
        <v>*</v>
      </c>
      <c r="T24" s="40">
        <f>VLOOKUP($A24,負傷者!$A:$U,15,FALSE)</f>
        <v>30</v>
      </c>
      <c r="U24" s="61" t="str">
        <f>VLOOKUP($A24,負傷者!$A:$U,16,FALSE)</f>
        <v>*</v>
      </c>
      <c r="V24" s="84"/>
      <c r="W24" s="61" t="str">
        <f>VLOOKUP($A24,負傷者!$A:$U,18,FALSE)</f>
        <v>*</v>
      </c>
      <c r="X24" s="61" t="str">
        <f>VLOOKUP($A24,負傷者!$A:$U,19,FALSE)</f>
        <v>*</v>
      </c>
      <c r="Y24" s="63" t="str">
        <f>VLOOKUP($A24,負傷者!$A:$U,20,FALSE)</f>
        <v>*</v>
      </c>
      <c r="Z24" s="79">
        <f>VLOOKUP($A24,負傷者!$A:$U,21,FALSE)</f>
        <v>30</v>
      </c>
      <c r="AA24" s="40">
        <f>VLOOKUP($A24,重傷者!$A:$U,15,FALSE)</f>
        <v>20</v>
      </c>
      <c r="AB24" s="61" t="str">
        <f>VLOOKUP($A24,重傷者!$A:$U,16,FALSE)</f>
        <v>*</v>
      </c>
      <c r="AC24" s="84"/>
      <c r="AD24" s="61" t="str">
        <f>VLOOKUP($A24,重傷者!$A:$U,18,FALSE)</f>
        <v>*</v>
      </c>
      <c r="AE24" s="61" t="str">
        <f>VLOOKUP($A24,重傷者!$A:$U,19,FALSE)</f>
        <v>*</v>
      </c>
      <c r="AF24" s="63" t="str">
        <f>VLOOKUP($A24,重傷者!$A:$U,20,FALSE)</f>
        <v>*</v>
      </c>
      <c r="AG24" s="79">
        <f>VLOOKUP($A24,重傷者!$A:$U,21,FALSE)</f>
        <v>20</v>
      </c>
      <c r="AH24" s="40">
        <f>VLOOKUP($A24,避難者数!$A:$F,5,FALSE)</f>
        <v>40</v>
      </c>
      <c r="AI24" s="61">
        <f>VLOOKUP($A24,避難者数!$A:$F,6,FALSE)</f>
        <v>30</v>
      </c>
      <c r="AJ24" s="96">
        <f>VLOOKUP($A24,避難者数!$A:$F,4,FALSE)</f>
        <v>70</v>
      </c>
    </row>
    <row r="25" spans="1:36" ht="30" customHeight="1">
      <c r="A25" t="str">
        <f t="shared" si="0"/>
        <v>東側ケース⑤土佐市</v>
      </c>
      <c r="B25" s="41" t="s">
        <v>8</v>
      </c>
      <c r="C25" s="151" t="str">
        <f>VLOOKUP($B25,最大ケース!$B:$V,19,FALSE)</f>
        <v>東側</v>
      </c>
      <c r="D25" s="126" t="str">
        <f>VLOOKUP($B25,最大ケース!$B:$V,20,FALSE)</f>
        <v>ケース⑤</v>
      </c>
      <c r="E25" s="143">
        <f>VLOOKUP(B25,建物数!B:F,5,FALSE)</f>
        <v>19000</v>
      </c>
      <c r="F25" s="134">
        <f>VLOOKUP($A25,建物!$A:$L,7,FALSE)</f>
        <v>270</v>
      </c>
      <c r="G25" s="43">
        <f>VLOOKUP($A25,建物!$A:$L,8,FALSE)</f>
        <v>1300</v>
      </c>
      <c r="H25" s="43">
        <f>VLOOKUP($A25,建物!$A:$L,9,FALSE)</f>
        <v>20</v>
      </c>
      <c r="I25" s="43">
        <f>VLOOKUP($A25,建物!$A:$L,10,FALSE)</f>
        <v>3100</v>
      </c>
      <c r="J25" s="43">
        <f>VLOOKUP($A25,建物!$A:$L,11,FALSE)</f>
        <v>50</v>
      </c>
      <c r="K25" s="44">
        <f>VLOOKUP($A25,建物!$A:$L,12,FALSE)</f>
        <v>4800</v>
      </c>
      <c r="L25" s="42">
        <f>VLOOKUP(A25,死者数!A:C,3,FALSE)</f>
        <v>28686</v>
      </c>
      <c r="M25" s="45">
        <f>VLOOKUP($A25,死者数!$A:$U,15,FALSE)</f>
        <v>90</v>
      </c>
      <c r="N25" s="67">
        <f>VLOOKUP($A25,死者数!$A:$U,16,FALSE)</f>
        <v>10</v>
      </c>
      <c r="O25" s="67">
        <f>VLOOKUP($A25,死者数!$A:$U,17,FALSE)</f>
        <v>2400</v>
      </c>
      <c r="P25" s="67" t="str">
        <f>VLOOKUP($A25,死者数!$A:$U,18,FALSE)</f>
        <v>*</v>
      </c>
      <c r="Q25" s="67" t="str">
        <f>VLOOKUP($A25,死者数!$A:$U,19,FALSE)</f>
        <v>*</v>
      </c>
      <c r="R25" s="66" t="str">
        <f>VLOOKUP($A25,死者数!$A:$U,20,FALSE)</f>
        <v>*</v>
      </c>
      <c r="S25" s="92">
        <f>VLOOKUP($A25,死者数!$A:$U,21,FALSE)</f>
        <v>2500</v>
      </c>
      <c r="T25" s="45">
        <f>VLOOKUP($A25,負傷者!$A:$U,15,FALSE)</f>
        <v>860</v>
      </c>
      <c r="U25" s="67">
        <f>VLOOKUP($A25,負傷者!$A:$U,16,FALSE)</f>
        <v>100</v>
      </c>
      <c r="V25" s="67">
        <f>VLOOKUP($A25,負傷者!$A:$U,17,FALSE)</f>
        <v>100</v>
      </c>
      <c r="W25" s="67" t="str">
        <f>VLOOKUP($A25,負傷者!$A:$U,18,FALSE)</f>
        <v>*</v>
      </c>
      <c r="X25" s="67" t="str">
        <f>VLOOKUP($A25,負傷者!$A:$U,19,FALSE)</f>
        <v>*</v>
      </c>
      <c r="Y25" s="66" t="str">
        <f>VLOOKUP($A25,負傷者!$A:$U,20,FALSE)</f>
        <v>*</v>
      </c>
      <c r="Z25" s="82">
        <f>VLOOKUP($A25,負傷者!$A:$U,21,FALSE)</f>
        <v>960</v>
      </c>
      <c r="AA25" s="45">
        <f>VLOOKUP($A25,重傷者!$A:$U,15,FALSE)</f>
        <v>480</v>
      </c>
      <c r="AB25" s="67">
        <f>VLOOKUP($A25,重傷者!$A:$U,16,FALSE)</f>
        <v>20</v>
      </c>
      <c r="AC25" s="67">
        <f>VLOOKUP($A25,重傷者!$A:$U,17,FALSE)</f>
        <v>30</v>
      </c>
      <c r="AD25" s="67" t="str">
        <f>VLOOKUP($A25,重傷者!$A:$U,18,FALSE)</f>
        <v>*</v>
      </c>
      <c r="AE25" s="67" t="str">
        <f>VLOOKUP($A25,重傷者!$A:$U,19,FALSE)</f>
        <v>*</v>
      </c>
      <c r="AF25" s="66" t="str">
        <f>VLOOKUP($A25,重傷者!$A:$U,20,FALSE)</f>
        <v>*</v>
      </c>
      <c r="AG25" s="82">
        <f>VLOOKUP($A25,重傷者!$A:$U,21,FALSE)</f>
        <v>520</v>
      </c>
      <c r="AH25" s="45">
        <f>VLOOKUP($A25,避難者数!$A:$F,5,FALSE)</f>
        <v>6800</v>
      </c>
      <c r="AI25" s="67">
        <f>VLOOKUP($A25,避難者数!$A:$F,6,FALSE)</f>
        <v>3700</v>
      </c>
      <c r="AJ25" s="98">
        <f>VLOOKUP($A25,避難者数!$A:$F,4,FALSE)</f>
        <v>11000</v>
      </c>
    </row>
    <row r="26" spans="1:36" ht="30" customHeight="1">
      <c r="A26" t="str">
        <f t="shared" si="0"/>
        <v>陸側ケース④いの町</v>
      </c>
      <c r="B26" s="33" t="s">
        <v>26</v>
      </c>
      <c r="C26" s="149" t="str">
        <f>VLOOKUP($B26,最大ケース!$B:$V,19,FALSE)</f>
        <v>陸側</v>
      </c>
      <c r="D26" s="125" t="str">
        <f>VLOOKUP($B26,最大ケース!$B:$V,20,FALSE)</f>
        <v>ケース④</v>
      </c>
      <c r="E26" s="141">
        <f>VLOOKUP(B26,建物数!B:F,5,FALSE)</f>
        <v>16000</v>
      </c>
      <c r="F26" s="131">
        <f>VLOOKUP($A26,建物!$A:$L,7,FALSE)</f>
        <v>40</v>
      </c>
      <c r="G26" s="35">
        <f>VLOOKUP($A26,建物!$A:$L,8,FALSE)</f>
        <v>1900</v>
      </c>
      <c r="H26" s="35">
        <f>VLOOKUP($A26,建物!$A:$L,9,FALSE)</f>
        <v>50</v>
      </c>
      <c r="I26" s="74"/>
      <c r="J26" s="35">
        <f>VLOOKUP($A26,建物!$A:$L,11,FALSE)</f>
        <v>110</v>
      </c>
      <c r="K26" s="36">
        <f>VLOOKUP($A26,建物!$A:$L,12,FALSE)</f>
        <v>2100</v>
      </c>
      <c r="L26" s="34">
        <f>VLOOKUP(A26,死者数!A:C,3,FALSE)</f>
        <v>25062</v>
      </c>
      <c r="M26" s="40">
        <f>VLOOKUP($A26,死者数!$A:$U,15,FALSE)</f>
        <v>130</v>
      </c>
      <c r="N26" s="61" t="str">
        <f>VLOOKUP($A26,死者数!$A:$U,16,FALSE)</f>
        <v>*</v>
      </c>
      <c r="O26" s="84"/>
      <c r="P26" s="61">
        <f>VLOOKUP($A26,死者数!$A:$U,18,FALSE)</f>
        <v>10</v>
      </c>
      <c r="Q26" s="61" t="str">
        <f>VLOOKUP($A26,死者数!$A:$U,19,FALSE)</f>
        <v>*</v>
      </c>
      <c r="R26" s="63" t="str">
        <f>VLOOKUP($A26,死者数!$A:$U,20,FALSE)</f>
        <v>*</v>
      </c>
      <c r="S26" s="90">
        <f>VLOOKUP($A26,死者数!$A:$U,21,FALSE)</f>
        <v>140</v>
      </c>
      <c r="T26" s="40">
        <f>VLOOKUP($A26,負傷者!$A:$U,15,FALSE)</f>
        <v>1100</v>
      </c>
      <c r="U26" s="61">
        <f>VLOOKUP($A26,負傷者!$A:$U,16,FALSE)</f>
        <v>70</v>
      </c>
      <c r="V26" s="84"/>
      <c r="W26" s="61">
        <f>VLOOKUP($A26,負傷者!$A:$U,18,FALSE)</f>
        <v>10</v>
      </c>
      <c r="X26" s="61" t="str">
        <f>VLOOKUP($A26,負傷者!$A:$U,19,FALSE)</f>
        <v>*</v>
      </c>
      <c r="Y26" s="63" t="str">
        <f>VLOOKUP($A26,負傷者!$A:$U,20,FALSE)</f>
        <v>*</v>
      </c>
      <c r="Z26" s="79">
        <f>VLOOKUP($A26,負傷者!$A:$U,21,FALSE)</f>
        <v>1100</v>
      </c>
      <c r="AA26" s="40">
        <f>VLOOKUP($A26,重傷者!$A:$U,15,FALSE)</f>
        <v>590</v>
      </c>
      <c r="AB26" s="61">
        <f>VLOOKUP($A26,重傷者!$A:$U,16,FALSE)</f>
        <v>10</v>
      </c>
      <c r="AC26" s="84"/>
      <c r="AD26" s="61" t="str">
        <f>VLOOKUP($A26,重傷者!$A:$U,18,FALSE)</f>
        <v>*</v>
      </c>
      <c r="AE26" s="61" t="str">
        <f>VLOOKUP($A26,重傷者!$A:$U,19,FALSE)</f>
        <v>*</v>
      </c>
      <c r="AF26" s="63" t="str">
        <f>VLOOKUP($A26,重傷者!$A:$U,20,FALSE)</f>
        <v>*</v>
      </c>
      <c r="AG26" s="79">
        <f>VLOOKUP($A26,重傷者!$A:$U,21,FALSE)</f>
        <v>600</v>
      </c>
      <c r="AH26" s="40">
        <f>VLOOKUP($A26,避難者数!$A:$F,5,FALSE)</f>
        <v>2500</v>
      </c>
      <c r="AI26" s="61">
        <f>VLOOKUP($A26,避難者数!$A:$F,6,FALSE)</f>
        <v>1700</v>
      </c>
      <c r="AJ26" s="96">
        <f>VLOOKUP($A26,避難者数!$A:$F,4,FALSE)</f>
        <v>4100</v>
      </c>
    </row>
    <row r="27" spans="1:36" ht="30" customHeight="1">
      <c r="A27" t="str">
        <f t="shared" si="0"/>
        <v>陸側ケース④日高村</v>
      </c>
      <c r="B27" s="46" t="s">
        <v>32</v>
      </c>
      <c r="C27" s="152" t="str">
        <f>VLOOKUP($B27,最大ケース!$B:$V,19,FALSE)</f>
        <v>陸側</v>
      </c>
      <c r="D27" s="127" t="str">
        <f>VLOOKUP($B27,最大ケース!$B:$V,20,FALSE)</f>
        <v>ケース④</v>
      </c>
      <c r="E27" s="143">
        <f>VLOOKUP(B27,建物数!B:F,5,FALSE)</f>
        <v>4600</v>
      </c>
      <c r="F27" s="136">
        <f>VLOOKUP($A27,建物!$A:$L,7,FALSE)</f>
        <v>10</v>
      </c>
      <c r="G27" s="48">
        <f>VLOOKUP($A27,建物!$A:$L,8,FALSE)</f>
        <v>270</v>
      </c>
      <c r="H27" s="48">
        <f>VLOOKUP($A27,建物!$A:$L,9,FALSE)</f>
        <v>10</v>
      </c>
      <c r="I27" s="73"/>
      <c r="J27" s="48">
        <f>VLOOKUP($A27,建物!$A:$L,11,FALSE)</f>
        <v>10</v>
      </c>
      <c r="K27" s="44">
        <f>VLOOKUP($A27,建物!$A:$L,12,FALSE)</f>
        <v>300</v>
      </c>
      <c r="L27" s="47">
        <f>VLOOKUP(A27,死者数!A:C,3,FALSE)</f>
        <v>5447</v>
      </c>
      <c r="M27" s="50">
        <f>VLOOKUP($A27,死者数!$A:$U,15,FALSE)</f>
        <v>20</v>
      </c>
      <c r="N27" s="68" t="str">
        <f>VLOOKUP($A27,死者数!$A:$U,16,FALSE)</f>
        <v>*</v>
      </c>
      <c r="O27" s="83"/>
      <c r="P27" s="68" t="str">
        <f>VLOOKUP($A27,死者数!$A:$U,18,FALSE)</f>
        <v>*</v>
      </c>
      <c r="Q27" s="68" t="str">
        <f>VLOOKUP($A27,死者数!$A:$U,19,FALSE)</f>
        <v>*</v>
      </c>
      <c r="R27" s="69" t="str">
        <f>VLOOKUP($A27,死者数!$A:$U,20,FALSE)</f>
        <v>*</v>
      </c>
      <c r="S27" s="93">
        <f>VLOOKUP($A27,死者数!$A:$U,21,FALSE)</f>
        <v>20</v>
      </c>
      <c r="T27" s="50">
        <f>VLOOKUP($A27,負傷者!$A:$U,15,FALSE)</f>
        <v>220</v>
      </c>
      <c r="U27" s="68">
        <f>VLOOKUP($A27,負傷者!$A:$U,16,FALSE)</f>
        <v>10</v>
      </c>
      <c r="V27" s="83"/>
      <c r="W27" s="68" t="str">
        <f>VLOOKUP($A27,負傷者!$A:$U,18,FALSE)</f>
        <v>*</v>
      </c>
      <c r="X27" s="68" t="str">
        <f>VLOOKUP($A27,負傷者!$A:$U,19,FALSE)</f>
        <v>*</v>
      </c>
      <c r="Y27" s="69" t="str">
        <f>VLOOKUP($A27,負傷者!$A:$U,20,FALSE)</f>
        <v>*</v>
      </c>
      <c r="Z27" s="85">
        <f>VLOOKUP($A27,負傷者!$A:$U,21,FALSE)</f>
        <v>220</v>
      </c>
      <c r="AA27" s="50">
        <f>VLOOKUP($A27,重傷者!$A:$U,15,FALSE)</f>
        <v>120</v>
      </c>
      <c r="AB27" s="68" t="str">
        <f>VLOOKUP($A27,重傷者!$A:$U,16,FALSE)</f>
        <v>*</v>
      </c>
      <c r="AC27" s="83"/>
      <c r="AD27" s="68" t="str">
        <f>VLOOKUP($A27,重傷者!$A:$U,18,FALSE)</f>
        <v>*</v>
      </c>
      <c r="AE27" s="68" t="str">
        <f>VLOOKUP($A27,重傷者!$A:$U,19,FALSE)</f>
        <v>*</v>
      </c>
      <c r="AF27" s="69" t="str">
        <f>VLOOKUP($A27,重傷者!$A:$U,20,FALSE)</f>
        <v>*</v>
      </c>
      <c r="AG27" s="85">
        <f>VLOOKUP($A27,重傷者!$A:$U,21,FALSE)</f>
        <v>120</v>
      </c>
      <c r="AH27" s="50">
        <f>VLOOKUP($A27,避難者数!$A:$F,5,FALSE)</f>
        <v>290</v>
      </c>
      <c r="AI27" s="68">
        <f>VLOOKUP($A27,避難者数!$A:$F,6,FALSE)</f>
        <v>200</v>
      </c>
      <c r="AJ27" s="100">
        <f>VLOOKUP($A27,避難者数!$A:$F,4,FALSE)</f>
        <v>490</v>
      </c>
    </row>
    <row r="28" spans="1:36" ht="30" customHeight="1">
      <c r="A28" t="str">
        <f t="shared" si="0"/>
        <v>陸側ケース④佐川町</v>
      </c>
      <c r="B28" s="33" t="s">
        <v>29</v>
      </c>
      <c r="C28" s="149" t="str">
        <f>VLOOKUP($B28,最大ケース!$B:$V,19,FALSE)</f>
        <v>陸側</v>
      </c>
      <c r="D28" s="125" t="str">
        <f>VLOOKUP($B28,最大ケース!$B:$V,20,FALSE)</f>
        <v>ケース④</v>
      </c>
      <c r="E28" s="141">
        <f>VLOOKUP(B28,建物数!B:F,5,FALSE)</f>
        <v>12000</v>
      </c>
      <c r="F28" s="133" t="str">
        <f>VLOOKUP($A28,建物!$A:$L,7,FALSE)</f>
        <v>*</v>
      </c>
      <c r="G28" s="35">
        <f>VLOOKUP($A28,建物!$A:$L,8,FALSE)</f>
        <v>1400</v>
      </c>
      <c r="H28" s="35">
        <f>VLOOKUP($A28,建物!$A:$L,9,FALSE)</f>
        <v>10</v>
      </c>
      <c r="I28" s="74"/>
      <c r="J28" s="35">
        <f>VLOOKUP($A28,建物!$A:$L,11,FALSE)</f>
        <v>60</v>
      </c>
      <c r="K28" s="36">
        <f>VLOOKUP($A28,建物!$A:$L,12,FALSE)</f>
        <v>1400</v>
      </c>
      <c r="L28" s="34">
        <f>VLOOKUP(A28,死者数!A:C,3,FALSE)</f>
        <v>13951</v>
      </c>
      <c r="M28" s="40">
        <f>VLOOKUP($A28,死者数!$A:$U,15,FALSE)</f>
        <v>90</v>
      </c>
      <c r="N28" s="61" t="str">
        <f>VLOOKUP($A28,死者数!$A:$U,16,FALSE)</f>
        <v>*</v>
      </c>
      <c r="O28" s="84"/>
      <c r="P28" s="61" t="str">
        <f>VLOOKUP($A28,死者数!$A:$U,18,FALSE)</f>
        <v>*</v>
      </c>
      <c r="Q28" s="61" t="str">
        <f>VLOOKUP($A28,死者数!$A:$U,19,FALSE)</f>
        <v>*</v>
      </c>
      <c r="R28" s="63" t="str">
        <f>VLOOKUP($A28,死者数!$A:$U,20,FALSE)</f>
        <v>*</v>
      </c>
      <c r="S28" s="90">
        <f>VLOOKUP($A28,死者数!$A:$U,21,FALSE)</f>
        <v>90</v>
      </c>
      <c r="T28" s="40">
        <f>VLOOKUP($A28,負傷者!$A:$U,15,FALSE)</f>
        <v>760</v>
      </c>
      <c r="U28" s="61">
        <f>VLOOKUP($A28,負傷者!$A:$U,16,FALSE)</f>
        <v>50</v>
      </c>
      <c r="V28" s="84"/>
      <c r="W28" s="61" t="str">
        <f>VLOOKUP($A28,負傷者!$A:$U,18,FALSE)</f>
        <v>*</v>
      </c>
      <c r="X28" s="61" t="str">
        <f>VLOOKUP($A28,負傷者!$A:$U,19,FALSE)</f>
        <v>*</v>
      </c>
      <c r="Y28" s="63" t="str">
        <f>VLOOKUP($A28,負傷者!$A:$U,20,FALSE)</f>
        <v>*</v>
      </c>
      <c r="Z28" s="79">
        <f>VLOOKUP($A28,負傷者!$A:$U,21,FALSE)</f>
        <v>760</v>
      </c>
      <c r="AA28" s="40">
        <f>VLOOKUP($A28,重傷者!$A:$U,15,FALSE)</f>
        <v>430</v>
      </c>
      <c r="AB28" s="61">
        <f>VLOOKUP($A28,重傷者!$A:$U,16,FALSE)</f>
        <v>10</v>
      </c>
      <c r="AC28" s="84"/>
      <c r="AD28" s="61" t="str">
        <f>VLOOKUP($A28,重傷者!$A:$U,18,FALSE)</f>
        <v>*</v>
      </c>
      <c r="AE28" s="61" t="str">
        <f>VLOOKUP($A28,重傷者!$A:$U,19,FALSE)</f>
        <v>*</v>
      </c>
      <c r="AF28" s="63" t="str">
        <f>VLOOKUP($A28,重傷者!$A:$U,20,FALSE)</f>
        <v>*</v>
      </c>
      <c r="AG28" s="79">
        <f>VLOOKUP($A28,重傷者!$A:$U,21,FALSE)</f>
        <v>430</v>
      </c>
      <c r="AH28" s="40">
        <f>VLOOKUP($A28,避難者数!$A:$F,5,FALSE)</f>
        <v>1200</v>
      </c>
      <c r="AI28" s="61">
        <f>VLOOKUP($A28,避難者数!$A:$F,6,FALSE)</f>
        <v>810</v>
      </c>
      <c r="AJ28" s="96">
        <f>VLOOKUP($A28,避難者数!$A:$F,4,FALSE)</f>
        <v>2000</v>
      </c>
    </row>
    <row r="29" spans="1:36" ht="30" customHeight="1">
      <c r="A29" t="str">
        <f t="shared" si="0"/>
        <v>陸側ケース④越知町</v>
      </c>
      <c r="B29" s="41" t="s">
        <v>30</v>
      </c>
      <c r="C29" s="151" t="str">
        <f>VLOOKUP($B29,最大ケース!$B:$V,19,FALSE)</f>
        <v>陸側</v>
      </c>
      <c r="D29" s="126" t="str">
        <f>VLOOKUP($B29,最大ケース!$B:$V,20,FALSE)</f>
        <v>ケース④</v>
      </c>
      <c r="E29" s="143">
        <f>VLOOKUP(B29,建物数!B:F,5,FALSE)</f>
        <v>5700</v>
      </c>
      <c r="F29" s="134">
        <f>VLOOKUP($A29,建物!$A:$L,7,FALSE)</f>
        <v>0</v>
      </c>
      <c r="G29" s="43">
        <f>VLOOKUP($A29,建物!$A:$L,8,FALSE)</f>
        <v>620</v>
      </c>
      <c r="H29" s="43">
        <f>VLOOKUP($A29,建物!$A:$L,9,FALSE)</f>
        <v>10</v>
      </c>
      <c r="I29" s="73"/>
      <c r="J29" s="43">
        <f>VLOOKUP($A29,建物!$A:$L,11,FALSE)</f>
        <v>320</v>
      </c>
      <c r="K29" s="44">
        <f>VLOOKUP($A29,建物!$A:$L,12,FALSE)</f>
        <v>950</v>
      </c>
      <c r="L29" s="42">
        <f>VLOOKUP(A29,死者数!A:C,3,FALSE)</f>
        <v>6374</v>
      </c>
      <c r="M29" s="45">
        <f>VLOOKUP($A29,死者数!$A:$U,15,FALSE)</f>
        <v>40</v>
      </c>
      <c r="N29" s="67" t="str">
        <f>VLOOKUP($A29,死者数!$A:$U,16,FALSE)</f>
        <v>*</v>
      </c>
      <c r="O29" s="83"/>
      <c r="P29" s="67" t="str">
        <f>VLOOKUP($A29,死者数!$A:$U,18,FALSE)</f>
        <v>*</v>
      </c>
      <c r="Q29" s="67">
        <f>VLOOKUP($A29,死者数!$A:$U,19,FALSE)</f>
        <v>10</v>
      </c>
      <c r="R29" s="66" t="str">
        <f>VLOOKUP($A29,死者数!$A:$U,20,FALSE)</f>
        <v>*</v>
      </c>
      <c r="S29" s="92">
        <f>VLOOKUP($A29,死者数!$A:$U,21,FALSE)</f>
        <v>50</v>
      </c>
      <c r="T29" s="45">
        <f>VLOOKUP($A29,負傷者!$A:$U,15,FALSE)</f>
        <v>380</v>
      </c>
      <c r="U29" s="67">
        <f>VLOOKUP($A29,負傷者!$A:$U,16,FALSE)</f>
        <v>10</v>
      </c>
      <c r="V29" s="83"/>
      <c r="W29" s="67" t="str">
        <f>VLOOKUP($A29,負傷者!$A:$U,18,FALSE)</f>
        <v>*</v>
      </c>
      <c r="X29" s="67">
        <f>VLOOKUP($A29,負傷者!$A:$U,19,FALSE)</f>
        <v>10</v>
      </c>
      <c r="Y29" s="66" t="str">
        <f>VLOOKUP($A29,負傷者!$A:$U,20,FALSE)</f>
        <v>*</v>
      </c>
      <c r="Z29" s="82">
        <f>VLOOKUP($A29,負傷者!$A:$U,21,FALSE)</f>
        <v>390</v>
      </c>
      <c r="AA29" s="45">
        <f>VLOOKUP($A29,重傷者!$A:$U,15,FALSE)</f>
        <v>210</v>
      </c>
      <c r="AB29" s="67" t="str">
        <f>VLOOKUP($A29,重傷者!$A:$U,16,FALSE)</f>
        <v>*</v>
      </c>
      <c r="AC29" s="83"/>
      <c r="AD29" s="67" t="str">
        <f>VLOOKUP($A29,重傷者!$A:$U,18,FALSE)</f>
        <v>*</v>
      </c>
      <c r="AE29" s="67" t="str">
        <f>VLOOKUP($A29,重傷者!$A:$U,19,FALSE)</f>
        <v>*</v>
      </c>
      <c r="AF29" s="66" t="str">
        <f>VLOOKUP($A29,重傷者!$A:$U,20,FALSE)</f>
        <v>*</v>
      </c>
      <c r="AG29" s="82">
        <f>VLOOKUP($A29,重傷者!$A:$U,21,FALSE)</f>
        <v>220</v>
      </c>
      <c r="AH29" s="45">
        <f>VLOOKUP($A29,避難者数!$A:$F,5,FALSE)</f>
        <v>760</v>
      </c>
      <c r="AI29" s="67">
        <f>VLOOKUP($A29,避難者数!$A:$F,6,FALSE)</f>
        <v>510</v>
      </c>
      <c r="AJ29" s="98">
        <f>VLOOKUP($A29,避難者数!$A:$F,4,FALSE)</f>
        <v>1300</v>
      </c>
    </row>
    <row r="30" spans="1:36" ht="30" customHeight="1">
      <c r="A30" t="str">
        <f t="shared" si="0"/>
        <v>陸側ケース④仁淀川町</v>
      </c>
      <c r="B30" s="33" t="s">
        <v>27</v>
      </c>
      <c r="C30" s="149" t="str">
        <f>VLOOKUP($B30,最大ケース!$B:$V,19,FALSE)</f>
        <v>陸側</v>
      </c>
      <c r="D30" s="125" t="str">
        <f>VLOOKUP($B30,最大ケース!$B:$V,20,FALSE)</f>
        <v>ケース④</v>
      </c>
      <c r="E30" s="141">
        <f>VLOOKUP(B30,建物数!B:F,5,FALSE)</f>
        <v>8300</v>
      </c>
      <c r="F30" s="133" t="str">
        <f>VLOOKUP($A30,建物!$A:$L,7,FALSE)</f>
        <v>*</v>
      </c>
      <c r="G30" s="35">
        <f>VLOOKUP($A30,建物!$A:$L,8,FALSE)</f>
        <v>550</v>
      </c>
      <c r="H30" s="35">
        <f>VLOOKUP($A30,建物!$A:$L,9,FALSE)</f>
        <v>10</v>
      </c>
      <c r="I30" s="74"/>
      <c r="J30" s="35">
        <f>VLOOKUP($A30,建物!$A:$L,11,FALSE)</f>
        <v>10</v>
      </c>
      <c r="K30" s="36">
        <f>VLOOKUP($A30,建物!$A:$L,12,FALSE)</f>
        <v>570</v>
      </c>
      <c r="L30" s="34">
        <f>VLOOKUP(A30,死者数!A:C,3,FALSE)</f>
        <v>6500</v>
      </c>
      <c r="M30" s="40">
        <f>VLOOKUP($A30,死者数!$A:$U,15,FALSE)</f>
        <v>30</v>
      </c>
      <c r="N30" s="61" t="str">
        <f>VLOOKUP($A30,死者数!$A:$U,16,FALSE)</f>
        <v>*</v>
      </c>
      <c r="O30" s="84"/>
      <c r="P30" s="61" t="str">
        <f>VLOOKUP($A30,死者数!$A:$U,18,FALSE)</f>
        <v>*</v>
      </c>
      <c r="Q30" s="61" t="str">
        <f>VLOOKUP($A30,死者数!$A:$U,19,FALSE)</f>
        <v>*</v>
      </c>
      <c r="R30" s="63" t="str">
        <f>VLOOKUP($A30,死者数!$A:$U,20,FALSE)</f>
        <v>*</v>
      </c>
      <c r="S30" s="90">
        <f>VLOOKUP($A30,死者数!$A:$U,21,FALSE)</f>
        <v>40</v>
      </c>
      <c r="T30" s="40">
        <f>VLOOKUP($A30,負傷者!$A:$U,15,FALSE)</f>
        <v>470</v>
      </c>
      <c r="U30" s="61">
        <f>VLOOKUP($A30,負傷者!$A:$U,16,FALSE)</f>
        <v>10</v>
      </c>
      <c r="V30" s="84"/>
      <c r="W30" s="61" t="str">
        <f>VLOOKUP($A30,負傷者!$A:$U,18,FALSE)</f>
        <v>*</v>
      </c>
      <c r="X30" s="61" t="str">
        <f>VLOOKUP($A30,負傷者!$A:$U,19,FALSE)</f>
        <v>*</v>
      </c>
      <c r="Y30" s="63" t="str">
        <f>VLOOKUP($A30,負傷者!$A:$U,20,FALSE)</f>
        <v>*</v>
      </c>
      <c r="Z30" s="79">
        <f>VLOOKUP($A30,負傷者!$A:$U,21,FALSE)</f>
        <v>470</v>
      </c>
      <c r="AA30" s="40">
        <f>VLOOKUP($A30,重傷者!$A:$U,15,FALSE)</f>
        <v>270</v>
      </c>
      <c r="AB30" s="61" t="str">
        <f>VLOOKUP($A30,重傷者!$A:$U,16,FALSE)</f>
        <v>*</v>
      </c>
      <c r="AC30" s="84"/>
      <c r="AD30" s="61" t="str">
        <f>VLOOKUP($A30,重傷者!$A:$U,18,FALSE)</f>
        <v>*</v>
      </c>
      <c r="AE30" s="61" t="str">
        <f>VLOOKUP($A30,重傷者!$A:$U,19,FALSE)</f>
        <v>*</v>
      </c>
      <c r="AF30" s="63" t="str">
        <f>VLOOKUP($A30,重傷者!$A:$U,20,FALSE)</f>
        <v>*</v>
      </c>
      <c r="AG30" s="79">
        <f>VLOOKUP($A30,重傷者!$A:$U,21,FALSE)</f>
        <v>270</v>
      </c>
      <c r="AH30" s="40">
        <f>VLOOKUP($A30,避難者数!$A:$F,5,FALSE)</f>
        <v>400</v>
      </c>
      <c r="AI30" s="61">
        <f>VLOOKUP($A30,避難者数!$A:$F,6,FALSE)</f>
        <v>270</v>
      </c>
      <c r="AJ30" s="96">
        <f>VLOOKUP($A30,避難者数!$A:$F,4,FALSE)</f>
        <v>670</v>
      </c>
    </row>
    <row r="31" spans="1:36" ht="30" customHeight="1">
      <c r="A31" t="str">
        <f t="shared" si="0"/>
        <v>陸側ケース⑩須崎市</v>
      </c>
      <c r="B31" s="41" t="s">
        <v>9</v>
      </c>
      <c r="C31" s="151" t="str">
        <f>VLOOKUP($B31,最大ケース!$B:$V,19,FALSE)</f>
        <v>陸側</v>
      </c>
      <c r="D31" s="126" t="str">
        <f>VLOOKUP($B31,最大ケース!$B:$V,20,FALSE)</f>
        <v>ケース⑩</v>
      </c>
      <c r="E31" s="144">
        <f>VLOOKUP(B31,建物数!B:F,5,FALSE)</f>
        <v>16000</v>
      </c>
      <c r="F31" s="134">
        <f>VLOOKUP($A31,建物!$A:$L,7,FALSE)</f>
        <v>50</v>
      </c>
      <c r="G31" s="43">
        <f>VLOOKUP($A31,建物!$A:$L,8,FALSE)</f>
        <v>1000</v>
      </c>
      <c r="H31" s="43">
        <f>VLOOKUP($A31,建物!$A:$L,9,FALSE)</f>
        <v>20</v>
      </c>
      <c r="I31" s="43">
        <f>VLOOKUP($A31,建物!$A:$L,10,FALSE)</f>
        <v>6200</v>
      </c>
      <c r="J31" s="121">
        <f>VLOOKUP($A31,建物!$A:$L,11,FALSE)</f>
        <v>70</v>
      </c>
      <c r="K31" s="106">
        <f>VLOOKUP($A31,建物!$A:$L,12,FALSE)</f>
        <v>7400</v>
      </c>
      <c r="L31" s="107">
        <f>VLOOKUP(A31,死者数!A:C,3,FALSE)</f>
        <v>24698</v>
      </c>
      <c r="M31" s="45">
        <f>VLOOKUP($A31,死者数!$A:$U,15,FALSE)</f>
        <v>60</v>
      </c>
      <c r="N31" s="67" t="str">
        <f>VLOOKUP($A31,死者数!$A:$U,16,FALSE)</f>
        <v>*</v>
      </c>
      <c r="O31" s="67">
        <f>VLOOKUP($A31,死者数!$A:$U,17,FALSE)</f>
        <v>3600</v>
      </c>
      <c r="P31" s="67" t="str">
        <f>VLOOKUP($A31,死者数!$A:$U,18,FALSE)</f>
        <v>*</v>
      </c>
      <c r="Q31" s="67" t="str">
        <f>VLOOKUP($A31,死者数!$A:$U,19,FALSE)</f>
        <v>*</v>
      </c>
      <c r="R31" s="66" t="str">
        <f>VLOOKUP($A31,死者数!$A:$U,20,FALSE)</f>
        <v>*</v>
      </c>
      <c r="S31" s="92">
        <f>VLOOKUP($A31,死者数!$A:$U,21,FALSE)</f>
        <v>3700</v>
      </c>
      <c r="T31" s="45">
        <f>VLOOKUP($A31,負傷者!$A:$U,15,FALSE)</f>
        <v>790</v>
      </c>
      <c r="U31" s="67">
        <f>VLOOKUP($A31,負傷者!$A:$U,16,FALSE)</f>
        <v>60</v>
      </c>
      <c r="V31" s="67">
        <f>VLOOKUP($A31,負傷者!$A:$U,17,FALSE)</f>
        <v>210</v>
      </c>
      <c r="W31" s="67" t="str">
        <f>VLOOKUP($A31,負傷者!$A:$U,18,FALSE)</f>
        <v>*</v>
      </c>
      <c r="X31" s="67">
        <f>VLOOKUP($A31,負傷者!$A:$U,19,FALSE)</f>
        <v>10</v>
      </c>
      <c r="Y31" s="66" t="str">
        <f>VLOOKUP($A31,負傷者!$A:$U,20,FALSE)</f>
        <v>*</v>
      </c>
      <c r="Z31" s="82">
        <f>VLOOKUP($A31,負傷者!$A:$U,21,FALSE)</f>
        <v>1000</v>
      </c>
      <c r="AA31" s="45">
        <f>VLOOKUP($A31,重傷者!$A:$U,15,FALSE)</f>
        <v>440</v>
      </c>
      <c r="AB31" s="67">
        <f>VLOOKUP($A31,重傷者!$A:$U,16,FALSE)</f>
        <v>10</v>
      </c>
      <c r="AC31" s="67">
        <f>VLOOKUP($A31,重傷者!$A:$U,17,FALSE)</f>
        <v>70</v>
      </c>
      <c r="AD31" s="67" t="str">
        <f>VLOOKUP($A31,重傷者!$A:$U,18,FALSE)</f>
        <v>*</v>
      </c>
      <c r="AE31" s="67" t="str">
        <f>VLOOKUP($A31,重傷者!$A:$U,19,FALSE)</f>
        <v>*</v>
      </c>
      <c r="AF31" s="66" t="str">
        <f>VLOOKUP($A31,重傷者!$A:$U,20,FALSE)</f>
        <v>*</v>
      </c>
      <c r="AG31" s="82">
        <f>VLOOKUP($A31,重傷者!$A:$U,21,FALSE)</f>
        <v>520</v>
      </c>
      <c r="AH31" s="45">
        <f>VLOOKUP($A31,避難者数!$A:$F,5,FALSE)</f>
        <v>11000</v>
      </c>
      <c r="AI31" s="67">
        <f>VLOOKUP($A31,避難者数!$A:$F,6,FALSE)</f>
        <v>5600</v>
      </c>
      <c r="AJ31" s="98">
        <f>VLOOKUP($A31,避難者数!$A:$F,4,FALSE)</f>
        <v>16000</v>
      </c>
    </row>
    <row r="32" spans="1:36" ht="30" customHeight="1">
      <c r="A32" t="str">
        <f t="shared" si="0"/>
        <v>陸側ケース⑩中土佐町</v>
      </c>
      <c r="B32" s="33" t="s">
        <v>28</v>
      </c>
      <c r="C32" s="149" t="str">
        <f>VLOOKUP($B32,最大ケース!$B:$V,19,FALSE)</f>
        <v>陸側</v>
      </c>
      <c r="D32" s="125" t="str">
        <f>VLOOKUP($B32,最大ケース!$B:$V,20,FALSE)</f>
        <v>ケース⑩</v>
      </c>
      <c r="E32" s="141">
        <f>VLOOKUP(B32,建物数!B:F,5,FALSE)</f>
        <v>7100</v>
      </c>
      <c r="F32" s="131">
        <f>VLOOKUP($A32,建物!$A:$L,7,FALSE)</f>
        <v>30</v>
      </c>
      <c r="G32" s="35">
        <f>VLOOKUP($A32,建物!$A:$L,8,FALSE)</f>
        <v>2000</v>
      </c>
      <c r="H32" s="35">
        <f>VLOOKUP($A32,建物!$A:$L,9,FALSE)</f>
        <v>20</v>
      </c>
      <c r="I32" s="35">
        <f>VLOOKUP($A32,建物!$A:$L,10,FALSE)</f>
        <v>2000</v>
      </c>
      <c r="J32" s="35">
        <f>VLOOKUP($A32,建物!$A:$L,11,FALSE)</f>
        <v>20</v>
      </c>
      <c r="K32" s="36">
        <f>VLOOKUP($A32,建物!$A:$L,12,FALSE)</f>
        <v>4100</v>
      </c>
      <c r="L32" s="34">
        <f>VLOOKUP(A32,死者数!A:C,3,FALSE)</f>
        <v>7584</v>
      </c>
      <c r="M32" s="40">
        <f>VLOOKUP($A32,死者数!$A:$U,15,FALSE)</f>
        <v>130</v>
      </c>
      <c r="N32" s="61" t="str">
        <f>VLOOKUP($A32,死者数!$A:$U,16,FALSE)</f>
        <v>*</v>
      </c>
      <c r="O32" s="61">
        <f>VLOOKUP($A32,死者数!$A:$U,17,FALSE)</f>
        <v>2200</v>
      </c>
      <c r="P32" s="61" t="str">
        <f>VLOOKUP($A32,死者数!$A:$U,18,FALSE)</f>
        <v>*</v>
      </c>
      <c r="Q32" s="61">
        <f>VLOOKUP($A32,死者数!$A:$U,19,FALSE)</f>
        <v>10</v>
      </c>
      <c r="R32" s="63" t="str">
        <f>VLOOKUP($A32,死者数!$A:$U,20,FALSE)</f>
        <v>*</v>
      </c>
      <c r="S32" s="90">
        <f>VLOOKUP($A32,死者数!$A:$U,21,FALSE)</f>
        <v>2400</v>
      </c>
      <c r="T32" s="40">
        <f>VLOOKUP($A32,負傷者!$A:$U,15,FALSE)</f>
        <v>720</v>
      </c>
      <c r="U32" s="61">
        <f>VLOOKUP($A32,負傷者!$A:$U,16,FALSE)</f>
        <v>50</v>
      </c>
      <c r="V32" s="61">
        <f>VLOOKUP($A32,負傷者!$A:$U,17,FALSE)</f>
        <v>80</v>
      </c>
      <c r="W32" s="61" t="str">
        <f>VLOOKUP($A32,負傷者!$A:$U,18,FALSE)</f>
        <v>*</v>
      </c>
      <c r="X32" s="61" t="str">
        <f>VLOOKUP($A32,負傷者!$A:$U,19,FALSE)</f>
        <v>*</v>
      </c>
      <c r="Y32" s="63" t="str">
        <f>VLOOKUP($A32,負傷者!$A:$U,20,FALSE)</f>
        <v>*</v>
      </c>
      <c r="Z32" s="79">
        <f>VLOOKUP($A32,負傷者!$A:$U,21,FALSE)</f>
        <v>810</v>
      </c>
      <c r="AA32" s="40">
        <f>VLOOKUP($A32,重傷者!$A:$U,15,FALSE)</f>
        <v>410</v>
      </c>
      <c r="AB32" s="61">
        <f>VLOOKUP($A32,重傷者!$A:$U,16,FALSE)</f>
        <v>10</v>
      </c>
      <c r="AC32" s="61">
        <f>VLOOKUP($A32,重傷者!$A:$U,17,FALSE)</f>
        <v>30</v>
      </c>
      <c r="AD32" s="61" t="str">
        <f>VLOOKUP($A32,重傷者!$A:$U,18,FALSE)</f>
        <v>*</v>
      </c>
      <c r="AE32" s="61" t="str">
        <f>VLOOKUP($A32,重傷者!$A:$U,19,FALSE)</f>
        <v>*</v>
      </c>
      <c r="AF32" s="63" t="str">
        <f>VLOOKUP($A32,重傷者!$A:$U,20,FALSE)</f>
        <v>*</v>
      </c>
      <c r="AG32" s="79">
        <f>VLOOKUP($A32,重傷者!$A:$U,21,FALSE)</f>
        <v>440</v>
      </c>
      <c r="AH32" s="40">
        <f>VLOOKUP($A32,避難者数!$A:$F,5,FALSE)</f>
        <v>4200</v>
      </c>
      <c r="AI32" s="61">
        <f>VLOOKUP($A32,避難者数!$A:$F,6,FALSE)</f>
        <v>2200</v>
      </c>
      <c r="AJ32" s="96">
        <f>VLOOKUP($A32,避難者数!$A:$F,4,FALSE)</f>
        <v>6400</v>
      </c>
    </row>
    <row r="33" spans="1:36" ht="30" customHeight="1">
      <c r="A33" t="str">
        <f t="shared" si="0"/>
        <v>陸側ケース④津野町</v>
      </c>
      <c r="B33" s="46" t="s">
        <v>33</v>
      </c>
      <c r="C33" s="152" t="str">
        <f>VLOOKUP($B33,最大ケース!$B:$V,19,FALSE)</f>
        <v>陸側</v>
      </c>
      <c r="D33" s="127" t="str">
        <f>VLOOKUP($B33,最大ケース!$B:$V,20,FALSE)</f>
        <v>ケース④</v>
      </c>
      <c r="E33" s="143">
        <f>VLOOKUP(B33,建物数!B:F,5,FALSE)</f>
        <v>6200</v>
      </c>
      <c r="F33" s="137" t="str">
        <f>VLOOKUP($A33,建物!$A:$L,7,FALSE)</f>
        <v>*</v>
      </c>
      <c r="G33" s="48">
        <f>VLOOKUP($A33,建物!$A:$L,8,FALSE)</f>
        <v>1000</v>
      </c>
      <c r="H33" s="48">
        <f>VLOOKUP($A33,建物!$A:$L,9,FALSE)</f>
        <v>20</v>
      </c>
      <c r="I33" s="73"/>
      <c r="J33" s="48">
        <f>VLOOKUP($A33,建物!$A:$L,11,FALSE)</f>
        <v>20</v>
      </c>
      <c r="K33" s="44">
        <f>VLOOKUP($A33,建物!$A:$L,12,FALSE)</f>
        <v>1100</v>
      </c>
      <c r="L33" s="47">
        <f>VLOOKUP(A33,死者数!A:C,3,FALSE)</f>
        <v>6407</v>
      </c>
      <c r="M33" s="50">
        <f>VLOOKUP($A33,死者数!$A:$U,15,FALSE)</f>
        <v>70</v>
      </c>
      <c r="N33" s="68" t="str">
        <f>VLOOKUP($A33,死者数!$A:$U,16,FALSE)</f>
        <v>*</v>
      </c>
      <c r="O33" s="83"/>
      <c r="P33" s="68" t="str">
        <f>VLOOKUP($A33,死者数!$A:$U,18,FALSE)</f>
        <v>*</v>
      </c>
      <c r="Q33" s="68" t="str">
        <f>VLOOKUP($A33,死者数!$A:$U,19,FALSE)</f>
        <v>*</v>
      </c>
      <c r="R33" s="69" t="str">
        <f>VLOOKUP($A33,死者数!$A:$U,20,FALSE)</f>
        <v>*</v>
      </c>
      <c r="S33" s="93">
        <f>VLOOKUP($A33,死者数!$A:$U,21,FALSE)</f>
        <v>70</v>
      </c>
      <c r="T33" s="50">
        <f>VLOOKUP($A33,負傷者!$A:$U,15,FALSE)</f>
        <v>480</v>
      </c>
      <c r="U33" s="68">
        <f>VLOOKUP($A33,負傷者!$A:$U,16,FALSE)</f>
        <v>20</v>
      </c>
      <c r="V33" s="83"/>
      <c r="W33" s="68" t="str">
        <f>VLOOKUP($A33,負傷者!$A:$U,18,FALSE)</f>
        <v>*</v>
      </c>
      <c r="X33" s="68" t="str">
        <f>VLOOKUP($A33,負傷者!$A:$U,19,FALSE)</f>
        <v>*</v>
      </c>
      <c r="Y33" s="69" t="str">
        <f>VLOOKUP($A33,負傷者!$A:$U,20,FALSE)</f>
        <v>*</v>
      </c>
      <c r="Z33" s="85">
        <f>VLOOKUP($A33,負傷者!$A:$U,21,FALSE)</f>
        <v>490</v>
      </c>
      <c r="AA33" s="50">
        <f>VLOOKUP($A33,重傷者!$A:$U,15,FALSE)</f>
        <v>270</v>
      </c>
      <c r="AB33" s="68" t="str">
        <f>VLOOKUP($A33,重傷者!$A:$U,16,FALSE)</f>
        <v>*</v>
      </c>
      <c r="AC33" s="83"/>
      <c r="AD33" s="68" t="str">
        <f>VLOOKUP($A33,重傷者!$A:$U,18,FALSE)</f>
        <v>*</v>
      </c>
      <c r="AE33" s="68" t="str">
        <f>VLOOKUP($A33,重傷者!$A:$U,19,FALSE)</f>
        <v>*</v>
      </c>
      <c r="AF33" s="69" t="str">
        <f>VLOOKUP($A33,重傷者!$A:$U,20,FALSE)</f>
        <v>*</v>
      </c>
      <c r="AG33" s="85">
        <f>VLOOKUP($A33,重傷者!$A:$U,21,FALSE)</f>
        <v>270</v>
      </c>
      <c r="AH33" s="50">
        <f>VLOOKUP($A33,避難者数!$A:$F,5,FALSE)</f>
        <v>810</v>
      </c>
      <c r="AI33" s="68">
        <f>VLOOKUP($A33,避難者数!$A:$F,6,FALSE)</f>
        <v>540</v>
      </c>
      <c r="AJ33" s="100">
        <f>VLOOKUP($A33,避難者数!$A:$F,4,FALSE)</f>
        <v>1400</v>
      </c>
    </row>
    <row r="34" spans="1:36" ht="30" customHeight="1">
      <c r="A34" t="str">
        <f t="shared" si="0"/>
        <v>陸側ケース④檮原町</v>
      </c>
      <c r="B34" s="33" t="s">
        <v>31</v>
      </c>
      <c r="C34" s="149" t="str">
        <f>VLOOKUP($B34,最大ケース!$B:$V,19,FALSE)</f>
        <v>陸側</v>
      </c>
      <c r="D34" s="125" t="str">
        <f>VLOOKUP($B34,最大ケース!$B:$V,20,FALSE)</f>
        <v>ケース④</v>
      </c>
      <c r="E34" s="141">
        <f>VLOOKUP(B34,建物数!B:F,5,FALSE)</f>
        <v>4000</v>
      </c>
      <c r="F34" s="133" t="str">
        <f>VLOOKUP($A34,建物!$A:$L,7,FALSE)</f>
        <v>*</v>
      </c>
      <c r="G34" s="35">
        <f>VLOOKUP($A34,建物!$A:$L,8,FALSE)</f>
        <v>540</v>
      </c>
      <c r="H34" s="35">
        <f>VLOOKUP($A34,建物!$A:$L,9,FALSE)</f>
        <v>10</v>
      </c>
      <c r="I34" s="74"/>
      <c r="J34" s="35">
        <f>VLOOKUP($A34,建物!$A:$L,11,FALSE)</f>
        <v>10</v>
      </c>
      <c r="K34" s="36">
        <f>VLOOKUP($A34,建物!$A:$L,12,FALSE)</f>
        <v>560</v>
      </c>
      <c r="L34" s="34">
        <f>VLOOKUP(A34,死者数!A:C,3,FALSE)</f>
        <v>3984</v>
      </c>
      <c r="M34" s="40">
        <f>VLOOKUP($A34,死者数!$A:$U,15,FALSE)</f>
        <v>30</v>
      </c>
      <c r="N34" s="61" t="str">
        <f>VLOOKUP($A34,死者数!$A:$U,16,FALSE)</f>
        <v>*</v>
      </c>
      <c r="O34" s="84"/>
      <c r="P34" s="61" t="str">
        <f>VLOOKUP($A34,死者数!$A:$U,18,FALSE)</f>
        <v>*</v>
      </c>
      <c r="Q34" s="61" t="str">
        <f>VLOOKUP($A34,死者数!$A:$U,19,FALSE)</f>
        <v>*</v>
      </c>
      <c r="R34" s="63" t="str">
        <f>VLOOKUP($A34,死者数!$A:$U,20,FALSE)</f>
        <v>*</v>
      </c>
      <c r="S34" s="90">
        <f>VLOOKUP($A34,死者数!$A:$U,21,FALSE)</f>
        <v>40</v>
      </c>
      <c r="T34" s="40">
        <f>VLOOKUP($A34,負傷者!$A:$U,15,FALSE)</f>
        <v>290</v>
      </c>
      <c r="U34" s="61">
        <f>VLOOKUP($A34,負傷者!$A:$U,16,FALSE)</f>
        <v>10</v>
      </c>
      <c r="V34" s="84"/>
      <c r="W34" s="61" t="str">
        <f>VLOOKUP($A34,負傷者!$A:$U,18,FALSE)</f>
        <v>*</v>
      </c>
      <c r="X34" s="61" t="str">
        <f>VLOOKUP($A34,負傷者!$A:$U,19,FALSE)</f>
        <v>*</v>
      </c>
      <c r="Y34" s="63" t="str">
        <f>VLOOKUP($A34,負傷者!$A:$U,20,FALSE)</f>
        <v>*</v>
      </c>
      <c r="Z34" s="79">
        <f>VLOOKUP($A34,負傷者!$A:$U,21,FALSE)</f>
        <v>290</v>
      </c>
      <c r="AA34" s="40">
        <f>VLOOKUP($A34,重傷者!$A:$U,15,FALSE)</f>
        <v>160</v>
      </c>
      <c r="AB34" s="61" t="str">
        <f>VLOOKUP($A34,重傷者!$A:$U,16,FALSE)</f>
        <v>*</v>
      </c>
      <c r="AC34" s="84"/>
      <c r="AD34" s="61" t="str">
        <f>VLOOKUP($A34,重傷者!$A:$U,18,FALSE)</f>
        <v>*</v>
      </c>
      <c r="AE34" s="61" t="str">
        <f>VLOOKUP($A34,重傷者!$A:$U,19,FALSE)</f>
        <v>*</v>
      </c>
      <c r="AF34" s="63" t="str">
        <f>VLOOKUP($A34,重傷者!$A:$U,20,FALSE)</f>
        <v>*</v>
      </c>
      <c r="AG34" s="79">
        <f>VLOOKUP($A34,重傷者!$A:$U,21,FALSE)</f>
        <v>160</v>
      </c>
      <c r="AH34" s="40">
        <f>VLOOKUP($A34,避難者数!$A:$F,5,FALSE)</f>
        <v>420</v>
      </c>
      <c r="AI34" s="61">
        <f>VLOOKUP($A34,避難者数!$A:$F,6,FALSE)</f>
        <v>280</v>
      </c>
      <c r="AJ34" s="96">
        <f>VLOOKUP($A34,避難者数!$A:$F,4,FALSE)</f>
        <v>700</v>
      </c>
    </row>
    <row r="35" spans="1:36" ht="30" customHeight="1">
      <c r="A35" t="str">
        <f t="shared" si="0"/>
        <v>陸側ケース⑩四万十町</v>
      </c>
      <c r="B35" s="46" t="s">
        <v>34</v>
      </c>
      <c r="C35" s="152" t="str">
        <f>VLOOKUP($B35,最大ケース!$B:$V,19,FALSE)</f>
        <v>陸側</v>
      </c>
      <c r="D35" s="127" t="str">
        <f>VLOOKUP($B35,最大ケース!$B:$V,20,FALSE)</f>
        <v>ケース⑩</v>
      </c>
      <c r="E35" s="143">
        <f>VLOOKUP(B35,建物数!B:F,5,FALSE)</f>
        <v>18000</v>
      </c>
      <c r="F35" s="136">
        <f>VLOOKUP($A35,建物!$A:$L,7,FALSE)</f>
        <v>30</v>
      </c>
      <c r="G35" s="48">
        <f>VLOOKUP($A35,建物!$A:$L,8,FALSE)</f>
        <v>4800</v>
      </c>
      <c r="H35" s="48">
        <f>VLOOKUP($A35,建物!$A:$L,9,FALSE)</f>
        <v>40</v>
      </c>
      <c r="I35" s="48">
        <f>VLOOKUP($A35,建物!$A:$L,10,FALSE)</f>
        <v>1000</v>
      </c>
      <c r="J35" s="48">
        <f>VLOOKUP($A35,建物!$A:$L,11,FALSE)</f>
        <v>100</v>
      </c>
      <c r="K35" s="44">
        <f>VLOOKUP($A35,建物!$A:$L,12,FALSE)</f>
        <v>6000</v>
      </c>
      <c r="L35" s="47">
        <f>VLOOKUP(A35,死者数!A:C,3,FALSE)</f>
        <v>18733</v>
      </c>
      <c r="M35" s="50">
        <f>VLOOKUP($A35,死者数!$A:$U,15,FALSE)</f>
        <v>310</v>
      </c>
      <c r="N35" s="68">
        <f>VLOOKUP($A35,死者数!$A:$U,16,FALSE)</f>
        <v>10</v>
      </c>
      <c r="O35" s="68">
        <f>VLOOKUP($A35,死者数!$A:$U,17,FALSE)</f>
        <v>330</v>
      </c>
      <c r="P35" s="68">
        <f>VLOOKUP($A35,死者数!$A:$U,18,FALSE)</f>
        <v>10</v>
      </c>
      <c r="Q35" s="68">
        <f>VLOOKUP($A35,死者数!$A:$U,19,FALSE)</f>
        <v>10</v>
      </c>
      <c r="R35" s="69" t="str">
        <f>VLOOKUP($A35,死者数!$A:$U,20,FALSE)</f>
        <v>*</v>
      </c>
      <c r="S35" s="93">
        <f>VLOOKUP($A35,死者数!$A:$U,21,FALSE)</f>
        <v>650</v>
      </c>
      <c r="T35" s="50">
        <f>VLOOKUP($A35,負傷者!$A:$U,15,FALSE)</f>
        <v>1700</v>
      </c>
      <c r="U35" s="68">
        <f>VLOOKUP($A35,負傷者!$A:$U,16,FALSE)</f>
        <v>140</v>
      </c>
      <c r="V35" s="68">
        <f>VLOOKUP($A35,負傷者!$A:$U,17,FALSE)</f>
        <v>20</v>
      </c>
      <c r="W35" s="68">
        <f>VLOOKUP($A35,負傷者!$A:$U,18,FALSE)</f>
        <v>10</v>
      </c>
      <c r="X35" s="68" t="str">
        <f>VLOOKUP($A35,負傷者!$A:$U,19,FALSE)</f>
        <v>*</v>
      </c>
      <c r="Y35" s="69" t="str">
        <f>VLOOKUP($A35,負傷者!$A:$U,20,FALSE)</f>
        <v>*</v>
      </c>
      <c r="Z35" s="85">
        <f>VLOOKUP($A35,負傷者!$A:$U,21,FALSE)</f>
        <v>1700</v>
      </c>
      <c r="AA35" s="50">
        <f>VLOOKUP($A35,重傷者!$A:$U,15,FALSE)</f>
        <v>960</v>
      </c>
      <c r="AB35" s="68">
        <f>VLOOKUP($A35,重傷者!$A:$U,16,FALSE)</f>
        <v>30</v>
      </c>
      <c r="AC35" s="68">
        <f>VLOOKUP($A35,重傷者!$A:$U,17,FALSE)</f>
        <v>10</v>
      </c>
      <c r="AD35" s="68" t="str">
        <f>VLOOKUP($A35,重傷者!$A:$U,18,FALSE)</f>
        <v>*</v>
      </c>
      <c r="AE35" s="68" t="str">
        <f>VLOOKUP($A35,重傷者!$A:$U,19,FALSE)</f>
        <v>*</v>
      </c>
      <c r="AF35" s="69" t="str">
        <f>VLOOKUP($A35,重傷者!$A:$U,20,FALSE)</f>
        <v>*</v>
      </c>
      <c r="AG35" s="85">
        <f>VLOOKUP($A35,重傷者!$A:$U,21,FALSE)</f>
        <v>980</v>
      </c>
      <c r="AH35" s="50">
        <f>VLOOKUP($A35,避難者数!$A:$F,5,FALSE)</f>
        <v>4300</v>
      </c>
      <c r="AI35" s="68">
        <f>VLOOKUP($A35,避難者数!$A:$F,6,FALSE)</f>
        <v>2700</v>
      </c>
      <c r="AJ35" s="100">
        <f>VLOOKUP($A35,避難者数!$A:$F,4,FALSE)</f>
        <v>7000</v>
      </c>
    </row>
    <row r="36" spans="1:36" ht="30" customHeight="1">
      <c r="A36" t="str">
        <f t="shared" si="0"/>
        <v>基本ケース⑩黒潮町</v>
      </c>
      <c r="B36" s="55" t="s">
        <v>37</v>
      </c>
      <c r="C36" s="153" t="str">
        <f>VLOOKUP($B36,最大ケース!$B:$V,19,FALSE)</f>
        <v>基本</v>
      </c>
      <c r="D36" s="128" t="str">
        <f>VLOOKUP($B36,最大ケース!$B:$V,20,FALSE)</f>
        <v>ケース⑩</v>
      </c>
      <c r="E36" s="146">
        <f>VLOOKUP(B36,建物数!B:F,5,FALSE)</f>
        <v>12000</v>
      </c>
      <c r="F36" s="138">
        <f>VLOOKUP($A36,建物!$A:$L,7,FALSE)</f>
        <v>20</v>
      </c>
      <c r="G36" s="57">
        <f>VLOOKUP($A36,建物!$A:$L,8,FALSE)</f>
        <v>2800</v>
      </c>
      <c r="H36" s="57">
        <f>VLOOKUP($A36,建物!$A:$L,9,FALSE)</f>
        <v>30</v>
      </c>
      <c r="I36" s="57">
        <f>VLOOKUP($A36,建物!$A:$L,10,FALSE)</f>
        <v>3400</v>
      </c>
      <c r="J36" s="57">
        <f>VLOOKUP($A36,建物!$A:$L,11,FALSE)</f>
        <v>110</v>
      </c>
      <c r="K36" s="58">
        <f>VLOOKUP($A36,建物!$A:$L,12,FALSE)</f>
        <v>6300</v>
      </c>
      <c r="L36" s="56">
        <f>VLOOKUP(A36,死者数!A:C,3,FALSE)</f>
        <v>12366</v>
      </c>
      <c r="M36" s="76">
        <f>VLOOKUP($A36,死者数!$A:$U,15,FALSE)</f>
        <v>180</v>
      </c>
      <c r="N36" s="86">
        <f>VLOOKUP($A36,死者数!$A:$U,16,FALSE)</f>
        <v>10</v>
      </c>
      <c r="O36" s="110">
        <f>VLOOKUP($A36,死者数!$A:$U,17,FALSE)</f>
        <v>2100</v>
      </c>
      <c r="P36" s="86">
        <f>VLOOKUP($A36,死者数!$A:$U,18,FALSE)</f>
        <v>10</v>
      </c>
      <c r="Q36" s="86">
        <f>VLOOKUP($A36,死者数!$A:$U,19,FALSE)</f>
        <v>10</v>
      </c>
      <c r="R36" s="72" t="str">
        <f>VLOOKUP($A36,死者数!$A:$U,20,FALSE)</f>
        <v>*</v>
      </c>
      <c r="S36" s="111">
        <f>VLOOKUP($A36,死者数!$A:$U,21,FALSE)</f>
        <v>2300</v>
      </c>
      <c r="T36" s="76">
        <f>VLOOKUP($A36,負傷者!$A:$U,15,FALSE)</f>
        <v>1100</v>
      </c>
      <c r="U36" s="86">
        <f>VLOOKUP($A36,負傷者!$A:$U,16,FALSE)</f>
        <v>110</v>
      </c>
      <c r="V36" s="110">
        <f>VLOOKUP($A36,負傷者!$A:$U,17,FALSE)</f>
        <v>100</v>
      </c>
      <c r="W36" s="86">
        <f>VLOOKUP($A36,負傷者!$A:$U,18,FALSE)</f>
        <v>10</v>
      </c>
      <c r="X36" s="86" t="str">
        <f>VLOOKUP($A36,負傷者!$A:$U,19,FALSE)</f>
        <v>*</v>
      </c>
      <c r="Y36" s="72" t="str">
        <f>VLOOKUP($A36,負傷者!$A:$U,20,FALSE)</f>
        <v>*</v>
      </c>
      <c r="Z36" s="117">
        <f>VLOOKUP($A36,負傷者!$A:$U,21,FALSE)</f>
        <v>1200</v>
      </c>
      <c r="AA36" s="76">
        <f>VLOOKUP($A36,重傷者!$A:$U,15,FALSE)</f>
        <v>600</v>
      </c>
      <c r="AB36" s="86">
        <f>VLOOKUP($A36,重傷者!$A:$U,16,FALSE)</f>
        <v>20</v>
      </c>
      <c r="AC36" s="110">
        <f>VLOOKUP($A36,重傷者!$A:$U,17,FALSE)</f>
        <v>40</v>
      </c>
      <c r="AD36" s="86" t="str">
        <f>VLOOKUP($A36,重傷者!$A:$U,18,FALSE)</f>
        <v>*</v>
      </c>
      <c r="AE36" s="86" t="str">
        <f>VLOOKUP($A36,重傷者!$A:$U,19,FALSE)</f>
        <v>*</v>
      </c>
      <c r="AF36" s="72" t="str">
        <f>VLOOKUP($A36,重傷者!$A:$U,20,FALSE)</f>
        <v>*</v>
      </c>
      <c r="AG36" s="87">
        <f>VLOOKUP($A36,重傷者!$A:$U,21,FALSE)</f>
        <v>640</v>
      </c>
      <c r="AH36" s="76">
        <f>VLOOKUP($A36,避難者数!$A:$F,5,FALSE)</f>
        <v>6600</v>
      </c>
      <c r="AI36" s="86">
        <f>VLOOKUP($A36,避難者数!$A:$F,6,FALSE)</f>
        <v>3500</v>
      </c>
      <c r="AJ36" s="101">
        <f>VLOOKUP($A36,避難者数!$A:$F,4,FALSE)</f>
        <v>10000</v>
      </c>
    </row>
    <row r="37" spans="1:36" ht="30" customHeight="1">
      <c r="A37" t="str">
        <f t="shared" si="0"/>
        <v>基本ケース⑤四万十市</v>
      </c>
      <c r="B37" s="46" t="s">
        <v>12</v>
      </c>
      <c r="C37" s="152" t="str">
        <f>VLOOKUP($B37,最大ケース!$B:$V,19,FALSE)</f>
        <v>基本</v>
      </c>
      <c r="D37" s="127" t="str">
        <f>VLOOKUP($B37,最大ケース!$B:$V,20,FALSE)</f>
        <v>ケース⑤</v>
      </c>
      <c r="E37" s="147">
        <f>VLOOKUP(B37,建物数!B:F,5,FALSE)</f>
        <v>23000</v>
      </c>
      <c r="F37" s="136">
        <f>VLOOKUP($A37,建物!$A:$L,7,FALSE)</f>
        <v>140</v>
      </c>
      <c r="G37" s="48">
        <f>VLOOKUP($A37,建物!$A:$L,8,FALSE)</f>
        <v>2200</v>
      </c>
      <c r="H37" s="48">
        <f>VLOOKUP($A37,建物!$A:$L,9,FALSE)</f>
        <v>40</v>
      </c>
      <c r="I37" s="48">
        <f>VLOOKUP($A37,建物!$A:$L,10,FALSE)</f>
        <v>1100</v>
      </c>
      <c r="J37" s="48">
        <f>VLOOKUP($A37,建物!$A:$L,11,FALSE)</f>
        <v>150</v>
      </c>
      <c r="K37" s="49">
        <f>VLOOKUP($A37,建物!$A:$L,12,FALSE)</f>
        <v>3600</v>
      </c>
      <c r="L37" s="47">
        <f>VLOOKUP(A37,死者数!A:C,3,FALSE)</f>
        <v>35933</v>
      </c>
      <c r="M37" s="50">
        <f>VLOOKUP($A37,死者数!$A:$U,15,FALSE)</f>
        <v>140</v>
      </c>
      <c r="N37" s="68">
        <f>VLOOKUP($A37,死者数!$A:$U,16,FALSE)</f>
        <v>10</v>
      </c>
      <c r="O37" s="68">
        <f>VLOOKUP($A37,死者数!$A:$U,17,FALSE)</f>
        <v>750</v>
      </c>
      <c r="P37" s="68">
        <f>VLOOKUP($A37,死者数!$A:$U,18,FALSE)</f>
        <v>10</v>
      </c>
      <c r="Q37" s="68" t="str">
        <f>VLOOKUP($A37,死者数!$A:$U,19,FALSE)</f>
        <v>*</v>
      </c>
      <c r="R37" s="69" t="str">
        <f>VLOOKUP($A37,死者数!$A:$U,20,FALSE)</f>
        <v>*</v>
      </c>
      <c r="S37" s="93">
        <f>VLOOKUP($A37,死者数!$A:$U,21,FALSE)</f>
        <v>900</v>
      </c>
      <c r="T37" s="50">
        <f>VLOOKUP($A37,負傷者!$A:$U,15,FALSE)</f>
        <v>1300</v>
      </c>
      <c r="U37" s="68">
        <f>VLOOKUP($A37,負傷者!$A:$U,16,FALSE)</f>
        <v>130</v>
      </c>
      <c r="V37" s="68">
        <f>VLOOKUP($A37,負傷者!$A:$U,17,FALSE)</f>
        <v>130</v>
      </c>
      <c r="W37" s="68">
        <f>VLOOKUP($A37,負傷者!$A:$U,18,FALSE)</f>
        <v>10</v>
      </c>
      <c r="X37" s="68" t="str">
        <f>VLOOKUP($A37,負傷者!$A:$U,19,FALSE)</f>
        <v>*</v>
      </c>
      <c r="Y37" s="69" t="str">
        <f>VLOOKUP($A37,負傷者!$A:$U,20,FALSE)</f>
        <v>*</v>
      </c>
      <c r="Z37" s="85">
        <f>VLOOKUP($A37,負傷者!$A:$U,21,FALSE)</f>
        <v>1400</v>
      </c>
      <c r="AA37" s="50">
        <f>VLOOKUP($A37,重傷者!$A:$U,15,FALSE)</f>
        <v>720</v>
      </c>
      <c r="AB37" s="68">
        <f>VLOOKUP($A37,重傷者!$A:$U,16,FALSE)</f>
        <v>30</v>
      </c>
      <c r="AC37" s="68">
        <f>VLOOKUP($A37,重傷者!$A:$U,17,FALSE)</f>
        <v>40</v>
      </c>
      <c r="AD37" s="68" t="str">
        <f>VLOOKUP($A37,重傷者!$A:$U,18,FALSE)</f>
        <v>*</v>
      </c>
      <c r="AE37" s="68" t="str">
        <f>VLOOKUP($A37,重傷者!$A:$U,19,FALSE)</f>
        <v>*</v>
      </c>
      <c r="AF37" s="69" t="str">
        <f>VLOOKUP($A37,重傷者!$A:$U,20,FALSE)</f>
        <v>*</v>
      </c>
      <c r="AG37" s="85">
        <f>VLOOKUP($A37,重傷者!$A:$U,21,FALSE)</f>
        <v>770</v>
      </c>
      <c r="AH37" s="50">
        <f>VLOOKUP($A37,避難者数!$A:$F,5,FALSE)</f>
        <v>5600</v>
      </c>
      <c r="AI37" s="68">
        <f>VLOOKUP($A37,避難者数!$A:$F,6,FALSE)</f>
        <v>3300</v>
      </c>
      <c r="AJ37" s="100">
        <f>VLOOKUP($A37,避難者数!$A:$F,4,FALSE)</f>
        <v>9000</v>
      </c>
    </row>
    <row r="38" spans="1:36" ht="30" customHeight="1">
      <c r="A38" t="str">
        <f t="shared" si="0"/>
        <v>西側ケース④土佐清水市</v>
      </c>
      <c r="B38" s="33" t="s">
        <v>11</v>
      </c>
      <c r="C38" s="149" t="str">
        <f>VLOOKUP($B38,最大ケース!$B:$V,19,FALSE)</f>
        <v>西側</v>
      </c>
      <c r="D38" s="125" t="str">
        <f>VLOOKUP($B38,最大ケース!$B:$V,20,FALSE)</f>
        <v>ケース④</v>
      </c>
      <c r="E38" s="141">
        <f>VLOOKUP(B38,建物数!B:F,5,FALSE)</f>
        <v>13000</v>
      </c>
      <c r="F38" s="131">
        <f>VLOOKUP($A38,建物!$A:$L,7,FALSE)</f>
        <v>30</v>
      </c>
      <c r="G38" s="35">
        <f>VLOOKUP($A38,建物!$A:$L,8,FALSE)</f>
        <v>5400</v>
      </c>
      <c r="H38" s="35">
        <f>VLOOKUP($A38,建物!$A:$L,9,FALSE)</f>
        <v>50</v>
      </c>
      <c r="I38" s="35">
        <f>VLOOKUP($A38,建物!$A:$L,10,FALSE)</f>
        <v>3900</v>
      </c>
      <c r="J38" s="35">
        <f>VLOOKUP($A38,建物!$A:$L,11,FALSE)</f>
        <v>90</v>
      </c>
      <c r="K38" s="36">
        <f>VLOOKUP($A38,建物!$A:$L,12,FALSE)</f>
        <v>9400</v>
      </c>
      <c r="L38" s="34">
        <f>VLOOKUP(A38,死者数!A:C,3,FALSE)</f>
        <v>16029</v>
      </c>
      <c r="M38" s="40">
        <f>VLOOKUP($A38,死者数!$A:$U,15,FALSE)</f>
        <v>340</v>
      </c>
      <c r="N38" s="61">
        <f>VLOOKUP($A38,死者数!$A:$U,16,FALSE)</f>
        <v>10</v>
      </c>
      <c r="O38" s="61">
        <f>VLOOKUP($A38,死者数!$A:$U,17,FALSE)</f>
        <v>2300</v>
      </c>
      <c r="P38" s="61" t="str">
        <f>VLOOKUP($A38,死者数!$A:$U,18,FALSE)</f>
        <v>*</v>
      </c>
      <c r="Q38" s="61">
        <f>VLOOKUP($A38,死者数!$A:$U,19,FALSE)</f>
        <v>50</v>
      </c>
      <c r="R38" s="63" t="str">
        <f>VLOOKUP($A38,死者数!$A:$U,20,FALSE)</f>
        <v>*</v>
      </c>
      <c r="S38" s="90">
        <f>VLOOKUP($A38,死者数!$A:$U,21,FALSE)</f>
        <v>2700</v>
      </c>
      <c r="T38" s="40">
        <f>VLOOKUP($A38,負傷者!$A:$U,15,FALSE)</f>
        <v>1500</v>
      </c>
      <c r="U38" s="61">
        <f>VLOOKUP($A38,負傷者!$A:$U,16,FALSE)</f>
        <v>90</v>
      </c>
      <c r="V38" s="61">
        <f>VLOOKUP($A38,負傷者!$A:$U,17,FALSE)</f>
        <v>120</v>
      </c>
      <c r="W38" s="61" t="str">
        <f>VLOOKUP($A38,負傷者!$A:$U,18,FALSE)</f>
        <v>*</v>
      </c>
      <c r="X38" s="61">
        <f>VLOOKUP($A38,負傷者!$A:$U,19,FALSE)</f>
        <v>10</v>
      </c>
      <c r="Y38" s="63" t="str">
        <f>VLOOKUP($A38,負傷者!$A:$U,20,FALSE)</f>
        <v>*</v>
      </c>
      <c r="Z38" s="79">
        <f>VLOOKUP($A38,負傷者!$A:$U,21,FALSE)</f>
        <v>1600</v>
      </c>
      <c r="AA38" s="40">
        <f>VLOOKUP($A38,重傷者!$A:$U,15,FALSE)</f>
        <v>850</v>
      </c>
      <c r="AB38" s="61">
        <f>VLOOKUP($A38,重傷者!$A:$U,16,FALSE)</f>
        <v>20</v>
      </c>
      <c r="AC38" s="61">
        <f>VLOOKUP($A38,重傷者!$A:$U,17,FALSE)</f>
        <v>40</v>
      </c>
      <c r="AD38" s="61" t="str">
        <f>VLOOKUP($A38,重傷者!$A:$U,18,FALSE)</f>
        <v>*</v>
      </c>
      <c r="AE38" s="61" t="str">
        <f>VLOOKUP($A38,重傷者!$A:$U,19,FALSE)</f>
        <v>*</v>
      </c>
      <c r="AF38" s="63" t="str">
        <f>VLOOKUP($A38,重傷者!$A:$U,20,FALSE)</f>
        <v>*</v>
      </c>
      <c r="AG38" s="79">
        <f>VLOOKUP($A38,重傷者!$A:$U,21,FALSE)</f>
        <v>890</v>
      </c>
      <c r="AH38" s="40">
        <f>VLOOKUP($A38,避難者数!$A:$F,5,FALSE)</f>
        <v>9200</v>
      </c>
      <c r="AI38" s="61">
        <f>VLOOKUP($A38,避難者数!$A:$F,6,FALSE)</f>
        <v>5000</v>
      </c>
      <c r="AJ38" s="96">
        <f>VLOOKUP($A38,避難者数!$A:$F,4,FALSE)</f>
        <v>14000</v>
      </c>
    </row>
    <row r="39" spans="1:36" ht="30" customHeight="1">
      <c r="A39" t="str">
        <f t="shared" si="0"/>
        <v>西側ケース④三原村</v>
      </c>
      <c r="B39" s="46" t="s">
        <v>36</v>
      </c>
      <c r="C39" s="152" t="str">
        <f>VLOOKUP($B39,最大ケース!$B:$V,19,FALSE)</f>
        <v>西側</v>
      </c>
      <c r="D39" s="127" t="str">
        <f>VLOOKUP($B39,最大ケース!$B:$V,20,FALSE)</f>
        <v>ケース④</v>
      </c>
      <c r="E39" s="143">
        <f>VLOOKUP(B39,建物数!B:F,5,FALSE)</f>
        <v>2100</v>
      </c>
      <c r="F39" s="137" t="str">
        <f>VLOOKUP($A39,建物!$A:$L,7,FALSE)</f>
        <v>*</v>
      </c>
      <c r="G39" s="48">
        <f>VLOOKUP($A39,建物!$A:$L,8,FALSE)</f>
        <v>420</v>
      </c>
      <c r="H39" s="48">
        <f>VLOOKUP($A39,建物!$A:$L,9,FALSE)</f>
        <v>10</v>
      </c>
      <c r="I39" s="73"/>
      <c r="J39" s="48">
        <f>VLOOKUP($A39,建物!$A:$L,11,FALSE)</f>
        <v>10</v>
      </c>
      <c r="K39" s="44">
        <f>VLOOKUP($A39,建物!$A:$L,12,FALSE)</f>
        <v>430</v>
      </c>
      <c r="L39" s="47">
        <f>VLOOKUP(A39,死者数!A:C,3,FALSE)</f>
        <v>1681</v>
      </c>
      <c r="M39" s="50">
        <f>VLOOKUP($A39,死者数!$A:$U,15,FALSE)</f>
        <v>30</v>
      </c>
      <c r="N39" s="68" t="str">
        <f>VLOOKUP($A39,死者数!$A:$U,16,FALSE)</f>
        <v>*</v>
      </c>
      <c r="O39" s="83"/>
      <c r="P39" s="68" t="str">
        <f>VLOOKUP($A39,死者数!$A:$U,18,FALSE)</f>
        <v>*</v>
      </c>
      <c r="Q39" s="68" t="str">
        <f>VLOOKUP($A39,死者数!$A:$U,19,FALSE)</f>
        <v>*</v>
      </c>
      <c r="R39" s="69" t="str">
        <f>VLOOKUP($A39,死者数!$A:$U,20,FALSE)</f>
        <v>*</v>
      </c>
      <c r="S39" s="93">
        <f>VLOOKUP($A39,死者数!$A:$U,21,FALSE)</f>
        <v>30</v>
      </c>
      <c r="T39" s="50">
        <f>VLOOKUP($A39,負傷者!$A:$U,15,FALSE)</f>
        <v>180</v>
      </c>
      <c r="U39" s="68" t="str">
        <f>VLOOKUP($A39,負傷者!$A:$U,16,FALSE)</f>
        <v>*</v>
      </c>
      <c r="V39" s="83"/>
      <c r="W39" s="68" t="str">
        <f>VLOOKUP($A39,負傷者!$A:$U,18,FALSE)</f>
        <v>*</v>
      </c>
      <c r="X39" s="68" t="str">
        <f>VLOOKUP($A39,負傷者!$A:$U,19,FALSE)</f>
        <v>*</v>
      </c>
      <c r="Y39" s="69" t="str">
        <f>VLOOKUP($A39,負傷者!$A:$U,20,FALSE)</f>
        <v>*</v>
      </c>
      <c r="Z39" s="85">
        <f>VLOOKUP($A39,負傷者!$A:$U,21,FALSE)</f>
        <v>180</v>
      </c>
      <c r="AA39" s="50">
        <f>VLOOKUP($A39,重傷者!$A:$U,15,FALSE)</f>
        <v>100</v>
      </c>
      <c r="AB39" s="68" t="str">
        <f>VLOOKUP($A39,重傷者!$A:$U,16,FALSE)</f>
        <v>*</v>
      </c>
      <c r="AC39" s="83"/>
      <c r="AD39" s="68" t="str">
        <f>VLOOKUP($A39,重傷者!$A:$U,18,FALSE)</f>
        <v>*</v>
      </c>
      <c r="AE39" s="68" t="str">
        <f>VLOOKUP($A39,重傷者!$A:$U,19,FALSE)</f>
        <v>*</v>
      </c>
      <c r="AF39" s="69" t="str">
        <f>VLOOKUP($A39,重傷者!$A:$U,20,FALSE)</f>
        <v>*</v>
      </c>
      <c r="AG39" s="85">
        <f>VLOOKUP($A39,重傷者!$A:$U,21,FALSE)</f>
        <v>100</v>
      </c>
      <c r="AH39" s="50">
        <f>VLOOKUP($A39,避難者数!$A:$F,5,FALSE)</f>
        <v>240</v>
      </c>
      <c r="AI39" s="68">
        <f>VLOOKUP($A39,避難者数!$A:$F,6,FALSE)</f>
        <v>160</v>
      </c>
      <c r="AJ39" s="100">
        <f>VLOOKUP($A39,避難者数!$A:$F,4,FALSE)</f>
        <v>410</v>
      </c>
    </row>
    <row r="40" spans="1:36" ht="30" customHeight="1">
      <c r="A40" t="str">
        <f t="shared" si="0"/>
        <v>西側ケース④大月町</v>
      </c>
      <c r="B40" s="37" t="s">
        <v>35</v>
      </c>
      <c r="C40" s="154" t="str">
        <f>VLOOKUP($B40,最大ケース!$B:$V,19,FALSE)</f>
        <v>西側</v>
      </c>
      <c r="D40" s="129" t="str">
        <f>VLOOKUP($B40,最大ケース!$B:$V,20,FALSE)</f>
        <v>ケース④</v>
      </c>
      <c r="E40" s="141">
        <f>VLOOKUP(B40,建物数!B:F,5,FALSE)</f>
        <v>4500</v>
      </c>
      <c r="F40" s="139">
        <f>VLOOKUP($A40,建物!$A:$L,7,FALSE)</f>
        <v>30</v>
      </c>
      <c r="G40" s="39">
        <f>VLOOKUP($A40,建物!$A:$L,8,FALSE)</f>
        <v>390</v>
      </c>
      <c r="H40" s="39">
        <f>VLOOKUP($A40,建物!$A:$L,9,FALSE)</f>
        <v>10</v>
      </c>
      <c r="I40" s="39">
        <f>VLOOKUP($A40,建物!$A:$L,10,FALSE)</f>
        <v>1000</v>
      </c>
      <c r="J40" s="39">
        <f>VLOOKUP($A40,建物!$A:$L,11,FALSE)</f>
        <v>20</v>
      </c>
      <c r="K40" s="36">
        <f>VLOOKUP($A40,建物!$A:$L,12,FALSE)</f>
        <v>1500</v>
      </c>
      <c r="L40" s="38">
        <f>VLOOKUP(A40,死者数!A:C,3,FALSE)</f>
        <v>5783</v>
      </c>
      <c r="M40" s="77">
        <f>VLOOKUP($A40,死者数!$A:$U,15,FALSE)</f>
        <v>20</v>
      </c>
      <c r="N40" s="62" t="str">
        <f>VLOOKUP($A40,死者数!$A:$U,16,FALSE)</f>
        <v>*</v>
      </c>
      <c r="O40" s="62">
        <f>VLOOKUP($A40,死者数!$A:$U,17,FALSE)</f>
        <v>680</v>
      </c>
      <c r="P40" s="62" t="str">
        <f>VLOOKUP($A40,死者数!$A:$U,18,FALSE)</f>
        <v>*</v>
      </c>
      <c r="Q40" s="62" t="str">
        <f>VLOOKUP($A40,死者数!$A:$U,19,FALSE)</f>
        <v>*</v>
      </c>
      <c r="R40" s="65" t="str">
        <f>VLOOKUP($A40,死者数!$A:$U,20,FALSE)</f>
        <v>*</v>
      </c>
      <c r="S40" s="94">
        <f>VLOOKUP($A40,死者数!$A:$U,21,FALSE)</f>
        <v>710</v>
      </c>
      <c r="T40" s="77">
        <f>VLOOKUP($A40,負傷者!$A:$U,15,FALSE)</f>
        <v>240</v>
      </c>
      <c r="U40" s="62">
        <f>VLOOKUP($A40,負傷者!$A:$U,16,FALSE)</f>
        <v>10</v>
      </c>
      <c r="V40" s="62">
        <f>VLOOKUP($A40,負傷者!$A:$U,17,FALSE)</f>
        <v>40</v>
      </c>
      <c r="W40" s="62" t="str">
        <f>VLOOKUP($A40,負傷者!$A:$U,18,FALSE)</f>
        <v>*</v>
      </c>
      <c r="X40" s="62" t="str">
        <f>VLOOKUP($A40,負傷者!$A:$U,19,FALSE)</f>
        <v>*</v>
      </c>
      <c r="Y40" s="65" t="str">
        <f>VLOOKUP($A40,負傷者!$A:$U,20,FALSE)</f>
        <v>*</v>
      </c>
      <c r="Z40" s="88">
        <f>VLOOKUP($A40,負傷者!$A:$U,21,FALSE)</f>
        <v>270</v>
      </c>
      <c r="AA40" s="77">
        <f>VLOOKUP($A40,重傷者!$A:$U,15,FALSE)</f>
        <v>130</v>
      </c>
      <c r="AB40" s="62" t="str">
        <f>VLOOKUP($A40,重傷者!$A:$U,16,FALSE)</f>
        <v>*</v>
      </c>
      <c r="AC40" s="62">
        <f>VLOOKUP($A40,重傷者!$A:$U,17,FALSE)</f>
        <v>10</v>
      </c>
      <c r="AD40" s="62" t="str">
        <f>VLOOKUP($A40,重傷者!$A:$U,18,FALSE)</f>
        <v>*</v>
      </c>
      <c r="AE40" s="62" t="str">
        <f>VLOOKUP($A40,重傷者!$A:$U,19,FALSE)</f>
        <v>*</v>
      </c>
      <c r="AF40" s="65" t="str">
        <f>VLOOKUP($A40,重傷者!$A:$U,20,FALSE)</f>
        <v>*</v>
      </c>
      <c r="AG40" s="88">
        <f>VLOOKUP($A40,重傷者!$A:$U,21,FALSE)</f>
        <v>150</v>
      </c>
      <c r="AH40" s="77">
        <f>VLOOKUP($A40,避難者数!$A:$F,5,FALSE)</f>
        <v>1800</v>
      </c>
      <c r="AI40" s="62">
        <f>VLOOKUP($A40,避難者数!$A:$F,6,FALSE)</f>
        <v>970</v>
      </c>
      <c r="AJ40" s="102">
        <f>VLOOKUP($A40,避難者数!$A:$F,4,FALSE)</f>
        <v>2800</v>
      </c>
    </row>
    <row r="41" spans="1:36" ht="30" customHeight="1" thickBot="1">
      <c r="A41" t="str">
        <f t="shared" si="0"/>
        <v>西側ケース④宿毛市</v>
      </c>
      <c r="B41" s="51" t="s">
        <v>10</v>
      </c>
      <c r="C41" s="155" t="str">
        <f>VLOOKUP($B41,最大ケース!$B:$V,19,FALSE)</f>
        <v>西側</v>
      </c>
      <c r="D41" s="130" t="str">
        <f>VLOOKUP($B41,最大ケース!$B:$V,20,FALSE)</f>
        <v>ケース④</v>
      </c>
      <c r="E41" s="148">
        <f>VLOOKUP(B41,建物数!B:F,5,FALSE)</f>
        <v>12000</v>
      </c>
      <c r="F41" s="140">
        <f>VLOOKUP($A41,建物!$A:$L,7,FALSE)</f>
        <v>10</v>
      </c>
      <c r="G41" s="53">
        <f>VLOOKUP($A41,建物!$A:$L,8,FALSE)</f>
        <v>490</v>
      </c>
      <c r="H41" s="53">
        <f>VLOOKUP($A41,建物!$A:$L,9,FALSE)</f>
        <v>10</v>
      </c>
      <c r="I41" s="53">
        <f>VLOOKUP($A41,建物!$A:$L,10,FALSE)</f>
        <v>5200</v>
      </c>
      <c r="J41" s="53">
        <f>VLOOKUP($A41,建物!$A:$L,11,FALSE)</f>
        <v>10</v>
      </c>
      <c r="K41" s="54">
        <f>VLOOKUP($A41,建物!$A:$L,12,FALSE)</f>
        <v>5700</v>
      </c>
      <c r="L41" s="52">
        <f>VLOOKUP(A41,死者数!A:C,3,FALSE)</f>
        <v>22610</v>
      </c>
      <c r="M41" s="78">
        <f>VLOOKUP($A41,死者数!$A:$U,15,FALSE)</f>
        <v>30</v>
      </c>
      <c r="N41" s="70" t="str">
        <f>VLOOKUP($A41,死者数!$A:$U,16,FALSE)</f>
        <v>*</v>
      </c>
      <c r="O41" s="70">
        <f>VLOOKUP($A41,死者数!$A:$U,17,FALSE)</f>
        <v>2300</v>
      </c>
      <c r="P41" s="70" t="str">
        <f>VLOOKUP($A41,死者数!$A:$U,18,FALSE)</f>
        <v>*</v>
      </c>
      <c r="Q41" s="70" t="str">
        <f>VLOOKUP($A41,死者数!$A:$U,19,FALSE)</f>
        <v>*</v>
      </c>
      <c r="R41" s="71" t="str">
        <f>VLOOKUP($A41,死者数!$A:$U,20,FALSE)</f>
        <v>*</v>
      </c>
      <c r="S41" s="95">
        <f>VLOOKUP($A41,死者数!$A:$U,21,FALSE)</f>
        <v>2300</v>
      </c>
      <c r="T41" s="78">
        <f>VLOOKUP($A41,負傷者!$A:$U,15,FALSE)</f>
        <v>500</v>
      </c>
      <c r="U41" s="70">
        <f>VLOOKUP($A41,負傷者!$A:$U,16,FALSE)</f>
        <v>20</v>
      </c>
      <c r="V41" s="70">
        <f>VLOOKUP($A41,負傷者!$A:$U,17,FALSE)</f>
        <v>140</v>
      </c>
      <c r="W41" s="70" t="str">
        <f>VLOOKUP($A41,負傷者!$A:$U,18,FALSE)</f>
        <v>*</v>
      </c>
      <c r="X41" s="70" t="str">
        <f>VLOOKUP($A41,負傷者!$A:$U,19,FALSE)</f>
        <v>*</v>
      </c>
      <c r="Y41" s="71" t="str">
        <f>VLOOKUP($A41,負傷者!$A:$U,20,FALSE)</f>
        <v>*</v>
      </c>
      <c r="Z41" s="89">
        <f>VLOOKUP($A41,負傷者!$A:$U,21,FALSE)</f>
        <v>640</v>
      </c>
      <c r="AA41" s="78">
        <f>VLOOKUP($A41,重傷者!$A:$U,15,FALSE)</f>
        <v>280</v>
      </c>
      <c r="AB41" s="70" t="str">
        <f>VLOOKUP($A41,重傷者!$A:$U,16,FALSE)</f>
        <v>*</v>
      </c>
      <c r="AC41" s="70">
        <f>VLOOKUP($A41,重傷者!$A:$U,17,FALSE)</f>
        <v>50</v>
      </c>
      <c r="AD41" s="70" t="str">
        <f>VLOOKUP($A41,重傷者!$A:$U,18,FALSE)</f>
        <v>*</v>
      </c>
      <c r="AE41" s="70" t="str">
        <f>VLOOKUP($A41,重傷者!$A:$U,19,FALSE)</f>
        <v>*</v>
      </c>
      <c r="AF41" s="71" t="str">
        <f>VLOOKUP($A41,重傷者!$A:$U,20,FALSE)</f>
        <v>*</v>
      </c>
      <c r="AG41" s="89">
        <f>VLOOKUP($A41,重傷者!$A:$U,21,FALSE)</f>
        <v>330</v>
      </c>
      <c r="AH41" s="115">
        <f>VLOOKUP($A41,避難者数!$A:$F,5,FALSE)</f>
        <v>9300</v>
      </c>
      <c r="AI41" s="116">
        <f>VLOOKUP($A41,避難者数!$A:$F,6,FALSE)</f>
        <v>4800</v>
      </c>
      <c r="AJ41" s="103">
        <f>VLOOKUP($A41,避難者数!$A:$F,4,FALSE)</f>
        <v>14000</v>
      </c>
    </row>
    <row r="42" spans="1:36" ht="30" customHeight="1">
      <c r="B42" s="30"/>
      <c r="C42" s="59" t="s">
        <v>66</v>
      </c>
      <c r="D42" s="23"/>
      <c r="E42" s="29"/>
      <c r="F42" s="29"/>
      <c r="G42" s="29"/>
      <c r="H42" s="29"/>
      <c r="I42" s="29"/>
      <c r="J42" s="29"/>
      <c r="K42" s="29"/>
      <c r="L42" s="29"/>
      <c r="M42" s="29"/>
      <c r="N42" s="31" t="s">
        <v>48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01"/>
      <c r="AI42" s="202"/>
      <c r="AJ42" s="202"/>
    </row>
    <row r="43" spans="1:36">
      <c r="AH43" s="203"/>
      <c r="AI43" s="203"/>
      <c r="AJ43" s="203"/>
    </row>
  </sheetData>
  <mergeCells count="5">
    <mergeCell ref="AI3:AJ3"/>
    <mergeCell ref="L5:L7"/>
    <mergeCell ref="C5:D5"/>
    <mergeCell ref="F5:K5"/>
    <mergeCell ref="E5:E7"/>
  </mergeCells>
  <phoneticPr fontId="1"/>
  <printOptions horizontalCentered="1"/>
  <pageMargins left="0.70866141732283472" right="0.70866141732283472" top="1.1811023622047245" bottom="0.62992125984251968" header="0.94488188976377963" footer="0.31496062992125984"/>
  <pageSetup paperSize="8" scale="63" orientation="landscape" r:id="rId1"/>
  <headerFooter>
    <oddHeader>&amp;C&amp;18各市町村の最大被害一覧（死者数最大ケースにより記載）&amp;R&amp;14&amp;KFF0000取扱注意：４月３０日知事記者会見後解禁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opLeftCell="H1" workbookViewId="0">
      <selection activeCell="E42" sqref="E42"/>
    </sheetView>
  </sheetViews>
  <sheetFormatPr defaultRowHeight="13.5"/>
  <cols>
    <col min="1" max="1" width="9" style="183"/>
  </cols>
  <sheetData>
    <row r="1" spans="2:22" s="183" customFormat="1">
      <c r="B1" s="183">
        <v>1</v>
      </c>
      <c r="C1" s="183">
        <v>2</v>
      </c>
      <c r="D1" s="183">
        <v>3</v>
      </c>
      <c r="E1" s="183">
        <v>4</v>
      </c>
      <c r="F1" s="183">
        <v>5</v>
      </c>
      <c r="G1" s="183">
        <v>6</v>
      </c>
      <c r="H1" s="183">
        <v>7</v>
      </c>
      <c r="I1" s="183">
        <v>8</v>
      </c>
      <c r="J1" s="183">
        <v>9</v>
      </c>
      <c r="K1" s="183">
        <v>10</v>
      </c>
      <c r="L1" s="183">
        <v>11</v>
      </c>
      <c r="M1" s="183">
        <v>12</v>
      </c>
      <c r="N1" s="183">
        <v>13</v>
      </c>
      <c r="O1" s="183">
        <v>14</v>
      </c>
      <c r="P1" s="183">
        <v>15</v>
      </c>
      <c r="Q1" s="183">
        <v>16</v>
      </c>
      <c r="R1" s="183">
        <v>17</v>
      </c>
      <c r="S1" s="183">
        <v>18</v>
      </c>
      <c r="T1" s="183">
        <v>19</v>
      </c>
      <c r="U1" s="183">
        <v>20</v>
      </c>
      <c r="V1" s="183">
        <v>21</v>
      </c>
    </row>
    <row r="2" spans="2:22">
      <c r="B2" t="s">
        <v>170</v>
      </c>
      <c r="M2" t="s">
        <v>171</v>
      </c>
      <c r="S2" t="s">
        <v>172</v>
      </c>
      <c r="T2" t="s">
        <v>173</v>
      </c>
    </row>
    <row r="3" spans="2:22">
      <c r="D3" t="s">
        <v>174</v>
      </c>
      <c r="F3" t="s">
        <v>175</v>
      </c>
      <c r="H3" t="s">
        <v>176</v>
      </c>
      <c r="K3" t="s">
        <v>177</v>
      </c>
      <c r="L3" t="s">
        <v>178</v>
      </c>
      <c r="M3" t="s">
        <v>179</v>
      </c>
      <c r="O3" t="s">
        <v>180</v>
      </c>
      <c r="P3" t="s">
        <v>181</v>
      </c>
      <c r="Q3" t="s">
        <v>182</v>
      </c>
      <c r="R3" t="s">
        <v>183</v>
      </c>
      <c r="T3" t="s">
        <v>184</v>
      </c>
      <c r="U3" t="s">
        <v>185</v>
      </c>
      <c r="V3" t="s">
        <v>186</v>
      </c>
    </row>
    <row r="4" spans="2:22">
      <c r="C4" t="s">
        <v>82</v>
      </c>
      <c r="D4" t="s">
        <v>187</v>
      </c>
      <c r="E4" t="s">
        <v>188</v>
      </c>
      <c r="F4" t="s">
        <v>189</v>
      </c>
      <c r="G4" t="s">
        <v>188</v>
      </c>
      <c r="H4" t="s">
        <v>189</v>
      </c>
      <c r="I4" t="s">
        <v>187</v>
      </c>
      <c r="J4" t="s">
        <v>190</v>
      </c>
      <c r="K4" t="s">
        <v>189</v>
      </c>
      <c r="N4" t="s">
        <v>93</v>
      </c>
    </row>
    <row r="5" spans="2:22">
      <c r="B5" t="s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2100</v>
      </c>
      <c r="N5">
        <v>150</v>
      </c>
      <c r="O5">
        <v>10000</v>
      </c>
      <c r="P5">
        <v>40</v>
      </c>
      <c r="Q5">
        <v>280</v>
      </c>
      <c r="R5" t="s">
        <v>65</v>
      </c>
      <c r="S5">
        <v>12000</v>
      </c>
      <c r="T5" t="s">
        <v>38</v>
      </c>
      <c r="U5" t="s">
        <v>67</v>
      </c>
      <c r="V5" t="s">
        <v>83</v>
      </c>
    </row>
    <row r="6" spans="2:22">
      <c r="B6" t="s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520</v>
      </c>
      <c r="N6">
        <v>20</v>
      </c>
      <c r="O6">
        <v>3200</v>
      </c>
      <c r="P6">
        <v>10</v>
      </c>
      <c r="Q6">
        <v>110</v>
      </c>
      <c r="R6" t="s">
        <v>65</v>
      </c>
      <c r="S6">
        <v>3800</v>
      </c>
      <c r="T6" t="s">
        <v>39</v>
      </c>
      <c r="U6" t="s">
        <v>67</v>
      </c>
      <c r="V6" t="s">
        <v>83</v>
      </c>
    </row>
    <row r="7" spans="2:22">
      <c r="B7" t="s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390</v>
      </c>
      <c r="N7">
        <v>20</v>
      </c>
      <c r="O7">
        <v>1300</v>
      </c>
      <c r="P7">
        <v>10</v>
      </c>
      <c r="Q7">
        <v>100</v>
      </c>
      <c r="R7" t="s">
        <v>65</v>
      </c>
      <c r="S7">
        <v>1800</v>
      </c>
      <c r="T7" t="s">
        <v>39</v>
      </c>
      <c r="U7" t="s">
        <v>70</v>
      </c>
      <c r="V7" t="s">
        <v>83</v>
      </c>
    </row>
    <row r="8" spans="2:22">
      <c r="B8" t="s">
        <v>7</v>
      </c>
      <c r="C8">
        <v>1995.2256907230201</v>
      </c>
      <c r="D8">
        <v>3773.644455981746</v>
      </c>
      <c r="E8">
        <v>2601.4869497792861</v>
      </c>
      <c r="F8">
        <v>9667.5813957532246</v>
      </c>
      <c r="G8">
        <v>6557.2313356993973</v>
      </c>
      <c r="H8">
        <v>5387.1787364736356</v>
      </c>
      <c r="I8">
        <v>3835.6617404366107</v>
      </c>
      <c r="J8">
        <v>4023.4967488510852</v>
      </c>
      <c r="K8">
        <v>4915.4904092141396</v>
      </c>
      <c r="L8">
        <v>9667.5813957532246</v>
      </c>
      <c r="M8">
        <v>460</v>
      </c>
      <c r="N8">
        <v>20</v>
      </c>
      <c r="O8">
        <v>2800</v>
      </c>
      <c r="P8" t="s">
        <v>65</v>
      </c>
      <c r="Q8">
        <v>20</v>
      </c>
      <c r="R8" t="s">
        <v>65</v>
      </c>
      <c r="S8">
        <v>3200</v>
      </c>
      <c r="T8" t="s">
        <v>38</v>
      </c>
      <c r="U8" t="s">
        <v>67</v>
      </c>
      <c r="V8" t="s">
        <v>83</v>
      </c>
    </row>
    <row r="9" spans="2:22">
      <c r="B9" t="s">
        <v>8</v>
      </c>
      <c r="C9">
        <v>118.82949430151102</v>
      </c>
      <c r="D9">
        <v>805.78461105549945</v>
      </c>
      <c r="E9">
        <v>2124.0563153714365</v>
      </c>
      <c r="F9">
        <v>2596.9197416956549</v>
      </c>
      <c r="G9">
        <v>1904.6219407765495</v>
      </c>
      <c r="H9">
        <v>3448.1150511329156</v>
      </c>
      <c r="I9">
        <v>1421.6219080976639</v>
      </c>
      <c r="J9">
        <v>3123.929140675451</v>
      </c>
      <c r="K9">
        <v>2645.4933846755234</v>
      </c>
      <c r="L9">
        <v>3448.1150511329156</v>
      </c>
      <c r="M9">
        <v>90</v>
      </c>
      <c r="N9">
        <v>10</v>
      </c>
      <c r="O9">
        <v>2400</v>
      </c>
      <c r="P9" t="s">
        <v>65</v>
      </c>
      <c r="Q9" t="s">
        <v>65</v>
      </c>
      <c r="R9" t="s">
        <v>65</v>
      </c>
      <c r="S9">
        <v>2500</v>
      </c>
      <c r="T9" t="s">
        <v>39</v>
      </c>
      <c r="U9" t="s">
        <v>70</v>
      </c>
      <c r="V9" t="s">
        <v>83</v>
      </c>
    </row>
    <row r="10" spans="2:22">
      <c r="B10" t="s">
        <v>9</v>
      </c>
      <c r="C10">
        <v>175.91105078194067</v>
      </c>
      <c r="D10">
        <v>1338.0422360385176</v>
      </c>
      <c r="E10">
        <v>909.89710216003698</v>
      </c>
      <c r="F10">
        <v>852.62933879771685</v>
      </c>
      <c r="G10">
        <v>904.55483049086581</v>
      </c>
      <c r="H10">
        <v>1093.2864650982719</v>
      </c>
      <c r="I10">
        <v>1578.3096096079025</v>
      </c>
      <c r="J10">
        <v>810.53022799937253</v>
      </c>
      <c r="K10">
        <v>515.66651297817816</v>
      </c>
      <c r="L10">
        <v>1578.3096096079025</v>
      </c>
      <c r="M10">
        <v>60</v>
      </c>
      <c r="N10" t="s">
        <v>65</v>
      </c>
      <c r="O10">
        <v>3600</v>
      </c>
      <c r="P10" t="s">
        <v>65</v>
      </c>
      <c r="Q10" t="s">
        <v>65</v>
      </c>
      <c r="R10" t="s">
        <v>65</v>
      </c>
      <c r="S10">
        <v>3700</v>
      </c>
      <c r="T10" t="s">
        <v>38</v>
      </c>
      <c r="U10" t="s">
        <v>71</v>
      </c>
      <c r="V10" t="s">
        <v>83</v>
      </c>
    </row>
    <row r="11" spans="2:22">
      <c r="B11" t="s">
        <v>10</v>
      </c>
      <c r="C11">
        <v>63.912377442798913</v>
      </c>
      <c r="D11">
        <v>1024.0876153447232</v>
      </c>
      <c r="E11">
        <v>563.64768638803821</v>
      </c>
      <c r="F11">
        <v>3179.4815073965033</v>
      </c>
      <c r="G11">
        <v>986.43392364773581</v>
      </c>
      <c r="H11">
        <v>2758.3994588077981</v>
      </c>
      <c r="I11">
        <v>1074.2182107167469</v>
      </c>
      <c r="J11">
        <v>1569.7295670278606</v>
      </c>
      <c r="K11">
        <v>2649.3175637290528</v>
      </c>
      <c r="L11">
        <v>3179.4815073965033</v>
      </c>
      <c r="M11">
        <v>30</v>
      </c>
      <c r="N11" t="s">
        <v>65</v>
      </c>
      <c r="O11">
        <v>2300</v>
      </c>
      <c r="P11" t="s">
        <v>65</v>
      </c>
      <c r="Q11" t="s">
        <v>65</v>
      </c>
      <c r="R11" t="s">
        <v>65</v>
      </c>
      <c r="S11">
        <v>2300</v>
      </c>
      <c r="T11" t="s">
        <v>40</v>
      </c>
      <c r="U11" t="s">
        <v>67</v>
      </c>
      <c r="V11" t="s">
        <v>83</v>
      </c>
    </row>
    <row r="12" spans="2:22">
      <c r="B12" t="s">
        <v>11</v>
      </c>
      <c r="C12">
        <v>1035.7835719376478</v>
      </c>
      <c r="D12">
        <v>2196.18822351891</v>
      </c>
      <c r="E12">
        <v>901.87706152298074</v>
      </c>
      <c r="F12">
        <v>2169.56425264977</v>
      </c>
      <c r="G12">
        <v>925.21741714805069</v>
      </c>
      <c r="H12">
        <v>2158.9315204370528</v>
      </c>
      <c r="I12">
        <v>2207.7614300174291</v>
      </c>
      <c r="J12">
        <v>1917.972124895163</v>
      </c>
      <c r="K12">
        <v>2136.1483669673244</v>
      </c>
      <c r="L12">
        <v>2207.7614300174291</v>
      </c>
      <c r="M12">
        <v>340</v>
      </c>
      <c r="N12">
        <v>10</v>
      </c>
      <c r="O12">
        <v>2300</v>
      </c>
      <c r="P12" t="s">
        <v>65</v>
      </c>
      <c r="Q12">
        <v>50</v>
      </c>
      <c r="R12" t="s">
        <v>65</v>
      </c>
      <c r="S12">
        <v>2700</v>
      </c>
      <c r="T12" t="s">
        <v>40</v>
      </c>
      <c r="U12" t="s">
        <v>67</v>
      </c>
      <c r="V12" t="s">
        <v>83</v>
      </c>
    </row>
    <row r="13" spans="2:22">
      <c r="B13" t="s">
        <v>12</v>
      </c>
      <c r="C13">
        <v>1437.9861584745677</v>
      </c>
      <c r="D13">
        <v>2433.0620725781087</v>
      </c>
      <c r="E13">
        <v>2713.7095055708637</v>
      </c>
      <c r="F13">
        <v>2564.656213606575</v>
      </c>
      <c r="G13">
        <v>2736.9002456478565</v>
      </c>
      <c r="H13">
        <v>2508.9334441454889</v>
      </c>
      <c r="I13">
        <v>2401.3714532107415</v>
      </c>
      <c r="J13">
        <v>1765.5028282207675</v>
      </c>
      <c r="K13">
        <v>2522.7141570262711</v>
      </c>
      <c r="L13">
        <v>2736.9002456478565</v>
      </c>
      <c r="M13">
        <v>140</v>
      </c>
      <c r="N13">
        <v>10</v>
      </c>
      <c r="O13">
        <v>750</v>
      </c>
      <c r="P13">
        <v>10</v>
      </c>
      <c r="Q13" t="s">
        <v>65</v>
      </c>
      <c r="R13" t="s">
        <v>65</v>
      </c>
      <c r="S13">
        <v>900</v>
      </c>
      <c r="T13" t="s">
        <v>41</v>
      </c>
      <c r="U13" t="s">
        <v>70</v>
      </c>
      <c r="V13" t="s">
        <v>83</v>
      </c>
    </row>
    <row r="14" spans="2:22">
      <c r="B14" t="s">
        <v>13</v>
      </c>
      <c r="C14">
        <v>739.27809531655987</v>
      </c>
      <c r="D14">
        <v>736.12952153597996</v>
      </c>
      <c r="E14">
        <v>795.03125877300567</v>
      </c>
      <c r="F14">
        <v>852.22542487019552</v>
      </c>
      <c r="G14">
        <v>785.07928834888685</v>
      </c>
      <c r="H14">
        <v>840.60782650118983</v>
      </c>
      <c r="I14">
        <v>713.51670982404198</v>
      </c>
      <c r="J14">
        <v>812.26172784874473</v>
      </c>
      <c r="K14">
        <v>903.16417965804146</v>
      </c>
      <c r="L14">
        <v>903.16417965804146</v>
      </c>
      <c r="M14">
        <v>310</v>
      </c>
      <c r="N14">
        <v>20</v>
      </c>
      <c r="O14">
        <v>2000</v>
      </c>
      <c r="P14" t="s">
        <v>65</v>
      </c>
      <c r="Q14">
        <v>10</v>
      </c>
      <c r="R14" t="s">
        <v>65</v>
      </c>
      <c r="S14">
        <v>2300</v>
      </c>
      <c r="T14" t="s">
        <v>38</v>
      </c>
      <c r="U14" t="s">
        <v>67</v>
      </c>
      <c r="V14" t="s">
        <v>83</v>
      </c>
    </row>
    <row r="15" spans="2:22">
      <c r="B15" t="s">
        <v>14</v>
      </c>
      <c r="C15">
        <v>1113.5980128336867</v>
      </c>
      <c r="D15">
        <v>1318.8921976074641</v>
      </c>
      <c r="E15">
        <v>1706.3310171143671</v>
      </c>
      <c r="F15">
        <v>1967.2068812748089</v>
      </c>
      <c r="G15">
        <v>1436.3512482537394</v>
      </c>
      <c r="H15">
        <v>2126.2351023078836</v>
      </c>
      <c r="I15">
        <v>1215.0033941367178</v>
      </c>
      <c r="J15">
        <v>1538.6014124371857</v>
      </c>
      <c r="K15">
        <v>2558.1477052035275</v>
      </c>
      <c r="L15">
        <v>2558.1477052035275</v>
      </c>
      <c r="M15">
        <v>290</v>
      </c>
      <c r="N15">
        <v>10</v>
      </c>
      <c r="P15">
        <v>10</v>
      </c>
      <c r="Q15">
        <v>30</v>
      </c>
      <c r="R15" t="s">
        <v>65</v>
      </c>
      <c r="S15">
        <v>330</v>
      </c>
      <c r="T15" t="s">
        <v>38</v>
      </c>
      <c r="U15" t="s">
        <v>67</v>
      </c>
      <c r="V15" t="s">
        <v>83</v>
      </c>
    </row>
    <row r="16" spans="2:22">
      <c r="B16" t="s">
        <v>15</v>
      </c>
      <c r="C16">
        <v>116.03756383122398</v>
      </c>
      <c r="D16">
        <v>735.53047791357801</v>
      </c>
      <c r="E16">
        <v>637.47943091791024</v>
      </c>
      <c r="F16">
        <v>573.65557982853204</v>
      </c>
      <c r="G16">
        <v>565.23395978250426</v>
      </c>
      <c r="H16">
        <v>590.47453552841523</v>
      </c>
      <c r="I16">
        <v>679.20474063410461</v>
      </c>
      <c r="J16">
        <v>220.44218443363437</v>
      </c>
      <c r="K16">
        <v>626.33388754072087</v>
      </c>
      <c r="L16">
        <v>735.53047791357801</v>
      </c>
      <c r="M16">
        <v>60</v>
      </c>
      <c r="N16" t="s">
        <v>65</v>
      </c>
      <c r="O16">
        <v>1000</v>
      </c>
      <c r="P16" t="s">
        <v>65</v>
      </c>
      <c r="Q16" t="s">
        <v>65</v>
      </c>
      <c r="R16" t="s">
        <v>65</v>
      </c>
      <c r="S16">
        <v>1100</v>
      </c>
      <c r="T16" t="s">
        <v>39</v>
      </c>
      <c r="U16" t="s">
        <v>67</v>
      </c>
      <c r="V16" t="s">
        <v>83</v>
      </c>
    </row>
    <row r="17" spans="2:22">
      <c r="B17" t="s">
        <v>16</v>
      </c>
      <c r="C17">
        <v>112.84518438401885</v>
      </c>
      <c r="D17">
        <v>564.1260541668928</v>
      </c>
      <c r="E17">
        <v>631.32088180597509</v>
      </c>
      <c r="F17">
        <v>1331.2477866928309</v>
      </c>
      <c r="G17">
        <v>862.33678048524371</v>
      </c>
      <c r="H17">
        <v>1081.666267626827</v>
      </c>
      <c r="I17">
        <v>552.59409744710183</v>
      </c>
      <c r="J17">
        <v>976.96239886283513</v>
      </c>
      <c r="K17">
        <v>961.03596550476925</v>
      </c>
      <c r="L17">
        <v>1331.2477866928309</v>
      </c>
      <c r="M17">
        <v>110</v>
      </c>
      <c r="N17">
        <v>10</v>
      </c>
      <c r="O17">
        <v>530</v>
      </c>
      <c r="P17" t="s">
        <v>65</v>
      </c>
      <c r="Q17">
        <v>30</v>
      </c>
      <c r="R17" t="s">
        <v>65</v>
      </c>
      <c r="S17">
        <v>660</v>
      </c>
      <c r="T17" t="s">
        <v>39</v>
      </c>
      <c r="U17" t="s">
        <v>109</v>
      </c>
      <c r="V17" t="s">
        <v>83</v>
      </c>
    </row>
    <row r="18" spans="2:22">
      <c r="B18" t="s">
        <v>17</v>
      </c>
      <c r="C18">
        <v>6.3438050973408098</v>
      </c>
      <c r="D18">
        <v>84.53635107460299</v>
      </c>
      <c r="E18">
        <v>84.53635107460299</v>
      </c>
      <c r="F18">
        <v>306.28022464451675</v>
      </c>
      <c r="G18">
        <v>306.28022464451675</v>
      </c>
      <c r="H18">
        <v>113.87881451539647</v>
      </c>
      <c r="I18">
        <v>113.87881451539647</v>
      </c>
      <c r="J18">
        <v>113.87881451539647</v>
      </c>
      <c r="K18">
        <v>12.476144253166622</v>
      </c>
      <c r="L18">
        <v>306.28022464451675</v>
      </c>
      <c r="M18">
        <v>130</v>
      </c>
      <c r="N18">
        <v>10</v>
      </c>
      <c r="O18">
        <v>720</v>
      </c>
      <c r="P18" t="s">
        <v>65</v>
      </c>
      <c r="Q18">
        <v>70</v>
      </c>
      <c r="R18" t="s">
        <v>65</v>
      </c>
      <c r="S18">
        <v>930</v>
      </c>
      <c r="T18" t="s">
        <v>39</v>
      </c>
      <c r="U18" t="s">
        <v>67</v>
      </c>
      <c r="V18" t="s">
        <v>83</v>
      </c>
    </row>
    <row r="19" spans="2:22">
      <c r="B19" t="s">
        <v>18</v>
      </c>
      <c r="C19">
        <v>186.09611164334686</v>
      </c>
      <c r="D19">
        <v>98.127333415760077</v>
      </c>
      <c r="E19">
        <v>106.04174816637409</v>
      </c>
      <c r="F19">
        <v>956.27275119571334</v>
      </c>
      <c r="G19">
        <v>107.84167664059434</v>
      </c>
      <c r="H19">
        <v>1010.6973294399572</v>
      </c>
      <c r="I19">
        <v>178.55324669768478</v>
      </c>
      <c r="J19">
        <v>447.74852428988669</v>
      </c>
      <c r="K19">
        <v>980.33821343647764</v>
      </c>
      <c r="L19">
        <v>1010.6973294399572</v>
      </c>
      <c r="M19">
        <v>110</v>
      </c>
      <c r="N19">
        <v>10</v>
      </c>
      <c r="O19">
        <v>320</v>
      </c>
      <c r="P19">
        <v>10</v>
      </c>
      <c r="Q19">
        <v>10</v>
      </c>
      <c r="R19" t="s">
        <v>65</v>
      </c>
      <c r="S19">
        <v>450</v>
      </c>
      <c r="T19" t="s">
        <v>39</v>
      </c>
      <c r="U19" t="s">
        <v>67</v>
      </c>
      <c r="V19" t="s">
        <v>83</v>
      </c>
    </row>
    <row r="20" spans="2:22">
      <c r="B20" t="s">
        <v>19</v>
      </c>
      <c r="C20">
        <v>7.6255460004980069</v>
      </c>
      <c r="D20">
        <v>221.23317707991322</v>
      </c>
      <c r="E20">
        <v>175.88561430410755</v>
      </c>
      <c r="F20">
        <v>204.29356677147331</v>
      </c>
      <c r="G20">
        <v>115.43079703549193</v>
      </c>
      <c r="H20">
        <v>308.00829362573523</v>
      </c>
      <c r="I20">
        <v>234.78579062058833</v>
      </c>
      <c r="J20">
        <v>308.57118980144651</v>
      </c>
      <c r="K20">
        <v>202.71807915456034</v>
      </c>
      <c r="L20">
        <v>308.57118980144651</v>
      </c>
      <c r="M20">
        <v>60</v>
      </c>
      <c r="N20" t="s">
        <v>65</v>
      </c>
      <c r="P20" t="s">
        <v>65</v>
      </c>
      <c r="Q20" t="s">
        <v>65</v>
      </c>
      <c r="R20" t="s">
        <v>65</v>
      </c>
      <c r="S20">
        <v>60</v>
      </c>
      <c r="T20" t="s">
        <v>39</v>
      </c>
      <c r="U20" t="s">
        <v>67</v>
      </c>
      <c r="V20" t="s">
        <v>83</v>
      </c>
    </row>
    <row r="21" spans="2:22">
      <c r="B21" t="s">
        <v>20</v>
      </c>
      <c r="C21">
        <v>7.8982653093921042</v>
      </c>
      <c r="D21">
        <v>275.24337979574096</v>
      </c>
      <c r="E21">
        <v>255.37855234347759</v>
      </c>
      <c r="F21">
        <v>313.59077125640511</v>
      </c>
      <c r="G21">
        <v>154.37192169377349</v>
      </c>
      <c r="H21">
        <v>453.62068374290982</v>
      </c>
      <c r="I21">
        <v>286.26236358033498</v>
      </c>
      <c r="J21">
        <v>315.2095702019862</v>
      </c>
      <c r="K21">
        <v>313.30050292147467</v>
      </c>
      <c r="L21">
        <v>453.62068374290982</v>
      </c>
      <c r="M21">
        <v>20</v>
      </c>
      <c r="N21" t="s">
        <v>65</v>
      </c>
      <c r="P21" t="s">
        <v>65</v>
      </c>
      <c r="Q21" t="s">
        <v>65</v>
      </c>
      <c r="R21" t="s">
        <v>65</v>
      </c>
      <c r="S21">
        <v>20</v>
      </c>
      <c r="T21" t="s">
        <v>39</v>
      </c>
      <c r="U21" t="s">
        <v>67</v>
      </c>
      <c r="V21" t="s">
        <v>83</v>
      </c>
    </row>
    <row r="22" spans="2:22">
      <c r="B22" t="s">
        <v>21</v>
      </c>
      <c r="C22">
        <v>9.9616533927714279</v>
      </c>
      <c r="D22">
        <v>153.39508107079453</v>
      </c>
      <c r="E22">
        <v>118.28327088641765</v>
      </c>
      <c r="F22">
        <v>326.18859816771004</v>
      </c>
      <c r="G22">
        <v>73.255720317440648</v>
      </c>
      <c r="H22">
        <v>408.7059796187749</v>
      </c>
      <c r="I22">
        <v>182.05740083639566</v>
      </c>
      <c r="J22">
        <v>152.78408243631688</v>
      </c>
      <c r="K22">
        <v>316.32555113513064</v>
      </c>
      <c r="L22">
        <v>408.7059796187749</v>
      </c>
      <c r="M22">
        <v>30</v>
      </c>
      <c r="N22" t="s">
        <v>65</v>
      </c>
      <c r="O22">
        <v>150</v>
      </c>
      <c r="P22" t="s">
        <v>65</v>
      </c>
      <c r="Q22" t="s">
        <v>65</v>
      </c>
      <c r="R22" t="s">
        <v>65</v>
      </c>
      <c r="S22">
        <v>180</v>
      </c>
      <c r="T22" t="s">
        <v>39</v>
      </c>
      <c r="U22" t="s">
        <v>70</v>
      </c>
      <c r="V22" t="s">
        <v>83</v>
      </c>
    </row>
    <row r="23" spans="2:22">
      <c r="B23" t="s">
        <v>22</v>
      </c>
      <c r="C23">
        <v>0.63397321536670093</v>
      </c>
      <c r="D23">
        <v>27.435473205811391</v>
      </c>
      <c r="E23">
        <v>27.435473205811391</v>
      </c>
      <c r="F23">
        <v>15.868283085665031</v>
      </c>
      <c r="G23">
        <v>15.868283085665031</v>
      </c>
      <c r="H23">
        <v>51.03031871548577</v>
      </c>
      <c r="I23">
        <v>51.03031871548577</v>
      </c>
      <c r="J23">
        <v>51.03031871548577</v>
      </c>
      <c r="K23">
        <v>9.9796594060990245</v>
      </c>
      <c r="L23">
        <v>51.03031871548577</v>
      </c>
      <c r="M23">
        <v>40</v>
      </c>
      <c r="N23" t="s">
        <v>65</v>
      </c>
      <c r="P23" t="s">
        <v>65</v>
      </c>
      <c r="Q23" t="s">
        <v>65</v>
      </c>
      <c r="R23" t="s">
        <v>65</v>
      </c>
      <c r="S23">
        <v>40</v>
      </c>
      <c r="T23" t="s">
        <v>38</v>
      </c>
      <c r="U23" t="s">
        <v>67</v>
      </c>
      <c r="V23" t="s">
        <v>83</v>
      </c>
    </row>
    <row r="24" spans="2:22">
      <c r="B24" t="s">
        <v>23</v>
      </c>
      <c r="C24">
        <v>0.14964351690425357</v>
      </c>
      <c r="D24">
        <v>5.5289914758860847</v>
      </c>
      <c r="E24">
        <v>5.5289914758860847</v>
      </c>
      <c r="F24">
        <v>6.7623834185254523</v>
      </c>
      <c r="G24">
        <v>6.7623834185254523</v>
      </c>
      <c r="H24">
        <v>17.498100663928966</v>
      </c>
      <c r="I24">
        <v>17.498100663928966</v>
      </c>
      <c r="J24">
        <v>17.498100663928966</v>
      </c>
      <c r="K24">
        <v>2.9306336961482495</v>
      </c>
      <c r="L24">
        <v>17.498100663928966</v>
      </c>
      <c r="M24">
        <v>110</v>
      </c>
      <c r="N24" t="s">
        <v>65</v>
      </c>
      <c r="P24">
        <v>10</v>
      </c>
      <c r="Q24" t="s">
        <v>65</v>
      </c>
      <c r="R24" t="s">
        <v>65</v>
      </c>
      <c r="S24">
        <v>120</v>
      </c>
      <c r="T24" t="s">
        <v>38</v>
      </c>
      <c r="U24" t="s">
        <v>67</v>
      </c>
      <c r="V24" t="s">
        <v>83</v>
      </c>
    </row>
    <row r="25" spans="2:22">
      <c r="B25" t="s">
        <v>24</v>
      </c>
      <c r="C25">
        <v>1.2492680293472591</v>
      </c>
      <c r="D25">
        <v>134.30164299836258</v>
      </c>
      <c r="E25">
        <v>50.463011489782758</v>
      </c>
      <c r="F25">
        <v>106.21505016175004</v>
      </c>
      <c r="G25">
        <v>61.543019062311849</v>
      </c>
      <c r="H25">
        <v>103.02883256158346</v>
      </c>
      <c r="I25">
        <v>143.74081828040087</v>
      </c>
      <c r="J25">
        <v>32.523237669760277</v>
      </c>
      <c r="K25">
        <v>76.593440258256564</v>
      </c>
      <c r="L25">
        <v>143.74081828040087</v>
      </c>
      <c r="M25">
        <v>30</v>
      </c>
      <c r="N25" t="s">
        <v>65</v>
      </c>
      <c r="P25" t="s">
        <v>65</v>
      </c>
      <c r="Q25" t="s">
        <v>65</v>
      </c>
      <c r="R25" t="s">
        <v>65</v>
      </c>
      <c r="S25">
        <v>30</v>
      </c>
      <c r="T25" t="s">
        <v>38</v>
      </c>
      <c r="U25" t="s">
        <v>67</v>
      </c>
      <c r="V25" t="s">
        <v>83</v>
      </c>
    </row>
    <row r="26" spans="2:22">
      <c r="B26" t="s">
        <v>25</v>
      </c>
      <c r="C26">
        <v>2.7013007886494546E-3</v>
      </c>
      <c r="D26">
        <v>4.760518313368366E-3</v>
      </c>
      <c r="E26">
        <v>4.760518313368366E-3</v>
      </c>
      <c r="F26">
        <v>29.590828344730813</v>
      </c>
      <c r="G26">
        <v>29.590828344730813</v>
      </c>
      <c r="H26">
        <v>1.2657625474684707E-2</v>
      </c>
      <c r="I26">
        <v>1.2657625474684707E-2</v>
      </c>
      <c r="J26">
        <v>1.2657625474684707E-2</v>
      </c>
      <c r="K26">
        <v>4.181090589084867E-3</v>
      </c>
      <c r="L26">
        <v>29.590828344730813</v>
      </c>
      <c r="M26" t="s">
        <v>65</v>
      </c>
      <c r="N26" t="s">
        <v>65</v>
      </c>
      <c r="P26" t="s">
        <v>65</v>
      </c>
      <c r="Q26" t="s">
        <v>65</v>
      </c>
      <c r="R26" t="s">
        <v>65</v>
      </c>
      <c r="S26" t="s">
        <v>65</v>
      </c>
      <c r="T26" t="s">
        <v>38</v>
      </c>
      <c r="U26" t="s">
        <v>67</v>
      </c>
      <c r="V26" t="s">
        <v>83</v>
      </c>
    </row>
    <row r="27" spans="2:22">
      <c r="B27" t="s">
        <v>26</v>
      </c>
      <c r="C27">
        <v>5.4163864814318688E-3</v>
      </c>
      <c r="D27">
        <v>3.3333261216558756</v>
      </c>
      <c r="E27">
        <v>3.3333261216558756</v>
      </c>
      <c r="F27">
        <v>103.93835510565057</v>
      </c>
      <c r="G27">
        <v>103.93835510565057</v>
      </c>
      <c r="H27">
        <v>4.5243780295298626</v>
      </c>
      <c r="I27">
        <v>4.5243780295298626</v>
      </c>
      <c r="J27">
        <v>4.5243780295298626</v>
      </c>
      <c r="K27">
        <v>0.68041672062450487</v>
      </c>
      <c r="L27">
        <v>103.93835510565057</v>
      </c>
      <c r="M27">
        <v>130</v>
      </c>
      <c r="N27" t="s">
        <v>65</v>
      </c>
      <c r="P27">
        <v>10</v>
      </c>
      <c r="Q27" t="s">
        <v>65</v>
      </c>
      <c r="R27" t="s">
        <v>65</v>
      </c>
      <c r="S27">
        <v>140</v>
      </c>
      <c r="T27" t="s">
        <v>38</v>
      </c>
      <c r="U27" t="s">
        <v>67</v>
      </c>
      <c r="V27" t="s">
        <v>83</v>
      </c>
    </row>
    <row r="28" spans="2:22">
      <c r="B28" t="s">
        <v>27</v>
      </c>
      <c r="C28">
        <v>2.2690750604042282E-3</v>
      </c>
      <c r="D28">
        <v>3.1425635975659062E-3</v>
      </c>
      <c r="E28">
        <v>3.1425635975659062E-3</v>
      </c>
      <c r="F28">
        <v>26.588375058253344</v>
      </c>
      <c r="G28">
        <v>26.588375058253344</v>
      </c>
      <c r="H28">
        <v>3.3788633277049319E-3</v>
      </c>
      <c r="I28">
        <v>3.3788633277049319E-3</v>
      </c>
      <c r="J28">
        <v>3.3788633277049319E-3</v>
      </c>
      <c r="K28">
        <v>2.3282596682369094E-3</v>
      </c>
      <c r="L28">
        <v>26.588375058253344</v>
      </c>
      <c r="M28">
        <v>30</v>
      </c>
      <c r="N28" t="s">
        <v>65</v>
      </c>
      <c r="P28" t="s">
        <v>65</v>
      </c>
      <c r="Q28" t="s">
        <v>65</v>
      </c>
      <c r="R28" t="s">
        <v>65</v>
      </c>
      <c r="S28">
        <v>40</v>
      </c>
      <c r="T28" t="s">
        <v>38</v>
      </c>
      <c r="U28" t="s">
        <v>67</v>
      </c>
      <c r="V28" t="s">
        <v>83</v>
      </c>
    </row>
    <row r="29" spans="2:22">
      <c r="B29" t="s">
        <v>28</v>
      </c>
      <c r="C29">
        <v>1.8465260974907005E-4</v>
      </c>
      <c r="D29">
        <v>3.2606215522868988E-4</v>
      </c>
      <c r="E29">
        <v>3.2606215522868988E-4</v>
      </c>
      <c r="F29">
        <v>2.4113689428719938</v>
      </c>
      <c r="G29">
        <v>2.4113689428719938</v>
      </c>
      <c r="H29">
        <v>1.7996541271258842E-3</v>
      </c>
      <c r="I29">
        <v>1.7996541271258842E-3</v>
      </c>
      <c r="J29">
        <v>1.7996541271258842E-3</v>
      </c>
      <c r="K29">
        <v>4.9631385420303455E-4</v>
      </c>
      <c r="L29">
        <v>2.4113689428719938</v>
      </c>
      <c r="M29">
        <v>130</v>
      </c>
      <c r="N29" t="s">
        <v>65</v>
      </c>
      <c r="O29">
        <v>2200</v>
      </c>
      <c r="P29" t="s">
        <v>65</v>
      </c>
      <c r="Q29">
        <v>10</v>
      </c>
      <c r="R29" t="s">
        <v>65</v>
      </c>
      <c r="S29">
        <v>2400</v>
      </c>
      <c r="T29" t="s">
        <v>38</v>
      </c>
      <c r="U29" t="s">
        <v>71</v>
      </c>
      <c r="V29" t="s">
        <v>83</v>
      </c>
    </row>
    <row r="30" spans="2:22">
      <c r="B30" t="s">
        <v>29</v>
      </c>
      <c r="C30">
        <v>16.969808432159315</v>
      </c>
      <c r="D30">
        <v>14.934141604156705</v>
      </c>
      <c r="E30">
        <v>14.934141604156705</v>
      </c>
      <c r="F30">
        <v>112.44846915401115</v>
      </c>
      <c r="G30">
        <v>112.44846915401115</v>
      </c>
      <c r="H30">
        <v>7.3995688911150399</v>
      </c>
      <c r="I30">
        <v>7.3995688911150399</v>
      </c>
      <c r="J30">
        <v>7.3995688911150399</v>
      </c>
      <c r="K30">
        <v>9.8187047919653541</v>
      </c>
      <c r="L30">
        <v>112.44846915401115</v>
      </c>
      <c r="M30">
        <v>90</v>
      </c>
      <c r="N30" t="s">
        <v>65</v>
      </c>
      <c r="P30" t="s">
        <v>65</v>
      </c>
      <c r="Q30" t="s">
        <v>65</v>
      </c>
      <c r="R30" t="s">
        <v>65</v>
      </c>
      <c r="S30">
        <v>90</v>
      </c>
      <c r="T30" t="s">
        <v>38</v>
      </c>
      <c r="U30" t="s">
        <v>67</v>
      </c>
      <c r="V30" t="s">
        <v>83</v>
      </c>
    </row>
    <row r="31" spans="2:22">
      <c r="B31" t="s">
        <v>30</v>
      </c>
      <c r="C31">
        <v>4.7138124581442745E-2</v>
      </c>
      <c r="D31">
        <v>3.1619334041391466E-2</v>
      </c>
      <c r="E31">
        <v>3.1619334041391466E-2</v>
      </c>
      <c r="F31">
        <v>28.337968391380773</v>
      </c>
      <c r="G31">
        <v>28.337968391380773</v>
      </c>
      <c r="H31">
        <v>3.8921950008447781E-2</v>
      </c>
      <c r="I31">
        <v>3.8921950008447781E-2</v>
      </c>
      <c r="J31">
        <v>3.8921950008447781E-2</v>
      </c>
      <c r="K31">
        <v>3.8585231486915006E-2</v>
      </c>
      <c r="L31">
        <v>28.337968391380773</v>
      </c>
      <c r="M31">
        <v>40</v>
      </c>
      <c r="N31" t="s">
        <v>65</v>
      </c>
      <c r="P31" t="s">
        <v>65</v>
      </c>
      <c r="Q31">
        <v>10</v>
      </c>
      <c r="R31" t="s">
        <v>65</v>
      </c>
      <c r="S31">
        <v>50</v>
      </c>
      <c r="T31" t="s">
        <v>38</v>
      </c>
      <c r="U31" t="s">
        <v>67</v>
      </c>
      <c r="V31" t="s">
        <v>83</v>
      </c>
    </row>
    <row r="32" spans="2:22">
      <c r="B32" t="s">
        <v>31</v>
      </c>
      <c r="C32">
        <v>204.20401927458352</v>
      </c>
      <c r="D32">
        <v>1336.5028779363204</v>
      </c>
      <c r="E32">
        <v>1951.7782915586367</v>
      </c>
      <c r="F32">
        <v>1505.7613579330116</v>
      </c>
      <c r="G32">
        <v>2106.2569621751459</v>
      </c>
      <c r="H32">
        <v>1336.5530854763665</v>
      </c>
      <c r="I32">
        <v>1356.7929417919217</v>
      </c>
      <c r="J32">
        <v>1356.5336518676354</v>
      </c>
      <c r="K32">
        <v>1366.6588188200312</v>
      </c>
      <c r="L32">
        <v>2106.2569621751459</v>
      </c>
      <c r="M32">
        <v>30</v>
      </c>
      <c r="N32" t="s">
        <v>65</v>
      </c>
      <c r="P32" t="s">
        <v>65</v>
      </c>
      <c r="Q32" t="s">
        <v>65</v>
      </c>
      <c r="R32" t="s">
        <v>65</v>
      </c>
      <c r="S32">
        <v>40</v>
      </c>
      <c r="T32" t="s">
        <v>38</v>
      </c>
      <c r="U32" t="s">
        <v>67</v>
      </c>
      <c r="V32" t="s">
        <v>83</v>
      </c>
    </row>
    <row r="33" spans="2:22">
      <c r="B33" t="s">
        <v>32</v>
      </c>
      <c r="C33">
        <v>0.14376041805340825</v>
      </c>
      <c r="D33">
        <v>17.421887704724277</v>
      </c>
      <c r="E33">
        <v>17.421887704724277</v>
      </c>
      <c r="F33">
        <v>79.533441865181743</v>
      </c>
      <c r="G33">
        <v>79.533441865181743</v>
      </c>
      <c r="H33">
        <v>19.514321490066081</v>
      </c>
      <c r="I33">
        <v>19.514321490066081</v>
      </c>
      <c r="J33">
        <v>19.514321490066081</v>
      </c>
      <c r="K33">
        <v>13.742071095544519</v>
      </c>
      <c r="L33">
        <v>79.533441865181743</v>
      </c>
      <c r="M33">
        <v>20</v>
      </c>
      <c r="N33" t="s">
        <v>65</v>
      </c>
      <c r="P33" t="s">
        <v>65</v>
      </c>
      <c r="Q33" t="s">
        <v>65</v>
      </c>
      <c r="R33" t="s">
        <v>65</v>
      </c>
      <c r="S33">
        <v>20</v>
      </c>
      <c r="T33" t="s">
        <v>38</v>
      </c>
      <c r="U33" t="s">
        <v>67</v>
      </c>
      <c r="V33" t="s">
        <v>83</v>
      </c>
    </row>
    <row r="34" spans="2:22">
      <c r="B34" t="s">
        <v>33</v>
      </c>
      <c r="C34">
        <v>3.5729007751647895E-3</v>
      </c>
      <c r="D34">
        <v>1.2260280413498912</v>
      </c>
      <c r="E34">
        <v>1.2260280413498912</v>
      </c>
      <c r="F34">
        <v>43.749589739170759</v>
      </c>
      <c r="G34">
        <v>43.749589739170759</v>
      </c>
      <c r="H34">
        <v>1.0335715172050319</v>
      </c>
      <c r="I34">
        <v>1.0335715172050319</v>
      </c>
      <c r="J34">
        <v>1.0335715172050319</v>
      </c>
      <c r="K34">
        <v>1.69547617022766</v>
      </c>
      <c r="L34">
        <v>43.749589739170759</v>
      </c>
      <c r="M34">
        <v>70</v>
      </c>
      <c r="N34" t="s">
        <v>65</v>
      </c>
      <c r="P34" t="s">
        <v>65</v>
      </c>
      <c r="Q34" t="s">
        <v>65</v>
      </c>
      <c r="R34" t="s">
        <v>65</v>
      </c>
      <c r="S34">
        <v>70</v>
      </c>
      <c r="T34" t="s">
        <v>38</v>
      </c>
      <c r="U34" t="s">
        <v>67</v>
      </c>
      <c r="V34" t="s">
        <v>83</v>
      </c>
    </row>
    <row r="35" spans="2:22">
      <c r="B35" t="s">
        <v>34</v>
      </c>
      <c r="C35">
        <v>5.1552983073968529E-2</v>
      </c>
      <c r="D35">
        <v>4.2823383824816229E-2</v>
      </c>
      <c r="E35">
        <v>4.2823383824816229E-2</v>
      </c>
      <c r="F35">
        <v>31.48043085520165</v>
      </c>
      <c r="G35">
        <v>31.48043085520165</v>
      </c>
      <c r="H35">
        <v>5.4299590117487823E-3</v>
      </c>
      <c r="I35">
        <v>5.4299590117487823E-3</v>
      </c>
      <c r="J35">
        <v>5.4299590117487823E-3</v>
      </c>
      <c r="K35">
        <v>7.1255841688804026E-3</v>
      </c>
      <c r="L35">
        <v>31.48043085520165</v>
      </c>
      <c r="M35">
        <v>310</v>
      </c>
      <c r="N35">
        <v>10</v>
      </c>
      <c r="O35">
        <v>330</v>
      </c>
      <c r="P35">
        <v>10</v>
      </c>
      <c r="Q35">
        <v>10</v>
      </c>
      <c r="R35" t="s">
        <v>65</v>
      </c>
      <c r="S35">
        <v>650</v>
      </c>
      <c r="T35" t="s">
        <v>38</v>
      </c>
      <c r="U35" t="s">
        <v>71</v>
      </c>
      <c r="V35" t="s">
        <v>83</v>
      </c>
    </row>
    <row r="36" spans="2:22">
      <c r="B36" t="s">
        <v>35</v>
      </c>
      <c r="C36">
        <v>4.844915673460461</v>
      </c>
      <c r="D36">
        <v>1.1416221842263763</v>
      </c>
      <c r="E36">
        <v>1.1416221842263763</v>
      </c>
      <c r="F36">
        <v>14.949354128887087</v>
      </c>
      <c r="G36">
        <v>14.949354128887087</v>
      </c>
      <c r="H36">
        <v>0.76929501767554542</v>
      </c>
      <c r="I36">
        <v>0.76929501767554542</v>
      </c>
      <c r="J36">
        <v>0.76929501767554542</v>
      </c>
      <c r="K36">
        <v>1.115709403393919</v>
      </c>
      <c r="L36">
        <v>14.949354128887087</v>
      </c>
      <c r="M36">
        <v>20</v>
      </c>
      <c r="N36" t="s">
        <v>65</v>
      </c>
      <c r="O36">
        <v>680</v>
      </c>
      <c r="P36" t="s">
        <v>65</v>
      </c>
      <c r="Q36" t="s">
        <v>65</v>
      </c>
      <c r="R36" t="s">
        <v>65</v>
      </c>
      <c r="S36">
        <v>710</v>
      </c>
      <c r="T36" t="s">
        <v>40</v>
      </c>
      <c r="U36" t="s">
        <v>67</v>
      </c>
      <c r="V36" t="s">
        <v>83</v>
      </c>
    </row>
    <row r="37" spans="2:22">
      <c r="B37" t="s">
        <v>36</v>
      </c>
      <c r="C37">
        <v>0.21233685486463219</v>
      </c>
      <c r="D37">
        <v>3.4386802011129194</v>
      </c>
      <c r="E37">
        <v>3.4386802011129194</v>
      </c>
      <c r="F37">
        <v>59.12670547243674</v>
      </c>
      <c r="G37">
        <v>59.12670547243674</v>
      </c>
      <c r="H37">
        <v>4.6654897443788519</v>
      </c>
      <c r="I37">
        <v>4.6654897443788519</v>
      </c>
      <c r="J37">
        <v>4.6654897443788519</v>
      </c>
      <c r="K37">
        <v>6.2658822780301779</v>
      </c>
      <c r="L37">
        <v>59.12670547243674</v>
      </c>
      <c r="M37">
        <v>30</v>
      </c>
      <c r="N37" t="s">
        <v>65</v>
      </c>
      <c r="P37" t="s">
        <v>65</v>
      </c>
      <c r="Q37" t="s">
        <v>65</v>
      </c>
      <c r="R37" t="s">
        <v>65</v>
      </c>
      <c r="S37">
        <v>30</v>
      </c>
      <c r="T37" t="s">
        <v>40</v>
      </c>
      <c r="U37" t="s">
        <v>67</v>
      </c>
      <c r="V37" t="s">
        <v>83</v>
      </c>
    </row>
    <row r="38" spans="2:22">
      <c r="B38" t="s">
        <v>37</v>
      </c>
      <c r="C38">
        <v>79.877454476810584</v>
      </c>
      <c r="D38">
        <v>125.89505196220861</v>
      </c>
      <c r="E38">
        <v>336.06802020135166</v>
      </c>
      <c r="F38">
        <v>531.53678749161679</v>
      </c>
      <c r="G38">
        <v>585.85040490523488</v>
      </c>
      <c r="H38">
        <v>321.88097281432073</v>
      </c>
      <c r="I38">
        <v>169.78085611215272</v>
      </c>
      <c r="J38">
        <v>259.79855325846512</v>
      </c>
      <c r="K38">
        <v>257.70293875751906</v>
      </c>
      <c r="L38">
        <v>585.85040490523488</v>
      </c>
      <c r="M38">
        <v>180</v>
      </c>
      <c r="N38">
        <v>10</v>
      </c>
      <c r="O38">
        <v>2100</v>
      </c>
      <c r="P38">
        <v>10</v>
      </c>
      <c r="Q38">
        <v>10</v>
      </c>
      <c r="R38" t="s">
        <v>65</v>
      </c>
      <c r="S38">
        <v>2300</v>
      </c>
      <c r="T38" t="s">
        <v>41</v>
      </c>
      <c r="U38" t="s">
        <v>71</v>
      </c>
      <c r="V38" t="s">
        <v>83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P31" sqref="P31"/>
    </sheetView>
  </sheetViews>
  <sheetFormatPr defaultRowHeight="13.5"/>
  <cols>
    <col min="2" max="2" width="11.625" bestFit="1" customWidth="1"/>
    <col min="3" max="3" width="16.5" bestFit="1" customWidth="1"/>
    <col min="4" max="4" width="18.625" bestFit="1" customWidth="1"/>
    <col min="5" max="5" width="13.5" bestFit="1" customWidth="1"/>
  </cols>
  <sheetData>
    <row r="1" spans="2:6">
      <c r="B1">
        <v>1</v>
      </c>
      <c r="C1">
        <v>2</v>
      </c>
      <c r="D1">
        <v>3</v>
      </c>
      <c r="E1">
        <v>4</v>
      </c>
      <c r="F1">
        <v>5</v>
      </c>
    </row>
    <row r="2" spans="2:6">
      <c r="C2" t="s">
        <v>142</v>
      </c>
      <c r="D2" t="s">
        <v>143</v>
      </c>
      <c r="E2" t="s">
        <v>144</v>
      </c>
    </row>
    <row r="3" spans="2:6">
      <c r="C3" t="s">
        <v>145</v>
      </c>
      <c r="E3">
        <v>0</v>
      </c>
    </row>
    <row r="4" spans="2:6">
      <c r="B4" s="200" t="s">
        <v>4</v>
      </c>
      <c r="C4" t="s">
        <v>4</v>
      </c>
      <c r="D4">
        <v>39201</v>
      </c>
      <c r="E4">
        <v>131145.95882140982</v>
      </c>
      <c r="F4">
        <f>IF(E4&gt;10000,ROUND(E4,-3),IF(E4&gt;1000,ROUND(E4,-2),IF(E4&gt;=5,IF(E4&lt;10,ROUND(E4,-1),ROUND(E4,-1)),IF(E4=0,0,"*"))))</f>
        <v>131000</v>
      </c>
    </row>
    <row r="5" spans="2:6">
      <c r="B5" s="200" t="s">
        <v>5</v>
      </c>
      <c r="C5" t="s">
        <v>5</v>
      </c>
      <c r="D5">
        <v>39202</v>
      </c>
      <c r="E5">
        <v>14157.999999999978</v>
      </c>
      <c r="F5">
        <f t="shared" ref="F5:F38" si="0">IF(E5&gt;10000,ROUND(E5,-3),IF(E5&gt;1000,ROUND(E5,-2),IF(E5&gt;=5,IF(E5&lt;10,ROUND(E5,-1),ROUND(E5,-1)),IF(E5=0,0,"*"))))</f>
        <v>14000</v>
      </c>
    </row>
    <row r="6" spans="2:6">
      <c r="B6" s="200" t="s">
        <v>6</v>
      </c>
      <c r="C6" t="s">
        <v>6</v>
      </c>
      <c r="D6">
        <v>39203</v>
      </c>
      <c r="E6">
        <v>13832.063415394123</v>
      </c>
      <c r="F6">
        <f t="shared" si="0"/>
        <v>14000</v>
      </c>
    </row>
    <row r="7" spans="2:6">
      <c r="B7" s="200" t="s">
        <v>7</v>
      </c>
      <c r="C7" t="s">
        <v>7</v>
      </c>
      <c r="D7">
        <v>39204</v>
      </c>
      <c r="E7">
        <v>30748.911841401452</v>
      </c>
      <c r="F7">
        <f t="shared" si="0"/>
        <v>31000</v>
      </c>
    </row>
    <row r="8" spans="2:6">
      <c r="B8" s="200" t="s">
        <v>8</v>
      </c>
      <c r="C8" t="s">
        <v>8</v>
      </c>
      <c r="D8">
        <v>39205</v>
      </c>
      <c r="E8">
        <v>19090.864882661255</v>
      </c>
      <c r="F8">
        <f t="shared" si="0"/>
        <v>19000</v>
      </c>
    </row>
    <row r="9" spans="2:6">
      <c r="B9" s="200" t="s">
        <v>9</v>
      </c>
      <c r="C9" t="s">
        <v>9</v>
      </c>
      <c r="D9">
        <v>39206</v>
      </c>
      <c r="E9">
        <v>15785.778610439122</v>
      </c>
      <c r="F9">
        <f t="shared" si="0"/>
        <v>16000</v>
      </c>
    </row>
    <row r="10" spans="2:6">
      <c r="B10" s="200" t="s">
        <v>10</v>
      </c>
      <c r="C10" t="s">
        <v>10</v>
      </c>
      <c r="D10">
        <v>39208</v>
      </c>
      <c r="E10">
        <v>12081.679450683596</v>
      </c>
      <c r="F10">
        <f t="shared" si="0"/>
        <v>12000</v>
      </c>
    </row>
    <row r="11" spans="2:6">
      <c r="B11" s="200" t="s">
        <v>11</v>
      </c>
      <c r="C11" t="s">
        <v>11</v>
      </c>
      <c r="D11">
        <v>39209</v>
      </c>
      <c r="E11">
        <v>13298.389921576712</v>
      </c>
      <c r="F11">
        <f t="shared" si="0"/>
        <v>13000</v>
      </c>
    </row>
    <row r="12" spans="2:6">
      <c r="B12" s="200" t="s">
        <v>12</v>
      </c>
      <c r="C12" t="s">
        <v>12</v>
      </c>
      <c r="D12">
        <v>39210</v>
      </c>
      <c r="E12">
        <v>22686.470267297434</v>
      </c>
      <c r="F12">
        <f t="shared" si="0"/>
        <v>23000</v>
      </c>
    </row>
    <row r="13" spans="2:6">
      <c r="B13" s="200" t="s">
        <v>13</v>
      </c>
      <c r="C13" t="s">
        <v>13</v>
      </c>
      <c r="D13">
        <v>39211</v>
      </c>
      <c r="E13">
        <v>21435.012407928178</v>
      </c>
      <c r="F13">
        <f t="shared" si="0"/>
        <v>21000</v>
      </c>
    </row>
    <row r="14" spans="2:6">
      <c r="B14" s="200" t="s">
        <v>14</v>
      </c>
      <c r="C14" t="s">
        <v>14</v>
      </c>
      <c r="D14">
        <v>39212</v>
      </c>
      <c r="E14">
        <v>21844.435400479688</v>
      </c>
      <c r="F14">
        <f t="shared" si="0"/>
        <v>22000</v>
      </c>
    </row>
    <row r="15" spans="2:6">
      <c r="B15" s="200" t="s">
        <v>15</v>
      </c>
      <c r="C15" t="s">
        <v>146</v>
      </c>
      <c r="D15">
        <v>39301</v>
      </c>
      <c r="E15">
        <v>2531.9999999999973</v>
      </c>
      <c r="F15">
        <f t="shared" si="0"/>
        <v>2500</v>
      </c>
    </row>
    <row r="16" spans="2:6">
      <c r="B16" s="200" t="s">
        <v>16</v>
      </c>
      <c r="C16" t="s">
        <v>147</v>
      </c>
      <c r="D16">
        <v>39302</v>
      </c>
      <c r="E16">
        <v>2555.8129780923568</v>
      </c>
      <c r="F16">
        <f t="shared" si="0"/>
        <v>2600</v>
      </c>
    </row>
    <row r="17" spans="2:6">
      <c r="B17" s="200" t="s">
        <v>17</v>
      </c>
      <c r="C17" t="s">
        <v>148</v>
      </c>
      <c r="D17">
        <v>39303</v>
      </c>
      <c r="E17">
        <v>2846.6166278853657</v>
      </c>
      <c r="F17">
        <f t="shared" si="0"/>
        <v>2800</v>
      </c>
    </row>
    <row r="18" spans="2:6">
      <c r="B18" s="200" t="s">
        <v>18</v>
      </c>
      <c r="C18" t="s">
        <v>149</v>
      </c>
      <c r="D18">
        <v>39304</v>
      </c>
      <c r="E18">
        <v>3001.866428658479</v>
      </c>
      <c r="F18">
        <f t="shared" si="0"/>
        <v>3000</v>
      </c>
    </row>
    <row r="19" spans="2:6">
      <c r="B19" s="200" t="s">
        <v>19</v>
      </c>
      <c r="C19" t="s">
        <v>150</v>
      </c>
      <c r="D19">
        <v>39305</v>
      </c>
      <c r="E19">
        <v>1796.5056980056995</v>
      </c>
      <c r="F19">
        <f t="shared" si="0"/>
        <v>1800</v>
      </c>
    </row>
    <row r="20" spans="2:6">
      <c r="B20" s="200" t="s">
        <v>20</v>
      </c>
      <c r="C20" t="s">
        <v>151</v>
      </c>
      <c r="D20">
        <v>39306</v>
      </c>
      <c r="E20">
        <v>863</v>
      </c>
      <c r="F20">
        <f t="shared" si="0"/>
        <v>860</v>
      </c>
    </row>
    <row r="21" spans="2:6">
      <c r="B21" s="200" t="s">
        <v>21</v>
      </c>
      <c r="C21" t="s">
        <v>152</v>
      </c>
      <c r="D21">
        <v>39307</v>
      </c>
      <c r="E21">
        <v>1740.1334176356381</v>
      </c>
      <c r="F21">
        <f t="shared" si="0"/>
        <v>1700</v>
      </c>
    </row>
    <row r="22" spans="2:6">
      <c r="B22" s="200" t="s">
        <v>22</v>
      </c>
      <c r="C22" t="s">
        <v>153</v>
      </c>
      <c r="D22">
        <v>39341</v>
      </c>
      <c r="E22">
        <v>3477.6707553841125</v>
      </c>
      <c r="F22">
        <f t="shared" si="0"/>
        <v>3500</v>
      </c>
    </row>
    <row r="23" spans="2:6">
      <c r="B23" s="200" t="s">
        <v>23</v>
      </c>
      <c r="C23" t="s">
        <v>154</v>
      </c>
      <c r="D23">
        <v>39344</v>
      </c>
      <c r="E23">
        <v>7850.5917911206034</v>
      </c>
      <c r="F23">
        <f t="shared" si="0"/>
        <v>7900</v>
      </c>
    </row>
    <row r="24" spans="2:6">
      <c r="B24" s="200" t="s">
        <v>24</v>
      </c>
      <c r="C24" t="s">
        <v>155</v>
      </c>
      <c r="D24">
        <v>39363</v>
      </c>
      <c r="E24">
        <v>4365.3488524590111</v>
      </c>
      <c r="F24">
        <f t="shared" si="0"/>
        <v>4400</v>
      </c>
    </row>
    <row r="25" spans="2:6">
      <c r="B25" s="200" t="s">
        <v>25</v>
      </c>
      <c r="C25" t="s">
        <v>156</v>
      </c>
      <c r="D25">
        <v>39364</v>
      </c>
      <c r="E25">
        <v>490.15964771837355</v>
      </c>
      <c r="F25">
        <f t="shared" si="0"/>
        <v>490</v>
      </c>
    </row>
    <row r="26" spans="2:6">
      <c r="B26" s="200" t="s">
        <v>26</v>
      </c>
      <c r="C26" t="s">
        <v>157</v>
      </c>
      <c r="D26">
        <v>39386</v>
      </c>
      <c r="E26">
        <v>16090.863211702281</v>
      </c>
      <c r="F26">
        <f t="shared" si="0"/>
        <v>16000</v>
      </c>
    </row>
    <row r="27" spans="2:6">
      <c r="B27" s="200" t="s">
        <v>27</v>
      </c>
      <c r="C27" t="s">
        <v>158</v>
      </c>
      <c r="D27">
        <v>39387</v>
      </c>
      <c r="E27">
        <v>8250.3877907884289</v>
      </c>
      <c r="F27">
        <f t="shared" si="0"/>
        <v>8300</v>
      </c>
    </row>
    <row r="28" spans="2:6">
      <c r="B28" s="200" t="s">
        <v>28</v>
      </c>
      <c r="C28" t="s">
        <v>159</v>
      </c>
      <c r="D28">
        <v>39401</v>
      </c>
      <c r="E28">
        <v>7129.8558406987904</v>
      </c>
      <c r="F28">
        <f t="shared" si="0"/>
        <v>7100</v>
      </c>
    </row>
    <row r="29" spans="2:6">
      <c r="B29" s="200" t="s">
        <v>29</v>
      </c>
      <c r="C29" t="s">
        <v>160</v>
      </c>
      <c r="D29">
        <v>39402</v>
      </c>
      <c r="E29">
        <v>12199.900492942059</v>
      </c>
      <c r="F29">
        <f t="shared" si="0"/>
        <v>12000</v>
      </c>
    </row>
    <row r="30" spans="2:6">
      <c r="B30" s="200" t="s">
        <v>30</v>
      </c>
      <c r="C30" t="s">
        <v>161</v>
      </c>
      <c r="D30">
        <v>39403</v>
      </c>
      <c r="E30">
        <v>5663.4110739553553</v>
      </c>
      <c r="F30">
        <f t="shared" si="0"/>
        <v>5700</v>
      </c>
    </row>
    <row r="31" spans="2:6">
      <c r="B31" s="200" t="s">
        <v>31</v>
      </c>
      <c r="C31" t="s">
        <v>162</v>
      </c>
      <c r="D31">
        <v>39405</v>
      </c>
      <c r="E31">
        <v>4025.8621340887657</v>
      </c>
      <c r="F31">
        <f t="shared" si="0"/>
        <v>4000</v>
      </c>
    </row>
    <row r="32" spans="2:6">
      <c r="B32" s="200" t="s">
        <v>32</v>
      </c>
      <c r="C32" t="s">
        <v>163</v>
      </c>
      <c r="D32">
        <v>39410</v>
      </c>
      <c r="E32">
        <v>4590.5536681912427</v>
      </c>
      <c r="F32">
        <f t="shared" si="0"/>
        <v>4600</v>
      </c>
    </row>
    <row r="33" spans="2:6">
      <c r="B33" s="200" t="s">
        <v>33</v>
      </c>
      <c r="C33" t="s">
        <v>164</v>
      </c>
      <c r="D33">
        <v>39411</v>
      </c>
      <c r="E33">
        <v>6182.8924765188658</v>
      </c>
      <c r="F33">
        <f t="shared" si="0"/>
        <v>6200</v>
      </c>
    </row>
    <row r="34" spans="2:6">
      <c r="B34" s="200" t="s">
        <v>34</v>
      </c>
      <c r="C34" t="s">
        <v>165</v>
      </c>
      <c r="D34">
        <v>39412</v>
      </c>
      <c r="E34">
        <v>18180.999999999975</v>
      </c>
      <c r="F34">
        <f t="shared" si="0"/>
        <v>18000</v>
      </c>
    </row>
    <row r="35" spans="2:6">
      <c r="B35" s="200" t="s">
        <v>35</v>
      </c>
      <c r="C35" t="s">
        <v>166</v>
      </c>
      <c r="D35">
        <v>39424</v>
      </c>
      <c r="E35">
        <v>4505.1097613859947</v>
      </c>
      <c r="F35">
        <f t="shared" si="0"/>
        <v>4500</v>
      </c>
    </row>
    <row r="36" spans="2:6">
      <c r="B36" s="200" t="s">
        <v>36</v>
      </c>
      <c r="C36" t="s">
        <v>167</v>
      </c>
      <c r="D36">
        <v>39427</v>
      </c>
      <c r="E36">
        <v>2066.5214723926374</v>
      </c>
      <c r="F36">
        <f t="shared" si="0"/>
        <v>2100</v>
      </c>
    </row>
    <row r="37" spans="2:6">
      <c r="B37" s="200" t="s">
        <v>37</v>
      </c>
      <c r="C37" t="s">
        <v>168</v>
      </c>
      <c r="D37">
        <v>39428</v>
      </c>
      <c r="E37">
        <v>11564.501838235274</v>
      </c>
      <c r="F37">
        <f t="shared" si="0"/>
        <v>12000</v>
      </c>
    </row>
    <row r="38" spans="2:6">
      <c r="C38" t="s">
        <v>169</v>
      </c>
      <c r="D38">
        <v>39291.652651029486</v>
      </c>
      <c r="E38">
        <v>448078.1309771309</v>
      </c>
      <c r="F38">
        <f t="shared" si="0"/>
        <v>448000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3"/>
  <sheetViews>
    <sheetView workbookViewId="0">
      <selection activeCell="P28" sqref="P28"/>
    </sheetView>
  </sheetViews>
  <sheetFormatPr defaultRowHeight="13.5"/>
  <cols>
    <col min="1" max="1" width="11.25" style="183" bestFit="1" customWidth="1"/>
    <col min="2" max="2" width="5.25" bestFit="1" customWidth="1"/>
    <col min="3" max="3" width="8.625" bestFit="1" customWidth="1"/>
    <col min="4" max="4" width="7.25" bestFit="1" customWidth="1"/>
    <col min="5" max="5" width="3.5" bestFit="1" customWidth="1"/>
    <col min="6" max="6" width="11.625" style="161" bestFit="1" customWidth="1"/>
    <col min="7" max="7" width="7.5" style="161" bestFit="1" customWidth="1"/>
    <col min="8" max="8" width="8.5" style="161" bestFit="1" customWidth="1"/>
    <col min="9" max="9" width="7.5" style="161" bestFit="1" customWidth="1"/>
    <col min="10" max="11" width="8.5" style="161" bestFit="1" customWidth="1"/>
    <col min="12" max="12" width="9.5" style="161" bestFit="1" customWidth="1"/>
    <col min="13" max="14" width="9" style="183"/>
  </cols>
  <sheetData>
    <row r="1" spans="1:14">
      <c r="A1" s="183">
        <v>1</v>
      </c>
      <c r="B1" s="183">
        <v>2</v>
      </c>
      <c r="C1" s="183">
        <v>3</v>
      </c>
      <c r="D1" s="183">
        <v>4</v>
      </c>
      <c r="E1" s="183">
        <v>5</v>
      </c>
      <c r="F1" s="183">
        <v>6</v>
      </c>
      <c r="G1" s="183">
        <v>7</v>
      </c>
      <c r="H1" s="183">
        <v>8</v>
      </c>
      <c r="I1" s="183">
        <v>9</v>
      </c>
      <c r="J1" s="183">
        <v>10</v>
      </c>
      <c r="K1" s="183">
        <v>11</v>
      </c>
      <c r="L1" s="183">
        <v>12</v>
      </c>
    </row>
    <row r="2" spans="1:14">
      <c r="B2" s="159">
        <v>10</v>
      </c>
      <c r="C2" s="159">
        <v>11</v>
      </c>
      <c r="D2" s="159">
        <v>12</v>
      </c>
      <c r="E2" s="159">
        <v>13</v>
      </c>
      <c r="F2" s="159">
        <v>14</v>
      </c>
      <c r="G2" s="159">
        <v>15</v>
      </c>
      <c r="H2" s="159">
        <v>16</v>
      </c>
      <c r="I2" s="159">
        <v>17</v>
      </c>
      <c r="J2" s="159">
        <v>18</v>
      </c>
      <c r="K2" s="159">
        <v>19</v>
      </c>
      <c r="L2" s="159">
        <v>20</v>
      </c>
    </row>
    <row r="3" spans="1:14">
      <c r="D3" s="160"/>
      <c r="E3" s="160"/>
      <c r="G3" s="162"/>
    </row>
    <row r="4" spans="1:14">
      <c r="B4" s="163" t="s">
        <v>123</v>
      </c>
      <c r="C4" s="163" t="s">
        <v>89</v>
      </c>
      <c r="D4" s="163" t="s">
        <v>124</v>
      </c>
      <c r="E4" s="163"/>
      <c r="F4" s="164" t="s">
        <v>86</v>
      </c>
      <c r="G4" s="165" t="s">
        <v>117</v>
      </c>
      <c r="H4" s="166" t="s">
        <v>118</v>
      </c>
      <c r="I4" s="166" t="s">
        <v>119</v>
      </c>
      <c r="J4" s="166" t="s">
        <v>120</v>
      </c>
      <c r="K4" s="166" t="s">
        <v>121</v>
      </c>
      <c r="L4" s="167" t="s">
        <v>122</v>
      </c>
    </row>
    <row r="5" spans="1:14">
      <c r="A5" s="183" t="str">
        <f>B5&amp;C5&amp;F5</f>
        <v>L1L1高知市</v>
      </c>
      <c r="B5" s="163" t="s">
        <v>82</v>
      </c>
      <c r="C5" s="163" t="s">
        <v>82</v>
      </c>
      <c r="D5" s="163" t="s">
        <v>83</v>
      </c>
      <c r="E5" s="163"/>
      <c r="F5" s="168" t="s">
        <v>4</v>
      </c>
      <c r="G5" s="169">
        <v>340</v>
      </c>
      <c r="H5" s="170">
        <v>8100</v>
      </c>
      <c r="I5" s="170">
        <v>70</v>
      </c>
      <c r="J5" s="170">
        <v>2200</v>
      </c>
      <c r="K5" s="170">
        <v>990</v>
      </c>
      <c r="L5" s="171">
        <v>12000</v>
      </c>
    </row>
    <row r="6" spans="1:14">
      <c r="A6" s="183" t="str">
        <f t="shared" ref="A6:A69" si="0">B6&amp;C6&amp;F6</f>
        <v>L1L1室戸市</v>
      </c>
      <c r="B6" s="163" t="s">
        <v>82</v>
      </c>
      <c r="C6" s="163" t="s">
        <v>82</v>
      </c>
      <c r="D6" s="163" t="s">
        <v>83</v>
      </c>
      <c r="E6" s="163"/>
      <c r="F6" s="172" t="s">
        <v>5</v>
      </c>
      <c r="G6" s="173">
        <v>10</v>
      </c>
      <c r="H6" s="174">
        <v>400</v>
      </c>
      <c r="I6" s="174" t="s">
        <v>65</v>
      </c>
      <c r="J6" s="174">
        <v>100</v>
      </c>
      <c r="K6" s="174">
        <v>110</v>
      </c>
      <c r="L6" s="175">
        <v>620</v>
      </c>
      <c r="N6" s="184"/>
    </row>
    <row r="7" spans="1:14">
      <c r="A7" s="183" t="str">
        <f t="shared" si="0"/>
        <v>L1L1安芸市</v>
      </c>
      <c r="B7" s="163" t="s">
        <v>82</v>
      </c>
      <c r="C7" s="163" t="s">
        <v>82</v>
      </c>
      <c r="D7" s="163" t="s">
        <v>83</v>
      </c>
      <c r="E7" s="163"/>
      <c r="F7" s="172" t="s">
        <v>6</v>
      </c>
      <c r="G7" s="173">
        <v>30</v>
      </c>
      <c r="H7" s="174">
        <v>270</v>
      </c>
      <c r="I7" s="174" t="s">
        <v>65</v>
      </c>
      <c r="J7" s="174">
        <v>810</v>
      </c>
      <c r="K7" s="174">
        <v>240</v>
      </c>
      <c r="L7" s="175">
        <v>1300</v>
      </c>
      <c r="N7" s="185"/>
    </row>
    <row r="8" spans="1:14">
      <c r="A8" s="183" t="str">
        <f t="shared" si="0"/>
        <v>L1L1南国市</v>
      </c>
      <c r="B8" s="163" t="s">
        <v>82</v>
      </c>
      <c r="C8" s="163" t="s">
        <v>82</v>
      </c>
      <c r="D8" s="163" t="s">
        <v>83</v>
      </c>
      <c r="E8" s="163"/>
      <c r="F8" s="172" t="s">
        <v>7</v>
      </c>
      <c r="G8" s="173">
        <v>20</v>
      </c>
      <c r="H8" s="174">
        <v>900</v>
      </c>
      <c r="I8" s="174" t="s">
        <v>65</v>
      </c>
      <c r="J8" s="174">
        <v>10</v>
      </c>
      <c r="K8" s="174">
        <v>80</v>
      </c>
      <c r="L8" s="175">
        <v>1000</v>
      </c>
    </row>
    <row r="9" spans="1:14">
      <c r="A9" s="183" t="str">
        <f t="shared" si="0"/>
        <v>L1L1土佐市</v>
      </c>
      <c r="B9" s="163" t="s">
        <v>82</v>
      </c>
      <c r="C9" s="163" t="s">
        <v>82</v>
      </c>
      <c r="D9" s="163" t="s">
        <v>83</v>
      </c>
      <c r="E9" s="163"/>
      <c r="F9" s="172" t="s">
        <v>8</v>
      </c>
      <c r="G9" s="173">
        <v>270</v>
      </c>
      <c r="H9" s="174">
        <v>330</v>
      </c>
      <c r="I9" s="174">
        <v>10</v>
      </c>
      <c r="J9" s="174">
        <v>1400</v>
      </c>
      <c r="K9" s="174">
        <v>0</v>
      </c>
      <c r="L9" s="175">
        <v>2100</v>
      </c>
    </row>
    <row r="10" spans="1:14">
      <c r="A10" s="183" t="str">
        <f t="shared" si="0"/>
        <v>L1L1須崎市</v>
      </c>
      <c r="B10" s="163" t="s">
        <v>82</v>
      </c>
      <c r="C10" s="163" t="s">
        <v>82</v>
      </c>
      <c r="D10" s="163" t="s">
        <v>83</v>
      </c>
      <c r="E10" s="163"/>
      <c r="F10" s="172" t="s">
        <v>9</v>
      </c>
      <c r="G10" s="173">
        <v>50</v>
      </c>
      <c r="H10" s="174">
        <v>140</v>
      </c>
      <c r="I10" s="174" t="s">
        <v>65</v>
      </c>
      <c r="J10" s="174">
        <v>3400</v>
      </c>
      <c r="K10" s="174">
        <v>210</v>
      </c>
      <c r="L10" s="175">
        <v>3800</v>
      </c>
    </row>
    <row r="11" spans="1:14">
      <c r="A11" s="183" t="str">
        <f t="shared" si="0"/>
        <v>L1L1宿毛市</v>
      </c>
      <c r="B11" s="163" t="s">
        <v>82</v>
      </c>
      <c r="C11" s="163" t="s">
        <v>82</v>
      </c>
      <c r="D11" s="163" t="s">
        <v>83</v>
      </c>
      <c r="E11" s="163"/>
      <c r="F11" s="172" t="s">
        <v>10</v>
      </c>
      <c r="G11" s="173">
        <v>10</v>
      </c>
      <c r="H11" s="174">
        <v>60</v>
      </c>
      <c r="I11" s="174" t="s">
        <v>65</v>
      </c>
      <c r="J11" s="174">
        <v>2400</v>
      </c>
      <c r="K11" s="174">
        <v>90</v>
      </c>
      <c r="L11" s="175">
        <v>2500</v>
      </c>
    </row>
    <row r="12" spans="1:14">
      <c r="A12" s="183" t="str">
        <f t="shared" si="0"/>
        <v>L1L1土佐清水市</v>
      </c>
      <c r="B12" s="163" t="s">
        <v>82</v>
      </c>
      <c r="C12" s="163" t="s">
        <v>82</v>
      </c>
      <c r="D12" s="163" t="s">
        <v>83</v>
      </c>
      <c r="E12" s="163"/>
      <c r="F12" s="172" t="s">
        <v>11</v>
      </c>
      <c r="G12" s="173">
        <v>30</v>
      </c>
      <c r="H12" s="174">
        <v>620</v>
      </c>
      <c r="I12" s="174">
        <v>10</v>
      </c>
      <c r="J12" s="174">
        <v>3800</v>
      </c>
      <c r="K12" s="174">
        <v>50</v>
      </c>
      <c r="L12" s="175">
        <v>4500</v>
      </c>
    </row>
    <row r="13" spans="1:14">
      <c r="A13" s="183" t="str">
        <f t="shared" si="0"/>
        <v>L1L1四万十市</v>
      </c>
      <c r="B13" s="163" t="s">
        <v>82</v>
      </c>
      <c r="C13" s="163" t="s">
        <v>82</v>
      </c>
      <c r="D13" s="163" t="s">
        <v>83</v>
      </c>
      <c r="E13" s="163"/>
      <c r="F13" s="172" t="s">
        <v>12</v>
      </c>
      <c r="G13" s="173">
        <v>140</v>
      </c>
      <c r="H13" s="174">
        <v>1600</v>
      </c>
      <c r="I13" s="174">
        <v>30</v>
      </c>
      <c r="J13" s="174">
        <v>20</v>
      </c>
      <c r="K13" s="174">
        <v>140</v>
      </c>
      <c r="L13" s="175">
        <v>1900</v>
      </c>
    </row>
    <row r="14" spans="1:14">
      <c r="A14" s="183" t="str">
        <f t="shared" si="0"/>
        <v>L1L1香南市</v>
      </c>
      <c r="B14" s="163" t="s">
        <v>82</v>
      </c>
      <c r="C14" s="163" t="s">
        <v>82</v>
      </c>
      <c r="D14" s="163" t="s">
        <v>83</v>
      </c>
      <c r="E14" s="163"/>
      <c r="F14" s="172" t="s">
        <v>13</v>
      </c>
      <c r="G14" s="173">
        <v>10</v>
      </c>
      <c r="H14" s="174">
        <v>410</v>
      </c>
      <c r="I14" s="174" t="s">
        <v>65</v>
      </c>
      <c r="J14" s="174">
        <v>280</v>
      </c>
      <c r="K14" s="174">
        <v>30</v>
      </c>
      <c r="L14" s="175">
        <v>740</v>
      </c>
    </row>
    <row r="15" spans="1:14">
      <c r="A15" s="183" t="str">
        <f t="shared" si="0"/>
        <v>L1L1香美市</v>
      </c>
      <c r="B15" s="163" t="s">
        <v>82</v>
      </c>
      <c r="C15" s="163" t="s">
        <v>82</v>
      </c>
      <c r="D15" s="163" t="s">
        <v>83</v>
      </c>
      <c r="E15" s="163"/>
      <c r="F15" s="172" t="s">
        <v>14</v>
      </c>
      <c r="G15" s="173" t="s">
        <v>65</v>
      </c>
      <c r="H15" s="174">
        <v>100</v>
      </c>
      <c r="I15" s="174" t="s">
        <v>65</v>
      </c>
      <c r="J15" s="174">
        <v>0</v>
      </c>
      <c r="K15" s="174">
        <v>310</v>
      </c>
      <c r="L15" s="175">
        <v>410</v>
      </c>
    </row>
    <row r="16" spans="1:14">
      <c r="A16" s="183" t="str">
        <f t="shared" si="0"/>
        <v>L1L1東洋町</v>
      </c>
      <c r="B16" s="163" t="s">
        <v>82</v>
      </c>
      <c r="C16" s="163" t="s">
        <v>82</v>
      </c>
      <c r="D16" s="163" t="s">
        <v>83</v>
      </c>
      <c r="E16" s="163"/>
      <c r="F16" s="172" t="s">
        <v>15</v>
      </c>
      <c r="G16" s="173">
        <v>10</v>
      </c>
      <c r="H16" s="174">
        <v>30</v>
      </c>
      <c r="I16" s="174" t="s">
        <v>65</v>
      </c>
      <c r="J16" s="174">
        <v>380</v>
      </c>
      <c r="K16" s="174">
        <v>120</v>
      </c>
      <c r="L16" s="175">
        <v>530</v>
      </c>
    </row>
    <row r="17" spans="1:14">
      <c r="A17" s="183" t="str">
        <f t="shared" si="0"/>
        <v>L1L1奈半利町</v>
      </c>
      <c r="B17" s="163" t="s">
        <v>82</v>
      </c>
      <c r="C17" s="163" t="s">
        <v>82</v>
      </c>
      <c r="D17" s="163" t="s">
        <v>83</v>
      </c>
      <c r="E17" s="163"/>
      <c r="F17" s="172" t="s">
        <v>16</v>
      </c>
      <c r="G17" s="173" t="s">
        <v>65</v>
      </c>
      <c r="H17" s="174">
        <v>70</v>
      </c>
      <c r="I17" s="174" t="s">
        <v>65</v>
      </c>
      <c r="J17" s="174">
        <v>50</v>
      </c>
      <c r="K17" s="174">
        <v>120</v>
      </c>
      <c r="L17" s="175">
        <v>230</v>
      </c>
    </row>
    <row r="18" spans="1:14">
      <c r="A18" s="183" t="str">
        <f t="shared" si="0"/>
        <v>L1L1田野町</v>
      </c>
      <c r="B18" s="163" t="s">
        <v>82</v>
      </c>
      <c r="C18" s="163" t="s">
        <v>82</v>
      </c>
      <c r="D18" s="163" t="s">
        <v>83</v>
      </c>
      <c r="E18" s="163"/>
      <c r="F18" s="172" t="s">
        <v>17</v>
      </c>
      <c r="G18" s="173">
        <v>10</v>
      </c>
      <c r="H18" s="174">
        <v>120</v>
      </c>
      <c r="I18" s="174" t="s">
        <v>65</v>
      </c>
      <c r="J18" s="174">
        <v>50</v>
      </c>
      <c r="K18" s="174" t="s">
        <v>65</v>
      </c>
      <c r="L18" s="175">
        <v>180</v>
      </c>
    </row>
    <row r="19" spans="1:14">
      <c r="A19" s="183" t="str">
        <f t="shared" si="0"/>
        <v>L1L1安田町</v>
      </c>
      <c r="B19" s="163" t="s">
        <v>82</v>
      </c>
      <c r="C19" s="163" t="s">
        <v>82</v>
      </c>
      <c r="D19" s="163" t="s">
        <v>83</v>
      </c>
      <c r="E19" s="163"/>
      <c r="F19" s="172" t="s">
        <v>18</v>
      </c>
      <c r="G19" s="173" t="s">
        <v>65</v>
      </c>
      <c r="H19" s="174">
        <v>110</v>
      </c>
      <c r="I19" s="174" t="s">
        <v>65</v>
      </c>
      <c r="J19" s="174" t="s">
        <v>65</v>
      </c>
      <c r="K19" s="174">
        <v>80</v>
      </c>
      <c r="L19" s="175">
        <v>190</v>
      </c>
    </row>
    <row r="20" spans="1:14">
      <c r="A20" s="183" t="str">
        <f t="shared" si="0"/>
        <v>L1L1北川村</v>
      </c>
      <c r="B20" s="163" t="s">
        <v>82</v>
      </c>
      <c r="C20" s="163" t="s">
        <v>82</v>
      </c>
      <c r="D20" s="163" t="s">
        <v>83</v>
      </c>
      <c r="E20" s="163"/>
      <c r="F20" s="172" t="s">
        <v>19</v>
      </c>
      <c r="G20" s="173" t="s">
        <v>65</v>
      </c>
      <c r="H20" s="174">
        <v>10</v>
      </c>
      <c r="I20" s="174" t="s">
        <v>65</v>
      </c>
      <c r="J20" s="174">
        <v>0</v>
      </c>
      <c r="K20" s="174">
        <v>10</v>
      </c>
      <c r="L20" s="175">
        <v>30</v>
      </c>
    </row>
    <row r="21" spans="1:14">
      <c r="A21" s="183" t="str">
        <f t="shared" si="0"/>
        <v>L1L1馬路村</v>
      </c>
      <c r="B21" s="163" t="s">
        <v>82</v>
      </c>
      <c r="C21" s="163" t="s">
        <v>82</v>
      </c>
      <c r="D21" s="163" t="s">
        <v>83</v>
      </c>
      <c r="E21" s="163"/>
      <c r="F21" s="172" t="s">
        <v>20</v>
      </c>
      <c r="G21" s="173" t="s">
        <v>65</v>
      </c>
      <c r="H21" s="174" t="s">
        <v>65</v>
      </c>
      <c r="I21" s="174" t="s">
        <v>65</v>
      </c>
      <c r="J21" s="174">
        <v>0</v>
      </c>
      <c r="K21" s="174">
        <v>0</v>
      </c>
      <c r="L21" s="175" t="s">
        <v>65</v>
      </c>
    </row>
    <row r="22" spans="1:14">
      <c r="A22" s="183" t="str">
        <f t="shared" si="0"/>
        <v>L1L1芸西村</v>
      </c>
      <c r="B22" s="163" t="s">
        <v>82</v>
      </c>
      <c r="C22" s="163" t="s">
        <v>82</v>
      </c>
      <c r="D22" s="163" t="s">
        <v>83</v>
      </c>
      <c r="E22" s="163"/>
      <c r="F22" s="172" t="s">
        <v>21</v>
      </c>
      <c r="G22" s="173" t="s">
        <v>65</v>
      </c>
      <c r="H22" s="174" t="s">
        <v>65</v>
      </c>
      <c r="I22" s="174" t="s">
        <v>65</v>
      </c>
      <c r="J22" s="174">
        <v>0</v>
      </c>
      <c r="K22" s="174">
        <v>0</v>
      </c>
      <c r="L22" s="175" t="s">
        <v>65</v>
      </c>
    </row>
    <row r="23" spans="1:14">
      <c r="A23" s="183" t="str">
        <f t="shared" si="0"/>
        <v>L1L1本山町</v>
      </c>
      <c r="B23" s="163" t="s">
        <v>82</v>
      </c>
      <c r="C23" s="163" t="s">
        <v>82</v>
      </c>
      <c r="D23" s="163" t="s">
        <v>83</v>
      </c>
      <c r="E23" s="163"/>
      <c r="F23" s="172" t="s">
        <v>22</v>
      </c>
      <c r="G23" s="173" t="s">
        <v>65</v>
      </c>
      <c r="H23" s="174">
        <v>0</v>
      </c>
      <c r="I23" s="174" t="s">
        <v>65</v>
      </c>
      <c r="J23" s="174">
        <v>0</v>
      </c>
      <c r="K23" s="174">
        <v>0</v>
      </c>
      <c r="L23" s="175" t="s">
        <v>65</v>
      </c>
    </row>
    <row r="24" spans="1:14">
      <c r="A24" s="183" t="str">
        <f t="shared" si="0"/>
        <v>L1L1大豊町</v>
      </c>
      <c r="B24" s="163" t="s">
        <v>82</v>
      </c>
      <c r="C24" s="163" t="s">
        <v>82</v>
      </c>
      <c r="D24" s="163" t="s">
        <v>83</v>
      </c>
      <c r="E24" s="163"/>
      <c r="F24" s="172" t="s">
        <v>23</v>
      </c>
      <c r="G24" s="173" t="s">
        <v>65</v>
      </c>
      <c r="H24" s="174">
        <v>0</v>
      </c>
      <c r="I24" s="174" t="s">
        <v>65</v>
      </c>
      <c r="J24" s="174">
        <v>0</v>
      </c>
      <c r="K24" s="174">
        <v>0</v>
      </c>
      <c r="L24" s="175" t="s">
        <v>65</v>
      </c>
    </row>
    <row r="25" spans="1:14">
      <c r="A25" s="183" t="str">
        <f t="shared" si="0"/>
        <v>L1L1土佐町</v>
      </c>
      <c r="B25" s="163" t="s">
        <v>82</v>
      </c>
      <c r="C25" s="163" t="s">
        <v>82</v>
      </c>
      <c r="D25" s="163" t="s">
        <v>83</v>
      </c>
      <c r="E25" s="163"/>
      <c r="F25" s="172" t="s">
        <v>24</v>
      </c>
      <c r="G25" s="173" t="s">
        <v>65</v>
      </c>
      <c r="H25" s="174">
        <v>0</v>
      </c>
      <c r="I25" s="174" t="s">
        <v>65</v>
      </c>
      <c r="J25" s="174">
        <v>0</v>
      </c>
      <c r="K25" s="174">
        <v>0</v>
      </c>
      <c r="L25" s="175" t="s">
        <v>65</v>
      </c>
    </row>
    <row r="26" spans="1:14">
      <c r="A26" s="183" t="str">
        <f t="shared" si="0"/>
        <v>L1L1大川村</v>
      </c>
      <c r="B26" s="163" t="s">
        <v>82</v>
      </c>
      <c r="C26" s="163" t="s">
        <v>82</v>
      </c>
      <c r="D26" s="163" t="s">
        <v>83</v>
      </c>
      <c r="E26" s="163"/>
      <c r="F26" s="172" t="s">
        <v>25</v>
      </c>
      <c r="G26" s="173">
        <v>0</v>
      </c>
      <c r="H26" s="174">
        <v>0</v>
      </c>
      <c r="I26" s="174">
        <v>0</v>
      </c>
      <c r="J26" s="174">
        <v>0</v>
      </c>
      <c r="K26" s="174">
        <v>0</v>
      </c>
      <c r="L26" s="175">
        <v>0</v>
      </c>
    </row>
    <row r="27" spans="1:14">
      <c r="A27" s="183" t="str">
        <f t="shared" si="0"/>
        <v>L1L1いの町</v>
      </c>
      <c r="B27" s="163" t="s">
        <v>82</v>
      </c>
      <c r="C27" s="163" t="s">
        <v>82</v>
      </c>
      <c r="D27" s="163" t="s">
        <v>83</v>
      </c>
      <c r="E27" s="163"/>
      <c r="F27" s="172" t="s">
        <v>26</v>
      </c>
      <c r="G27" s="173">
        <v>40</v>
      </c>
      <c r="H27" s="174">
        <v>240</v>
      </c>
      <c r="I27" s="174">
        <v>10</v>
      </c>
      <c r="J27" s="174">
        <v>0</v>
      </c>
      <c r="K27" s="174">
        <v>50</v>
      </c>
      <c r="L27" s="175">
        <v>350</v>
      </c>
    </row>
    <row r="28" spans="1:14">
      <c r="A28" s="183" t="str">
        <f t="shared" si="0"/>
        <v>L1L1仁淀川町</v>
      </c>
      <c r="B28" s="163" t="s">
        <v>82</v>
      </c>
      <c r="C28" s="163" t="s">
        <v>82</v>
      </c>
      <c r="D28" s="163" t="s">
        <v>83</v>
      </c>
      <c r="E28" s="163"/>
      <c r="F28" s="172" t="s">
        <v>27</v>
      </c>
      <c r="G28" s="173" t="s">
        <v>65</v>
      </c>
      <c r="H28" s="174" t="s">
        <v>65</v>
      </c>
      <c r="I28" s="174" t="s">
        <v>65</v>
      </c>
      <c r="J28" s="174">
        <v>0</v>
      </c>
      <c r="K28" s="174">
        <v>0</v>
      </c>
      <c r="L28" s="175" t="s">
        <v>65</v>
      </c>
    </row>
    <row r="29" spans="1:14">
      <c r="A29" s="183" t="str">
        <f t="shared" si="0"/>
        <v>L1L1中土佐町</v>
      </c>
      <c r="B29" s="163" t="s">
        <v>82</v>
      </c>
      <c r="C29" s="163" t="s">
        <v>82</v>
      </c>
      <c r="D29" s="163" t="s">
        <v>83</v>
      </c>
      <c r="E29" s="163"/>
      <c r="F29" s="172" t="s">
        <v>28</v>
      </c>
      <c r="G29" s="173">
        <v>30</v>
      </c>
      <c r="H29" s="174">
        <v>90</v>
      </c>
      <c r="I29" s="174" t="s">
        <v>65</v>
      </c>
      <c r="J29" s="174">
        <v>880</v>
      </c>
      <c r="K29" s="174">
        <v>160</v>
      </c>
      <c r="L29" s="175">
        <v>1200</v>
      </c>
    </row>
    <row r="30" spans="1:14">
      <c r="A30" s="183" t="str">
        <f t="shared" si="0"/>
        <v>L1L1佐川町</v>
      </c>
      <c r="B30" s="163" t="s">
        <v>82</v>
      </c>
      <c r="C30" s="163" t="s">
        <v>82</v>
      </c>
      <c r="D30" s="163" t="s">
        <v>83</v>
      </c>
      <c r="E30" s="163"/>
      <c r="F30" s="172" t="s">
        <v>29</v>
      </c>
      <c r="G30" s="173" t="s">
        <v>65</v>
      </c>
      <c r="H30" s="174" t="s">
        <v>65</v>
      </c>
      <c r="I30" s="174" t="s">
        <v>65</v>
      </c>
      <c r="J30" s="174">
        <v>0</v>
      </c>
      <c r="K30" s="174">
        <v>0</v>
      </c>
      <c r="L30" s="175" t="s">
        <v>65</v>
      </c>
    </row>
    <row r="31" spans="1:14">
      <c r="A31" s="183" t="str">
        <f t="shared" si="0"/>
        <v>L1L1越知町</v>
      </c>
      <c r="B31" s="163" t="s">
        <v>82</v>
      </c>
      <c r="C31" s="163" t="s">
        <v>82</v>
      </c>
      <c r="D31" s="163" t="s">
        <v>83</v>
      </c>
      <c r="E31" s="163"/>
      <c r="F31" s="172" t="s">
        <v>30</v>
      </c>
      <c r="G31" s="173" t="s">
        <v>65</v>
      </c>
      <c r="H31" s="174">
        <v>0</v>
      </c>
      <c r="I31" s="174" t="s">
        <v>65</v>
      </c>
      <c r="J31" s="174">
        <v>0</v>
      </c>
      <c r="K31" s="174">
        <v>0</v>
      </c>
      <c r="L31" s="175" t="s">
        <v>65</v>
      </c>
    </row>
    <row r="32" spans="1:14">
      <c r="A32" s="183" t="str">
        <f t="shared" si="0"/>
        <v>L1L1檮原町</v>
      </c>
      <c r="B32" s="163" t="s">
        <v>82</v>
      </c>
      <c r="C32" s="163" t="s">
        <v>82</v>
      </c>
      <c r="D32" s="163" t="s">
        <v>83</v>
      </c>
      <c r="E32" s="163"/>
      <c r="F32" s="172" t="s">
        <v>31</v>
      </c>
      <c r="G32" s="173" t="s">
        <v>65</v>
      </c>
      <c r="H32" s="174" t="s">
        <v>65</v>
      </c>
      <c r="I32" s="174" t="s">
        <v>65</v>
      </c>
      <c r="J32" s="174">
        <v>0</v>
      </c>
      <c r="K32" s="174">
        <v>0</v>
      </c>
      <c r="L32" s="175" t="s">
        <v>65</v>
      </c>
      <c r="N32" s="184" t="str">
        <f>F32</f>
        <v>檮原町</v>
      </c>
    </row>
    <row r="33" spans="1:14">
      <c r="A33" s="183" t="str">
        <f t="shared" si="0"/>
        <v>L1L1日高村</v>
      </c>
      <c r="B33" s="163" t="s">
        <v>82</v>
      </c>
      <c r="C33" s="163" t="s">
        <v>82</v>
      </c>
      <c r="D33" s="163" t="s">
        <v>83</v>
      </c>
      <c r="E33" s="163"/>
      <c r="F33" s="172" t="s">
        <v>32</v>
      </c>
      <c r="G33" s="173">
        <v>10</v>
      </c>
      <c r="H33" s="174">
        <v>70</v>
      </c>
      <c r="I33" s="174" t="s">
        <v>65</v>
      </c>
      <c r="J33" s="174">
        <v>0</v>
      </c>
      <c r="K33" s="174">
        <v>0</v>
      </c>
      <c r="L33" s="175">
        <v>80</v>
      </c>
      <c r="N33" s="185" t="s">
        <v>125</v>
      </c>
    </row>
    <row r="34" spans="1:14">
      <c r="A34" s="183" t="str">
        <f t="shared" si="0"/>
        <v>L1L1津野町</v>
      </c>
      <c r="B34" s="163" t="s">
        <v>82</v>
      </c>
      <c r="C34" s="163" t="s">
        <v>82</v>
      </c>
      <c r="D34" s="163" t="s">
        <v>83</v>
      </c>
      <c r="E34" s="163"/>
      <c r="F34" s="172" t="s">
        <v>33</v>
      </c>
      <c r="G34" s="173" t="s">
        <v>65</v>
      </c>
      <c r="H34" s="174" t="s">
        <v>65</v>
      </c>
      <c r="I34" s="174" t="s">
        <v>65</v>
      </c>
      <c r="J34" s="174">
        <v>0</v>
      </c>
      <c r="K34" s="174">
        <v>0</v>
      </c>
      <c r="L34" s="175" t="s">
        <v>65</v>
      </c>
      <c r="N34" s="183" t="s">
        <v>126</v>
      </c>
    </row>
    <row r="35" spans="1:14">
      <c r="A35" s="183" t="str">
        <f t="shared" si="0"/>
        <v>L1L1四万十町</v>
      </c>
      <c r="B35" s="163" t="s">
        <v>82</v>
      </c>
      <c r="C35" s="163" t="s">
        <v>82</v>
      </c>
      <c r="D35" s="163" t="s">
        <v>83</v>
      </c>
      <c r="E35" s="163"/>
      <c r="F35" s="172" t="s">
        <v>34</v>
      </c>
      <c r="G35" s="173">
        <v>30</v>
      </c>
      <c r="H35" s="174">
        <v>270</v>
      </c>
      <c r="I35" s="174" t="s">
        <v>65</v>
      </c>
      <c r="J35" s="174">
        <v>160</v>
      </c>
      <c r="K35" s="174">
        <v>50</v>
      </c>
      <c r="L35" s="175">
        <v>510</v>
      </c>
    </row>
    <row r="36" spans="1:14">
      <c r="A36" s="183" t="str">
        <f t="shared" si="0"/>
        <v>L1L1大月町</v>
      </c>
      <c r="B36" s="163" t="s">
        <v>82</v>
      </c>
      <c r="C36" s="163" t="s">
        <v>82</v>
      </c>
      <c r="D36" s="163" t="s">
        <v>83</v>
      </c>
      <c r="E36" s="163"/>
      <c r="F36" s="172" t="s">
        <v>35</v>
      </c>
      <c r="G36" s="173">
        <v>30</v>
      </c>
      <c r="H36" s="174">
        <v>30</v>
      </c>
      <c r="I36" s="174" t="s">
        <v>65</v>
      </c>
      <c r="J36" s="174">
        <v>160</v>
      </c>
      <c r="K36" s="174">
        <v>40</v>
      </c>
      <c r="L36" s="175">
        <v>250</v>
      </c>
    </row>
    <row r="37" spans="1:14">
      <c r="A37" s="183" t="str">
        <f t="shared" si="0"/>
        <v>L1L1三原村</v>
      </c>
      <c r="B37" s="163" t="s">
        <v>82</v>
      </c>
      <c r="C37" s="163" t="s">
        <v>82</v>
      </c>
      <c r="D37" s="163" t="s">
        <v>83</v>
      </c>
      <c r="E37" s="163"/>
      <c r="F37" s="172" t="s">
        <v>36</v>
      </c>
      <c r="G37" s="173" t="s">
        <v>65</v>
      </c>
      <c r="H37" s="174">
        <v>100</v>
      </c>
      <c r="I37" s="174" t="s">
        <v>65</v>
      </c>
      <c r="J37" s="174">
        <v>0</v>
      </c>
      <c r="K37" s="174">
        <v>10</v>
      </c>
      <c r="L37" s="175">
        <v>110</v>
      </c>
    </row>
    <row r="38" spans="1:14">
      <c r="A38" s="183" t="str">
        <f t="shared" si="0"/>
        <v>L1L1黒潮町</v>
      </c>
      <c r="B38" s="163" t="s">
        <v>82</v>
      </c>
      <c r="C38" s="163" t="s">
        <v>82</v>
      </c>
      <c r="D38" s="163" t="s">
        <v>83</v>
      </c>
      <c r="E38" s="163"/>
      <c r="F38" s="176" t="s">
        <v>37</v>
      </c>
      <c r="G38" s="177">
        <v>10</v>
      </c>
      <c r="H38" s="178">
        <v>620</v>
      </c>
      <c r="I38" s="178">
        <v>10</v>
      </c>
      <c r="J38" s="178">
        <v>550</v>
      </c>
      <c r="K38" s="178">
        <v>70</v>
      </c>
      <c r="L38" s="179">
        <v>1300</v>
      </c>
    </row>
    <row r="39" spans="1:14">
      <c r="A39" s="183" t="str">
        <f>B39&amp;C39&amp;F39</f>
        <v>合計</v>
      </c>
      <c r="B39" s="163"/>
      <c r="C39" s="163"/>
      <c r="D39" s="163"/>
      <c r="E39" s="163"/>
      <c r="F39" s="164" t="s">
        <v>122</v>
      </c>
      <c r="G39" s="180">
        <v>1100</v>
      </c>
      <c r="H39" s="181">
        <v>15000</v>
      </c>
      <c r="I39" s="181">
        <v>170</v>
      </c>
      <c r="J39" s="181">
        <v>17000</v>
      </c>
      <c r="K39" s="181">
        <v>3000</v>
      </c>
      <c r="L39" s="182">
        <v>36000</v>
      </c>
    </row>
    <row r="40" spans="1:14">
      <c r="A40" s="183" t="str">
        <f t="shared" si="0"/>
        <v>L1L1市町村名</v>
      </c>
      <c r="B40" s="163" t="s">
        <v>82</v>
      </c>
      <c r="C40" s="163" t="s">
        <v>82</v>
      </c>
      <c r="D40" s="163" t="s">
        <v>94</v>
      </c>
      <c r="E40" s="163"/>
      <c r="F40" s="164" t="s">
        <v>86</v>
      </c>
      <c r="G40" s="165" t="s">
        <v>117</v>
      </c>
      <c r="H40" s="166" t="s">
        <v>118</v>
      </c>
      <c r="I40" s="166" t="s">
        <v>119</v>
      </c>
      <c r="J40" s="166" t="s">
        <v>120</v>
      </c>
      <c r="K40" s="166" t="s">
        <v>121</v>
      </c>
      <c r="L40" s="167" t="s">
        <v>122</v>
      </c>
    </row>
    <row r="41" spans="1:14">
      <c r="A41" s="183" t="str">
        <f t="shared" si="0"/>
        <v>L1L1高知市</v>
      </c>
      <c r="B41" s="163" t="s">
        <v>82</v>
      </c>
      <c r="C41" s="163" t="s">
        <v>82</v>
      </c>
      <c r="D41" s="163" t="s">
        <v>94</v>
      </c>
      <c r="E41" s="163"/>
      <c r="F41" s="168" t="s">
        <v>4</v>
      </c>
      <c r="G41" s="169">
        <v>340</v>
      </c>
      <c r="H41" s="170">
        <v>8100</v>
      </c>
      <c r="I41" s="170">
        <v>70</v>
      </c>
      <c r="J41" s="170">
        <v>2200</v>
      </c>
      <c r="K41" s="170">
        <v>1200</v>
      </c>
      <c r="L41" s="171">
        <v>12000</v>
      </c>
    </row>
    <row r="42" spans="1:14">
      <c r="A42" s="183" t="str">
        <f>B42&amp;C42&amp;F42</f>
        <v>L1L1室戸市</v>
      </c>
      <c r="B42" s="163" t="s">
        <v>82</v>
      </c>
      <c r="C42" s="163" t="s">
        <v>82</v>
      </c>
      <c r="D42" s="163" t="s">
        <v>94</v>
      </c>
      <c r="E42" s="163"/>
      <c r="F42" s="172" t="s">
        <v>5</v>
      </c>
      <c r="G42" s="173">
        <v>10</v>
      </c>
      <c r="H42" s="174">
        <v>400</v>
      </c>
      <c r="I42" s="174" t="s">
        <v>65</v>
      </c>
      <c r="J42" s="174">
        <v>100</v>
      </c>
      <c r="K42" s="174">
        <v>140</v>
      </c>
      <c r="L42" s="175">
        <v>650</v>
      </c>
    </row>
    <row r="43" spans="1:14">
      <c r="A43" s="183" t="str">
        <f t="shared" si="0"/>
        <v>L1L1安芸市</v>
      </c>
      <c r="B43" s="163" t="s">
        <v>82</v>
      </c>
      <c r="C43" s="163" t="s">
        <v>82</v>
      </c>
      <c r="D43" s="163" t="s">
        <v>94</v>
      </c>
      <c r="E43" s="163"/>
      <c r="F43" s="172" t="s">
        <v>6</v>
      </c>
      <c r="G43" s="173">
        <v>30</v>
      </c>
      <c r="H43" s="174">
        <v>270</v>
      </c>
      <c r="I43" s="174" t="s">
        <v>65</v>
      </c>
      <c r="J43" s="174">
        <v>810</v>
      </c>
      <c r="K43" s="174">
        <v>150</v>
      </c>
      <c r="L43" s="175">
        <v>1300</v>
      </c>
    </row>
    <row r="44" spans="1:14">
      <c r="A44" s="183" t="str">
        <f t="shared" si="0"/>
        <v>L1L1南国市</v>
      </c>
      <c r="B44" s="163" t="s">
        <v>82</v>
      </c>
      <c r="C44" s="163" t="s">
        <v>82</v>
      </c>
      <c r="D44" s="163" t="s">
        <v>94</v>
      </c>
      <c r="E44" s="163"/>
      <c r="F44" s="172" t="s">
        <v>7</v>
      </c>
      <c r="G44" s="173">
        <v>20</v>
      </c>
      <c r="H44" s="174">
        <v>900</v>
      </c>
      <c r="I44" s="174" t="s">
        <v>65</v>
      </c>
      <c r="J44" s="174">
        <v>10</v>
      </c>
      <c r="K44" s="174">
        <v>70</v>
      </c>
      <c r="L44" s="175">
        <v>1000</v>
      </c>
    </row>
    <row r="45" spans="1:14">
      <c r="A45" s="183" t="str">
        <f t="shared" si="0"/>
        <v>L1L1土佐市</v>
      </c>
      <c r="B45" s="163" t="s">
        <v>82</v>
      </c>
      <c r="C45" s="163" t="s">
        <v>82</v>
      </c>
      <c r="D45" s="163" t="s">
        <v>94</v>
      </c>
      <c r="E45" s="163"/>
      <c r="F45" s="172" t="s">
        <v>8</v>
      </c>
      <c r="G45" s="173">
        <v>270</v>
      </c>
      <c r="H45" s="174">
        <v>330</v>
      </c>
      <c r="I45" s="174">
        <v>10</v>
      </c>
      <c r="J45" s="174">
        <v>1400</v>
      </c>
      <c r="K45" s="174">
        <v>0</v>
      </c>
      <c r="L45" s="175">
        <v>2100</v>
      </c>
    </row>
    <row r="46" spans="1:14">
      <c r="A46" s="183" t="str">
        <f t="shared" si="0"/>
        <v>L1L1須崎市</v>
      </c>
      <c r="B46" s="163" t="s">
        <v>82</v>
      </c>
      <c r="C46" s="163" t="s">
        <v>82</v>
      </c>
      <c r="D46" s="163" t="s">
        <v>94</v>
      </c>
      <c r="E46" s="163"/>
      <c r="F46" s="172" t="s">
        <v>9</v>
      </c>
      <c r="G46" s="173">
        <v>50</v>
      </c>
      <c r="H46" s="174">
        <v>140</v>
      </c>
      <c r="I46" s="174" t="s">
        <v>65</v>
      </c>
      <c r="J46" s="174">
        <v>3400</v>
      </c>
      <c r="K46" s="174">
        <v>120</v>
      </c>
      <c r="L46" s="175">
        <v>3700</v>
      </c>
    </row>
    <row r="47" spans="1:14">
      <c r="A47" s="183" t="str">
        <f t="shared" si="0"/>
        <v>L1L1宿毛市</v>
      </c>
      <c r="B47" s="163" t="s">
        <v>82</v>
      </c>
      <c r="C47" s="163" t="s">
        <v>82</v>
      </c>
      <c r="D47" s="163" t="s">
        <v>94</v>
      </c>
      <c r="E47" s="163"/>
      <c r="F47" s="172" t="s">
        <v>10</v>
      </c>
      <c r="G47" s="173">
        <v>10</v>
      </c>
      <c r="H47" s="174">
        <v>60</v>
      </c>
      <c r="I47" s="174" t="s">
        <v>65</v>
      </c>
      <c r="J47" s="174">
        <v>2400</v>
      </c>
      <c r="K47" s="174">
        <v>70</v>
      </c>
      <c r="L47" s="175">
        <v>2500</v>
      </c>
    </row>
    <row r="48" spans="1:14">
      <c r="A48" s="183" t="str">
        <f t="shared" si="0"/>
        <v>L1L1土佐清水市</v>
      </c>
      <c r="B48" s="163" t="s">
        <v>82</v>
      </c>
      <c r="C48" s="163" t="s">
        <v>82</v>
      </c>
      <c r="D48" s="163" t="s">
        <v>94</v>
      </c>
      <c r="E48" s="163"/>
      <c r="F48" s="172" t="s">
        <v>11</v>
      </c>
      <c r="G48" s="173">
        <v>30</v>
      </c>
      <c r="H48" s="174">
        <v>620</v>
      </c>
      <c r="I48" s="174">
        <v>10</v>
      </c>
      <c r="J48" s="174">
        <v>3800</v>
      </c>
      <c r="K48" s="174">
        <v>60</v>
      </c>
      <c r="L48" s="175">
        <v>4500</v>
      </c>
    </row>
    <row r="49" spans="1:12">
      <c r="A49" s="183" t="str">
        <f t="shared" si="0"/>
        <v>L1L1四万十市</v>
      </c>
      <c r="B49" s="163" t="s">
        <v>82</v>
      </c>
      <c r="C49" s="163" t="s">
        <v>82</v>
      </c>
      <c r="D49" s="163" t="s">
        <v>94</v>
      </c>
      <c r="E49" s="163"/>
      <c r="F49" s="172" t="s">
        <v>12</v>
      </c>
      <c r="G49" s="173">
        <v>140</v>
      </c>
      <c r="H49" s="174">
        <v>1600</v>
      </c>
      <c r="I49" s="174">
        <v>30</v>
      </c>
      <c r="J49" s="174">
        <v>20</v>
      </c>
      <c r="K49" s="174">
        <v>120</v>
      </c>
      <c r="L49" s="175">
        <v>1900</v>
      </c>
    </row>
    <row r="50" spans="1:12">
      <c r="A50" s="183" t="str">
        <f t="shared" si="0"/>
        <v>L1L1香南市</v>
      </c>
      <c r="B50" s="163" t="s">
        <v>82</v>
      </c>
      <c r="C50" s="163" t="s">
        <v>82</v>
      </c>
      <c r="D50" s="163" t="s">
        <v>94</v>
      </c>
      <c r="E50" s="163"/>
      <c r="F50" s="172" t="s">
        <v>13</v>
      </c>
      <c r="G50" s="173">
        <v>10</v>
      </c>
      <c r="H50" s="174">
        <v>410</v>
      </c>
      <c r="I50" s="174" t="s">
        <v>65</v>
      </c>
      <c r="J50" s="174">
        <v>280</v>
      </c>
      <c r="K50" s="174">
        <v>30</v>
      </c>
      <c r="L50" s="175">
        <v>730</v>
      </c>
    </row>
    <row r="51" spans="1:12">
      <c r="A51" s="183" t="str">
        <f t="shared" si="0"/>
        <v>L1L1香美市</v>
      </c>
      <c r="B51" s="163" t="s">
        <v>82</v>
      </c>
      <c r="C51" s="163" t="s">
        <v>82</v>
      </c>
      <c r="D51" s="163" t="s">
        <v>94</v>
      </c>
      <c r="E51" s="163"/>
      <c r="F51" s="172" t="s">
        <v>14</v>
      </c>
      <c r="G51" s="173" t="s">
        <v>65</v>
      </c>
      <c r="H51" s="174">
        <v>100</v>
      </c>
      <c r="I51" s="174" t="s">
        <v>65</v>
      </c>
      <c r="J51" s="174">
        <v>0</v>
      </c>
      <c r="K51" s="174">
        <v>310</v>
      </c>
      <c r="L51" s="175">
        <v>420</v>
      </c>
    </row>
    <row r="52" spans="1:12">
      <c r="A52" s="183" t="str">
        <f t="shared" si="0"/>
        <v>L1L1東洋町</v>
      </c>
      <c r="B52" s="163" t="s">
        <v>82</v>
      </c>
      <c r="C52" s="163" t="s">
        <v>82</v>
      </c>
      <c r="D52" s="163" t="s">
        <v>94</v>
      </c>
      <c r="E52" s="163"/>
      <c r="F52" s="172" t="s">
        <v>15</v>
      </c>
      <c r="G52" s="173">
        <v>10</v>
      </c>
      <c r="H52" s="174">
        <v>30</v>
      </c>
      <c r="I52" s="174" t="s">
        <v>65</v>
      </c>
      <c r="J52" s="174">
        <v>380</v>
      </c>
      <c r="K52" s="174">
        <v>110</v>
      </c>
      <c r="L52" s="175">
        <v>520</v>
      </c>
    </row>
    <row r="53" spans="1:12">
      <c r="A53" s="183" t="str">
        <f t="shared" si="0"/>
        <v>L1L1奈半利町</v>
      </c>
      <c r="B53" s="163" t="s">
        <v>82</v>
      </c>
      <c r="C53" s="163" t="s">
        <v>82</v>
      </c>
      <c r="D53" s="163" t="s">
        <v>94</v>
      </c>
      <c r="E53" s="163"/>
      <c r="F53" s="172" t="s">
        <v>16</v>
      </c>
      <c r="G53" s="173" t="s">
        <v>65</v>
      </c>
      <c r="H53" s="174">
        <v>70</v>
      </c>
      <c r="I53" s="174" t="s">
        <v>65</v>
      </c>
      <c r="J53" s="174">
        <v>50</v>
      </c>
      <c r="K53" s="174">
        <v>110</v>
      </c>
      <c r="L53" s="175">
        <v>220</v>
      </c>
    </row>
    <row r="54" spans="1:12">
      <c r="A54" s="183" t="str">
        <f t="shared" si="0"/>
        <v>L1L1田野町</v>
      </c>
      <c r="B54" s="163" t="s">
        <v>82</v>
      </c>
      <c r="C54" s="163" t="s">
        <v>82</v>
      </c>
      <c r="D54" s="163" t="s">
        <v>94</v>
      </c>
      <c r="E54" s="163"/>
      <c r="F54" s="172" t="s">
        <v>17</v>
      </c>
      <c r="G54" s="173">
        <v>10</v>
      </c>
      <c r="H54" s="174">
        <v>120</v>
      </c>
      <c r="I54" s="174" t="s">
        <v>65</v>
      </c>
      <c r="J54" s="174">
        <v>50</v>
      </c>
      <c r="K54" s="174" t="s">
        <v>65</v>
      </c>
      <c r="L54" s="175">
        <v>180</v>
      </c>
    </row>
    <row r="55" spans="1:12">
      <c r="A55" s="183" t="str">
        <f t="shared" si="0"/>
        <v>L1L1安田町</v>
      </c>
      <c r="B55" s="163" t="s">
        <v>82</v>
      </c>
      <c r="C55" s="163" t="s">
        <v>82</v>
      </c>
      <c r="D55" s="163" t="s">
        <v>94</v>
      </c>
      <c r="E55" s="163"/>
      <c r="F55" s="172" t="s">
        <v>18</v>
      </c>
      <c r="G55" s="173" t="s">
        <v>65</v>
      </c>
      <c r="H55" s="174">
        <v>110</v>
      </c>
      <c r="I55" s="174" t="s">
        <v>65</v>
      </c>
      <c r="J55" s="174" t="s">
        <v>65</v>
      </c>
      <c r="K55" s="174">
        <v>60</v>
      </c>
      <c r="L55" s="175">
        <v>180</v>
      </c>
    </row>
    <row r="56" spans="1:12">
      <c r="A56" s="183" t="str">
        <f t="shared" si="0"/>
        <v>L1L1北川村</v>
      </c>
      <c r="B56" s="163" t="s">
        <v>82</v>
      </c>
      <c r="C56" s="163" t="s">
        <v>82</v>
      </c>
      <c r="D56" s="163" t="s">
        <v>94</v>
      </c>
      <c r="E56" s="163"/>
      <c r="F56" s="172" t="s">
        <v>19</v>
      </c>
      <c r="G56" s="173" t="s">
        <v>65</v>
      </c>
      <c r="H56" s="174">
        <v>10</v>
      </c>
      <c r="I56" s="174" t="s">
        <v>65</v>
      </c>
      <c r="J56" s="174">
        <v>0</v>
      </c>
      <c r="K56" s="174">
        <v>10</v>
      </c>
      <c r="L56" s="175">
        <v>30</v>
      </c>
    </row>
    <row r="57" spans="1:12">
      <c r="A57" s="183" t="str">
        <f t="shared" si="0"/>
        <v>L1L1馬路村</v>
      </c>
      <c r="B57" s="163" t="s">
        <v>82</v>
      </c>
      <c r="C57" s="163" t="s">
        <v>82</v>
      </c>
      <c r="D57" s="163" t="s">
        <v>94</v>
      </c>
      <c r="E57" s="163"/>
      <c r="F57" s="172" t="s">
        <v>20</v>
      </c>
      <c r="G57" s="173" t="s">
        <v>65</v>
      </c>
      <c r="H57" s="174" t="s">
        <v>65</v>
      </c>
      <c r="I57" s="174" t="s">
        <v>65</v>
      </c>
      <c r="J57" s="174">
        <v>0</v>
      </c>
      <c r="K57" s="174">
        <v>0</v>
      </c>
      <c r="L57" s="175" t="s">
        <v>65</v>
      </c>
    </row>
    <row r="58" spans="1:12">
      <c r="A58" s="183" t="str">
        <f t="shared" si="0"/>
        <v>L1L1芸西村</v>
      </c>
      <c r="B58" s="163" t="s">
        <v>82</v>
      </c>
      <c r="C58" s="163" t="s">
        <v>82</v>
      </c>
      <c r="D58" s="163" t="s">
        <v>94</v>
      </c>
      <c r="E58" s="163"/>
      <c r="F58" s="172" t="s">
        <v>21</v>
      </c>
      <c r="G58" s="173" t="s">
        <v>65</v>
      </c>
      <c r="H58" s="174" t="s">
        <v>65</v>
      </c>
      <c r="I58" s="174" t="s">
        <v>65</v>
      </c>
      <c r="J58" s="174">
        <v>0</v>
      </c>
      <c r="K58" s="174">
        <v>0</v>
      </c>
      <c r="L58" s="175" t="s">
        <v>65</v>
      </c>
    </row>
    <row r="59" spans="1:12">
      <c r="A59" s="183" t="str">
        <f t="shared" si="0"/>
        <v>L1L1本山町</v>
      </c>
      <c r="B59" s="163" t="s">
        <v>82</v>
      </c>
      <c r="C59" s="163" t="s">
        <v>82</v>
      </c>
      <c r="D59" s="163" t="s">
        <v>94</v>
      </c>
      <c r="E59" s="163"/>
      <c r="F59" s="172" t="s">
        <v>22</v>
      </c>
      <c r="G59" s="173" t="s">
        <v>65</v>
      </c>
      <c r="H59" s="174">
        <v>0</v>
      </c>
      <c r="I59" s="174" t="s">
        <v>65</v>
      </c>
      <c r="J59" s="174">
        <v>0</v>
      </c>
      <c r="K59" s="174">
        <v>0</v>
      </c>
      <c r="L59" s="175" t="s">
        <v>65</v>
      </c>
    </row>
    <row r="60" spans="1:12">
      <c r="A60" s="183" t="str">
        <f t="shared" si="0"/>
        <v>L1L1大豊町</v>
      </c>
      <c r="B60" s="163" t="s">
        <v>82</v>
      </c>
      <c r="C60" s="163" t="s">
        <v>82</v>
      </c>
      <c r="D60" s="163" t="s">
        <v>94</v>
      </c>
      <c r="E60" s="163"/>
      <c r="F60" s="172" t="s">
        <v>23</v>
      </c>
      <c r="G60" s="173" t="s">
        <v>65</v>
      </c>
      <c r="H60" s="174">
        <v>0</v>
      </c>
      <c r="I60" s="174" t="s">
        <v>65</v>
      </c>
      <c r="J60" s="174">
        <v>0</v>
      </c>
      <c r="K60" s="174">
        <v>0</v>
      </c>
      <c r="L60" s="175" t="s">
        <v>65</v>
      </c>
    </row>
    <row r="61" spans="1:12">
      <c r="A61" s="183" t="str">
        <f t="shared" si="0"/>
        <v>L1L1土佐町</v>
      </c>
      <c r="B61" s="163" t="s">
        <v>82</v>
      </c>
      <c r="C61" s="163" t="s">
        <v>82</v>
      </c>
      <c r="D61" s="163" t="s">
        <v>94</v>
      </c>
      <c r="E61" s="163"/>
      <c r="F61" s="172" t="s">
        <v>24</v>
      </c>
      <c r="G61" s="173" t="s">
        <v>65</v>
      </c>
      <c r="H61" s="174">
        <v>0</v>
      </c>
      <c r="I61" s="174" t="s">
        <v>65</v>
      </c>
      <c r="J61" s="174">
        <v>0</v>
      </c>
      <c r="K61" s="174">
        <v>0</v>
      </c>
      <c r="L61" s="175" t="s">
        <v>65</v>
      </c>
    </row>
    <row r="62" spans="1:12">
      <c r="A62" s="183" t="str">
        <f t="shared" si="0"/>
        <v>L1L1大川村</v>
      </c>
      <c r="B62" s="163" t="s">
        <v>82</v>
      </c>
      <c r="C62" s="163" t="s">
        <v>82</v>
      </c>
      <c r="D62" s="163" t="s">
        <v>94</v>
      </c>
      <c r="E62" s="163"/>
      <c r="F62" s="172" t="s">
        <v>25</v>
      </c>
      <c r="G62" s="173">
        <v>0</v>
      </c>
      <c r="H62" s="174">
        <v>0</v>
      </c>
      <c r="I62" s="174">
        <v>0</v>
      </c>
      <c r="J62" s="174">
        <v>0</v>
      </c>
      <c r="K62" s="174">
        <v>0</v>
      </c>
      <c r="L62" s="175">
        <v>0</v>
      </c>
    </row>
    <row r="63" spans="1:12">
      <c r="A63" s="183" t="str">
        <f t="shared" si="0"/>
        <v>L1L1いの町</v>
      </c>
      <c r="B63" s="163" t="s">
        <v>82</v>
      </c>
      <c r="C63" s="163" t="s">
        <v>82</v>
      </c>
      <c r="D63" s="163" t="s">
        <v>94</v>
      </c>
      <c r="E63" s="163"/>
      <c r="F63" s="172" t="s">
        <v>26</v>
      </c>
      <c r="G63" s="173">
        <v>40</v>
      </c>
      <c r="H63" s="174">
        <v>240</v>
      </c>
      <c r="I63" s="174">
        <v>10</v>
      </c>
      <c r="J63" s="174">
        <v>0</v>
      </c>
      <c r="K63" s="174">
        <v>40</v>
      </c>
      <c r="L63" s="175">
        <v>330</v>
      </c>
    </row>
    <row r="64" spans="1:12">
      <c r="A64" s="183" t="str">
        <f t="shared" si="0"/>
        <v>L1L1仁淀川町</v>
      </c>
      <c r="B64" s="163" t="s">
        <v>82</v>
      </c>
      <c r="C64" s="163" t="s">
        <v>82</v>
      </c>
      <c r="D64" s="163" t="s">
        <v>94</v>
      </c>
      <c r="E64" s="163"/>
      <c r="F64" s="172" t="s">
        <v>27</v>
      </c>
      <c r="G64" s="173" t="s">
        <v>65</v>
      </c>
      <c r="H64" s="174" t="s">
        <v>65</v>
      </c>
      <c r="I64" s="174" t="s">
        <v>65</v>
      </c>
      <c r="J64" s="174">
        <v>0</v>
      </c>
      <c r="K64" s="174">
        <v>0</v>
      </c>
      <c r="L64" s="175" t="s">
        <v>65</v>
      </c>
    </row>
    <row r="65" spans="1:12">
      <c r="A65" s="183" t="str">
        <f t="shared" si="0"/>
        <v>L1L1中土佐町</v>
      </c>
      <c r="B65" s="163" t="s">
        <v>82</v>
      </c>
      <c r="C65" s="163" t="s">
        <v>82</v>
      </c>
      <c r="D65" s="163" t="s">
        <v>94</v>
      </c>
      <c r="E65" s="163"/>
      <c r="F65" s="172" t="s">
        <v>28</v>
      </c>
      <c r="G65" s="173">
        <v>30</v>
      </c>
      <c r="H65" s="174">
        <v>90</v>
      </c>
      <c r="I65" s="174" t="s">
        <v>65</v>
      </c>
      <c r="J65" s="174">
        <v>880</v>
      </c>
      <c r="K65" s="174">
        <v>200</v>
      </c>
      <c r="L65" s="175">
        <v>1200</v>
      </c>
    </row>
    <row r="66" spans="1:12">
      <c r="A66" s="183" t="str">
        <f t="shared" si="0"/>
        <v>L1L1佐川町</v>
      </c>
      <c r="B66" s="163" t="s">
        <v>82</v>
      </c>
      <c r="C66" s="163" t="s">
        <v>82</v>
      </c>
      <c r="D66" s="163" t="s">
        <v>94</v>
      </c>
      <c r="E66" s="163"/>
      <c r="F66" s="172" t="s">
        <v>29</v>
      </c>
      <c r="G66" s="173" t="s">
        <v>65</v>
      </c>
      <c r="H66" s="174" t="s">
        <v>65</v>
      </c>
      <c r="I66" s="174" t="s">
        <v>65</v>
      </c>
      <c r="J66" s="174">
        <v>0</v>
      </c>
      <c r="K66" s="174">
        <v>0</v>
      </c>
      <c r="L66" s="175" t="s">
        <v>65</v>
      </c>
    </row>
    <row r="67" spans="1:12">
      <c r="A67" s="183" t="str">
        <f t="shared" si="0"/>
        <v>L1L1越知町</v>
      </c>
      <c r="B67" s="163" t="s">
        <v>82</v>
      </c>
      <c r="C67" s="163" t="s">
        <v>82</v>
      </c>
      <c r="D67" s="163" t="s">
        <v>94</v>
      </c>
      <c r="E67" s="163"/>
      <c r="F67" s="172" t="s">
        <v>30</v>
      </c>
      <c r="G67" s="173" t="s">
        <v>65</v>
      </c>
      <c r="H67" s="174">
        <v>0</v>
      </c>
      <c r="I67" s="174" t="s">
        <v>65</v>
      </c>
      <c r="J67" s="174">
        <v>0</v>
      </c>
      <c r="K67" s="174">
        <v>0</v>
      </c>
      <c r="L67" s="175" t="s">
        <v>65</v>
      </c>
    </row>
    <row r="68" spans="1:12">
      <c r="A68" s="183" t="str">
        <f t="shared" si="0"/>
        <v>L1L1檮原町</v>
      </c>
      <c r="B68" s="163" t="s">
        <v>82</v>
      </c>
      <c r="C68" s="163" t="s">
        <v>82</v>
      </c>
      <c r="D68" s="163" t="s">
        <v>94</v>
      </c>
      <c r="E68" s="163"/>
      <c r="F68" s="172" t="s">
        <v>31</v>
      </c>
      <c r="G68" s="173" t="s">
        <v>65</v>
      </c>
      <c r="H68" s="174" t="s">
        <v>65</v>
      </c>
      <c r="I68" s="174" t="s">
        <v>65</v>
      </c>
      <c r="J68" s="174">
        <v>0</v>
      </c>
      <c r="K68" s="174">
        <v>0</v>
      </c>
      <c r="L68" s="175" t="s">
        <v>65</v>
      </c>
    </row>
    <row r="69" spans="1:12">
      <c r="A69" s="183" t="str">
        <f t="shared" si="0"/>
        <v>L1L1日高村</v>
      </c>
      <c r="B69" s="163" t="s">
        <v>82</v>
      </c>
      <c r="C69" s="163" t="s">
        <v>82</v>
      </c>
      <c r="D69" s="163" t="s">
        <v>94</v>
      </c>
      <c r="E69" s="163"/>
      <c r="F69" s="172" t="s">
        <v>32</v>
      </c>
      <c r="G69" s="173">
        <v>10</v>
      </c>
      <c r="H69" s="174">
        <v>70</v>
      </c>
      <c r="I69" s="174" t="s">
        <v>65</v>
      </c>
      <c r="J69" s="174">
        <v>0</v>
      </c>
      <c r="K69" s="174">
        <v>0</v>
      </c>
      <c r="L69" s="175">
        <v>80</v>
      </c>
    </row>
    <row r="70" spans="1:12">
      <c r="A70" s="183" t="str">
        <f t="shared" ref="A70:A74" si="1">B70&amp;C70&amp;F70</f>
        <v>L1L1津野町</v>
      </c>
      <c r="B70" s="163" t="s">
        <v>82</v>
      </c>
      <c r="C70" s="163" t="s">
        <v>82</v>
      </c>
      <c r="D70" s="163" t="s">
        <v>94</v>
      </c>
      <c r="E70" s="163"/>
      <c r="F70" s="172" t="s">
        <v>33</v>
      </c>
      <c r="G70" s="173" t="s">
        <v>65</v>
      </c>
      <c r="H70" s="174" t="s">
        <v>65</v>
      </c>
      <c r="I70" s="174" t="s">
        <v>65</v>
      </c>
      <c r="J70" s="174">
        <v>0</v>
      </c>
      <c r="K70" s="174">
        <v>20</v>
      </c>
      <c r="L70" s="175">
        <v>30</v>
      </c>
    </row>
    <row r="71" spans="1:12">
      <c r="A71" s="183" t="str">
        <f t="shared" si="1"/>
        <v>L1L1四万十町</v>
      </c>
      <c r="B71" s="163" t="s">
        <v>82</v>
      </c>
      <c r="C71" s="163" t="s">
        <v>82</v>
      </c>
      <c r="D71" s="163" t="s">
        <v>94</v>
      </c>
      <c r="E71" s="163"/>
      <c r="F71" s="172" t="s">
        <v>34</v>
      </c>
      <c r="G71" s="173">
        <v>30</v>
      </c>
      <c r="H71" s="174">
        <v>270</v>
      </c>
      <c r="I71" s="174" t="s">
        <v>65</v>
      </c>
      <c r="J71" s="174">
        <v>160</v>
      </c>
      <c r="K71" s="174">
        <v>40</v>
      </c>
      <c r="L71" s="175">
        <v>500</v>
      </c>
    </row>
    <row r="72" spans="1:12">
      <c r="A72" s="183" t="str">
        <f t="shared" si="1"/>
        <v>L1L1大月町</v>
      </c>
      <c r="B72" s="163" t="s">
        <v>82</v>
      </c>
      <c r="C72" s="163" t="s">
        <v>82</v>
      </c>
      <c r="D72" s="163" t="s">
        <v>94</v>
      </c>
      <c r="E72" s="163"/>
      <c r="F72" s="172" t="s">
        <v>35</v>
      </c>
      <c r="G72" s="173">
        <v>30</v>
      </c>
      <c r="H72" s="174">
        <v>30</v>
      </c>
      <c r="I72" s="174" t="s">
        <v>65</v>
      </c>
      <c r="J72" s="174">
        <v>160</v>
      </c>
      <c r="K72" s="174">
        <v>30</v>
      </c>
      <c r="L72" s="175">
        <v>240</v>
      </c>
    </row>
    <row r="73" spans="1:12">
      <c r="A73" s="183" t="str">
        <f t="shared" si="1"/>
        <v>L1L1三原村</v>
      </c>
      <c r="B73" s="163" t="s">
        <v>82</v>
      </c>
      <c r="C73" s="163" t="s">
        <v>82</v>
      </c>
      <c r="D73" s="163" t="s">
        <v>94</v>
      </c>
      <c r="E73" s="163"/>
      <c r="F73" s="172" t="s">
        <v>36</v>
      </c>
      <c r="G73" s="173" t="s">
        <v>65</v>
      </c>
      <c r="H73" s="174">
        <v>100</v>
      </c>
      <c r="I73" s="174" t="s">
        <v>65</v>
      </c>
      <c r="J73" s="174">
        <v>0</v>
      </c>
      <c r="K73" s="174">
        <v>10</v>
      </c>
      <c r="L73" s="175">
        <v>100</v>
      </c>
    </row>
    <row r="74" spans="1:12">
      <c r="A74" s="183" t="str">
        <f t="shared" si="1"/>
        <v>L1L1黒潮町</v>
      </c>
      <c r="B74" s="163" t="s">
        <v>82</v>
      </c>
      <c r="C74" s="163" t="s">
        <v>82</v>
      </c>
      <c r="D74" s="163" t="s">
        <v>94</v>
      </c>
      <c r="E74" s="163"/>
      <c r="F74" s="176" t="s">
        <v>37</v>
      </c>
      <c r="G74" s="177">
        <v>10</v>
      </c>
      <c r="H74" s="178">
        <v>620</v>
      </c>
      <c r="I74" s="178">
        <v>10</v>
      </c>
      <c r="J74" s="178">
        <v>550</v>
      </c>
      <c r="K74" s="178">
        <v>80</v>
      </c>
      <c r="L74" s="179">
        <v>1300</v>
      </c>
    </row>
    <row r="75" spans="1:12">
      <c r="A75" s="183" t="str">
        <f>B75&amp;C75&amp;F75</f>
        <v>合計</v>
      </c>
      <c r="B75" s="163"/>
      <c r="C75" s="163"/>
      <c r="D75" s="163"/>
      <c r="E75" s="163"/>
      <c r="F75" s="164" t="s">
        <v>122</v>
      </c>
      <c r="G75" s="180">
        <v>1100</v>
      </c>
      <c r="H75" s="181">
        <v>15000</v>
      </c>
      <c r="I75" s="181">
        <v>170</v>
      </c>
      <c r="J75" s="181">
        <v>17000</v>
      </c>
      <c r="K75" s="181">
        <v>3000</v>
      </c>
      <c r="L75" s="182">
        <v>36000</v>
      </c>
    </row>
    <row r="76" spans="1:12">
      <c r="A76" s="183" t="str">
        <f t="shared" ref="A76:A78" si="2">B76&amp;C76&amp;F76</f>
        <v>L1L1市町村名</v>
      </c>
      <c r="B76" s="163" t="s">
        <v>82</v>
      </c>
      <c r="C76" s="163" t="s">
        <v>82</v>
      </c>
      <c r="D76" s="163" t="s">
        <v>96</v>
      </c>
      <c r="E76" s="163"/>
      <c r="F76" s="164" t="s">
        <v>86</v>
      </c>
      <c r="G76" s="165" t="s">
        <v>117</v>
      </c>
      <c r="H76" s="166" t="s">
        <v>118</v>
      </c>
      <c r="I76" s="166" t="s">
        <v>119</v>
      </c>
      <c r="J76" s="166" t="s">
        <v>120</v>
      </c>
      <c r="K76" s="166" t="s">
        <v>121</v>
      </c>
      <c r="L76" s="167" t="s">
        <v>122</v>
      </c>
    </row>
    <row r="77" spans="1:12">
      <c r="A77" s="183" t="str">
        <f t="shared" si="2"/>
        <v>L1L1高知市</v>
      </c>
      <c r="B77" s="163" t="s">
        <v>82</v>
      </c>
      <c r="C77" s="163" t="s">
        <v>82</v>
      </c>
      <c r="D77" s="163" t="s">
        <v>96</v>
      </c>
      <c r="E77" s="163"/>
      <c r="F77" s="168" t="s">
        <v>4</v>
      </c>
      <c r="G77" s="169">
        <v>340</v>
      </c>
      <c r="H77" s="170">
        <v>8100</v>
      </c>
      <c r="I77" s="170">
        <v>70</v>
      </c>
      <c r="J77" s="170">
        <v>2200</v>
      </c>
      <c r="K77" s="170">
        <v>2700</v>
      </c>
      <c r="L77" s="171">
        <v>13000</v>
      </c>
    </row>
    <row r="78" spans="1:12">
      <c r="A78" s="183" t="str">
        <f t="shared" si="2"/>
        <v>L1L1室戸市</v>
      </c>
      <c r="B78" s="163" t="s">
        <v>82</v>
      </c>
      <c r="C78" s="163" t="s">
        <v>82</v>
      </c>
      <c r="D78" s="163" t="s">
        <v>96</v>
      </c>
      <c r="E78" s="163"/>
      <c r="F78" s="172" t="s">
        <v>5</v>
      </c>
      <c r="G78" s="173">
        <v>10</v>
      </c>
      <c r="H78" s="174">
        <v>400</v>
      </c>
      <c r="I78" s="174" t="s">
        <v>65</v>
      </c>
      <c r="J78" s="174">
        <v>100</v>
      </c>
      <c r="K78" s="174">
        <v>150</v>
      </c>
      <c r="L78" s="175">
        <v>650</v>
      </c>
    </row>
    <row r="79" spans="1:12">
      <c r="A79" s="183" t="str">
        <f>B79&amp;C79&amp;F79</f>
        <v>L1L1安芸市</v>
      </c>
      <c r="B79" s="163" t="s">
        <v>82</v>
      </c>
      <c r="C79" s="163" t="s">
        <v>82</v>
      </c>
      <c r="D79" s="163" t="s">
        <v>96</v>
      </c>
      <c r="E79" s="163"/>
      <c r="F79" s="172" t="s">
        <v>6</v>
      </c>
      <c r="G79" s="173">
        <v>30</v>
      </c>
      <c r="H79" s="174">
        <v>270</v>
      </c>
      <c r="I79" s="174" t="s">
        <v>65</v>
      </c>
      <c r="J79" s="174">
        <v>810</v>
      </c>
      <c r="K79" s="174">
        <v>190</v>
      </c>
      <c r="L79" s="175">
        <v>1300</v>
      </c>
    </row>
    <row r="80" spans="1:12">
      <c r="A80" s="183" t="str">
        <f t="shared" ref="A80:A110" si="3">B80&amp;C80&amp;F80</f>
        <v>L1L1南国市</v>
      </c>
      <c r="B80" s="163" t="s">
        <v>82</v>
      </c>
      <c r="C80" s="163" t="s">
        <v>82</v>
      </c>
      <c r="D80" s="163" t="s">
        <v>96</v>
      </c>
      <c r="E80" s="163"/>
      <c r="F80" s="172" t="s">
        <v>7</v>
      </c>
      <c r="G80" s="173">
        <v>20</v>
      </c>
      <c r="H80" s="174">
        <v>900</v>
      </c>
      <c r="I80" s="174" t="s">
        <v>65</v>
      </c>
      <c r="J80" s="174">
        <v>10</v>
      </c>
      <c r="K80" s="174">
        <v>180</v>
      </c>
      <c r="L80" s="175">
        <v>1100</v>
      </c>
    </row>
    <row r="81" spans="1:12">
      <c r="A81" s="183" t="str">
        <f t="shared" si="3"/>
        <v>L1L1土佐市</v>
      </c>
      <c r="B81" s="163" t="s">
        <v>82</v>
      </c>
      <c r="C81" s="163" t="s">
        <v>82</v>
      </c>
      <c r="D81" s="163" t="s">
        <v>96</v>
      </c>
      <c r="E81" s="163"/>
      <c r="F81" s="172" t="s">
        <v>8</v>
      </c>
      <c r="G81" s="173">
        <v>270</v>
      </c>
      <c r="H81" s="174">
        <v>330</v>
      </c>
      <c r="I81" s="174">
        <v>10</v>
      </c>
      <c r="J81" s="174">
        <v>1400</v>
      </c>
      <c r="K81" s="174">
        <v>60</v>
      </c>
      <c r="L81" s="175">
        <v>2100</v>
      </c>
    </row>
    <row r="82" spans="1:12">
      <c r="A82" s="183" t="str">
        <f t="shared" si="3"/>
        <v>L1L1須崎市</v>
      </c>
      <c r="B82" s="163" t="s">
        <v>82</v>
      </c>
      <c r="C82" s="163" t="s">
        <v>82</v>
      </c>
      <c r="D82" s="163" t="s">
        <v>96</v>
      </c>
      <c r="E82" s="163"/>
      <c r="F82" s="172" t="s">
        <v>9</v>
      </c>
      <c r="G82" s="173">
        <v>50</v>
      </c>
      <c r="H82" s="174">
        <v>140</v>
      </c>
      <c r="I82" s="174" t="s">
        <v>65</v>
      </c>
      <c r="J82" s="174">
        <v>3400</v>
      </c>
      <c r="K82" s="174">
        <v>190</v>
      </c>
      <c r="L82" s="175">
        <v>3800</v>
      </c>
    </row>
    <row r="83" spans="1:12">
      <c r="A83" s="183" t="str">
        <f t="shared" si="3"/>
        <v>L1L1宿毛市</v>
      </c>
      <c r="B83" s="163" t="s">
        <v>82</v>
      </c>
      <c r="C83" s="163" t="s">
        <v>82</v>
      </c>
      <c r="D83" s="163" t="s">
        <v>96</v>
      </c>
      <c r="E83" s="163"/>
      <c r="F83" s="172" t="s">
        <v>10</v>
      </c>
      <c r="G83" s="173">
        <v>10</v>
      </c>
      <c r="H83" s="174">
        <v>60</v>
      </c>
      <c r="I83" s="174" t="s">
        <v>65</v>
      </c>
      <c r="J83" s="174">
        <v>2400</v>
      </c>
      <c r="K83" s="174">
        <v>50</v>
      </c>
      <c r="L83" s="175">
        <v>2500</v>
      </c>
    </row>
    <row r="84" spans="1:12">
      <c r="A84" s="183" t="str">
        <f t="shared" si="3"/>
        <v>L1L1土佐清水市</v>
      </c>
      <c r="B84" s="163" t="s">
        <v>82</v>
      </c>
      <c r="C84" s="163" t="s">
        <v>82</v>
      </c>
      <c r="D84" s="163" t="s">
        <v>96</v>
      </c>
      <c r="E84" s="163"/>
      <c r="F84" s="172" t="s">
        <v>11</v>
      </c>
      <c r="G84" s="173">
        <v>30</v>
      </c>
      <c r="H84" s="174">
        <v>620</v>
      </c>
      <c r="I84" s="174">
        <v>10</v>
      </c>
      <c r="J84" s="174">
        <v>3800</v>
      </c>
      <c r="K84" s="174">
        <v>100</v>
      </c>
      <c r="L84" s="175">
        <v>4500</v>
      </c>
    </row>
    <row r="85" spans="1:12">
      <c r="A85" s="183" t="str">
        <f t="shared" si="3"/>
        <v>L1L1四万十市</v>
      </c>
      <c r="B85" s="163" t="s">
        <v>82</v>
      </c>
      <c r="C85" s="163" t="s">
        <v>82</v>
      </c>
      <c r="D85" s="163" t="s">
        <v>96</v>
      </c>
      <c r="E85" s="163"/>
      <c r="F85" s="172" t="s">
        <v>12</v>
      </c>
      <c r="G85" s="173">
        <v>140</v>
      </c>
      <c r="H85" s="174">
        <v>1600</v>
      </c>
      <c r="I85" s="174">
        <v>30</v>
      </c>
      <c r="J85" s="174">
        <v>20</v>
      </c>
      <c r="K85" s="174">
        <v>340</v>
      </c>
      <c r="L85" s="175">
        <v>2100</v>
      </c>
    </row>
    <row r="86" spans="1:12">
      <c r="A86" s="183" t="str">
        <f t="shared" si="3"/>
        <v>L1L1香南市</v>
      </c>
      <c r="B86" s="163" t="s">
        <v>82</v>
      </c>
      <c r="C86" s="163" t="s">
        <v>82</v>
      </c>
      <c r="D86" s="163" t="s">
        <v>96</v>
      </c>
      <c r="E86" s="163"/>
      <c r="F86" s="172" t="s">
        <v>13</v>
      </c>
      <c r="G86" s="173">
        <v>10</v>
      </c>
      <c r="H86" s="174">
        <v>410</v>
      </c>
      <c r="I86" s="174" t="s">
        <v>65</v>
      </c>
      <c r="J86" s="174">
        <v>280</v>
      </c>
      <c r="K86" s="174">
        <v>30</v>
      </c>
      <c r="L86" s="175">
        <v>730</v>
      </c>
    </row>
    <row r="87" spans="1:12">
      <c r="A87" s="183" t="str">
        <f t="shared" si="3"/>
        <v>L1L1香美市</v>
      </c>
      <c r="B87" s="163" t="s">
        <v>82</v>
      </c>
      <c r="C87" s="163" t="s">
        <v>82</v>
      </c>
      <c r="D87" s="163" t="s">
        <v>96</v>
      </c>
      <c r="E87" s="163"/>
      <c r="F87" s="172" t="s">
        <v>14</v>
      </c>
      <c r="G87" s="173" t="s">
        <v>65</v>
      </c>
      <c r="H87" s="174">
        <v>100</v>
      </c>
      <c r="I87" s="174" t="s">
        <v>65</v>
      </c>
      <c r="J87" s="174">
        <v>0</v>
      </c>
      <c r="K87" s="174">
        <v>110</v>
      </c>
      <c r="L87" s="175">
        <v>210</v>
      </c>
    </row>
    <row r="88" spans="1:12">
      <c r="A88" s="183" t="str">
        <f t="shared" si="3"/>
        <v>L1L1東洋町</v>
      </c>
      <c r="B88" s="163" t="s">
        <v>82</v>
      </c>
      <c r="C88" s="163" t="s">
        <v>82</v>
      </c>
      <c r="D88" s="163" t="s">
        <v>96</v>
      </c>
      <c r="E88" s="163"/>
      <c r="F88" s="172" t="s">
        <v>15</v>
      </c>
      <c r="G88" s="173">
        <v>10</v>
      </c>
      <c r="H88" s="174">
        <v>30</v>
      </c>
      <c r="I88" s="174" t="s">
        <v>65</v>
      </c>
      <c r="J88" s="174">
        <v>380</v>
      </c>
      <c r="K88" s="174">
        <v>120</v>
      </c>
      <c r="L88" s="175">
        <v>530</v>
      </c>
    </row>
    <row r="89" spans="1:12">
      <c r="A89" s="183" t="str">
        <f t="shared" si="3"/>
        <v>L1L1奈半利町</v>
      </c>
      <c r="B89" s="163" t="s">
        <v>82</v>
      </c>
      <c r="C89" s="163" t="s">
        <v>82</v>
      </c>
      <c r="D89" s="163" t="s">
        <v>96</v>
      </c>
      <c r="E89" s="163"/>
      <c r="F89" s="172" t="s">
        <v>16</v>
      </c>
      <c r="G89" s="173" t="s">
        <v>65</v>
      </c>
      <c r="H89" s="174">
        <v>70</v>
      </c>
      <c r="I89" s="174" t="s">
        <v>65</v>
      </c>
      <c r="J89" s="174">
        <v>50</v>
      </c>
      <c r="K89" s="174">
        <v>90</v>
      </c>
      <c r="L89" s="175">
        <v>200</v>
      </c>
    </row>
    <row r="90" spans="1:12">
      <c r="A90" s="183" t="str">
        <f t="shared" si="3"/>
        <v>L1L1田野町</v>
      </c>
      <c r="B90" s="163" t="s">
        <v>82</v>
      </c>
      <c r="C90" s="163" t="s">
        <v>82</v>
      </c>
      <c r="D90" s="163" t="s">
        <v>96</v>
      </c>
      <c r="E90" s="163"/>
      <c r="F90" s="172" t="s">
        <v>17</v>
      </c>
      <c r="G90" s="173">
        <v>10</v>
      </c>
      <c r="H90" s="174">
        <v>120</v>
      </c>
      <c r="I90" s="174" t="s">
        <v>65</v>
      </c>
      <c r="J90" s="174">
        <v>50</v>
      </c>
      <c r="K90" s="174" t="s">
        <v>65</v>
      </c>
      <c r="L90" s="175">
        <v>180</v>
      </c>
    </row>
    <row r="91" spans="1:12">
      <c r="A91" s="183" t="str">
        <f t="shared" si="3"/>
        <v>L1L1安田町</v>
      </c>
      <c r="B91" s="163" t="s">
        <v>82</v>
      </c>
      <c r="C91" s="163" t="s">
        <v>82</v>
      </c>
      <c r="D91" s="163" t="s">
        <v>96</v>
      </c>
      <c r="E91" s="163"/>
      <c r="F91" s="172" t="s">
        <v>18</v>
      </c>
      <c r="G91" s="173" t="s">
        <v>65</v>
      </c>
      <c r="H91" s="174">
        <v>110</v>
      </c>
      <c r="I91" s="174" t="s">
        <v>65</v>
      </c>
      <c r="J91" s="174" t="s">
        <v>65</v>
      </c>
      <c r="K91" s="174">
        <v>60</v>
      </c>
      <c r="L91" s="175">
        <v>170</v>
      </c>
    </row>
    <row r="92" spans="1:12">
      <c r="A92" s="183" t="str">
        <f t="shared" si="3"/>
        <v>L1L1北川村</v>
      </c>
      <c r="B92" s="163" t="s">
        <v>82</v>
      </c>
      <c r="C92" s="163" t="s">
        <v>82</v>
      </c>
      <c r="D92" s="163" t="s">
        <v>96</v>
      </c>
      <c r="E92" s="163"/>
      <c r="F92" s="172" t="s">
        <v>19</v>
      </c>
      <c r="G92" s="173" t="s">
        <v>65</v>
      </c>
      <c r="H92" s="174">
        <v>10</v>
      </c>
      <c r="I92" s="174" t="s">
        <v>65</v>
      </c>
      <c r="J92" s="174">
        <v>0</v>
      </c>
      <c r="K92" s="174">
        <v>10</v>
      </c>
      <c r="L92" s="175">
        <v>30</v>
      </c>
    </row>
    <row r="93" spans="1:12">
      <c r="A93" s="183" t="str">
        <f t="shared" si="3"/>
        <v>L1L1馬路村</v>
      </c>
      <c r="B93" s="163" t="s">
        <v>82</v>
      </c>
      <c r="C93" s="163" t="s">
        <v>82</v>
      </c>
      <c r="D93" s="163" t="s">
        <v>96</v>
      </c>
      <c r="E93" s="163"/>
      <c r="F93" s="172" t="s">
        <v>20</v>
      </c>
      <c r="G93" s="173" t="s">
        <v>65</v>
      </c>
      <c r="H93" s="174" t="s">
        <v>65</v>
      </c>
      <c r="I93" s="174" t="s">
        <v>65</v>
      </c>
      <c r="J93" s="174">
        <v>0</v>
      </c>
      <c r="K93" s="174">
        <v>50</v>
      </c>
      <c r="L93" s="175">
        <v>50</v>
      </c>
    </row>
    <row r="94" spans="1:12">
      <c r="A94" s="183" t="str">
        <f t="shared" si="3"/>
        <v>L1L1芸西村</v>
      </c>
      <c r="B94" s="163" t="s">
        <v>82</v>
      </c>
      <c r="C94" s="163" t="s">
        <v>82</v>
      </c>
      <c r="D94" s="163" t="s">
        <v>96</v>
      </c>
      <c r="E94" s="163"/>
      <c r="F94" s="172" t="s">
        <v>21</v>
      </c>
      <c r="G94" s="173" t="s">
        <v>65</v>
      </c>
      <c r="H94" s="174" t="s">
        <v>65</v>
      </c>
      <c r="I94" s="174" t="s">
        <v>65</v>
      </c>
      <c r="J94" s="174">
        <v>0</v>
      </c>
      <c r="K94" s="174">
        <v>0</v>
      </c>
      <c r="L94" s="175" t="s">
        <v>65</v>
      </c>
    </row>
    <row r="95" spans="1:12">
      <c r="A95" s="183" t="str">
        <f t="shared" si="3"/>
        <v>L1L1本山町</v>
      </c>
      <c r="B95" s="163" t="s">
        <v>82</v>
      </c>
      <c r="C95" s="163" t="s">
        <v>82</v>
      </c>
      <c r="D95" s="163" t="s">
        <v>96</v>
      </c>
      <c r="E95" s="163"/>
      <c r="F95" s="172" t="s">
        <v>22</v>
      </c>
      <c r="G95" s="173" t="s">
        <v>65</v>
      </c>
      <c r="H95" s="174">
        <v>0</v>
      </c>
      <c r="I95" s="174" t="s">
        <v>65</v>
      </c>
      <c r="J95" s="174">
        <v>0</v>
      </c>
      <c r="K95" s="174">
        <v>0</v>
      </c>
      <c r="L95" s="175" t="s">
        <v>65</v>
      </c>
    </row>
    <row r="96" spans="1:12">
      <c r="A96" s="183" t="str">
        <f t="shared" si="3"/>
        <v>L1L1大豊町</v>
      </c>
      <c r="B96" s="163" t="s">
        <v>82</v>
      </c>
      <c r="C96" s="163" t="s">
        <v>82</v>
      </c>
      <c r="D96" s="163" t="s">
        <v>96</v>
      </c>
      <c r="E96" s="163"/>
      <c r="F96" s="172" t="s">
        <v>23</v>
      </c>
      <c r="G96" s="173" t="s">
        <v>65</v>
      </c>
      <c r="H96" s="174">
        <v>0</v>
      </c>
      <c r="I96" s="174" t="s">
        <v>65</v>
      </c>
      <c r="J96" s="174">
        <v>0</v>
      </c>
      <c r="K96" s="174">
        <v>10</v>
      </c>
      <c r="L96" s="175">
        <v>10</v>
      </c>
    </row>
    <row r="97" spans="1:12">
      <c r="A97" s="183" t="str">
        <f t="shared" si="3"/>
        <v>L1L1土佐町</v>
      </c>
      <c r="B97" s="163" t="s">
        <v>82</v>
      </c>
      <c r="C97" s="163" t="s">
        <v>82</v>
      </c>
      <c r="D97" s="163" t="s">
        <v>96</v>
      </c>
      <c r="E97" s="163"/>
      <c r="F97" s="172" t="s">
        <v>24</v>
      </c>
      <c r="G97" s="173" t="s">
        <v>65</v>
      </c>
      <c r="H97" s="174">
        <v>0</v>
      </c>
      <c r="I97" s="174" t="s">
        <v>65</v>
      </c>
      <c r="J97" s="174">
        <v>0</v>
      </c>
      <c r="K97" s="174">
        <v>0</v>
      </c>
      <c r="L97" s="175" t="s">
        <v>65</v>
      </c>
    </row>
    <row r="98" spans="1:12">
      <c r="A98" s="183" t="str">
        <f t="shared" si="3"/>
        <v>L1L1大川村</v>
      </c>
      <c r="B98" s="163" t="s">
        <v>82</v>
      </c>
      <c r="C98" s="163" t="s">
        <v>82</v>
      </c>
      <c r="D98" s="163" t="s">
        <v>96</v>
      </c>
      <c r="E98" s="163"/>
      <c r="F98" s="172" t="s">
        <v>25</v>
      </c>
      <c r="G98" s="173">
        <v>0</v>
      </c>
      <c r="H98" s="174">
        <v>0</v>
      </c>
      <c r="I98" s="174">
        <v>0</v>
      </c>
      <c r="J98" s="174">
        <v>0</v>
      </c>
      <c r="K98" s="174" t="s">
        <v>65</v>
      </c>
      <c r="L98" s="175" t="s">
        <v>65</v>
      </c>
    </row>
    <row r="99" spans="1:12">
      <c r="A99" s="183" t="str">
        <f t="shared" si="3"/>
        <v>L1L1いの町</v>
      </c>
      <c r="B99" s="163" t="s">
        <v>82</v>
      </c>
      <c r="C99" s="163" t="s">
        <v>82</v>
      </c>
      <c r="D99" s="163" t="s">
        <v>96</v>
      </c>
      <c r="E99" s="163"/>
      <c r="F99" s="172" t="s">
        <v>26</v>
      </c>
      <c r="G99" s="173">
        <v>40</v>
      </c>
      <c r="H99" s="174">
        <v>240</v>
      </c>
      <c r="I99" s="174">
        <v>10</v>
      </c>
      <c r="J99" s="174">
        <v>0</v>
      </c>
      <c r="K99" s="174">
        <v>40</v>
      </c>
      <c r="L99" s="175">
        <v>340</v>
      </c>
    </row>
    <row r="100" spans="1:12">
      <c r="A100" s="183" t="str">
        <f t="shared" si="3"/>
        <v>L1L1仁淀川町</v>
      </c>
      <c r="B100" s="163" t="s">
        <v>82</v>
      </c>
      <c r="C100" s="163" t="s">
        <v>82</v>
      </c>
      <c r="D100" s="163" t="s">
        <v>96</v>
      </c>
      <c r="E100" s="163"/>
      <c r="F100" s="172" t="s">
        <v>27</v>
      </c>
      <c r="G100" s="173" t="s">
        <v>65</v>
      </c>
      <c r="H100" s="174" t="s">
        <v>65</v>
      </c>
      <c r="I100" s="174" t="s">
        <v>65</v>
      </c>
      <c r="J100" s="174">
        <v>0</v>
      </c>
      <c r="K100" s="174">
        <v>20</v>
      </c>
      <c r="L100" s="175">
        <v>20</v>
      </c>
    </row>
    <row r="101" spans="1:12">
      <c r="A101" s="183" t="str">
        <f t="shared" si="3"/>
        <v>L1L1中土佐町</v>
      </c>
      <c r="B101" s="163" t="s">
        <v>82</v>
      </c>
      <c r="C101" s="163" t="s">
        <v>82</v>
      </c>
      <c r="D101" s="163" t="s">
        <v>96</v>
      </c>
      <c r="E101" s="163"/>
      <c r="F101" s="172" t="s">
        <v>28</v>
      </c>
      <c r="G101" s="173">
        <v>30</v>
      </c>
      <c r="H101" s="174">
        <v>90</v>
      </c>
      <c r="I101" s="174" t="s">
        <v>65</v>
      </c>
      <c r="J101" s="174">
        <v>880</v>
      </c>
      <c r="K101" s="174">
        <v>150</v>
      </c>
      <c r="L101" s="175">
        <v>1200</v>
      </c>
    </row>
    <row r="102" spans="1:12">
      <c r="A102" s="183" t="str">
        <f t="shared" si="3"/>
        <v>L1L1佐川町</v>
      </c>
      <c r="B102" s="163" t="s">
        <v>82</v>
      </c>
      <c r="C102" s="163" t="s">
        <v>82</v>
      </c>
      <c r="D102" s="163" t="s">
        <v>96</v>
      </c>
      <c r="E102" s="163"/>
      <c r="F102" s="172" t="s">
        <v>29</v>
      </c>
      <c r="G102" s="173" t="s">
        <v>65</v>
      </c>
      <c r="H102" s="174" t="s">
        <v>65</v>
      </c>
      <c r="I102" s="174" t="s">
        <v>65</v>
      </c>
      <c r="J102" s="174">
        <v>0</v>
      </c>
      <c r="K102" s="174">
        <v>20</v>
      </c>
      <c r="L102" s="175">
        <v>30</v>
      </c>
    </row>
    <row r="103" spans="1:12">
      <c r="A103" s="183" t="str">
        <f t="shared" si="3"/>
        <v>L1L1越知町</v>
      </c>
      <c r="B103" s="163" t="s">
        <v>82</v>
      </c>
      <c r="C103" s="163" t="s">
        <v>82</v>
      </c>
      <c r="D103" s="163" t="s">
        <v>96</v>
      </c>
      <c r="E103" s="163"/>
      <c r="F103" s="172" t="s">
        <v>30</v>
      </c>
      <c r="G103" s="173" t="s">
        <v>65</v>
      </c>
      <c r="H103" s="174">
        <v>0</v>
      </c>
      <c r="I103" s="174" t="s">
        <v>65</v>
      </c>
      <c r="J103" s="174">
        <v>0</v>
      </c>
      <c r="K103" s="174">
        <v>330</v>
      </c>
      <c r="L103" s="175">
        <v>330</v>
      </c>
    </row>
    <row r="104" spans="1:12">
      <c r="A104" s="183" t="str">
        <f t="shared" si="3"/>
        <v>L1L1檮原町</v>
      </c>
      <c r="B104" s="163" t="s">
        <v>82</v>
      </c>
      <c r="C104" s="163" t="s">
        <v>82</v>
      </c>
      <c r="D104" s="163" t="s">
        <v>96</v>
      </c>
      <c r="E104" s="163"/>
      <c r="F104" s="172" t="s">
        <v>31</v>
      </c>
      <c r="G104" s="173" t="s">
        <v>65</v>
      </c>
      <c r="H104" s="174" t="s">
        <v>65</v>
      </c>
      <c r="I104" s="174" t="s">
        <v>65</v>
      </c>
      <c r="J104" s="174">
        <v>0</v>
      </c>
      <c r="K104" s="174">
        <v>0</v>
      </c>
      <c r="L104" s="175" t="s">
        <v>65</v>
      </c>
    </row>
    <row r="105" spans="1:12">
      <c r="A105" s="183" t="str">
        <f t="shared" si="3"/>
        <v>L1L1日高村</v>
      </c>
      <c r="B105" s="163" t="s">
        <v>82</v>
      </c>
      <c r="C105" s="163" t="s">
        <v>82</v>
      </c>
      <c r="D105" s="163" t="s">
        <v>96</v>
      </c>
      <c r="E105" s="163"/>
      <c r="F105" s="172" t="s">
        <v>32</v>
      </c>
      <c r="G105" s="173">
        <v>10</v>
      </c>
      <c r="H105" s="174">
        <v>70</v>
      </c>
      <c r="I105" s="174" t="s">
        <v>65</v>
      </c>
      <c r="J105" s="174">
        <v>0</v>
      </c>
      <c r="K105" s="174">
        <v>10</v>
      </c>
      <c r="L105" s="175">
        <v>90</v>
      </c>
    </row>
    <row r="106" spans="1:12">
      <c r="A106" s="183" t="str">
        <f t="shared" si="3"/>
        <v>L1L1津野町</v>
      </c>
      <c r="B106" s="163" t="s">
        <v>82</v>
      </c>
      <c r="C106" s="163" t="s">
        <v>82</v>
      </c>
      <c r="D106" s="163" t="s">
        <v>96</v>
      </c>
      <c r="E106" s="163"/>
      <c r="F106" s="172" t="s">
        <v>33</v>
      </c>
      <c r="G106" s="173" t="s">
        <v>65</v>
      </c>
      <c r="H106" s="174" t="s">
        <v>65</v>
      </c>
      <c r="I106" s="174" t="s">
        <v>65</v>
      </c>
      <c r="J106" s="174">
        <v>0</v>
      </c>
      <c r="K106" s="174">
        <v>10</v>
      </c>
      <c r="L106" s="175">
        <v>20</v>
      </c>
    </row>
    <row r="107" spans="1:12">
      <c r="A107" s="183" t="str">
        <f t="shared" si="3"/>
        <v>L1L1四万十町</v>
      </c>
      <c r="B107" s="163" t="s">
        <v>82</v>
      </c>
      <c r="C107" s="163" t="s">
        <v>82</v>
      </c>
      <c r="D107" s="163" t="s">
        <v>96</v>
      </c>
      <c r="E107" s="163"/>
      <c r="F107" s="172" t="s">
        <v>34</v>
      </c>
      <c r="G107" s="173">
        <v>30</v>
      </c>
      <c r="H107" s="174">
        <v>270</v>
      </c>
      <c r="I107" s="174" t="s">
        <v>65</v>
      </c>
      <c r="J107" s="174">
        <v>160</v>
      </c>
      <c r="K107" s="174">
        <v>40</v>
      </c>
      <c r="L107" s="175">
        <v>510</v>
      </c>
    </row>
    <row r="108" spans="1:12">
      <c r="A108" s="183" t="str">
        <f t="shared" si="3"/>
        <v>L1L1大月町</v>
      </c>
      <c r="B108" s="163" t="s">
        <v>82</v>
      </c>
      <c r="C108" s="163" t="s">
        <v>82</v>
      </c>
      <c r="D108" s="163" t="s">
        <v>96</v>
      </c>
      <c r="E108" s="163"/>
      <c r="F108" s="172" t="s">
        <v>35</v>
      </c>
      <c r="G108" s="173">
        <v>30</v>
      </c>
      <c r="H108" s="174">
        <v>30</v>
      </c>
      <c r="I108" s="174" t="s">
        <v>65</v>
      </c>
      <c r="J108" s="174">
        <v>160</v>
      </c>
      <c r="K108" s="174">
        <v>30</v>
      </c>
      <c r="L108" s="175">
        <v>240</v>
      </c>
    </row>
    <row r="109" spans="1:12">
      <c r="A109" s="183" t="str">
        <f t="shared" si="3"/>
        <v>L1L1三原村</v>
      </c>
      <c r="B109" s="163" t="s">
        <v>82</v>
      </c>
      <c r="C109" s="163" t="s">
        <v>82</v>
      </c>
      <c r="D109" s="163" t="s">
        <v>96</v>
      </c>
      <c r="E109" s="163"/>
      <c r="F109" s="172" t="s">
        <v>36</v>
      </c>
      <c r="G109" s="173" t="s">
        <v>65</v>
      </c>
      <c r="H109" s="174">
        <v>100</v>
      </c>
      <c r="I109" s="174" t="s">
        <v>65</v>
      </c>
      <c r="J109" s="174">
        <v>0</v>
      </c>
      <c r="K109" s="174">
        <v>10</v>
      </c>
      <c r="L109" s="175">
        <v>110</v>
      </c>
    </row>
    <row r="110" spans="1:12">
      <c r="A110" s="183" t="str">
        <f t="shared" si="3"/>
        <v>L1L1黒潮町</v>
      </c>
      <c r="B110" s="163" t="s">
        <v>82</v>
      </c>
      <c r="C110" s="163" t="s">
        <v>82</v>
      </c>
      <c r="D110" s="163" t="s">
        <v>96</v>
      </c>
      <c r="E110" s="163"/>
      <c r="F110" s="176" t="s">
        <v>37</v>
      </c>
      <c r="G110" s="177">
        <v>10</v>
      </c>
      <c r="H110" s="178">
        <v>620</v>
      </c>
      <c r="I110" s="178">
        <v>10</v>
      </c>
      <c r="J110" s="178">
        <v>550</v>
      </c>
      <c r="K110" s="178">
        <v>110</v>
      </c>
      <c r="L110" s="179">
        <v>1300</v>
      </c>
    </row>
    <row r="111" spans="1:12">
      <c r="A111" s="183" t="str">
        <f>B111&amp;C111&amp;F111</f>
        <v>合計</v>
      </c>
      <c r="B111" s="163"/>
      <c r="C111" s="163"/>
      <c r="D111" s="163"/>
      <c r="E111" s="163"/>
      <c r="F111" s="164" t="s">
        <v>122</v>
      </c>
      <c r="G111" s="180">
        <v>1100</v>
      </c>
      <c r="H111" s="181">
        <v>15000</v>
      </c>
      <c r="I111" s="181">
        <v>170</v>
      </c>
      <c r="J111" s="181">
        <v>17000</v>
      </c>
      <c r="K111" s="181">
        <v>5300</v>
      </c>
      <c r="L111" s="182">
        <v>38000</v>
      </c>
    </row>
    <row r="112" spans="1:12">
      <c r="A112" s="183" t="str">
        <f t="shared" ref="A112:A113" si="4">B112&amp;C112&amp;F112</f>
        <v>00市町村名</v>
      </c>
      <c r="B112" s="163">
        <v>0</v>
      </c>
      <c r="C112" s="163">
        <v>0</v>
      </c>
      <c r="D112" s="163">
        <v>0</v>
      </c>
      <c r="E112" s="163"/>
      <c r="F112" s="164" t="s">
        <v>86</v>
      </c>
      <c r="G112" s="165" t="s">
        <v>117</v>
      </c>
      <c r="H112" s="166" t="s">
        <v>118</v>
      </c>
      <c r="I112" s="166" t="s">
        <v>119</v>
      </c>
      <c r="J112" s="166" t="s">
        <v>120</v>
      </c>
      <c r="K112" s="166" t="s">
        <v>121</v>
      </c>
      <c r="L112" s="167" t="s">
        <v>122</v>
      </c>
    </row>
    <row r="113" spans="1:12">
      <c r="A113" s="183" t="str">
        <f t="shared" si="4"/>
        <v>基本ケース⑤高知市</v>
      </c>
      <c r="B113" s="160" t="s">
        <v>41</v>
      </c>
      <c r="C113" s="160" t="s">
        <v>70</v>
      </c>
      <c r="D113" s="160" t="s">
        <v>83</v>
      </c>
      <c r="E113" s="160"/>
      <c r="F113" s="168" t="s">
        <v>4</v>
      </c>
      <c r="G113" s="169">
        <v>340</v>
      </c>
      <c r="H113" s="170">
        <v>10000</v>
      </c>
      <c r="I113" s="170">
        <v>110</v>
      </c>
      <c r="J113" s="170">
        <v>17000</v>
      </c>
      <c r="K113" s="170">
        <v>820</v>
      </c>
      <c r="L113" s="171">
        <v>29000</v>
      </c>
    </row>
    <row r="114" spans="1:12">
      <c r="A114" s="183" t="str">
        <f>B114&amp;C114&amp;F114</f>
        <v>基本ケース⑤室戸市</v>
      </c>
      <c r="B114" s="160" t="s">
        <v>41</v>
      </c>
      <c r="C114" s="160" t="s">
        <v>70</v>
      </c>
      <c r="D114" s="160" t="s">
        <v>83</v>
      </c>
      <c r="E114" s="160"/>
      <c r="F114" s="172" t="s">
        <v>5</v>
      </c>
      <c r="G114" s="173">
        <v>10</v>
      </c>
      <c r="H114" s="174">
        <v>2900</v>
      </c>
      <c r="I114" s="174">
        <v>30</v>
      </c>
      <c r="J114" s="174">
        <v>670</v>
      </c>
      <c r="K114" s="174">
        <v>340</v>
      </c>
      <c r="L114" s="175">
        <v>3900</v>
      </c>
    </row>
    <row r="115" spans="1:12">
      <c r="A115" s="183" t="str">
        <f t="shared" ref="A115:A146" si="5">B115&amp;C115&amp;F115</f>
        <v>基本ケース⑤安芸市</v>
      </c>
      <c r="B115" s="160" t="s">
        <v>41</v>
      </c>
      <c r="C115" s="160" t="s">
        <v>70</v>
      </c>
      <c r="D115" s="160" t="s">
        <v>83</v>
      </c>
      <c r="E115" s="160"/>
      <c r="F115" s="172" t="s">
        <v>6</v>
      </c>
      <c r="G115" s="173">
        <v>30</v>
      </c>
      <c r="H115" s="174">
        <v>4600</v>
      </c>
      <c r="I115" s="174">
        <v>20</v>
      </c>
      <c r="J115" s="174">
        <v>4000</v>
      </c>
      <c r="K115" s="174">
        <v>90</v>
      </c>
      <c r="L115" s="175">
        <v>8700</v>
      </c>
    </row>
    <row r="116" spans="1:12">
      <c r="A116" s="183" t="str">
        <f t="shared" si="5"/>
        <v>基本ケース⑤南国市</v>
      </c>
      <c r="B116" s="160" t="s">
        <v>41</v>
      </c>
      <c r="C116" s="160" t="s">
        <v>70</v>
      </c>
      <c r="D116" s="160" t="s">
        <v>83</v>
      </c>
      <c r="E116" s="160"/>
      <c r="F116" s="172" t="s">
        <v>7</v>
      </c>
      <c r="G116" s="173">
        <v>20</v>
      </c>
      <c r="H116" s="174">
        <v>1700</v>
      </c>
      <c r="I116" s="174" t="s">
        <v>65</v>
      </c>
      <c r="J116" s="174">
        <v>3600</v>
      </c>
      <c r="K116" s="174">
        <v>70</v>
      </c>
      <c r="L116" s="175">
        <v>5400</v>
      </c>
    </row>
    <row r="117" spans="1:12">
      <c r="A117" s="183" t="str">
        <f t="shared" si="5"/>
        <v>基本ケース⑤土佐市</v>
      </c>
      <c r="B117" s="160" t="s">
        <v>41</v>
      </c>
      <c r="C117" s="160" t="s">
        <v>70</v>
      </c>
      <c r="D117" s="160" t="s">
        <v>83</v>
      </c>
      <c r="E117" s="160"/>
      <c r="F117" s="172" t="s">
        <v>8</v>
      </c>
      <c r="G117" s="173">
        <v>270</v>
      </c>
      <c r="H117" s="174">
        <v>1200</v>
      </c>
      <c r="I117" s="174">
        <v>20</v>
      </c>
      <c r="J117" s="174">
        <v>3200</v>
      </c>
      <c r="K117" s="174">
        <v>50</v>
      </c>
      <c r="L117" s="175">
        <v>4800</v>
      </c>
    </row>
    <row r="118" spans="1:12">
      <c r="A118" s="183" t="str">
        <f t="shared" si="5"/>
        <v>基本ケース⑤須崎市</v>
      </c>
      <c r="B118" s="160" t="s">
        <v>41</v>
      </c>
      <c r="C118" s="160" t="s">
        <v>70</v>
      </c>
      <c r="D118" s="160" t="s">
        <v>83</v>
      </c>
      <c r="E118" s="160"/>
      <c r="F118" s="172" t="s">
        <v>9</v>
      </c>
      <c r="G118" s="173">
        <v>50</v>
      </c>
      <c r="H118" s="174">
        <v>910</v>
      </c>
      <c r="I118" s="174">
        <v>20</v>
      </c>
      <c r="J118" s="174">
        <v>7200</v>
      </c>
      <c r="K118" s="174">
        <v>60</v>
      </c>
      <c r="L118" s="175">
        <v>8200</v>
      </c>
    </row>
    <row r="119" spans="1:12">
      <c r="A119" s="183" t="str">
        <f t="shared" si="5"/>
        <v>基本ケース⑤宿毛市</v>
      </c>
      <c r="B119" s="160" t="s">
        <v>41</v>
      </c>
      <c r="C119" s="160" t="s">
        <v>70</v>
      </c>
      <c r="D119" s="160" t="s">
        <v>83</v>
      </c>
      <c r="E119" s="160"/>
      <c r="F119" s="172" t="s">
        <v>10</v>
      </c>
      <c r="G119" s="173">
        <v>10</v>
      </c>
      <c r="H119" s="174">
        <v>200</v>
      </c>
      <c r="I119" s="174" t="s">
        <v>65</v>
      </c>
      <c r="J119" s="174">
        <v>5800</v>
      </c>
      <c r="K119" s="174">
        <v>10</v>
      </c>
      <c r="L119" s="175">
        <v>6000</v>
      </c>
    </row>
    <row r="120" spans="1:12">
      <c r="A120" s="183" t="str">
        <f t="shared" si="5"/>
        <v>基本ケース⑤土佐清水市</v>
      </c>
      <c r="B120" s="160" t="s">
        <v>41</v>
      </c>
      <c r="C120" s="160" t="s">
        <v>70</v>
      </c>
      <c r="D120" s="160" t="s">
        <v>83</v>
      </c>
      <c r="E120" s="160"/>
      <c r="F120" s="172" t="s">
        <v>11</v>
      </c>
      <c r="G120" s="173">
        <v>30</v>
      </c>
      <c r="H120" s="174">
        <v>2400</v>
      </c>
      <c r="I120" s="174">
        <v>30</v>
      </c>
      <c r="J120" s="174">
        <v>6600</v>
      </c>
      <c r="K120" s="174">
        <v>70</v>
      </c>
      <c r="L120" s="175">
        <v>9100</v>
      </c>
    </row>
    <row r="121" spans="1:12">
      <c r="A121" s="183" t="str">
        <f t="shared" si="5"/>
        <v>基本ケース⑤四万十市</v>
      </c>
      <c r="B121" s="160" t="s">
        <v>41</v>
      </c>
      <c r="C121" s="160" t="s">
        <v>70</v>
      </c>
      <c r="D121" s="160" t="s">
        <v>83</v>
      </c>
      <c r="E121" s="160"/>
      <c r="F121" s="172" t="s">
        <v>12</v>
      </c>
      <c r="G121" s="173">
        <v>140</v>
      </c>
      <c r="H121" s="174">
        <v>2200</v>
      </c>
      <c r="I121" s="174">
        <v>40</v>
      </c>
      <c r="J121" s="174">
        <v>1100</v>
      </c>
      <c r="K121" s="174">
        <v>150</v>
      </c>
      <c r="L121" s="175">
        <v>3600</v>
      </c>
    </row>
    <row r="122" spans="1:12">
      <c r="A122" s="183" t="str">
        <f t="shared" si="5"/>
        <v>基本ケース⑤香南市</v>
      </c>
      <c r="B122" s="160" t="s">
        <v>41</v>
      </c>
      <c r="C122" s="160" t="s">
        <v>70</v>
      </c>
      <c r="D122" s="160" t="s">
        <v>83</v>
      </c>
      <c r="E122" s="160"/>
      <c r="F122" s="172" t="s">
        <v>13</v>
      </c>
      <c r="G122" s="173">
        <v>10</v>
      </c>
      <c r="H122" s="174">
        <v>2000</v>
      </c>
      <c r="I122" s="174">
        <v>10</v>
      </c>
      <c r="J122" s="174">
        <v>5000</v>
      </c>
      <c r="K122" s="174">
        <v>20</v>
      </c>
      <c r="L122" s="175">
        <v>7000</v>
      </c>
    </row>
    <row r="123" spans="1:12">
      <c r="A123" s="183" t="str">
        <f t="shared" si="5"/>
        <v>基本ケース⑤香美市</v>
      </c>
      <c r="B123" s="160" t="s">
        <v>41</v>
      </c>
      <c r="C123" s="160" t="s">
        <v>70</v>
      </c>
      <c r="D123" s="160" t="s">
        <v>83</v>
      </c>
      <c r="E123" s="160"/>
      <c r="F123" s="172" t="s">
        <v>14</v>
      </c>
      <c r="G123" s="173" t="s">
        <v>65</v>
      </c>
      <c r="H123" s="174">
        <v>1400</v>
      </c>
      <c r="I123" s="174">
        <v>10</v>
      </c>
      <c r="J123" s="174">
        <v>0</v>
      </c>
      <c r="K123" s="174">
        <v>410</v>
      </c>
      <c r="L123" s="175">
        <v>1800</v>
      </c>
    </row>
    <row r="124" spans="1:12">
      <c r="A124" s="183" t="str">
        <f t="shared" si="5"/>
        <v>基本ケース⑤東洋町</v>
      </c>
      <c r="B124" s="160" t="s">
        <v>41</v>
      </c>
      <c r="C124" s="160" t="s">
        <v>70</v>
      </c>
      <c r="D124" s="160" t="s">
        <v>83</v>
      </c>
      <c r="E124" s="160"/>
      <c r="F124" s="172" t="s">
        <v>15</v>
      </c>
      <c r="G124" s="173">
        <v>10</v>
      </c>
      <c r="H124" s="174">
        <v>130</v>
      </c>
      <c r="I124" s="174" t="s">
        <v>65</v>
      </c>
      <c r="J124" s="174">
        <v>240</v>
      </c>
      <c r="K124" s="174">
        <v>130</v>
      </c>
      <c r="L124" s="175">
        <v>510</v>
      </c>
    </row>
    <row r="125" spans="1:12">
      <c r="A125" s="183" t="str">
        <f t="shared" si="5"/>
        <v>基本ケース⑤奈半利町</v>
      </c>
      <c r="B125" s="160" t="s">
        <v>41</v>
      </c>
      <c r="C125" s="160" t="s">
        <v>70</v>
      </c>
      <c r="D125" s="160" t="s">
        <v>83</v>
      </c>
      <c r="E125" s="160"/>
      <c r="F125" s="172" t="s">
        <v>16</v>
      </c>
      <c r="G125" s="173" t="s">
        <v>65</v>
      </c>
      <c r="H125" s="174">
        <v>1600</v>
      </c>
      <c r="I125" s="174">
        <v>10</v>
      </c>
      <c r="J125" s="174">
        <v>60</v>
      </c>
      <c r="K125" s="174">
        <v>70</v>
      </c>
      <c r="L125" s="175">
        <v>1700</v>
      </c>
    </row>
    <row r="126" spans="1:12">
      <c r="A126" s="183" t="str">
        <f t="shared" si="5"/>
        <v>基本ケース⑤田野町</v>
      </c>
      <c r="B126" s="160" t="s">
        <v>41</v>
      </c>
      <c r="C126" s="160" t="s">
        <v>70</v>
      </c>
      <c r="D126" s="160" t="s">
        <v>83</v>
      </c>
      <c r="E126" s="160"/>
      <c r="F126" s="172" t="s">
        <v>17</v>
      </c>
      <c r="G126" s="173">
        <v>10</v>
      </c>
      <c r="H126" s="174">
        <v>2000</v>
      </c>
      <c r="I126" s="174" t="s">
        <v>65</v>
      </c>
      <c r="J126" s="174">
        <v>40</v>
      </c>
      <c r="K126" s="174">
        <v>100</v>
      </c>
      <c r="L126" s="175">
        <v>2100</v>
      </c>
    </row>
    <row r="127" spans="1:12">
      <c r="A127" s="183" t="str">
        <f t="shared" si="5"/>
        <v>基本ケース⑤安田町</v>
      </c>
      <c r="B127" s="160" t="s">
        <v>41</v>
      </c>
      <c r="C127" s="160" t="s">
        <v>70</v>
      </c>
      <c r="D127" s="160" t="s">
        <v>83</v>
      </c>
      <c r="E127" s="160"/>
      <c r="F127" s="172" t="s">
        <v>18</v>
      </c>
      <c r="G127" s="173" t="s">
        <v>65</v>
      </c>
      <c r="H127" s="174">
        <v>1300</v>
      </c>
      <c r="I127" s="174">
        <v>10</v>
      </c>
      <c r="J127" s="174">
        <v>70</v>
      </c>
      <c r="K127" s="174">
        <v>60</v>
      </c>
      <c r="L127" s="175">
        <v>1500</v>
      </c>
    </row>
    <row r="128" spans="1:12">
      <c r="A128" s="183" t="str">
        <f t="shared" si="5"/>
        <v>基本ケース⑤北川村</v>
      </c>
      <c r="B128" s="160" t="s">
        <v>41</v>
      </c>
      <c r="C128" s="160" t="s">
        <v>70</v>
      </c>
      <c r="D128" s="160" t="s">
        <v>83</v>
      </c>
      <c r="E128" s="160"/>
      <c r="F128" s="172" t="s">
        <v>19</v>
      </c>
      <c r="G128" s="173">
        <v>0</v>
      </c>
      <c r="H128" s="174">
        <v>520</v>
      </c>
      <c r="I128" s="174">
        <v>10</v>
      </c>
      <c r="J128" s="174">
        <v>0</v>
      </c>
      <c r="K128" s="174">
        <v>10</v>
      </c>
      <c r="L128" s="175">
        <v>530</v>
      </c>
    </row>
    <row r="129" spans="1:12">
      <c r="A129" s="183" t="str">
        <f t="shared" si="5"/>
        <v>基本ケース⑤馬路村</v>
      </c>
      <c r="B129" s="160" t="s">
        <v>41</v>
      </c>
      <c r="C129" s="160" t="s">
        <v>70</v>
      </c>
      <c r="D129" s="160" t="s">
        <v>83</v>
      </c>
      <c r="E129" s="160"/>
      <c r="F129" s="172" t="s">
        <v>20</v>
      </c>
      <c r="G129" s="173">
        <v>0</v>
      </c>
      <c r="H129" s="174">
        <v>70</v>
      </c>
      <c r="I129" s="174" t="s">
        <v>65</v>
      </c>
      <c r="J129" s="174">
        <v>0</v>
      </c>
      <c r="K129" s="174">
        <v>40</v>
      </c>
      <c r="L129" s="175">
        <v>120</v>
      </c>
    </row>
    <row r="130" spans="1:12">
      <c r="A130" s="183" t="str">
        <f t="shared" si="5"/>
        <v>基本ケース⑤芸西村</v>
      </c>
      <c r="B130" s="160" t="s">
        <v>41</v>
      </c>
      <c r="C130" s="160" t="s">
        <v>70</v>
      </c>
      <c r="D130" s="160" t="s">
        <v>83</v>
      </c>
      <c r="E130" s="160"/>
      <c r="F130" s="172" t="s">
        <v>21</v>
      </c>
      <c r="G130" s="173" t="s">
        <v>65</v>
      </c>
      <c r="H130" s="174">
        <v>240</v>
      </c>
      <c r="I130" s="174" t="s">
        <v>65</v>
      </c>
      <c r="J130" s="174">
        <v>110</v>
      </c>
      <c r="K130" s="174">
        <v>40</v>
      </c>
      <c r="L130" s="175">
        <v>380</v>
      </c>
    </row>
    <row r="131" spans="1:12">
      <c r="A131" s="183" t="str">
        <f t="shared" si="5"/>
        <v>基本ケース⑤本山町</v>
      </c>
      <c r="B131" s="160" t="s">
        <v>41</v>
      </c>
      <c r="C131" s="160" t="s">
        <v>70</v>
      </c>
      <c r="D131" s="160" t="s">
        <v>83</v>
      </c>
      <c r="E131" s="160"/>
      <c r="F131" s="172" t="s">
        <v>22</v>
      </c>
      <c r="G131" s="173">
        <v>0</v>
      </c>
      <c r="H131" s="174">
        <v>0</v>
      </c>
      <c r="I131" s="174" t="s">
        <v>65</v>
      </c>
      <c r="J131" s="174">
        <v>0</v>
      </c>
      <c r="K131" s="174">
        <v>0</v>
      </c>
      <c r="L131" s="175" t="s">
        <v>65</v>
      </c>
    </row>
    <row r="132" spans="1:12">
      <c r="A132" s="183" t="str">
        <f t="shared" si="5"/>
        <v>基本ケース⑤大豊町</v>
      </c>
      <c r="B132" s="160" t="s">
        <v>41</v>
      </c>
      <c r="C132" s="160" t="s">
        <v>70</v>
      </c>
      <c r="D132" s="160" t="s">
        <v>83</v>
      </c>
      <c r="E132" s="160"/>
      <c r="F132" s="172" t="s">
        <v>23</v>
      </c>
      <c r="G132" s="173" t="s">
        <v>65</v>
      </c>
      <c r="H132" s="174">
        <v>60</v>
      </c>
      <c r="I132" s="174" t="s">
        <v>65</v>
      </c>
      <c r="J132" s="174">
        <v>0</v>
      </c>
      <c r="K132" s="174" t="s">
        <v>65</v>
      </c>
      <c r="L132" s="175">
        <v>70</v>
      </c>
    </row>
    <row r="133" spans="1:12">
      <c r="A133" s="183" t="str">
        <f t="shared" si="5"/>
        <v>基本ケース⑤土佐町</v>
      </c>
      <c r="B133" s="160" t="s">
        <v>41</v>
      </c>
      <c r="C133" s="160" t="s">
        <v>70</v>
      </c>
      <c r="D133" s="160" t="s">
        <v>83</v>
      </c>
      <c r="E133" s="160"/>
      <c r="F133" s="172" t="s">
        <v>24</v>
      </c>
      <c r="G133" s="173">
        <v>0</v>
      </c>
      <c r="H133" s="174">
        <v>0</v>
      </c>
      <c r="I133" s="174" t="s">
        <v>65</v>
      </c>
      <c r="J133" s="174">
        <v>0</v>
      </c>
      <c r="K133" s="174">
        <v>0</v>
      </c>
      <c r="L133" s="175" t="s">
        <v>65</v>
      </c>
    </row>
    <row r="134" spans="1:12">
      <c r="A134" s="183" t="str">
        <f t="shared" si="5"/>
        <v>基本ケース⑤大川村</v>
      </c>
      <c r="B134" s="160" t="s">
        <v>41</v>
      </c>
      <c r="C134" s="160" t="s">
        <v>70</v>
      </c>
      <c r="D134" s="160" t="s">
        <v>83</v>
      </c>
      <c r="E134" s="160"/>
      <c r="F134" s="172" t="s">
        <v>25</v>
      </c>
      <c r="G134" s="173">
        <v>0</v>
      </c>
      <c r="H134" s="174">
        <v>0</v>
      </c>
      <c r="I134" s="174">
        <v>0</v>
      </c>
      <c r="J134" s="174">
        <v>0</v>
      </c>
      <c r="K134" s="174">
        <v>0</v>
      </c>
      <c r="L134" s="175">
        <v>0</v>
      </c>
    </row>
    <row r="135" spans="1:12">
      <c r="A135" s="183" t="str">
        <f t="shared" si="5"/>
        <v>基本ケース⑤いの町</v>
      </c>
      <c r="B135" s="160" t="s">
        <v>41</v>
      </c>
      <c r="C135" s="160" t="s">
        <v>70</v>
      </c>
      <c r="D135" s="160" t="s">
        <v>83</v>
      </c>
      <c r="E135" s="160"/>
      <c r="F135" s="172" t="s">
        <v>26</v>
      </c>
      <c r="G135" s="173">
        <v>40</v>
      </c>
      <c r="H135" s="174">
        <v>240</v>
      </c>
      <c r="I135" s="174">
        <v>10</v>
      </c>
      <c r="J135" s="174">
        <v>0</v>
      </c>
      <c r="K135" s="174">
        <v>50</v>
      </c>
      <c r="L135" s="175">
        <v>340</v>
      </c>
    </row>
    <row r="136" spans="1:12">
      <c r="A136" s="183" t="str">
        <f t="shared" si="5"/>
        <v>基本ケース⑤仁淀川町</v>
      </c>
      <c r="B136" s="160" t="s">
        <v>41</v>
      </c>
      <c r="C136" s="160" t="s">
        <v>70</v>
      </c>
      <c r="D136" s="160" t="s">
        <v>83</v>
      </c>
      <c r="E136" s="160"/>
      <c r="F136" s="172" t="s">
        <v>27</v>
      </c>
      <c r="G136" s="173" t="s">
        <v>65</v>
      </c>
      <c r="H136" s="174" t="s">
        <v>65</v>
      </c>
      <c r="I136" s="174" t="s">
        <v>65</v>
      </c>
      <c r="J136" s="174">
        <v>0</v>
      </c>
      <c r="K136" s="174">
        <v>0</v>
      </c>
      <c r="L136" s="175" t="s">
        <v>65</v>
      </c>
    </row>
    <row r="137" spans="1:12">
      <c r="A137" s="183" t="str">
        <f t="shared" si="5"/>
        <v>基本ケース⑤中土佐町</v>
      </c>
      <c r="B137" s="160" t="s">
        <v>41</v>
      </c>
      <c r="C137" s="160" t="s">
        <v>70</v>
      </c>
      <c r="D137" s="160" t="s">
        <v>83</v>
      </c>
      <c r="E137" s="160"/>
      <c r="F137" s="172" t="s">
        <v>28</v>
      </c>
      <c r="G137" s="173">
        <v>30</v>
      </c>
      <c r="H137" s="174">
        <v>320</v>
      </c>
      <c r="I137" s="174" t="s">
        <v>65</v>
      </c>
      <c r="J137" s="174">
        <v>3700</v>
      </c>
      <c r="K137" s="174">
        <v>10</v>
      </c>
      <c r="L137" s="175">
        <v>4000</v>
      </c>
    </row>
    <row r="138" spans="1:12">
      <c r="A138" s="183" t="str">
        <f t="shared" si="5"/>
        <v>基本ケース⑤佐川町</v>
      </c>
      <c r="B138" s="160" t="s">
        <v>41</v>
      </c>
      <c r="C138" s="160" t="s">
        <v>70</v>
      </c>
      <c r="D138" s="160" t="s">
        <v>83</v>
      </c>
      <c r="E138" s="160"/>
      <c r="F138" s="172" t="s">
        <v>29</v>
      </c>
      <c r="G138" s="173" t="s">
        <v>65</v>
      </c>
      <c r="H138" s="174">
        <v>310</v>
      </c>
      <c r="I138" s="174" t="s">
        <v>65</v>
      </c>
      <c r="J138" s="174">
        <v>0</v>
      </c>
      <c r="K138" s="174">
        <v>30</v>
      </c>
      <c r="L138" s="175">
        <v>340</v>
      </c>
    </row>
    <row r="139" spans="1:12">
      <c r="A139" s="183" t="str">
        <f t="shared" si="5"/>
        <v>基本ケース⑤越知町</v>
      </c>
      <c r="B139" s="160" t="s">
        <v>41</v>
      </c>
      <c r="C139" s="160" t="s">
        <v>70</v>
      </c>
      <c r="D139" s="160" t="s">
        <v>83</v>
      </c>
      <c r="E139" s="160"/>
      <c r="F139" s="172" t="s">
        <v>30</v>
      </c>
      <c r="G139" s="173">
        <v>0</v>
      </c>
      <c r="H139" s="174">
        <v>20</v>
      </c>
      <c r="I139" s="174" t="s">
        <v>65</v>
      </c>
      <c r="J139" s="174">
        <v>0</v>
      </c>
      <c r="K139" s="174">
        <v>0</v>
      </c>
      <c r="L139" s="175">
        <v>20</v>
      </c>
    </row>
    <row r="140" spans="1:12">
      <c r="A140" s="183" t="str">
        <f t="shared" si="5"/>
        <v>基本ケース⑤檮原町</v>
      </c>
      <c r="B140" s="160" t="s">
        <v>41</v>
      </c>
      <c r="C140" s="160" t="s">
        <v>70</v>
      </c>
      <c r="D140" s="160" t="s">
        <v>83</v>
      </c>
      <c r="E140" s="160"/>
      <c r="F140" s="172" t="s">
        <v>31</v>
      </c>
      <c r="G140" s="173" t="s">
        <v>65</v>
      </c>
      <c r="H140" s="174" t="s">
        <v>65</v>
      </c>
      <c r="I140" s="174" t="s">
        <v>65</v>
      </c>
      <c r="J140" s="174">
        <v>0</v>
      </c>
      <c r="K140" s="174">
        <v>0</v>
      </c>
      <c r="L140" s="175" t="s">
        <v>65</v>
      </c>
    </row>
    <row r="141" spans="1:12">
      <c r="A141" s="183" t="str">
        <f t="shared" si="5"/>
        <v>基本ケース⑤日高村</v>
      </c>
      <c r="B141" s="160" t="s">
        <v>41</v>
      </c>
      <c r="C141" s="160" t="s">
        <v>70</v>
      </c>
      <c r="D141" s="160" t="s">
        <v>83</v>
      </c>
      <c r="E141" s="160"/>
      <c r="F141" s="172" t="s">
        <v>32</v>
      </c>
      <c r="G141" s="173">
        <v>10</v>
      </c>
      <c r="H141" s="174">
        <v>20</v>
      </c>
      <c r="I141" s="174" t="s">
        <v>65</v>
      </c>
      <c r="J141" s="174">
        <v>0</v>
      </c>
      <c r="K141" s="174">
        <v>0</v>
      </c>
      <c r="L141" s="175">
        <v>30</v>
      </c>
    </row>
    <row r="142" spans="1:12">
      <c r="A142" s="183" t="str">
        <f t="shared" si="5"/>
        <v>基本ケース⑤津野町</v>
      </c>
      <c r="B142" s="160" t="s">
        <v>41</v>
      </c>
      <c r="C142" s="160" t="s">
        <v>70</v>
      </c>
      <c r="D142" s="160" t="s">
        <v>83</v>
      </c>
      <c r="E142" s="160"/>
      <c r="F142" s="172" t="s">
        <v>33</v>
      </c>
      <c r="G142" s="173" t="s">
        <v>65</v>
      </c>
      <c r="H142" s="174">
        <v>60</v>
      </c>
      <c r="I142" s="174" t="s">
        <v>65</v>
      </c>
      <c r="J142" s="174">
        <v>0</v>
      </c>
      <c r="K142" s="174">
        <v>10</v>
      </c>
      <c r="L142" s="175">
        <v>70</v>
      </c>
    </row>
    <row r="143" spans="1:12">
      <c r="A143" s="183" t="str">
        <f t="shared" si="5"/>
        <v>基本ケース⑤四万十町</v>
      </c>
      <c r="B143" s="160" t="s">
        <v>41</v>
      </c>
      <c r="C143" s="160" t="s">
        <v>70</v>
      </c>
      <c r="D143" s="160" t="s">
        <v>83</v>
      </c>
      <c r="E143" s="160"/>
      <c r="F143" s="172" t="s">
        <v>34</v>
      </c>
      <c r="G143" s="173">
        <v>30</v>
      </c>
      <c r="H143" s="174">
        <v>840</v>
      </c>
      <c r="I143" s="174">
        <v>10</v>
      </c>
      <c r="J143" s="174">
        <v>1300</v>
      </c>
      <c r="K143" s="174">
        <v>20</v>
      </c>
      <c r="L143" s="175">
        <v>2200</v>
      </c>
    </row>
    <row r="144" spans="1:12">
      <c r="A144" s="183" t="str">
        <f t="shared" si="5"/>
        <v>基本ケース⑤大月町</v>
      </c>
      <c r="B144" s="160" t="s">
        <v>41</v>
      </c>
      <c r="C144" s="160" t="s">
        <v>70</v>
      </c>
      <c r="D144" s="160" t="s">
        <v>83</v>
      </c>
      <c r="E144" s="160"/>
      <c r="F144" s="172" t="s">
        <v>35</v>
      </c>
      <c r="G144" s="173">
        <v>30</v>
      </c>
      <c r="H144" s="174">
        <v>70</v>
      </c>
      <c r="I144" s="174" t="s">
        <v>65</v>
      </c>
      <c r="J144" s="174">
        <v>1400</v>
      </c>
      <c r="K144" s="174">
        <v>20</v>
      </c>
      <c r="L144" s="175">
        <v>1500</v>
      </c>
    </row>
    <row r="145" spans="1:12">
      <c r="A145" s="183" t="str">
        <f t="shared" si="5"/>
        <v>基本ケース⑤三原村</v>
      </c>
      <c r="B145" s="160" t="s">
        <v>41</v>
      </c>
      <c r="C145" s="160" t="s">
        <v>70</v>
      </c>
      <c r="D145" s="160" t="s">
        <v>83</v>
      </c>
      <c r="E145" s="160"/>
      <c r="F145" s="172" t="s">
        <v>36</v>
      </c>
      <c r="G145" s="173" t="s">
        <v>65</v>
      </c>
      <c r="H145" s="174">
        <v>180</v>
      </c>
      <c r="I145" s="174" t="s">
        <v>65</v>
      </c>
      <c r="J145" s="174">
        <v>0</v>
      </c>
      <c r="K145" s="174">
        <v>10</v>
      </c>
      <c r="L145" s="175">
        <v>190</v>
      </c>
    </row>
    <row r="146" spans="1:12">
      <c r="A146" s="183" t="str">
        <f t="shared" si="5"/>
        <v>基本ケース⑤黒潮町</v>
      </c>
      <c r="B146" s="160" t="s">
        <v>41</v>
      </c>
      <c r="C146" s="160" t="s">
        <v>70</v>
      </c>
      <c r="D146" s="160" t="s">
        <v>83</v>
      </c>
      <c r="E146" s="160"/>
      <c r="F146" s="176" t="s">
        <v>37</v>
      </c>
      <c r="G146" s="177">
        <v>20</v>
      </c>
      <c r="H146" s="178">
        <v>2800</v>
      </c>
      <c r="I146" s="178">
        <v>30</v>
      </c>
      <c r="J146" s="178">
        <v>3600</v>
      </c>
      <c r="K146" s="178">
        <v>110</v>
      </c>
      <c r="L146" s="179">
        <v>6500</v>
      </c>
    </row>
    <row r="147" spans="1:12">
      <c r="A147" s="183" t="str">
        <f>B147&amp;C147&amp;F147</f>
        <v>合計</v>
      </c>
      <c r="B147" s="163"/>
      <c r="C147" s="163"/>
      <c r="D147" s="163"/>
      <c r="E147" s="163"/>
      <c r="F147" s="164" t="s">
        <v>122</v>
      </c>
      <c r="G147" s="180">
        <v>1100</v>
      </c>
      <c r="H147" s="181">
        <v>40000</v>
      </c>
      <c r="I147" s="181">
        <v>400</v>
      </c>
      <c r="J147" s="181">
        <v>65000</v>
      </c>
      <c r="K147" s="181">
        <v>2800</v>
      </c>
      <c r="L147" s="182">
        <v>110000</v>
      </c>
    </row>
    <row r="148" spans="1:12">
      <c r="A148" s="183" t="str">
        <f t="shared" ref="A148:A150" si="6">B148&amp;C148&amp;F148</f>
        <v>00市町村名</v>
      </c>
      <c r="B148" s="163">
        <v>0</v>
      </c>
      <c r="C148" s="163">
        <v>0</v>
      </c>
      <c r="D148" s="163">
        <v>0</v>
      </c>
      <c r="E148" s="163"/>
      <c r="F148" s="164" t="s">
        <v>86</v>
      </c>
      <c r="G148" s="165" t="s">
        <v>117</v>
      </c>
      <c r="H148" s="166" t="s">
        <v>118</v>
      </c>
      <c r="I148" s="166" t="s">
        <v>119</v>
      </c>
      <c r="J148" s="166" t="s">
        <v>120</v>
      </c>
      <c r="K148" s="166" t="s">
        <v>121</v>
      </c>
      <c r="L148" s="167" t="s">
        <v>122</v>
      </c>
    </row>
    <row r="149" spans="1:12">
      <c r="A149" s="183" t="str">
        <f t="shared" si="6"/>
        <v>基本ケース⑤高知市</v>
      </c>
      <c r="B149" s="160" t="s">
        <v>41</v>
      </c>
      <c r="C149" s="160" t="s">
        <v>70</v>
      </c>
      <c r="D149" s="160" t="s">
        <v>94</v>
      </c>
      <c r="E149" s="160"/>
      <c r="F149" s="168" t="s">
        <v>4</v>
      </c>
      <c r="G149" s="169">
        <v>340</v>
      </c>
      <c r="H149" s="170">
        <v>10000</v>
      </c>
      <c r="I149" s="170">
        <v>110</v>
      </c>
      <c r="J149" s="170">
        <v>17000</v>
      </c>
      <c r="K149" s="170">
        <v>1200</v>
      </c>
      <c r="L149" s="171">
        <v>29000</v>
      </c>
    </row>
    <row r="150" spans="1:12">
      <c r="A150" s="183" t="str">
        <f t="shared" si="6"/>
        <v>基本ケース⑤室戸市</v>
      </c>
      <c r="B150" s="160" t="s">
        <v>41</v>
      </c>
      <c r="C150" s="160" t="s">
        <v>70</v>
      </c>
      <c r="D150" s="160" t="s">
        <v>94</v>
      </c>
      <c r="E150" s="160"/>
      <c r="F150" s="172" t="s">
        <v>5</v>
      </c>
      <c r="G150" s="173">
        <v>10</v>
      </c>
      <c r="H150" s="174">
        <v>2900</v>
      </c>
      <c r="I150" s="174">
        <v>30</v>
      </c>
      <c r="J150" s="174">
        <v>670</v>
      </c>
      <c r="K150" s="174">
        <v>300</v>
      </c>
      <c r="L150" s="175">
        <v>3900</v>
      </c>
    </row>
    <row r="151" spans="1:12">
      <c r="A151" s="183" t="str">
        <f>B151&amp;C151&amp;F151</f>
        <v>基本ケース⑤安芸市</v>
      </c>
      <c r="B151" s="160" t="s">
        <v>41</v>
      </c>
      <c r="C151" s="160" t="s">
        <v>70</v>
      </c>
      <c r="D151" s="160" t="s">
        <v>94</v>
      </c>
      <c r="E151" s="160"/>
      <c r="F151" s="172" t="s">
        <v>6</v>
      </c>
      <c r="G151" s="173">
        <v>30</v>
      </c>
      <c r="H151" s="174">
        <v>4600</v>
      </c>
      <c r="I151" s="174">
        <v>20</v>
      </c>
      <c r="J151" s="174">
        <v>4000</v>
      </c>
      <c r="K151" s="174">
        <v>120</v>
      </c>
      <c r="L151" s="175">
        <v>8800</v>
      </c>
    </row>
    <row r="152" spans="1:12">
      <c r="A152" s="183" t="str">
        <f t="shared" ref="A152:A182" si="7">B152&amp;C152&amp;F152</f>
        <v>基本ケース⑤南国市</v>
      </c>
      <c r="B152" s="160" t="s">
        <v>41</v>
      </c>
      <c r="C152" s="160" t="s">
        <v>70</v>
      </c>
      <c r="D152" s="160" t="s">
        <v>94</v>
      </c>
      <c r="E152" s="160"/>
      <c r="F152" s="172" t="s">
        <v>7</v>
      </c>
      <c r="G152" s="173">
        <v>20</v>
      </c>
      <c r="H152" s="174">
        <v>1700</v>
      </c>
      <c r="I152" s="174" t="s">
        <v>65</v>
      </c>
      <c r="J152" s="174">
        <v>3600</v>
      </c>
      <c r="K152" s="174">
        <v>130</v>
      </c>
      <c r="L152" s="175">
        <v>5500</v>
      </c>
    </row>
    <row r="153" spans="1:12">
      <c r="A153" s="183" t="str">
        <f t="shared" si="7"/>
        <v>基本ケース⑤土佐市</v>
      </c>
      <c r="B153" s="160" t="s">
        <v>41</v>
      </c>
      <c r="C153" s="160" t="s">
        <v>70</v>
      </c>
      <c r="D153" s="160" t="s">
        <v>94</v>
      </c>
      <c r="E153" s="160"/>
      <c r="F153" s="172" t="s">
        <v>8</v>
      </c>
      <c r="G153" s="173">
        <v>270</v>
      </c>
      <c r="H153" s="174">
        <v>1200</v>
      </c>
      <c r="I153" s="174">
        <v>20</v>
      </c>
      <c r="J153" s="174">
        <v>3200</v>
      </c>
      <c r="K153" s="174">
        <v>30</v>
      </c>
      <c r="L153" s="175">
        <v>4800</v>
      </c>
    </row>
    <row r="154" spans="1:12">
      <c r="A154" s="183" t="str">
        <f t="shared" si="7"/>
        <v>基本ケース⑤須崎市</v>
      </c>
      <c r="B154" s="160" t="s">
        <v>41</v>
      </c>
      <c r="C154" s="160" t="s">
        <v>70</v>
      </c>
      <c r="D154" s="160" t="s">
        <v>94</v>
      </c>
      <c r="E154" s="160"/>
      <c r="F154" s="172" t="s">
        <v>9</v>
      </c>
      <c r="G154" s="173">
        <v>50</v>
      </c>
      <c r="H154" s="174">
        <v>910</v>
      </c>
      <c r="I154" s="174">
        <v>20</v>
      </c>
      <c r="J154" s="174">
        <v>7200</v>
      </c>
      <c r="K154" s="174">
        <v>60</v>
      </c>
      <c r="L154" s="175">
        <v>8200</v>
      </c>
    </row>
    <row r="155" spans="1:12">
      <c r="A155" s="183" t="str">
        <f t="shared" si="7"/>
        <v>基本ケース⑤宿毛市</v>
      </c>
      <c r="B155" s="160" t="s">
        <v>41</v>
      </c>
      <c r="C155" s="160" t="s">
        <v>70</v>
      </c>
      <c r="D155" s="160" t="s">
        <v>94</v>
      </c>
      <c r="E155" s="160"/>
      <c r="F155" s="172" t="s">
        <v>10</v>
      </c>
      <c r="G155" s="173">
        <v>10</v>
      </c>
      <c r="H155" s="174">
        <v>200</v>
      </c>
      <c r="I155" s="174" t="s">
        <v>65</v>
      </c>
      <c r="J155" s="174">
        <v>5800</v>
      </c>
      <c r="K155" s="174">
        <v>10</v>
      </c>
      <c r="L155" s="175">
        <v>6000</v>
      </c>
    </row>
    <row r="156" spans="1:12">
      <c r="A156" s="183" t="str">
        <f t="shared" si="7"/>
        <v>基本ケース⑤土佐清水市</v>
      </c>
      <c r="B156" s="160" t="s">
        <v>41</v>
      </c>
      <c r="C156" s="160" t="s">
        <v>70</v>
      </c>
      <c r="D156" s="160" t="s">
        <v>94</v>
      </c>
      <c r="E156" s="160"/>
      <c r="F156" s="172" t="s">
        <v>11</v>
      </c>
      <c r="G156" s="173">
        <v>30</v>
      </c>
      <c r="H156" s="174">
        <v>2400</v>
      </c>
      <c r="I156" s="174">
        <v>30</v>
      </c>
      <c r="J156" s="174">
        <v>6600</v>
      </c>
      <c r="K156" s="174">
        <v>50</v>
      </c>
      <c r="L156" s="175">
        <v>9100</v>
      </c>
    </row>
    <row r="157" spans="1:12">
      <c r="A157" s="183" t="str">
        <f t="shared" si="7"/>
        <v>基本ケース⑤四万十市</v>
      </c>
      <c r="B157" s="160" t="s">
        <v>41</v>
      </c>
      <c r="C157" s="160" t="s">
        <v>70</v>
      </c>
      <c r="D157" s="160" t="s">
        <v>94</v>
      </c>
      <c r="E157" s="160"/>
      <c r="F157" s="172" t="s">
        <v>12</v>
      </c>
      <c r="G157" s="173">
        <v>140</v>
      </c>
      <c r="H157" s="174">
        <v>2200</v>
      </c>
      <c r="I157" s="174">
        <v>40</v>
      </c>
      <c r="J157" s="174">
        <v>1100</v>
      </c>
      <c r="K157" s="174">
        <v>200</v>
      </c>
      <c r="L157" s="175">
        <v>3700</v>
      </c>
    </row>
    <row r="158" spans="1:12">
      <c r="A158" s="183" t="str">
        <f t="shared" si="7"/>
        <v>基本ケース⑤香南市</v>
      </c>
      <c r="B158" s="160" t="s">
        <v>41</v>
      </c>
      <c r="C158" s="160" t="s">
        <v>70</v>
      </c>
      <c r="D158" s="160" t="s">
        <v>94</v>
      </c>
      <c r="E158" s="160"/>
      <c r="F158" s="172" t="s">
        <v>13</v>
      </c>
      <c r="G158" s="173">
        <v>10</v>
      </c>
      <c r="H158" s="174">
        <v>2000</v>
      </c>
      <c r="I158" s="174">
        <v>10</v>
      </c>
      <c r="J158" s="174">
        <v>5000</v>
      </c>
      <c r="K158" s="174">
        <v>40</v>
      </c>
      <c r="L158" s="175">
        <v>7100</v>
      </c>
    </row>
    <row r="159" spans="1:12">
      <c r="A159" s="183" t="str">
        <f t="shared" si="7"/>
        <v>基本ケース⑤香美市</v>
      </c>
      <c r="B159" s="160" t="s">
        <v>41</v>
      </c>
      <c r="C159" s="160" t="s">
        <v>70</v>
      </c>
      <c r="D159" s="160" t="s">
        <v>94</v>
      </c>
      <c r="E159" s="160"/>
      <c r="F159" s="172" t="s">
        <v>14</v>
      </c>
      <c r="G159" s="173" t="s">
        <v>65</v>
      </c>
      <c r="H159" s="174">
        <v>1400</v>
      </c>
      <c r="I159" s="174">
        <v>10</v>
      </c>
      <c r="J159" s="174">
        <v>0</v>
      </c>
      <c r="K159" s="174">
        <v>330</v>
      </c>
      <c r="L159" s="175">
        <v>1700</v>
      </c>
    </row>
    <row r="160" spans="1:12">
      <c r="A160" s="183" t="str">
        <f t="shared" si="7"/>
        <v>基本ケース⑤東洋町</v>
      </c>
      <c r="B160" s="160" t="s">
        <v>41</v>
      </c>
      <c r="C160" s="160" t="s">
        <v>70</v>
      </c>
      <c r="D160" s="160" t="s">
        <v>94</v>
      </c>
      <c r="E160" s="160"/>
      <c r="F160" s="172" t="s">
        <v>15</v>
      </c>
      <c r="G160" s="173">
        <v>10</v>
      </c>
      <c r="H160" s="174">
        <v>130</v>
      </c>
      <c r="I160" s="174" t="s">
        <v>65</v>
      </c>
      <c r="J160" s="174">
        <v>240</v>
      </c>
      <c r="K160" s="174">
        <v>110</v>
      </c>
      <c r="L160" s="175">
        <v>500</v>
      </c>
    </row>
    <row r="161" spans="1:12">
      <c r="A161" s="183" t="str">
        <f t="shared" si="7"/>
        <v>基本ケース⑤奈半利町</v>
      </c>
      <c r="B161" s="160" t="s">
        <v>41</v>
      </c>
      <c r="C161" s="160" t="s">
        <v>70</v>
      </c>
      <c r="D161" s="160" t="s">
        <v>94</v>
      </c>
      <c r="E161" s="160"/>
      <c r="F161" s="172" t="s">
        <v>16</v>
      </c>
      <c r="G161" s="173" t="s">
        <v>65</v>
      </c>
      <c r="H161" s="174">
        <v>1600</v>
      </c>
      <c r="I161" s="174">
        <v>10</v>
      </c>
      <c r="J161" s="174">
        <v>60</v>
      </c>
      <c r="K161" s="174">
        <v>90</v>
      </c>
      <c r="L161" s="175">
        <v>1800</v>
      </c>
    </row>
    <row r="162" spans="1:12">
      <c r="A162" s="183" t="str">
        <f t="shared" si="7"/>
        <v>基本ケース⑤田野町</v>
      </c>
      <c r="B162" s="160" t="s">
        <v>41</v>
      </c>
      <c r="C162" s="160" t="s">
        <v>70</v>
      </c>
      <c r="D162" s="160" t="s">
        <v>94</v>
      </c>
      <c r="E162" s="160"/>
      <c r="F162" s="172" t="s">
        <v>17</v>
      </c>
      <c r="G162" s="173">
        <v>10</v>
      </c>
      <c r="H162" s="174">
        <v>2000</v>
      </c>
      <c r="I162" s="174" t="s">
        <v>65</v>
      </c>
      <c r="J162" s="174">
        <v>40</v>
      </c>
      <c r="K162" s="174">
        <v>100</v>
      </c>
      <c r="L162" s="175">
        <v>2100</v>
      </c>
    </row>
    <row r="163" spans="1:12">
      <c r="A163" s="183" t="str">
        <f t="shared" si="7"/>
        <v>基本ケース⑤安田町</v>
      </c>
      <c r="B163" s="160" t="s">
        <v>41</v>
      </c>
      <c r="C163" s="160" t="s">
        <v>70</v>
      </c>
      <c r="D163" s="160" t="s">
        <v>94</v>
      </c>
      <c r="E163" s="160"/>
      <c r="F163" s="172" t="s">
        <v>18</v>
      </c>
      <c r="G163" s="173" t="s">
        <v>65</v>
      </c>
      <c r="H163" s="174">
        <v>1300</v>
      </c>
      <c r="I163" s="174">
        <v>10</v>
      </c>
      <c r="J163" s="174">
        <v>70</v>
      </c>
      <c r="K163" s="174">
        <v>80</v>
      </c>
      <c r="L163" s="175">
        <v>1500</v>
      </c>
    </row>
    <row r="164" spans="1:12">
      <c r="A164" s="183" t="str">
        <f t="shared" si="7"/>
        <v>基本ケース⑤北川村</v>
      </c>
      <c r="B164" s="160" t="s">
        <v>41</v>
      </c>
      <c r="C164" s="160" t="s">
        <v>70</v>
      </c>
      <c r="D164" s="160" t="s">
        <v>94</v>
      </c>
      <c r="E164" s="160"/>
      <c r="F164" s="172" t="s">
        <v>19</v>
      </c>
      <c r="G164" s="173">
        <v>0</v>
      </c>
      <c r="H164" s="174">
        <v>520</v>
      </c>
      <c r="I164" s="174">
        <v>10</v>
      </c>
      <c r="J164" s="174">
        <v>0</v>
      </c>
      <c r="K164" s="174">
        <v>20</v>
      </c>
      <c r="L164" s="175">
        <v>540</v>
      </c>
    </row>
    <row r="165" spans="1:12">
      <c r="A165" s="183" t="str">
        <f t="shared" si="7"/>
        <v>基本ケース⑤馬路村</v>
      </c>
      <c r="B165" s="160" t="s">
        <v>41</v>
      </c>
      <c r="C165" s="160" t="s">
        <v>70</v>
      </c>
      <c r="D165" s="160" t="s">
        <v>94</v>
      </c>
      <c r="E165" s="160"/>
      <c r="F165" s="172" t="s">
        <v>20</v>
      </c>
      <c r="G165" s="173">
        <v>0</v>
      </c>
      <c r="H165" s="174">
        <v>70</v>
      </c>
      <c r="I165" s="174" t="s">
        <v>65</v>
      </c>
      <c r="J165" s="174">
        <v>0</v>
      </c>
      <c r="K165" s="174">
        <v>40</v>
      </c>
      <c r="L165" s="175">
        <v>120</v>
      </c>
    </row>
    <row r="166" spans="1:12">
      <c r="A166" s="183" t="str">
        <f t="shared" si="7"/>
        <v>基本ケース⑤芸西村</v>
      </c>
      <c r="B166" s="160" t="s">
        <v>41</v>
      </c>
      <c r="C166" s="160" t="s">
        <v>70</v>
      </c>
      <c r="D166" s="160" t="s">
        <v>94</v>
      </c>
      <c r="E166" s="160"/>
      <c r="F166" s="172" t="s">
        <v>21</v>
      </c>
      <c r="G166" s="173" t="s">
        <v>65</v>
      </c>
      <c r="H166" s="174">
        <v>240</v>
      </c>
      <c r="I166" s="174" t="s">
        <v>65</v>
      </c>
      <c r="J166" s="174">
        <v>110</v>
      </c>
      <c r="K166" s="174">
        <v>30</v>
      </c>
      <c r="L166" s="175">
        <v>380</v>
      </c>
    </row>
    <row r="167" spans="1:12">
      <c r="A167" s="183" t="str">
        <f t="shared" si="7"/>
        <v>基本ケース⑤本山町</v>
      </c>
      <c r="B167" s="160" t="s">
        <v>41</v>
      </c>
      <c r="C167" s="160" t="s">
        <v>70</v>
      </c>
      <c r="D167" s="160" t="s">
        <v>94</v>
      </c>
      <c r="E167" s="160"/>
      <c r="F167" s="172" t="s">
        <v>22</v>
      </c>
      <c r="G167" s="173">
        <v>0</v>
      </c>
      <c r="H167" s="174">
        <v>0</v>
      </c>
      <c r="I167" s="174" t="s">
        <v>65</v>
      </c>
      <c r="J167" s="174">
        <v>0</v>
      </c>
      <c r="K167" s="174">
        <v>0</v>
      </c>
      <c r="L167" s="175" t="s">
        <v>65</v>
      </c>
    </row>
    <row r="168" spans="1:12">
      <c r="A168" s="183" t="str">
        <f t="shared" si="7"/>
        <v>基本ケース⑤大豊町</v>
      </c>
      <c r="B168" s="160" t="s">
        <v>41</v>
      </c>
      <c r="C168" s="160" t="s">
        <v>70</v>
      </c>
      <c r="D168" s="160" t="s">
        <v>94</v>
      </c>
      <c r="E168" s="160"/>
      <c r="F168" s="172" t="s">
        <v>23</v>
      </c>
      <c r="G168" s="173" t="s">
        <v>65</v>
      </c>
      <c r="H168" s="174">
        <v>60</v>
      </c>
      <c r="I168" s="174" t="s">
        <v>65</v>
      </c>
      <c r="J168" s="174">
        <v>0</v>
      </c>
      <c r="K168" s="174">
        <v>10</v>
      </c>
      <c r="L168" s="175">
        <v>70</v>
      </c>
    </row>
    <row r="169" spans="1:12">
      <c r="A169" s="183" t="str">
        <f t="shared" si="7"/>
        <v>基本ケース⑤土佐町</v>
      </c>
      <c r="B169" s="160" t="s">
        <v>41</v>
      </c>
      <c r="C169" s="160" t="s">
        <v>70</v>
      </c>
      <c r="D169" s="160" t="s">
        <v>94</v>
      </c>
      <c r="E169" s="160"/>
      <c r="F169" s="172" t="s">
        <v>24</v>
      </c>
      <c r="G169" s="173">
        <v>0</v>
      </c>
      <c r="H169" s="174">
        <v>0</v>
      </c>
      <c r="I169" s="174" t="s">
        <v>65</v>
      </c>
      <c r="J169" s="174">
        <v>0</v>
      </c>
      <c r="K169" s="174">
        <v>0</v>
      </c>
      <c r="L169" s="175" t="s">
        <v>65</v>
      </c>
    </row>
    <row r="170" spans="1:12">
      <c r="A170" s="183" t="str">
        <f t="shared" si="7"/>
        <v>基本ケース⑤大川村</v>
      </c>
      <c r="B170" s="160" t="s">
        <v>41</v>
      </c>
      <c r="C170" s="160" t="s">
        <v>70</v>
      </c>
      <c r="D170" s="160" t="s">
        <v>94</v>
      </c>
      <c r="E170" s="160"/>
      <c r="F170" s="172" t="s">
        <v>25</v>
      </c>
      <c r="G170" s="173">
        <v>0</v>
      </c>
      <c r="H170" s="174">
        <v>0</v>
      </c>
      <c r="I170" s="174">
        <v>0</v>
      </c>
      <c r="J170" s="174">
        <v>0</v>
      </c>
      <c r="K170" s="174">
        <v>0</v>
      </c>
      <c r="L170" s="175">
        <v>0</v>
      </c>
    </row>
    <row r="171" spans="1:12">
      <c r="A171" s="183" t="str">
        <f t="shared" si="7"/>
        <v>基本ケース⑤いの町</v>
      </c>
      <c r="B171" s="160" t="s">
        <v>41</v>
      </c>
      <c r="C171" s="160" t="s">
        <v>70</v>
      </c>
      <c r="D171" s="160" t="s">
        <v>94</v>
      </c>
      <c r="E171" s="160"/>
      <c r="F171" s="172" t="s">
        <v>26</v>
      </c>
      <c r="G171" s="173">
        <v>40</v>
      </c>
      <c r="H171" s="174">
        <v>240</v>
      </c>
      <c r="I171" s="174">
        <v>10</v>
      </c>
      <c r="J171" s="174">
        <v>0</v>
      </c>
      <c r="K171" s="174">
        <v>40</v>
      </c>
      <c r="L171" s="175">
        <v>330</v>
      </c>
    </row>
    <row r="172" spans="1:12">
      <c r="A172" s="183" t="str">
        <f t="shared" si="7"/>
        <v>基本ケース⑤仁淀川町</v>
      </c>
      <c r="B172" s="160" t="s">
        <v>41</v>
      </c>
      <c r="C172" s="160" t="s">
        <v>70</v>
      </c>
      <c r="D172" s="160" t="s">
        <v>94</v>
      </c>
      <c r="E172" s="160"/>
      <c r="F172" s="172" t="s">
        <v>27</v>
      </c>
      <c r="G172" s="173" t="s">
        <v>65</v>
      </c>
      <c r="H172" s="174" t="s">
        <v>65</v>
      </c>
      <c r="I172" s="174" t="s">
        <v>65</v>
      </c>
      <c r="J172" s="174">
        <v>0</v>
      </c>
      <c r="K172" s="174" t="s">
        <v>65</v>
      </c>
      <c r="L172" s="175" t="s">
        <v>65</v>
      </c>
    </row>
    <row r="173" spans="1:12">
      <c r="A173" s="183" t="str">
        <f t="shared" si="7"/>
        <v>基本ケース⑤中土佐町</v>
      </c>
      <c r="B173" s="160" t="s">
        <v>41</v>
      </c>
      <c r="C173" s="160" t="s">
        <v>70</v>
      </c>
      <c r="D173" s="160" t="s">
        <v>94</v>
      </c>
      <c r="E173" s="160"/>
      <c r="F173" s="172" t="s">
        <v>28</v>
      </c>
      <c r="G173" s="173">
        <v>30</v>
      </c>
      <c r="H173" s="174">
        <v>320</v>
      </c>
      <c r="I173" s="174" t="s">
        <v>65</v>
      </c>
      <c r="J173" s="174">
        <v>3700</v>
      </c>
      <c r="K173" s="174">
        <v>10</v>
      </c>
      <c r="L173" s="175">
        <v>4000</v>
      </c>
    </row>
    <row r="174" spans="1:12">
      <c r="A174" s="183" t="str">
        <f t="shared" si="7"/>
        <v>基本ケース⑤佐川町</v>
      </c>
      <c r="B174" s="160" t="s">
        <v>41</v>
      </c>
      <c r="C174" s="160" t="s">
        <v>70</v>
      </c>
      <c r="D174" s="160" t="s">
        <v>94</v>
      </c>
      <c r="E174" s="160"/>
      <c r="F174" s="172" t="s">
        <v>29</v>
      </c>
      <c r="G174" s="173" t="s">
        <v>65</v>
      </c>
      <c r="H174" s="174">
        <v>310</v>
      </c>
      <c r="I174" s="174" t="s">
        <v>65</v>
      </c>
      <c r="J174" s="174">
        <v>0</v>
      </c>
      <c r="K174" s="174">
        <v>30</v>
      </c>
      <c r="L174" s="175">
        <v>340</v>
      </c>
    </row>
    <row r="175" spans="1:12">
      <c r="A175" s="183" t="str">
        <f t="shared" si="7"/>
        <v>基本ケース⑤越知町</v>
      </c>
      <c r="B175" s="160" t="s">
        <v>41</v>
      </c>
      <c r="C175" s="160" t="s">
        <v>70</v>
      </c>
      <c r="D175" s="160" t="s">
        <v>94</v>
      </c>
      <c r="E175" s="160"/>
      <c r="F175" s="172" t="s">
        <v>30</v>
      </c>
      <c r="G175" s="173">
        <v>0</v>
      </c>
      <c r="H175" s="174">
        <v>20</v>
      </c>
      <c r="I175" s="174" t="s">
        <v>65</v>
      </c>
      <c r="J175" s="174">
        <v>0</v>
      </c>
      <c r="K175" s="174">
        <v>280</v>
      </c>
      <c r="L175" s="175">
        <v>300</v>
      </c>
    </row>
    <row r="176" spans="1:12">
      <c r="A176" s="183" t="str">
        <f t="shared" si="7"/>
        <v>基本ケース⑤檮原町</v>
      </c>
      <c r="B176" s="160" t="s">
        <v>41</v>
      </c>
      <c r="C176" s="160" t="s">
        <v>70</v>
      </c>
      <c r="D176" s="160" t="s">
        <v>94</v>
      </c>
      <c r="E176" s="160"/>
      <c r="F176" s="172" t="s">
        <v>31</v>
      </c>
      <c r="G176" s="173" t="s">
        <v>65</v>
      </c>
      <c r="H176" s="174" t="s">
        <v>65</v>
      </c>
      <c r="I176" s="174" t="s">
        <v>65</v>
      </c>
      <c r="J176" s="174">
        <v>0</v>
      </c>
      <c r="K176" s="174">
        <v>0</v>
      </c>
      <c r="L176" s="175" t="s">
        <v>65</v>
      </c>
    </row>
    <row r="177" spans="1:12">
      <c r="A177" s="183" t="str">
        <f t="shared" si="7"/>
        <v>基本ケース⑤日高村</v>
      </c>
      <c r="B177" s="160" t="s">
        <v>41</v>
      </c>
      <c r="C177" s="160" t="s">
        <v>70</v>
      </c>
      <c r="D177" s="160" t="s">
        <v>94</v>
      </c>
      <c r="E177" s="160"/>
      <c r="F177" s="172" t="s">
        <v>32</v>
      </c>
      <c r="G177" s="173">
        <v>10</v>
      </c>
      <c r="H177" s="174">
        <v>20</v>
      </c>
      <c r="I177" s="174" t="s">
        <v>65</v>
      </c>
      <c r="J177" s="174">
        <v>0</v>
      </c>
      <c r="K177" s="174">
        <v>0</v>
      </c>
      <c r="L177" s="175">
        <v>30</v>
      </c>
    </row>
    <row r="178" spans="1:12">
      <c r="A178" s="183" t="str">
        <f t="shared" si="7"/>
        <v>基本ケース⑤津野町</v>
      </c>
      <c r="B178" s="160" t="s">
        <v>41</v>
      </c>
      <c r="C178" s="160" t="s">
        <v>70</v>
      </c>
      <c r="D178" s="160" t="s">
        <v>94</v>
      </c>
      <c r="E178" s="160"/>
      <c r="F178" s="172" t="s">
        <v>33</v>
      </c>
      <c r="G178" s="173" t="s">
        <v>65</v>
      </c>
      <c r="H178" s="174">
        <v>60</v>
      </c>
      <c r="I178" s="174" t="s">
        <v>65</v>
      </c>
      <c r="J178" s="174">
        <v>0</v>
      </c>
      <c r="K178" s="174">
        <v>20</v>
      </c>
      <c r="L178" s="175">
        <v>90</v>
      </c>
    </row>
    <row r="179" spans="1:12">
      <c r="A179" s="183" t="str">
        <f t="shared" si="7"/>
        <v>基本ケース⑤四万十町</v>
      </c>
      <c r="B179" s="160" t="s">
        <v>41</v>
      </c>
      <c r="C179" s="160" t="s">
        <v>70</v>
      </c>
      <c r="D179" s="160" t="s">
        <v>94</v>
      </c>
      <c r="E179" s="160"/>
      <c r="F179" s="172" t="s">
        <v>34</v>
      </c>
      <c r="G179" s="173">
        <v>30</v>
      </c>
      <c r="H179" s="174">
        <v>840</v>
      </c>
      <c r="I179" s="174">
        <v>10</v>
      </c>
      <c r="J179" s="174">
        <v>1300</v>
      </c>
      <c r="K179" s="174">
        <v>50</v>
      </c>
      <c r="L179" s="175">
        <v>2200</v>
      </c>
    </row>
    <row r="180" spans="1:12">
      <c r="A180" s="183" t="str">
        <f t="shared" si="7"/>
        <v>基本ケース⑤大月町</v>
      </c>
      <c r="B180" s="160" t="s">
        <v>41</v>
      </c>
      <c r="C180" s="160" t="s">
        <v>70</v>
      </c>
      <c r="D180" s="160" t="s">
        <v>94</v>
      </c>
      <c r="E180" s="160"/>
      <c r="F180" s="172" t="s">
        <v>35</v>
      </c>
      <c r="G180" s="173">
        <v>30</v>
      </c>
      <c r="H180" s="174">
        <v>70</v>
      </c>
      <c r="I180" s="174" t="s">
        <v>65</v>
      </c>
      <c r="J180" s="174">
        <v>1400</v>
      </c>
      <c r="K180" s="174">
        <v>10</v>
      </c>
      <c r="L180" s="175">
        <v>1500</v>
      </c>
    </row>
    <row r="181" spans="1:12">
      <c r="A181" s="183" t="str">
        <f t="shared" si="7"/>
        <v>基本ケース⑤三原村</v>
      </c>
      <c r="B181" s="160" t="s">
        <v>41</v>
      </c>
      <c r="C181" s="160" t="s">
        <v>70</v>
      </c>
      <c r="D181" s="160" t="s">
        <v>94</v>
      </c>
      <c r="E181" s="160"/>
      <c r="F181" s="172" t="s">
        <v>36</v>
      </c>
      <c r="G181" s="173" t="s">
        <v>65</v>
      </c>
      <c r="H181" s="174">
        <v>180</v>
      </c>
      <c r="I181" s="174" t="s">
        <v>65</v>
      </c>
      <c r="J181" s="174">
        <v>0</v>
      </c>
      <c r="K181" s="174">
        <v>10</v>
      </c>
      <c r="L181" s="175">
        <v>190</v>
      </c>
    </row>
    <row r="182" spans="1:12">
      <c r="A182" s="183" t="str">
        <f t="shared" si="7"/>
        <v>基本ケース⑤黒潮町</v>
      </c>
      <c r="B182" s="160" t="s">
        <v>41</v>
      </c>
      <c r="C182" s="160" t="s">
        <v>70</v>
      </c>
      <c r="D182" s="160" t="s">
        <v>94</v>
      </c>
      <c r="E182" s="160"/>
      <c r="F182" s="176" t="s">
        <v>37</v>
      </c>
      <c r="G182" s="177">
        <v>20</v>
      </c>
      <c r="H182" s="178">
        <v>2800</v>
      </c>
      <c r="I182" s="178">
        <v>30</v>
      </c>
      <c r="J182" s="178">
        <v>3600</v>
      </c>
      <c r="K182" s="178">
        <v>80</v>
      </c>
      <c r="L182" s="179">
        <v>6400</v>
      </c>
    </row>
    <row r="183" spans="1:12">
      <c r="A183" s="183" t="str">
        <f>B183&amp;C183&amp;F183</f>
        <v>合計</v>
      </c>
      <c r="B183" s="163"/>
      <c r="C183" s="163"/>
      <c r="D183" s="163"/>
      <c r="E183" s="163"/>
      <c r="F183" s="164" t="s">
        <v>122</v>
      </c>
      <c r="G183" s="180">
        <v>1100</v>
      </c>
      <c r="H183" s="181">
        <v>40000</v>
      </c>
      <c r="I183" s="181">
        <v>400</v>
      </c>
      <c r="J183" s="181">
        <v>65000</v>
      </c>
      <c r="K183" s="181">
        <v>3400</v>
      </c>
      <c r="L183" s="182">
        <v>110000</v>
      </c>
    </row>
    <row r="184" spans="1:12">
      <c r="A184" s="183" t="str">
        <f t="shared" ref="A184:A186" si="8">B184&amp;C184&amp;F184</f>
        <v>00市町村名</v>
      </c>
      <c r="B184" s="163">
        <v>0</v>
      </c>
      <c r="C184" s="163">
        <v>0</v>
      </c>
      <c r="D184" s="163">
        <v>0</v>
      </c>
      <c r="E184" s="163"/>
      <c r="F184" s="164" t="s">
        <v>86</v>
      </c>
      <c r="G184" s="165" t="s">
        <v>117</v>
      </c>
      <c r="H184" s="166" t="s">
        <v>118</v>
      </c>
      <c r="I184" s="166" t="s">
        <v>119</v>
      </c>
      <c r="J184" s="166" t="s">
        <v>120</v>
      </c>
      <c r="K184" s="166" t="s">
        <v>121</v>
      </c>
      <c r="L184" s="167" t="s">
        <v>122</v>
      </c>
    </row>
    <row r="185" spans="1:12">
      <c r="A185" s="183" t="str">
        <f t="shared" si="8"/>
        <v>基本ケース⑤高知市</v>
      </c>
      <c r="B185" s="160" t="s">
        <v>41</v>
      </c>
      <c r="C185" s="160" t="s">
        <v>70</v>
      </c>
      <c r="D185" s="160" t="s">
        <v>96</v>
      </c>
      <c r="E185" s="160"/>
      <c r="F185" s="168" t="s">
        <v>4</v>
      </c>
      <c r="G185" s="169">
        <v>340</v>
      </c>
      <c r="H185" s="170">
        <v>10000</v>
      </c>
      <c r="I185" s="170">
        <v>110</v>
      </c>
      <c r="J185" s="170">
        <v>17000</v>
      </c>
      <c r="K185" s="170">
        <v>2600</v>
      </c>
      <c r="L185" s="171">
        <v>31000</v>
      </c>
    </row>
    <row r="186" spans="1:12">
      <c r="A186" s="183" t="str">
        <f t="shared" si="8"/>
        <v>基本ケース⑤室戸市</v>
      </c>
      <c r="B186" s="160" t="s">
        <v>41</v>
      </c>
      <c r="C186" s="160" t="s">
        <v>70</v>
      </c>
      <c r="D186" s="160" t="s">
        <v>96</v>
      </c>
      <c r="E186" s="160"/>
      <c r="F186" s="172" t="s">
        <v>5</v>
      </c>
      <c r="G186" s="173">
        <v>10</v>
      </c>
      <c r="H186" s="174">
        <v>2900</v>
      </c>
      <c r="I186" s="174">
        <v>30</v>
      </c>
      <c r="J186" s="174">
        <v>670</v>
      </c>
      <c r="K186" s="174">
        <v>510</v>
      </c>
      <c r="L186" s="175">
        <v>4100</v>
      </c>
    </row>
    <row r="187" spans="1:12">
      <c r="A187" s="183" t="str">
        <f>B187&amp;C187&amp;F187</f>
        <v>基本ケース⑤安芸市</v>
      </c>
      <c r="B187" s="160" t="s">
        <v>41</v>
      </c>
      <c r="C187" s="160" t="s">
        <v>70</v>
      </c>
      <c r="D187" s="160" t="s">
        <v>96</v>
      </c>
      <c r="E187" s="160"/>
      <c r="F187" s="172" t="s">
        <v>6</v>
      </c>
      <c r="G187" s="173">
        <v>30</v>
      </c>
      <c r="H187" s="174">
        <v>4600</v>
      </c>
      <c r="I187" s="174">
        <v>20</v>
      </c>
      <c r="J187" s="174">
        <v>4000</v>
      </c>
      <c r="K187" s="174">
        <v>210</v>
      </c>
      <c r="L187" s="175">
        <v>8800</v>
      </c>
    </row>
    <row r="188" spans="1:12">
      <c r="A188" s="183" t="str">
        <f t="shared" ref="A188:A218" si="9">B188&amp;C188&amp;F188</f>
        <v>基本ケース⑤南国市</v>
      </c>
      <c r="B188" s="160" t="s">
        <v>41</v>
      </c>
      <c r="C188" s="160" t="s">
        <v>70</v>
      </c>
      <c r="D188" s="160" t="s">
        <v>96</v>
      </c>
      <c r="E188" s="160"/>
      <c r="F188" s="172" t="s">
        <v>7</v>
      </c>
      <c r="G188" s="173">
        <v>20</v>
      </c>
      <c r="H188" s="174">
        <v>1700</v>
      </c>
      <c r="I188" s="174" t="s">
        <v>65</v>
      </c>
      <c r="J188" s="174">
        <v>3600</v>
      </c>
      <c r="K188" s="174">
        <v>210</v>
      </c>
      <c r="L188" s="175">
        <v>5600</v>
      </c>
    </row>
    <row r="189" spans="1:12">
      <c r="A189" s="183" t="str">
        <f t="shared" si="9"/>
        <v>基本ケース⑤土佐市</v>
      </c>
      <c r="B189" s="160" t="s">
        <v>41</v>
      </c>
      <c r="C189" s="160" t="s">
        <v>70</v>
      </c>
      <c r="D189" s="160" t="s">
        <v>96</v>
      </c>
      <c r="E189" s="160"/>
      <c r="F189" s="172" t="s">
        <v>8</v>
      </c>
      <c r="G189" s="173">
        <v>270</v>
      </c>
      <c r="H189" s="174">
        <v>1200</v>
      </c>
      <c r="I189" s="174">
        <v>20</v>
      </c>
      <c r="J189" s="174">
        <v>3200</v>
      </c>
      <c r="K189" s="174">
        <v>100</v>
      </c>
      <c r="L189" s="175">
        <v>4800</v>
      </c>
    </row>
    <row r="190" spans="1:12">
      <c r="A190" s="183" t="str">
        <f t="shared" si="9"/>
        <v>基本ケース⑤須崎市</v>
      </c>
      <c r="B190" s="160" t="s">
        <v>41</v>
      </c>
      <c r="C190" s="160" t="s">
        <v>70</v>
      </c>
      <c r="D190" s="160" t="s">
        <v>96</v>
      </c>
      <c r="E190" s="160"/>
      <c r="F190" s="172" t="s">
        <v>9</v>
      </c>
      <c r="G190" s="173">
        <v>50</v>
      </c>
      <c r="H190" s="174">
        <v>910</v>
      </c>
      <c r="I190" s="174">
        <v>20</v>
      </c>
      <c r="J190" s="174">
        <v>7200</v>
      </c>
      <c r="K190" s="174">
        <v>130</v>
      </c>
      <c r="L190" s="175">
        <v>8300</v>
      </c>
    </row>
    <row r="191" spans="1:12">
      <c r="A191" s="183" t="str">
        <f t="shared" si="9"/>
        <v>基本ケース⑤宿毛市</v>
      </c>
      <c r="B191" s="160" t="s">
        <v>41</v>
      </c>
      <c r="C191" s="160" t="s">
        <v>70</v>
      </c>
      <c r="D191" s="160" t="s">
        <v>96</v>
      </c>
      <c r="E191" s="160"/>
      <c r="F191" s="172" t="s">
        <v>10</v>
      </c>
      <c r="G191" s="173">
        <v>10</v>
      </c>
      <c r="H191" s="174">
        <v>200</v>
      </c>
      <c r="I191" s="174" t="s">
        <v>65</v>
      </c>
      <c r="J191" s="174">
        <v>5800</v>
      </c>
      <c r="K191" s="174">
        <v>10</v>
      </c>
      <c r="L191" s="175">
        <v>6000</v>
      </c>
    </row>
    <row r="192" spans="1:12">
      <c r="A192" s="183" t="str">
        <f t="shared" si="9"/>
        <v>基本ケース⑤土佐清水市</v>
      </c>
      <c r="B192" s="160" t="s">
        <v>41</v>
      </c>
      <c r="C192" s="160" t="s">
        <v>70</v>
      </c>
      <c r="D192" s="160" t="s">
        <v>96</v>
      </c>
      <c r="E192" s="160"/>
      <c r="F192" s="172" t="s">
        <v>11</v>
      </c>
      <c r="G192" s="173">
        <v>30</v>
      </c>
      <c r="H192" s="174">
        <v>2400</v>
      </c>
      <c r="I192" s="174">
        <v>30</v>
      </c>
      <c r="J192" s="174">
        <v>6600</v>
      </c>
      <c r="K192" s="174">
        <v>100</v>
      </c>
      <c r="L192" s="175">
        <v>9200</v>
      </c>
    </row>
    <row r="193" spans="1:12">
      <c r="A193" s="183" t="str">
        <f t="shared" si="9"/>
        <v>基本ケース⑤四万十市</v>
      </c>
      <c r="B193" s="160" t="s">
        <v>41</v>
      </c>
      <c r="C193" s="160" t="s">
        <v>70</v>
      </c>
      <c r="D193" s="160" t="s">
        <v>96</v>
      </c>
      <c r="E193" s="160"/>
      <c r="F193" s="172" t="s">
        <v>12</v>
      </c>
      <c r="G193" s="173">
        <v>140</v>
      </c>
      <c r="H193" s="174">
        <v>2200</v>
      </c>
      <c r="I193" s="174">
        <v>40</v>
      </c>
      <c r="J193" s="174">
        <v>1100</v>
      </c>
      <c r="K193" s="174">
        <v>320</v>
      </c>
      <c r="L193" s="175">
        <v>3800</v>
      </c>
    </row>
    <row r="194" spans="1:12">
      <c r="A194" s="183" t="str">
        <f t="shared" si="9"/>
        <v>基本ケース⑤香南市</v>
      </c>
      <c r="B194" s="160" t="s">
        <v>41</v>
      </c>
      <c r="C194" s="160" t="s">
        <v>70</v>
      </c>
      <c r="D194" s="160" t="s">
        <v>96</v>
      </c>
      <c r="E194" s="160"/>
      <c r="F194" s="172" t="s">
        <v>13</v>
      </c>
      <c r="G194" s="173">
        <v>10</v>
      </c>
      <c r="H194" s="174">
        <v>2000</v>
      </c>
      <c r="I194" s="174">
        <v>10</v>
      </c>
      <c r="J194" s="174">
        <v>5000</v>
      </c>
      <c r="K194" s="174">
        <v>80</v>
      </c>
      <c r="L194" s="175">
        <v>7100</v>
      </c>
    </row>
    <row r="195" spans="1:12">
      <c r="A195" s="183" t="str">
        <f t="shared" si="9"/>
        <v>基本ケース⑤香美市</v>
      </c>
      <c r="B195" s="160" t="s">
        <v>41</v>
      </c>
      <c r="C195" s="160" t="s">
        <v>70</v>
      </c>
      <c r="D195" s="160" t="s">
        <v>96</v>
      </c>
      <c r="E195" s="160"/>
      <c r="F195" s="172" t="s">
        <v>14</v>
      </c>
      <c r="G195" s="173" t="s">
        <v>65</v>
      </c>
      <c r="H195" s="174">
        <v>1400</v>
      </c>
      <c r="I195" s="174">
        <v>10</v>
      </c>
      <c r="J195" s="174">
        <v>0</v>
      </c>
      <c r="K195" s="174">
        <v>650</v>
      </c>
      <c r="L195" s="175">
        <v>2100</v>
      </c>
    </row>
    <row r="196" spans="1:12">
      <c r="A196" s="183" t="str">
        <f t="shared" si="9"/>
        <v>基本ケース⑤東洋町</v>
      </c>
      <c r="B196" s="160" t="s">
        <v>41</v>
      </c>
      <c r="C196" s="160" t="s">
        <v>70</v>
      </c>
      <c r="D196" s="160" t="s">
        <v>96</v>
      </c>
      <c r="E196" s="160"/>
      <c r="F196" s="172" t="s">
        <v>15</v>
      </c>
      <c r="G196" s="173">
        <v>10</v>
      </c>
      <c r="H196" s="174">
        <v>130</v>
      </c>
      <c r="I196" s="174" t="s">
        <v>65</v>
      </c>
      <c r="J196" s="174">
        <v>240</v>
      </c>
      <c r="K196" s="174">
        <v>130</v>
      </c>
      <c r="L196" s="175">
        <v>510</v>
      </c>
    </row>
    <row r="197" spans="1:12">
      <c r="A197" s="183" t="str">
        <f t="shared" si="9"/>
        <v>基本ケース⑤奈半利町</v>
      </c>
      <c r="B197" s="160" t="s">
        <v>41</v>
      </c>
      <c r="C197" s="160" t="s">
        <v>70</v>
      </c>
      <c r="D197" s="160" t="s">
        <v>96</v>
      </c>
      <c r="E197" s="160"/>
      <c r="F197" s="172" t="s">
        <v>16</v>
      </c>
      <c r="G197" s="173" t="s">
        <v>65</v>
      </c>
      <c r="H197" s="174">
        <v>1600</v>
      </c>
      <c r="I197" s="174">
        <v>10</v>
      </c>
      <c r="J197" s="174">
        <v>60</v>
      </c>
      <c r="K197" s="174">
        <v>110</v>
      </c>
      <c r="L197" s="175">
        <v>1800</v>
      </c>
    </row>
    <row r="198" spans="1:12">
      <c r="A198" s="183" t="str">
        <f t="shared" si="9"/>
        <v>基本ケース⑤田野町</v>
      </c>
      <c r="B198" s="160" t="s">
        <v>41</v>
      </c>
      <c r="C198" s="160" t="s">
        <v>70</v>
      </c>
      <c r="D198" s="160" t="s">
        <v>96</v>
      </c>
      <c r="E198" s="160"/>
      <c r="F198" s="172" t="s">
        <v>17</v>
      </c>
      <c r="G198" s="173">
        <v>10</v>
      </c>
      <c r="H198" s="174">
        <v>2000</v>
      </c>
      <c r="I198" s="174" t="s">
        <v>65</v>
      </c>
      <c r="J198" s="174">
        <v>40</v>
      </c>
      <c r="K198" s="174">
        <v>140</v>
      </c>
      <c r="L198" s="175">
        <v>2200</v>
      </c>
    </row>
    <row r="199" spans="1:12">
      <c r="A199" s="183" t="str">
        <f t="shared" si="9"/>
        <v>基本ケース⑤安田町</v>
      </c>
      <c r="B199" s="160" t="s">
        <v>41</v>
      </c>
      <c r="C199" s="160" t="s">
        <v>70</v>
      </c>
      <c r="D199" s="160" t="s">
        <v>96</v>
      </c>
      <c r="E199" s="160"/>
      <c r="F199" s="172" t="s">
        <v>18</v>
      </c>
      <c r="G199" s="173" t="s">
        <v>65</v>
      </c>
      <c r="H199" s="174">
        <v>1300</v>
      </c>
      <c r="I199" s="174">
        <v>10</v>
      </c>
      <c r="J199" s="174">
        <v>70</v>
      </c>
      <c r="K199" s="174">
        <v>120</v>
      </c>
      <c r="L199" s="175">
        <v>1500</v>
      </c>
    </row>
    <row r="200" spans="1:12">
      <c r="A200" s="183" t="str">
        <f t="shared" si="9"/>
        <v>基本ケース⑤北川村</v>
      </c>
      <c r="B200" s="160" t="s">
        <v>41</v>
      </c>
      <c r="C200" s="160" t="s">
        <v>70</v>
      </c>
      <c r="D200" s="160" t="s">
        <v>96</v>
      </c>
      <c r="E200" s="160"/>
      <c r="F200" s="172" t="s">
        <v>19</v>
      </c>
      <c r="G200" s="173">
        <v>0</v>
      </c>
      <c r="H200" s="174">
        <v>520</v>
      </c>
      <c r="I200" s="174">
        <v>10</v>
      </c>
      <c r="J200" s="174">
        <v>0</v>
      </c>
      <c r="K200" s="174">
        <v>20</v>
      </c>
      <c r="L200" s="175">
        <v>550</v>
      </c>
    </row>
    <row r="201" spans="1:12">
      <c r="A201" s="183" t="str">
        <f t="shared" si="9"/>
        <v>基本ケース⑤馬路村</v>
      </c>
      <c r="B201" s="160" t="s">
        <v>41</v>
      </c>
      <c r="C201" s="160" t="s">
        <v>70</v>
      </c>
      <c r="D201" s="160" t="s">
        <v>96</v>
      </c>
      <c r="E201" s="160"/>
      <c r="F201" s="172" t="s">
        <v>20</v>
      </c>
      <c r="G201" s="173">
        <v>0</v>
      </c>
      <c r="H201" s="174">
        <v>70</v>
      </c>
      <c r="I201" s="174" t="s">
        <v>65</v>
      </c>
      <c r="J201" s="174">
        <v>0</v>
      </c>
      <c r="K201" s="174">
        <v>50</v>
      </c>
      <c r="L201" s="175">
        <v>130</v>
      </c>
    </row>
    <row r="202" spans="1:12">
      <c r="A202" s="183" t="str">
        <f t="shared" si="9"/>
        <v>基本ケース⑤芸西村</v>
      </c>
      <c r="B202" s="160" t="s">
        <v>41</v>
      </c>
      <c r="C202" s="160" t="s">
        <v>70</v>
      </c>
      <c r="D202" s="160" t="s">
        <v>96</v>
      </c>
      <c r="E202" s="160"/>
      <c r="F202" s="172" t="s">
        <v>21</v>
      </c>
      <c r="G202" s="173" t="s">
        <v>65</v>
      </c>
      <c r="H202" s="174">
        <v>240</v>
      </c>
      <c r="I202" s="174" t="s">
        <v>65</v>
      </c>
      <c r="J202" s="174">
        <v>110</v>
      </c>
      <c r="K202" s="174">
        <v>40</v>
      </c>
      <c r="L202" s="175">
        <v>390</v>
      </c>
    </row>
    <row r="203" spans="1:12">
      <c r="A203" s="183" t="str">
        <f t="shared" si="9"/>
        <v>基本ケース⑤本山町</v>
      </c>
      <c r="B203" s="160" t="s">
        <v>41</v>
      </c>
      <c r="C203" s="160" t="s">
        <v>70</v>
      </c>
      <c r="D203" s="160" t="s">
        <v>96</v>
      </c>
      <c r="E203" s="160"/>
      <c r="F203" s="172" t="s">
        <v>22</v>
      </c>
      <c r="G203" s="173">
        <v>0</v>
      </c>
      <c r="H203" s="174">
        <v>0</v>
      </c>
      <c r="I203" s="174" t="s">
        <v>65</v>
      </c>
      <c r="J203" s="174">
        <v>0</v>
      </c>
      <c r="K203" s="174">
        <v>0</v>
      </c>
      <c r="L203" s="175" t="s">
        <v>65</v>
      </c>
    </row>
    <row r="204" spans="1:12">
      <c r="A204" s="183" t="str">
        <f t="shared" si="9"/>
        <v>基本ケース⑤大豊町</v>
      </c>
      <c r="B204" s="160" t="s">
        <v>41</v>
      </c>
      <c r="C204" s="160" t="s">
        <v>70</v>
      </c>
      <c r="D204" s="160" t="s">
        <v>96</v>
      </c>
      <c r="E204" s="160"/>
      <c r="F204" s="172" t="s">
        <v>23</v>
      </c>
      <c r="G204" s="173" t="s">
        <v>65</v>
      </c>
      <c r="H204" s="174">
        <v>60</v>
      </c>
      <c r="I204" s="174" t="s">
        <v>65</v>
      </c>
      <c r="J204" s="174">
        <v>0</v>
      </c>
      <c r="K204" s="174">
        <v>10</v>
      </c>
      <c r="L204" s="175">
        <v>70</v>
      </c>
    </row>
    <row r="205" spans="1:12">
      <c r="A205" s="183" t="str">
        <f t="shared" si="9"/>
        <v>基本ケース⑤土佐町</v>
      </c>
      <c r="B205" s="160" t="s">
        <v>41</v>
      </c>
      <c r="C205" s="160" t="s">
        <v>70</v>
      </c>
      <c r="D205" s="160" t="s">
        <v>96</v>
      </c>
      <c r="E205" s="160"/>
      <c r="F205" s="172" t="s">
        <v>24</v>
      </c>
      <c r="G205" s="173">
        <v>0</v>
      </c>
      <c r="H205" s="174">
        <v>0</v>
      </c>
      <c r="I205" s="174" t="s">
        <v>65</v>
      </c>
      <c r="J205" s="174">
        <v>0</v>
      </c>
      <c r="K205" s="174">
        <v>0</v>
      </c>
      <c r="L205" s="175" t="s">
        <v>65</v>
      </c>
    </row>
    <row r="206" spans="1:12">
      <c r="A206" s="183" t="str">
        <f t="shared" si="9"/>
        <v>基本ケース⑤大川村</v>
      </c>
      <c r="B206" s="160" t="s">
        <v>41</v>
      </c>
      <c r="C206" s="160" t="s">
        <v>70</v>
      </c>
      <c r="D206" s="160" t="s">
        <v>96</v>
      </c>
      <c r="E206" s="160"/>
      <c r="F206" s="172" t="s">
        <v>25</v>
      </c>
      <c r="G206" s="173">
        <v>0</v>
      </c>
      <c r="H206" s="174">
        <v>0</v>
      </c>
      <c r="I206" s="174">
        <v>0</v>
      </c>
      <c r="J206" s="174">
        <v>0</v>
      </c>
      <c r="K206" s="174" t="s">
        <v>65</v>
      </c>
      <c r="L206" s="175" t="s">
        <v>65</v>
      </c>
    </row>
    <row r="207" spans="1:12">
      <c r="A207" s="183" t="str">
        <f t="shared" si="9"/>
        <v>基本ケース⑤いの町</v>
      </c>
      <c r="B207" s="160" t="s">
        <v>41</v>
      </c>
      <c r="C207" s="160" t="s">
        <v>70</v>
      </c>
      <c r="D207" s="160" t="s">
        <v>96</v>
      </c>
      <c r="E207" s="160"/>
      <c r="F207" s="172" t="s">
        <v>26</v>
      </c>
      <c r="G207" s="173">
        <v>40</v>
      </c>
      <c r="H207" s="174">
        <v>240</v>
      </c>
      <c r="I207" s="174">
        <v>10</v>
      </c>
      <c r="J207" s="174">
        <v>0</v>
      </c>
      <c r="K207" s="174">
        <v>40</v>
      </c>
      <c r="L207" s="175">
        <v>330</v>
      </c>
    </row>
    <row r="208" spans="1:12">
      <c r="A208" s="183" t="str">
        <f t="shared" si="9"/>
        <v>基本ケース⑤仁淀川町</v>
      </c>
      <c r="B208" s="160" t="s">
        <v>41</v>
      </c>
      <c r="C208" s="160" t="s">
        <v>70</v>
      </c>
      <c r="D208" s="160" t="s">
        <v>96</v>
      </c>
      <c r="E208" s="160"/>
      <c r="F208" s="172" t="s">
        <v>27</v>
      </c>
      <c r="G208" s="173" t="s">
        <v>65</v>
      </c>
      <c r="H208" s="174" t="s">
        <v>65</v>
      </c>
      <c r="I208" s="174" t="s">
        <v>65</v>
      </c>
      <c r="J208" s="174">
        <v>0</v>
      </c>
      <c r="K208" s="174">
        <v>20</v>
      </c>
      <c r="L208" s="175">
        <v>20</v>
      </c>
    </row>
    <row r="209" spans="1:12">
      <c r="A209" s="183" t="str">
        <f t="shared" si="9"/>
        <v>基本ケース⑤中土佐町</v>
      </c>
      <c r="B209" s="160" t="s">
        <v>41</v>
      </c>
      <c r="C209" s="160" t="s">
        <v>70</v>
      </c>
      <c r="D209" s="160" t="s">
        <v>96</v>
      </c>
      <c r="E209" s="160"/>
      <c r="F209" s="172" t="s">
        <v>28</v>
      </c>
      <c r="G209" s="173">
        <v>30</v>
      </c>
      <c r="H209" s="174">
        <v>320</v>
      </c>
      <c r="I209" s="174" t="s">
        <v>65</v>
      </c>
      <c r="J209" s="174">
        <v>3700</v>
      </c>
      <c r="K209" s="174" t="s">
        <v>65</v>
      </c>
      <c r="L209" s="175">
        <v>4000</v>
      </c>
    </row>
    <row r="210" spans="1:12">
      <c r="A210" s="183" t="str">
        <f t="shared" si="9"/>
        <v>基本ケース⑤佐川町</v>
      </c>
      <c r="B210" s="160" t="s">
        <v>41</v>
      </c>
      <c r="C210" s="160" t="s">
        <v>70</v>
      </c>
      <c r="D210" s="160" t="s">
        <v>96</v>
      </c>
      <c r="E210" s="160"/>
      <c r="F210" s="172" t="s">
        <v>29</v>
      </c>
      <c r="G210" s="173" t="s">
        <v>65</v>
      </c>
      <c r="H210" s="174">
        <v>310</v>
      </c>
      <c r="I210" s="174" t="s">
        <v>65</v>
      </c>
      <c r="J210" s="174">
        <v>0</v>
      </c>
      <c r="K210" s="174">
        <v>20</v>
      </c>
      <c r="L210" s="175">
        <v>330</v>
      </c>
    </row>
    <row r="211" spans="1:12">
      <c r="A211" s="183" t="str">
        <f t="shared" si="9"/>
        <v>基本ケース⑤越知町</v>
      </c>
      <c r="B211" s="160" t="s">
        <v>41</v>
      </c>
      <c r="C211" s="160" t="s">
        <v>70</v>
      </c>
      <c r="D211" s="160" t="s">
        <v>96</v>
      </c>
      <c r="E211" s="160"/>
      <c r="F211" s="172" t="s">
        <v>30</v>
      </c>
      <c r="G211" s="173">
        <v>0</v>
      </c>
      <c r="H211" s="174">
        <v>20</v>
      </c>
      <c r="I211" s="174" t="s">
        <v>65</v>
      </c>
      <c r="J211" s="174">
        <v>0</v>
      </c>
      <c r="K211" s="174">
        <v>330</v>
      </c>
      <c r="L211" s="175">
        <v>350</v>
      </c>
    </row>
    <row r="212" spans="1:12">
      <c r="A212" s="183" t="str">
        <f t="shared" si="9"/>
        <v>基本ケース⑤檮原町</v>
      </c>
      <c r="B212" s="160" t="s">
        <v>41</v>
      </c>
      <c r="C212" s="160" t="s">
        <v>70</v>
      </c>
      <c r="D212" s="160" t="s">
        <v>96</v>
      </c>
      <c r="E212" s="160"/>
      <c r="F212" s="172" t="s">
        <v>31</v>
      </c>
      <c r="G212" s="173" t="s">
        <v>65</v>
      </c>
      <c r="H212" s="174" t="s">
        <v>65</v>
      </c>
      <c r="I212" s="174" t="s">
        <v>65</v>
      </c>
      <c r="J212" s="174">
        <v>0</v>
      </c>
      <c r="K212" s="174">
        <v>0</v>
      </c>
      <c r="L212" s="175" t="s">
        <v>65</v>
      </c>
    </row>
    <row r="213" spans="1:12">
      <c r="A213" s="183" t="str">
        <f t="shared" si="9"/>
        <v>基本ケース⑤日高村</v>
      </c>
      <c r="B213" s="160" t="s">
        <v>41</v>
      </c>
      <c r="C213" s="160" t="s">
        <v>70</v>
      </c>
      <c r="D213" s="160" t="s">
        <v>96</v>
      </c>
      <c r="E213" s="160"/>
      <c r="F213" s="172" t="s">
        <v>32</v>
      </c>
      <c r="G213" s="173">
        <v>10</v>
      </c>
      <c r="H213" s="174">
        <v>20</v>
      </c>
      <c r="I213" s="174" t="s">
        <v>65</v>
      </c>
      <c r="J213" s="174">
        <v>0</v>
      </c>
      <c r="K213" s="174">
        <v>0</v>
      </c>
      <c r="L213" s="175">
        <v>30</v>
      </c>
    </row>
    <row r="214" spans="1:12">
      <c r="A214" s="183" t="str">
        <f t="shared" si="9"/>
        <v>基本ケース⑤津野町</v>
      </c>
      <c r="B214" s="160" t="s">
        <v>41</v>
      </c>
      <c r="C214" s="160" t="s">
        <v>70</v>
      </c>
      <c r="D214" s="160" t="s">
        <v>96</v>
      </c>
      <c r="E214" s="160"/>
      <c r="F214" s="172" t="s">
        <v>33</v>
      </c>
      <c r="G214" s="173" t="s">
        <v>65</v>
      </c>
      <c r="H214" s="174">
        <v>60</v>
      </c>
      <c r="I214" s="174" t="s">
        <v>65</v>
      </c>
      <c r="J214" s="174">
        <v>0</v>
      </c>
      <c r="K214" s="174">
        <v>10</v>
      </c>
      <c r="L214" s="175">
        <v>80</v>
      </c>
    </row>
    <row r="215" spans="1:12">
      <c r="A215" s="183" t="str">
        <f t="shared" si="9"/>
        <v>基本ケース⑤四万十町</v>
      </c>
      <c r="B215" s="160" t="s">
        <v>41</v>
      </c>
      <c r="C215" s="160" t="s">
        <v>70</v>
      </c>
      <c r="D215" s="160" t="s">
        <v>96</v>
      </c>
      <c r="E215" s="160"/>
      <c r="F215" s="172" t="s">
        <v>34</v>
      </c>
      <c r="G215" s="173">
        <v>30</v>
      </c>
      <c r="H215" s="174">
        <v>840</v>
      </c>
      <c r="I215" s="174">
        <v>10</v>
      </c>
      <c r="J215" s="174">
        <v>1300</v>
      </c>
      <c r="K215" s="174">
        <v>80</v>
      </c>
      <c r="L215" s="175">
        <v>2300</v>
      </c>
    </row>
    <row r="216" spans="1:12">
      <c r="A216" s="183" t="str">
        <f t="shared" si="9"/>
        <v>基本ケース⑤大月町</v>
      </c>
      <c r="B216" s="160" t="s">
        <v>41</v>
      </c>
      <c r="C216" s="160" t="s">
        <v>70</v>
      </c>
      <c r="D216" s="160" t="s">
        <v>96</v>
      </c>
      <c r="E216" s="160"/>
      <c r="F216" s="172" t="s">
        <v>35</v>
      </c>
      <c r="G216" s="173">
        <v>30</v>
      </c>
      <c r="H216" s="174">
        <v>70</v>
      </c>
      <c r="I216" s="174" t="s">
        <v>65</v>
      </c>
      <c r="J216" s="174">
        <v>1400</v>
      </c>
      <c r="K216" s="174">
        <v>10</v>
      </c>
      <c r="L216" s="175">
        <v>1500</v>
      </c>
    </row>
    <row r="217" spans="1:12">
      <c r="A217" s="183" t="str">
        <f t="shared" si="9"/>
        <v>基本ケース⑤三原村</v>
      </c>
      <c r="B217" s="160" t="s">
        <v>41</v>
      </c>
      <c r="C217" s="160" t="s">
        <v>70</v>
      </c>
      <c r="D217" s="160" t="s">
        <v>96</v>
      </c>
      <c r="E217" s="160"/>
      <c r="F217" s="172" t="s">
        <v>36</v>
      </c>
      <c r="G217" s="173" t="s">
        <v>65</v>
      </c>
      <c r="H217" s="174">
        <v>180</v>
      </c>
      <c r="I217" s="174" t="s">
        <v>65</v>
      </c>
      <c r="J217" s="174">
        <v>0</v>
      </c>
      <c r="K217" s="174">
        <v>10</v>
      </c>
      <c r="L217" s="175">
        <v>190</v>
      </c>
    </row>
    <row r="218" spans="1:12">
      <c r="A218" s="183" t="str">
        <f t="shared" si="9"/>
        <v>基本ケース⑤黒潮町</v>
      </c>
      <c r="B218" s="160" t="s">
        <v>41</v>
      </c>
      <c r="C218" s="160" t="s">
        <v>70</v>
      </c>
      <c r="D218" s="160" t="s">
        <v>96</v>
      </c>
      <c r="E218" s="160"/>
      <c r="F218" s="176" t="s">
        <v>37</v>
      </c>
      <c r="G218" s="177">
        <v>20</v>
      </c>
      <c r="H218" s="178">
        <v>2800</v>
      </c>
      <c r="I218" s="178">
        <v>30</v>
      </c>
      <c r="J218" s="178">
        <v>3600</v>
      </c>
      <c r="K218" s="178">
        <v>200</v>
      </c>
      <c r="L218" s="179">
        <v>6600</v>
      </c>
    </row>
    <row r="219" spans="1:12">
      <c r="A219" s="183" t="str">
        <f>B219&amp;C219&amp;F219</f>
        <v>合計</v>
      </c>
      <c r="B219" s="163"/>
      <c r="C219" s="163"/>
      <c r="D219" s="163"/>
      <c r="E219" s="163"/>
      <c r="F219" s="164" t="s">
        <v>122</v>
      </c>
      <c r="G219" s="180">
        <v>1100</v>
      </c>
      <c r="H219" s="181">
        <v>40000</v>
      </c>
      <c r="I219" s="181">
        <v>400</v>
      </c>
      <c r="J219" s="181">
        <v>65000</v>
      </c>
      <c r="K219" s="181">
        <v>6300</v>
      </c>
      <c r="L219" s="182">
        <v>113000</v>
      </c>
    </row>
    <row r="220" spans="1:12">
      <c r="A220" s="183" t="str">
        <f t="shared" ref="A220:A221" si="10">B220&amp;C220&amp;F220</f>
        <v>00市町村名</v>
      </c>
      <c r="B220" s="163">
        <v>0</v>
      </c>
      <c r="C220" s="163">
        <v>0</v>
      </c>
      <c r="D220" s="163">
        <v>0</v>
      </c>
      <c r="E220" s="163"/>
      <c r="F220" s="164" t="s">
        <v>86</v>
      </c>
      <c r="G220" s="165" t="s">
        <v>117</v>
      </c>
      <c r="H220" s="166" t="s">
        <v>118</v>
      </c>
      <c r="I220" s="166" t="s">
        <v>119</v>
      </c>
      <c r="J220" s="166" t="s">
        <v>120</v>
      </c>
      <c r="K220" s="166" t="s">
        <v>121</v>
      </c>
      <c r="L220" s="167" t="s">
        <v>122</v>
      </c>
    </row>
    <row r="221" spans="1:12">
      <c r="A221" s="183" t="str">
        <f t="shared" si="10"/>
        <v>基本ケース⑩高知市</v>
      </c>
      <c r="B221" s="160" t="s">
        <v>41</v>
      </c>
      <c r="C221" s="160" t="s">
        <v>71</v>
      </c>
      <c r="D221" s="160" t="s">
        <v>83</v>
      </c>
      <c r="E221" s="160"/>
      <c r="F221" s="168" t="s">
        <v>4</v>
      </c>
      <c r="G221" s="169">
        <v>340</v>
      </c>
      <c r="H221" s="170">
        <v>10000</v>
      </c>
      <c r="I221" s="170">
        <v>110</v>
      </c>
      <c r="J221" s="170">
        <v>8100</v>
      </c>
      <c r="K221" s="170">
        <v>920</v>
      </c>
      <c r="L221" s="171">
        <v>20000</v>
      </c>
    </row>
    <row r="222" spans="1:12">
      <c r="A222" s="183" t="str">
        <f>B222&amp;C222&amp;F222</f>
        <v>基本ケース⑩室戸市</v>
      </c>
      <c r="B222" s="160" t="s">
        <v>41</v>
      </c>
      <c r="C222" s="160" t="s">
        <v>71</v>
      </c>
      <c r="D222" s="160" t="s">
        <v>83</v>
      </c>
      <c r="E222" s="160"/>
      <c r="F222" s="172" t="s">
        <v>5</v>
      </c>
      <c r="G222" s="173">
        <v>10</v>
      </c>
      <c r="H222" s="174">
        <v>2900</v>
      </c>
      <c r="I222" s="174">
        <v>30</v>
      </c>
      <c r="J222" s="174">
        <v>2700</v>
      </c>
      <c r="K222" s="174">
        <v>250</v>
      </c>
      <c r="L222" s="175">
        <v>5900</v>
      </c>
    </row>
    <row r="223" spans="1:12">
      <c r="A223" s="183" t="str">
        <f t="shared" ref="A223:A254" si="11">B223&amp;C223&amp;F223</f>
        <v>基本ケース⑩安芸市</v>
      </c>
      <c r="B223" s="160" t="s">
        <v>41</v>
      </c>
      <c r="C223" s="160" t="s">
        <v>71</v>
      </c>
      <c r="D223" s="160" t="s">
        <v>83</v>
      </c>
      <c r="E223" s="160"/>
      <c r="F223" s="172" t="s">
        <v>6</v>
      </c>
      <c r="G223" s="173">
        <v>30</v>
      </c>
      <c r="H223" s="174">
        <v>4600</v>
      </c>
      <c r="I223" s="174">
        <v>20</v>
      </c>
      <c r="J223" s="174">
        <v>2200</v>
      </c>
      <c r="K223" s="174">
        <v>300</v>
      </c>
      <c r="L223" s="175">
        <v>7100</v>
      </c>
    </row>
    <row r="224" spans="1:12">
      <c r="A224" s="183" t="str">
        <f t="shared" si="11"/>
        <v>基本ケース⑩南国市</v>
      </c>
      <c r="B224" s="160" t="s">
        <v>41</v>
      </c>
      <c r="C224" s="160" t="s">
        <v>71</v>
      </c>
      <c r="D224" s="160" t="s">
        <v>83</v>
      </c>
      <c r="E224" s="160"/>
      <c r="F224" s="172" t="s">
        <v>7</v>
      </c>
      <c r="G224" s="173">
        <v>20</v>
      </c>
      <c r="H224" s="174">
        <v>1700</v>
      </c>
      <c r="I224" s="174" t="s">
        <v>65</v>
      </c>
      <c r="J224" s="174">
        <v>1300</v>
      </c>
      <c r="K224" s="174">
        <v>80</v>
      </c>
      <c r="L224" s="175">
        <v>3100</v>
      </c>
    </row>
    <row r="225" spans="1:12">
      <c r="A225" s="183" t="str">
        <f t="shared" si="11"/>
        <v>基本ケース⑩土佐市</v>
      </c>
      <c r="B225" s="160" t="s">
        <v>41</v>
      </c>
      <c r="C225" s="160" t="s">
        <v>71</v>
      </c>
      <c r="D225" s="160" t="s">
        <v>83</v>
      </c>
      <c r="E225" s="160"/>
      <c r="F225" s="172" t="s">
        <v>8</v>
      </c>
      <c r="G225" s="173">
        <v>270</v>
      </c>
      <c r="H225" s="174">
        <v>1200</v>
      </c>
      <c r="I225" s="174">
        <v>20</v>
      </c>
      <c r="J225" s="174">
        <v>2500</v>
      </c>
      <c r="K225" s="174">
        <v>50</v>
      </c>
      <c r="L225" s="175">
        <v>4000</v>
      </c>
    </row>
    <row r="226" spans="1:12">
      <c r="A226" s="183" t="str">
        <f t="shared" si="11"/>
        <v>基本ケース⑩須崎市</v>
      </c>
      <c r="B226" s="160" t="s">
        <v>41</v>
      </c>
      <c r="C226" s="160" t="s">
        <v>71</v>
      </c>
      <c r="D226" s="160" t="s">
        <v>83</v>
      </c>
      <c r="E226" s="160"/>
      <c r="F226" s="172" t="s">
        <v>9</v>
      </c>
      <c r="G226" s="173">
        <v>50</v>
      </c>
      <c r="H226" s="174">
        <v>910</v>
      </c>
      <c r="I226" s="174">
        <v>20</v>
      </c>
      <c r="J226" s="174">
        <v>6300</v>
      </c>
      <c r="K226" s="174">
        <v>70</v>
      </c>
      <c r="L226" s="175">
        <v>7300</v>
      </c>
    </row>
    <row r="227" spans="1:12">
      <c r="A227" s="183" t="str">
        <f t="shared" si="11"/>
        <v>基本ケース⑩宿毛市</v>
      </c>
      <c r="B227" s="160" t="s">
        <v>41</v>
      </c>
      <c r="C227" s="160" t="s">
        <v>71</v>
      </c>
      <c r="D227" s="160" t="s">
        <v>83</v>
      </c>
      <c r="E227" s="160"/>
      <c r="F227" s="172" t="s">
        <v>10</v>
      </c>
      <c r="G227" s="173">
        <v>10</v>
      </c>
      <c r="H227" s="174">
        <v>200</v>
      </c>
      <c r="I227" s="174" t="s">
        <v>65</v>
      </c>
      <c r="J227" s="174">
        <v>5200</v>
      </c>
      <c r="K227" s="174">
        <v>10</v>
      </c>
      <c r="L227" s="175">
        <v>5400</v>
      </c>
    </row>
    <row r="228" spans="1:12">
      <c r="A228" s="183" t="str">
        <f t="shared" si="11"/>
        <v>基本ケース⑩土佐清水市</v>
      </c>
      <c r="B228" s="160" t="s">
        <v>41</v>
      </c>
      <c r="C228" s="160" t="s">
        <v>71</v>
      </c>
      <c r="D228" s="160" t="s">
        <v>83</v>
      </c>
      <c r="E228" s="160"/>
      <c r="F228" s="172" t="s">
        <v>11</v>
      </c>
      <c r="G228" s="173">
        <v>30</v>
      </c>
      <c r="H228" s="174">
        <v>2400</v>
      </c>
      <c r="I228" s="174">
        <v>30</v>
      </c>
      <c r="J228" s="174">
        <v>5800</v>
      </c>
      <c r="K228" s="174">
        <v>80</v>
      </c>
      <c r="L228" s="175">
        <v>8400</v>
      </c>
    </row>
    <row r="229" spans="1:12">
      <c r="A229" s="183" t="str">
        <f t="shared" si="11"/>
        <v>基本ケース⑩四万十市</v>
      </c>
      <c r="B229" s="160" t="s">
        <v>41</v>
      </c>
      <c r="C229" s="160" t="s">
        <v>71</v>
      </c>
      <c r="D229" s="160" t="s">
        <v>83</v>
      </c>
      <c r="E229" s="160"/>
      <c r="F229" s="172" t="s">
        <v>12</v>
      </c>
      <c r="G229" s="173">
        <v>140</v>
      </c>
      <c r="H229" s="174">
        <v>2200</v>
      </c>
      <c r="I229" s="174">
        <v>40</v>
      </c>
      <c r="J229" s="174">
        <v>970</v>
      </c>
      <c r="K229" s="174">
        <v>150</v>
      </c>
      <c r="L229" s="175">
        <v>3500</v>
      </c>
    </row>
    <row r="230" spans="1:12">
      <c r="A230" s="183" t="str">
        <f t="shared" si="11"/>
        <v>基本ケース⑩香南市</v>
      </c>
      <c r="B230" s="160" t="s">
        <v>41</v>
      </c>
      <c r="C230" s="160" t="s">
        <v>71</v>
      </c>
      <c r="D230" s="160" t="s">
        <v>83</v>
      </c>
      <c r="E230" s="160"/>
      <c r="F230" s="172" t="s">
        <v>13</v>
      </c>
      <c r="G230" s="173">
        <v>10</v>
      </c>
      <c r="H230" s="174">
        <v>2000</v>
      </c>
      <c r="I230" s="174">
        <v>10</v>
      </c>
      <c r="J230" s="174">
        <v>3300</v>
      </c>
      <c r="K230" s="174">
        <v>30</v>
      </c>
      <c r="L230" s="175">
        <v>5400</v>
      </c>
    </row>
    <row r="231" spans="1:12">
      <c r="A231" s="183" t="str">
        <f t="shared" si="11"/>
        <v>基本ケース⑩香美市</v>
      </c>
      <c r="B231" s="160" t="s">
        <v>41</v>
      </c>
      <c r="C231" s="160" t="s">
        <v>71</v>
      </c>
      <c r="D231" s="160" t="s">
        <v>83</v>
      </c>
      <c r="E231" s="160"/>
      <c r="F231" s="172" t="s">
        <v>14</v>
      </c>
      <c r="G231" s="173" t="s">
        <v>65</v>
      </c>
      <c r="H231" s="174">
        <v>1400</v>
      </c>
      <c r="I231" s="174">
        <v>10</v>
      </c>
      <c r="J231" s="174">
        <v>0</v>
      </c>
      <c r="K231" s="174">
        <v>410</v>
      </c>
      <c r="L231" s="175">
        <v>1800</v>
      </c>
    </row>
    <row r="232" spans="1:12">
      <c r="A232" s="183" t="str">
        <f t="shared" si="11"/>
        <v>基本ケース⑩東洋町</v>
      </c>
      <c r="B232" s="160" t="s">
        <v>41</v>
      </c>
      <c r="C232" s="160" t="s">
        <v>71</v>
      </c>
      <c r="D232" s="160" t="s">
        <v>83</v>
      </c>
      <c r="E232" s="160"/>
      <c r="F232" s="172" t="s">
        <v>15</v>
      </c>
      <c r="G232" s="173">
        <v>10</v>
      </c>
      <c r="H232" s="174">
        <v>130</v>
      </c>
      <c r="I232" s="174" t="s">
        <v>65</v>
      </c>
      <c r="J232" s="174">
        <v>970</v>
      </c>
      <c r="K232" s="174">
        <v>70</v>
      </c>
      <c r="L232" s="175">
        <v>1200</v>
      </c>
    </row>
    <row r="233" spans="1:12">
      <c r="A233" s="183" t="str">
        <f t="shared" si="11"/>
        <v>基本ケース⑩奈半利町</v>
      </c>
      <c r="B233" s="160" t="s">
        <v>41</v>
      </c>
      <c r="C233" s="160" t="s">
        <v>71</v>
      </c>
      <c r="D233" s="160" t="s">
        <v>83</v>
      </c>
      <c r="E233" s="160"/>
      <c r="F233" s="172" t="s">
        <v>16</v>
      </c>
      <c r="G233" s="173" t="s">
        <v>65</v>
      </c>
      <c r="H233" s="174">
        <v>1600</v>
      </c>
      <c r="I233" s="174">
        <v>10</v>
      </c>
      <c r="J233" s="174">
        <v>20</v>
      </c>
      <c r="K233" s="174">
        <v>70</v>
      </c>
      <c r="L233" s="175">
        <v>1700</v>
      </c>
    </row>
    <row r="234" spans="1:12">
      <c r="A234" s="183" t="str">
        <f t="shared" si="11"/>
        <v>基本ケース⑩田野町</v>
      </c>
      <c r="B234" s="160" t="s">
        <v>41</v>
      </c>
      <c r="C234" s="160" t="s">
        <v>71</v>
      </c>
      <c r="D234" s="160" t="s">
        <v>83</v>
      </c>
      <c r="E234" s="160"/>
      <c r="F234" s="172" t="s">
        <v>17</v>
      </c>
      <c r="G234" s="173">
        <v>10</v>
      </c>
      <c r="H234" s="174">
        <v>2000</v>
      </c>
      <c r="I234" s="174" t="s">
        <v>65</v>
      </c>
      <c r="J234" s="174">
        <v>20</v>
      </c>
      <c r="K234" s="174">
        <v>110</v>
      </c>
      <c r="L234" s="175">
        <v>2100</v>
      </c>
    </row>
    <row r="235" spans="1:12">
      <c r="A235" s="183" t="str">
        <f t="shared" si="11"/>
        <v>基本ケース⑩安田町</v>
      </c>
      <c r="B235" s="160" t="s">
        <v>41</v>
      </c>
      <c r="C235" s="160" t="s">
        <v>71</v>
      </c>
      <c r="D235" s="160" t="s">
        <v>83</v>
      </c>
      <c r="E235" s="160"/>
      <c r="F235" s="172" t="s">
        <v>18</v>
      </c>
      <c r="G235" s="173" t="s">
        <v>65</v>
      </c>
      <c r="H235" s="174">
        <v>1300</v>
      </c>
      <c r="I235" s="174">
        <v>10</v>
      </c>
      <c r="J235" s="174">
        <v>20</v>
      </c>
      <c r="K235" s="174">
        <v>70</v>
      </c>
      <c r="L235" s="175">
        <v>1400</v>
      </c>
    </row>
    <row r="236" spans="1:12">
      <c r="A236" s="183" t="str">
        <f t="shared" si="11"/>
        <v>基本ケース⑩北川村</v>
      </c>
      <c r="B236" s="160" t="s">
        <v>41</v>
      </c>
      <c r="C236" s="160" t="s">
        <v>71</v>
      </c>
      <c r="D236" s="160" t="s">
        <v>83</v>
      </c>
      <c r="E236" s="160"/>
      <c r="F236" s="172" t="s">
        <v>19</v>
      </c>
      <c r="G236" s="173">
        <v>0</v>
      </c>
      <c r="H236" s="174">
        <v>520</v>
      </c>
      <c r="I236" s="174">
        <v>10</v>
      </c>
      <c r="J236" s="174">
        <v>0</v>
      </c>
      <c r="K236" s="174">
        <v>10</v>
      </c>
      <c r="L236" s="175">
        <v>530</v>
      </c>
    </row>
    <row r="237" spans="1:12">
      <c r="A237" s="183" t="str">
        <f t="shared" si="11"/>
        <v>基本ケース⑩馬路村</v>
      </c>
      <c r="B237" s="160" t="s">
        <v>41</v>
      </c>
      <c r="C237" s="160" t="s">
        <v>71</v>
      </c>
      <c r="D237" s="160" t="s">
        <v>83</v>
      </c>
      <c r="E237" s="160"/>
      <c r="F237" s="172" t="s">
        <v>20</v>
      </c>
      <c r="G237" s="173">
        <v>0</v>
      </c>
      <c r="H237" s="174">
        <v>70</v>
      </c>
      <c r="I237" s="174" t="s">
        <v>65</v>
      </c>
      <c r="J237" s="174">
        <v>0</v>
      </c>
      <c r="K237" s="174">
        <v>40</v>
      </c>
      <c r="L237" s="175">
        <v>120</v>
      </c>
    </row>
    <row r="238" spans="1:12">
      <c r="A238" s="183" t="str">
        <f t="shared" si="11"/>
        <v>基本ケース⑩芸西村</v>
      </c>
      <c r="B238" s="160" t="s">
        <v>41</v>
      </c>
      <c r="C238" s="160" t="s">
        <v>71</v>
      </c>
      <c r="D238" s="160" t="s">
        <v>83</v>
      </c>
      <c r="E238" s="160"/>
      <c r="F238" s="172" t="s">
        <v>21</v>
      </c>
      <c r="G238" s="173" t="s">
        <v>65</v>
      </c>
      <c r="H238" s="174">
        <v>240</v>
      </c>
      <c r="I238" s="174" t="s">
        <v>65</v>
      </c>
      <c r="J238" s="174">
        <v>30</v>
      </c>
      <c r="K238" s="174">
        <v>40</v>
      </c>
      <c r="L238" s="175">
        <v>300</v>
      </c>
    </row>
    <row r="239" spans="1:12">
      <c r="A239" s="183" t="str">
        <f t="shared" si="11"/>
        <v>基本ケース⑩本山町</v>
      </c>
      <c r="B239" s="160" t="s">
        <v>41</v>
      </c>
      <c r="C239" s="160" t="s">
        <v>71</v>
      </c>
      <c r="D239" s="160" t="s">
        <v>83</v>
      </c>
      <c r="E239" s="160"/>
      <c r="F239" s="172" t="s">
        <v>22</v>
      </c>
      <c r="G239" s="173">
        <v>0</v>
      </c>
      <c r="H239" s="174">
        <v>0</v>
      </c>
      <c r="I239" s="174" t="s">
        <v>65</v>
      </c>
      <c r="J239" s="174">
        <v>0</v>
      </c>
      <c r="K239" s="174">
        <v>0</v>
      </c>
      <c r="L239" s="175" t="s">
        <v>65</v>
      </c>
    </row>
    <row r="240" spans="1:12">
      <c r="A240" s="183" t="str">
        <f t="shared" si="11"/>
        <v>基本ケース⑩大豊町</v>
      </c>
      <c r="B240" s="160" t="s">
        <v>41</v>
      </c>
      <c r="C240" s="160" t="s">
        <v>71</v>
      </c>
      <c r="D240" s="160" t="s">
        <v>83</v>
      </c>
      <c r="E240" s="160"/>
      <c r="F240" s="172" t="s">
        <v>23</v>
      </c>
      <c r="G240" s="173" t="s">
        <v>65</v>
      </c>
      <c r="H240" s="174">
        <v>60</v>
      </c>
      <c r="I240" s="174" t="s">
        <v>65</v>
      </c>
      <c r="J240" s="174">
        <v>0</v>
      </c>
      <c r="K240" s="174" t="s">
        <v>65</v>
      </c>
      <c r="L240" s="175">
        <v>70</v>
      </c>
    </row>
    <row r="241" spans="1:12">
      <c r="A241" s="183" t="str">
        <f t="shared" si="11"/>
        <v>基本ケース⑩土佐町</v>
      </c>
      <c r="B241" s="160" t="s">
        <v>41</v>
      </c>
      <c r="C241" s="160" t="s">
        <v>71</v>
      </c>
      <c r="D241" s="160" t="s">
        <v>83</v>
      </c>
      <c r="E241" s="160"/>
      <c r="F241" s="172" t="s">
        <v>24</v>
      </c>
      <c r="G241" s="173">
        <v>0</v>
      </c>
      <c r="H241" s="174">
        <v>0</v>
      </c>
      <c r="I241" s="174" t="s">
        <v>65</v>
      </c>
      <c r="J241" s="174">
        <v>0</v>
      </c>
      <c r="K241" s="174">
        <v>0</v>
      </c>
      <c r="L241" s="175" t="s">
        <v>65</v>
      </c>
    </row>
    <row r="242" spans="1:12">
      <c r="A242" s="183" t="str">
        <f t="shared" si="11"/>
        <v>基本ケース⑩大川村</v>
      </c>
      <c r="B242" s="160" t="s">
        <v>41</v>
      </c>
      <c r="C242" s="160" t="s">
        <v>71</v>
      </c>
      <c r="D242" s="160" t="s">
        <v>83</v>
      </c>
      <c r="E242" s="160"/>
      <c r="F242" s="172" t="s">
        <v>25</v>
      </c>
      <c r="G242" s="173">
        <v>0</v>
      </c>
      <c r="H242" s="174">
        <v>0</v>
      </c>
      <c r="I242" s="174">
        <v>0</v>
      </c>
      <c r="J242" s="174">
        <v>0</v>
      </c>
      <c r="K242" s="174">
        <v>0</v>
      </c>
      <c r="L242" s="175">
        <v>0</v>
      </c>
    </row>
    <row r="243" spans="1:12">
      <c r="A243" s="183" t="str">
        <f t="shared" si="11"/>
        <v>基本ケース⑩いの町</v>
      </c>
      <c r="B243" s="160" t="s">
        <v>41</v>
      </c>
      <c r="C243" s="160" t="s">
        <v>71</v>
      </c>
      <c r="D243" s="160" t="s">
        <v>83</v>
      </c>
      <c r="E243" s="160"/>
      <c r="F243" s="172" t="s">
        <v>26</v>
      </c>
      <c r="G243" s="173">
        <v>40</v>
      </c>
      <c r="H243" s="174">
        <v>240</v>
      </c>
      <c r="I243" s="174">
        <v>10</v>
      </c>
      <c r="J243" s="174">
        <v>0</v>
      </c>
      <c r="K243" s="174">
        <v>50</v>
      </c>
      <c r="L243" s="175">
        <v>340</v>
      </c>
    </row>
    <row r="244" spans="1:12">
      <c r="A244" s="183" t="str">
        <f t="shared" si="11"/>
        <v>基本ケース⑩仁淀川町</v>
      </c>
      <c r="B244" s="160" t="s">
        <v>41</v>
      </c>
      <c r="C244" s="160" t="s">
        <v>71</v>
      </c>
      <c r="D244" s="160" t="s">
        <v>83</v>
      </c>
      <c r="E244" s="160"/>
      <c r="F244" s="172" t="s">
        <v>27</v>
      </c>
      <c r="G244" s="173" t="s">
        <v>65</v>
      </c>
      <c r="H244" s="174" t="s">
        <v>65</v>
      </c>
      <c r="I244" s="174" t="s">
        <v>65</v>
      </c>
      <c r="J244" s="174">
        <v>0</v>
      </c>
      <c r="K244" s="174">
        <v>0</v>
      </c>
      <c r="L244" s="175" t="s">
        <v>65</v>
      </c>
    </row>
    <row r="245" spans="1:12">
      <c r="A245" s="183" t="str">
        <f t="shared" si="11"/>
        <v>基本ケース⑩中土佐町</v>
      </c>
      <c r="B245" s="160" t="s">
        <v>41</v>
      </c>
      <c r="C245" s="160" t="s">
        <v>71</v>
      </c>
      <c r="D245" s="160" t="s">
        <v>83</v>
      </c>
      <c r="E245" s="160"/>
      <c r="F245" s="172" t="s">
        <v>28</v>
      </c>
      <c r="G245" s="173">
        <v>30</v>
      </c>
      <c r="H245" s="174">
        <v>320</v>
      </c>
      <c r="I245" s="174" t="s">
        <v>65</v>
      </c>
      <c r="J245" s="174">
        <v>2800</v>
      </c>
      <c r="K245" s="174">
        <v>20</v>
      </c>
      <c r="L245" s="175">
        <v>3200</v>
      </c>
    </row>
    <row r="246" spans="1:12">
      <c r="A246" s="183" t="str">
        <f t="shared" si="11"/>
        <v>基本ケース⑩佐川町</v>
      </c>
      <c r="B246" s="160" t="s">
        <v>41</v>
      </c>
      <c r="C246" s="160" t="s">
        <v>71</v>
      </c>
      <c r="D246" s="160" t="s">
        <v>83</v>
      </c>
      <c r="E246" s="160"/>
      <c r="F246" s="172" t="s">
        <v>29</v>
      </c>
      <c r="G246" s="173" t="s">
        <v>65</v>
      </c>
      <c r="H246" s="174">
        <v>310</v>
      </c>
      <c r="I246" s="174" t="s">
        <v>65</v>
      </c>
      <c r="J246" s="174">
        <v>0</v>
      </c>
      <c r="K246" s="174">
        <v>30</v>
      </c>
      <c r="L246" s="175">
        <v>340</v>
      </c>
    </row>
    <row r="247" spans="1:12">
      <c r="A247" s="183" t="str">
        <f t="shared" si="11"/>
        <v>基本ケース⑩越知町</v>
      </c>
      <c r="B247" s="160" t="s">
        <v>41</v>
      </c>
      <c r="C247" s="160" t="s">
        <v>71</v>
      </c>
      <c r="D247" s="160" t="s">
        <v>83</v>
      </c>
      <c r="E247" s="160"/>
      <c r="F247" s="172" t="s">
        <v>30</v>
      </c>
      <c r="G247" s="173">
        <v>0</v>
      </c>
      <c r="H247" s="174">
        <v>20</v>
      </c>
      <c r="I247" s="174" t="s">
        <v>65</v>
      </c>
      <c r="J247" s="174">
        <v>0</v>
      </c>
      <c r="K247" s="174">
        <v>0</v>
      </c>
      <c r="L247" s="175">
        <v>20</v>
      </c>
    </row>
    <row r="248" spans="1:12">
      <c r="A248" s="183" t="str">
        <f t="shared" si="11"/>
        <v>基本ケース⑩檮原町</v>
      </c>
      <c r="B248" s="160" t="s">
        <v>41</v>
      </c>
      <c r="C248" s="160" t="s">
        <v>71</v>
      </c>
      <c r="D248" s="160" t="s">
        <v>83</v>
      </c>
      <c r="E248" s="160"/>
      <c r="F248" s="172" t="s">
        <v>31</v>
      </c>
      <c r="G248" s="173" t="s">
        <v>65</v>
      </c>
      <c r="H248" s="174" t="s">
        <v>65</v>
      </c>
      <c r="I248" s="174" t="s">
        <v>65</v>
      </c>
      <c r="J248" s="174">
        <v>0</v>
      </c>
      <c r="K248" s="174">
        <v>0</v>
      </c>
      <c r="L248" s="175" t="s">
        <v>65</v>
      </c>
    </row>
    <row r="249" spans="1:12">
      <c r="A249" s="183" t="str">
        <f t="shared" si="11"/>
        <v>基本ケース⑩日高村</v>
      </c>
      <c r="B249" s="160" t="s">
        <v>41</v>
      </c>
      <c r="C249" s="160" t="s">
        <v>71</v>
      </c>
      <c r="D249" s="160" t="s">
        <v>83</v>
      </c>
      <c r="E249" s="160"/>
      <c r="F249" s="172" t="s">
        <v>32</v>
      </c>
      <c r="G249" s="173">
        <v>10</v>
      </c>
      <c r="H249" s="174">
        <v>20</v>
      </c>
      <c r="I249" s="174" t="s">
        <v>65</v>
      </c>
      <c r="J249" s="174">
        <v>0</v>
      </c>
      <c r="K249" s="174">
        <v>0</v>
      </c>
      <c r="L249" s="175">
        <v>30</v>
      </c>
    </row>
    <row r="250" spans="1:12">
      <c r="A250" s="183" t="str">
        <f t="shared" si="11"/>
        <v>基本ケース⑩津野町</v>
      </c>
      <c r="B250" s="160" t="s">
        <v>41</v>
      </c>
      <c r="C250" s="160" t="s">
        <v>71</v>
      </c>
      <c r="D250" s="160" t="s">
        <v>83</v>
      </c>
      <c r="E250" s="160"/>
      <c r="F250" s="172" t="s">
        <v>33</v>
      </c>
      <c r="G250" s="173" t="s">
        <v>65</v>
      </c>
      <c r="H250" s="174">
        <v>60</v>
      </c>
      <c r="I250" s="174" t="s">
        <v>65</v>
      </c>
      <c r="J250" s="174">
        <v>0</v>
      </c>
      <c r="K250" s="174">
        <v>10</v>
      </c>
      <c r="L250" s="175">
        <v>70</v>
      </c>
    </row>
    <row r="251" spans="1:12">
      <c r="A251" s="183" t="str">
        <f t="shared" si="11"/>
        <v>基本ケース⑩四万十町</v>
      </c>
      <c r="B251" s="160" t="s">
        <v>41</v>
      </c>
      <c r="C251" s="160" t="s">
        <v>71</v>
      </c>
      <c r="D251" s="160" t="s">
        <v>83</v>
      </c>
      <c r="E251" s="160"/>
      <c r="F251" s="172" t="s">
        <v>34</v>
      </c>
      <c r="G251" s="173">
        <v>30</v>
      </c>
      <c r="H251" s="174">
        <v>840</v>
      </c>
      <c r="I251" s="174">
        <v>10</v>
      </c>
      <c r="J251" s="174">
        <v>1100</v>
      </c>
      <c r="K251" s="174">
        <v>20</v>
      </c>
      <c r="L251" s="175">
        <v>2000</v>
      </c>
    </row>
    <row r="252" spans="1:12">
      <c r="A252" s="183" t="str">
        <f t="shared" si="11"/>
        <v>基本ケース⑩大月町</v>
      </c>
      <c r="B252" s="160" t="s">
        <v>41</v>
      </c>
      <c r="C252" s="160" t="s">
        <v>71</v>
      </c>
      <c r="D252" s="160" t="s">
        <v>83</v>
      </c>
      <c r="E252" s="160"/>
      <c r="F252" s="172" t="s">
        <v>35</v>
      </c>
      <c r="G252" s="173">
        <v>30</v>
      </c>
      <c r="H252" s="174">
        <v>70</v>
      </c>
      <c r="I252" s="174" t="s">
        <v>65</v>
      </c>
      <c r="J252" s="174">
        <v>1200</v>
      </c>
      <c r="K252" s="174">
        <v>20</v>
      </c>
      <c r="L252" s="175">
        <v>1300</v>
      </c>
    </row>
    <row r="253" spans="1:12">
      <c r="A253" s="183" t="str">
        <f t="shared" si="11"/>
        <v>基本ケース⑩三原村</v>
      </c>
      <c r="B253" s="160" t="s">
        <v>41</v>
      </c>
      <c r="C253" s="160" t="s">
        <v>71</v>
      </c>
      <c r="D253" s="160" t="s">
        <v>83</v>
      </c>
      <c r="E253" s="160"/>
      <c r="F253" s="172" t="s">
        <v>36</v>
      </c>
      <c r="G253" s="173" t="s">
        <v>65</v>
      </c>
      <c r="H253" s="174">
        <v>180</v>
      </c>
      <c r="I253" s="174" t="s">
        <v>65</v>
      </c>
      <c r="J253" s="174">
        <v>0</v>
      </c>
      <c r="K253" s="174">
        <v>10</v>
      </c>
      <c r="L253" s="175">
        <v>190</v>
      </c>
    </row>
    <row r="254" spans="1:12">
      <c r="A254" s="183" t="str">
        <f t="shared" si="11"/>
        <v>基本ケース⑩黒潮町</v>
      </c>
      <c r="B254" s="160" t="s">
        <v>41</v>
      </c>
      <c r="C254" s="160" t="s">
        <v>71</v>
      </c>
      <c r="D254" s="160" t="s">
        <v>83</v>
      </c>
      <c r="E254" s="160"/>
      <c r="F254" s="176" t="s">
        <v>37</v>
      </c>
      <c r="G254" s="177">
        <v>20</v>
      </c>
      <c r="H254" s="178">
        <v>2800</v>
      </c>
      <c r="I254" s="178">
        <v>30</v>
      </c>
      <c r="J254" s="178">
        <v>3400</v>
      </c>
      <c r="K254" s="178">
        <v>110</v>
      </c>
      <c r="L254" s="179">
        <v>6300</v>
      </c>
    </row>
    <row r="255" spans="1:12">
      <c r="A255" s="183" t="str">
        <f>B255&amp;C255&amp;F255</f>
        <v>合計</v>
      </c>
      <c r="B255" s="163"/>
      <c r="C255" s="163"/>
      <c r="D255" s="163"/>
      <c r="E255" s="163"/>
      <c r="F255" s="164" t="s">
        <v>122</v>
      </c>
      <c r="G255" s="180">
        <v>1100</v>
      </c>
      <c r="H255" s="181">
        <v>40000</v>
      </c>
      <c r="I255" s="181">
        <v>400</v>
      </c>
      <c r="J255" s="181">
        <v>48000</v>
      </c>
      <c r="K255" s="181">
        <v>3000</v>
      </c>
      <c r="L255" s="182">
        <v>93000</v>
      </c>
    </row>
    <row r="256" spans="1:12">
      <c r="A256" s="183" t="str">
        <f t="shared" ref="A256:A257" si="12">B256&amp;C256&amp;F256</f>
        <v>00市町村名</v>
      </c>
      <c r="B256" s="163">
        <v>0</v>
      </c>
      <c r="C256" s="163">
        <v>0</v>
      </c>
      <c r="D256" s="163">
        <v>0</v>
      </c>
      <c r="E256" s="163"/>
      <c r="F256" s="164" t="s">
        <v>86</v>
      </c>
      <c r="G256" s="165" t="s">
        <v>117</v>
      </c>
      <c r="H256" s="166" t="s">
        <v>118</v>
      </c>
      <c r="I256" s="166" t="s">
        <v>119</v>
      </c>
      <c r="J256" s="166" t="s">
        <v>120</v>
      </c>
      <c r="K256" s="166" t="s">
        <v>121</v>
      </c>
      <c r="L256" s="167" t="s">
        <v>122</v>
      </c>
    </row>
    <row r="257" spans="1:12">
      <c r="A257" s="183" t="str">
        <f t="shared" si="12"/>
        <v>基本ケース⑩高知市</v>
      </c>
      <c r="B257" s="160" t="s">
        <v>41</v>
      </c>
      <c r="C257" s="160" t="s">
        <v>71</v>
      </c>
      <c r="D257" s="160" t="s">
        <v>94</v>
      </c>
      <c r="E257" s="160"/>
      <c r="F257" s="168" t="s">
        <v>4</v>
      </c>
      <c r="G257" s="169">
        <v>340</v>
      </c>
      <c r="H257" s="170">
        <v>10000</v>
      </c>
      <c r="I257" s="170">
        <v>110</v>
      </c>
      <c r="J257" s="170">
        <v>8100</v>
      </c>
      <c r="K257" s="170">
        <v>1300</v>
      </c>
      <c r="L257" s="171">
        <v>20000</v>
      </c>
    </row>
    <row r="258" spans="1:12">
      <c r="A258" s="183" t="str">
        <f>B258&amp;C258&amp;F258</f>
        <v>基本ケース⑩室戸市</v>
      </c>
      <c r="B258" s="160" t="s">
        <v>41</v>
      </c>
      <c r="C258" s="160" t="s">
        <v>71</v>
      </c>
      <c r="D258" s="160" t="s">
        <v>94</v>
      </c>
      <c r="E258" s="160"/>
      <c r="F258" s="172" t="s">
        <v>5</v>
      </c>
      <c r="G258" s="173">
        <v>10</v>
      </c>
      <c r="H258" s="174">
        <v>2900</v>
      </c>
      <c r="I258" s="174">
        <v>30</v>
      </c>
      <c r="J258" s="174">
        <v>2700</v>
      </c>
      <c r="K258" s="174">
        <v>220</v>
      </c>
      <c r="L258" s="175">
        <v>5900</v>
      </c>
    </row>
    <row r="259" spans="1:12">
      <c r="A259" s="183" t="str">
        <f t="shared" ref="A259:A290" si="13">B259&amp;C259&amp;F259</f>
        <v>基本ケース⑩安芸市</v>
      </c>
      <c r="B259" s="160" t="s">
        <v>41</v>
      </c>
      <c r="C259" s="160" t="s">
        <v>71</v>
      </c>
      <c r="D259" s="160" t="s">
        <v>94</v>
      </c>
      <c r="E259" s="160"/>
      <c r="F259" s="172" t="s">
        <v>6</v>
      </c>
      <c r="G259" s="173">
        <v>30</v>
      </c>
      <c r="H259" s="174">
        <v>4600</v>
      </c>
      <c r="I259" s="174">
        <v>20</v>
      </c>
      <c r="J259" s="174">
        <v>2200</v>
      </c>
      <c r="K259" s="174">
        <v>390</v>
      </c>
      <c r="L259" s="175">
        <v>7200</v>
      </c>
    </row>
    <row r="260" spans="1:12">
      <c r="A260" s="183" t="str">
        <f t="shared" si="13"/>
        <v>基本ケース⑩南国市</v>
      </c>
      <c r="B260" s="160" t="s">
        <v>41</v>
      </c>
      <c r="C260" s="160" t="s">
        <v>71</v>
      </c>
      <c r="D260" s="160" t="s">
        <v>94</v>
      </c>
      <c r="E260" s="160"/>
      <c r="F260" s="172" t="s">
        <v>7</v>
      </c>
      <c r="G260" s="173">
        <v>20</v>
      </c>
      <c r="H260" s="174">
        <v>1700</v>
      </c>
      <c r="I260" s="174" t="s">
        <v>65</v>
      </c>
      <c r="J260" s="174">
        <v>1300</v>
      </c>
      <c r="K260" s="174">
        <v>140</v>
      </c>
      <c r="L260" s="175">
        <v>3100</v>
      </c>
    </row>
    <row r="261" spans="1:12">
      <c r="A261" s="183" t="str">
        <f t="shared" si="13"/>
        <v>基本ケース⑩土佐市</v>
      </c>
      <c r="B261" s="160" t="s">
        <v>41</v>
      </c>
      <c r="C261" s="160" t="s">
        <v>71</v>
      </c>
      <c r="D261" s="160" t="s">
        <v>94</v>
      </c>
      <c r="E261" s="160"/>
      <c r="F261" s="172" t="s">
        <v>8</v>
      </c>
      <c r="G261" s="173">
        <v>270</v>
      </c>
      <c r="H261" s="174">
        <v>1200</v>
      </c>
      <c r="I261" s="174">
        <v>20</v>
      </c>
      <c r="J261" s="174">
        <v>2500</v>
      </c>
      <c r="K261" s="174">
        <v>40</v>
      </c>
      <c r="L261" s="175">
        <v>4000</v>
      </c>
    </row>
    <row r="262" spans="1:12">
      <c r="A262" s="183" t="str">
        <f t="shared" si="13"/>
        <v>基本ケース⑩須崎市</v>
      </c>
      <c r="B262" s="160" t="s">
        <v>41</v>
      </c>
      <c r="C262" s="160" t="s">
        <v>71</v>
      </c>
      <c r="D262" s="160" t="s">
        <v>94</v>
      </c>
      <c r="E262" s="160"/>
      <c r="F262" s="172" t="s">
        <v>9</v>
      </c>
      <c r="G262" s="173">
        <v>50</v>
      </c>
      <c r="H262" s="174">
        <v>910</v>
      </c>
      <c r="I262" s="174">
        <v>20</v>
      </c>
      <c r="J262" s="174">
        <v>6300</v>
      </c>
      <c r="K262" s="174">
        <v>70</v>
      </c>
      <c r="L262" s="175">
        <v>7300</v>
      </c>
    </row>
    <row r="263" spans="1:12">
      <c r="A263" s="183" t="str">
        <f t="shared" si="13"/>
        <v>基本ケース⑩宿毛市</v>
      </c>
      <c r="B263" s="160" t="s">
        <v>41</v>
      </c>
      <c r="C263" s="160" t="s">
        <v>71</v>
      </c>
      <c r="D263" s="160" t="s">
        <v>94</v>
      </c>
      <c r="E263" s="160"/>
      <c r="F263" s="172" t="s">
        <v>10</v>
      </c>
      <c r="G263" s="173">
        <v>10</v>
      </c>
      <c r="H263" s="174">
        <v>200</v>
      </c>
      <c r="I263" s="174" t="s">
        <v>65</v>
      </c>
      <c r="J263" s="174">
        <v>5200</v>
      </c>
      <c r="K263" s="174">
        <v>10</v>
      </c>
      <c r="L263" s="175">
        <v>5400</v>
      </c>
    </row>
    <row r="264" spans="1:12">
      <c r="A264" s="183" t="str">
        <f t="shared" si="13"/>
        <v>基本ケース⑩土佐清水市</v>
      </c>
      <c r="B264" s="160" t="s">
        <v>41</v>
      </c>
      <c r="C264" s="160" t="s">
        <v>71</v>
      </c>
      <c r="D264" s="160" t="s">
        <v>94</v>
      </c>
      <c r="E264" s="160"/>
      <c r="F264" s="172" t="s">
        <v>11</v>
      </c>
      <c r="G264" s="173">
        <v>30</v>
      </c>
      <c r="H264" s="174">
        <v>2400</v>
      </c>
      <c r="I264" s="174">
        <v>30</v>
      </c>
      <c r="J264" s="174">
        <v>5800</v>
      </c>
      <c r="K264" s="174">
        <v>50</v>
      </c>
      <c r="L264" s="175">
        <v>8400</v>
      </c>
    </row>
    <row r="265" spans="1:12">
      <c r="A265" s="183" t="str">
        <f t="shared" si="13"/>
        <v>基本ケース⑩四万十市</v>
      </c>
      <c r="B265" s="160" t="s">
        <v>41</v>
      </c>
      <c r="C265" s="160" t="s">
        <v>71</v>
      </c>
      <c r="D265" s="160" t="s">
        <v>94</v>
      </c>
      <c r="E265" s="160"/>
      <c r="F265" s="172" t="s">
        <v>12</v>
      </c>
      <c r="G265" s="173">
        <v>140</v>
      </c>
      <c r="H265" s="174">
        <v>2200</v>
      </c>
      <c r="I265" s="174">
        <v>40</v>
      </c>
      <c r="J265" s="174">
        <v>970</v>
      </c>
      <c r="K265" s="174">
        <v>200</v>
      </c>
      <c r="L265" s="175">
        <v>3600</v>
      </c>
    </row>
    <row r="266" spans="1:12">
      <c r="A266" s="183" t="str">
        <f t="shared" si="13"/>
        <v>基本ケース⑩香南市</v>
      </c>
      <c r="B266" s="160" t="s">
        <v>41</v>
      </c>
      <c r="C266" s="160" t="s">
        <v>71</v>
      </c>
      <c r="D266" s="160" t="s">
        <v>94</v>
      </c>
      <c r="E266" s="160"/>
      <c r="F266" s="172" t="s">
        <v>13</v>
      </c>
      <c r="G266" s="173">
        <v>10</v>
      </c>
      <c r="H266" s="174">
        <v>2000</v>
      </c>
      <c r="I266" s="174">
        <v>10</v>
      </c>
      <c r="J266" s="174">
        <v>3300</v>
      </c>
      <c r="K266" s="174">
        <v>60</v>
      </c>
      <c r="L266" s="175">
        <v>5400</v>
      </c>
    </row>
    <row r="267" spans="1:12">
      <c r="A267" s="183" t="str">
        <f t="shared" si="13"/>
        <v>基本ケース⑩香美市</v>
      </c>
      <c r="B267" s="160" t="s">
        <v>41</v>
      </c>
      <c r="C267" s="160" t="s">
        <v>71</v>
      </c>
      <c r="D267" s="160" t="s">
        <v>94</v>
      </c>
      <c r="E267" s="160"/>
      <c r="F267" s="172" t="s">
        <v>14</v>
      </c>
      <c r="G267" s="173" t="s">
        <v>65</v>
      </c>
      <c r="H267" s="174">
        <v>1400</v>
      </c>
      <c r="I267" s="174">
        <v>10</v>
      </c>
      <c r="J267" s="174">
        <v>0</v>
      </c>
      <c r="K267" s="174">
        <v>330</v>
      </c>
      <c r="L267" s="175">
        <v>1700</v>
      </c>
    </row>
    <row r="268" spans="1:12">
      <c r="A268" s="183" t="str">
        <f t="shared" si="13"/>
        <v>基本ケース⑩東洋町</v>
      </c>
      <c r="B268" s="160" t="s">
        <v>41</v>
      </c>
      <c r="C268" s="160" t="s">
        <v>71</v>
      </c>
      <c r="D268" s="160" t="s">
        <v>94</v>
      </c>
      <c r="E268" s="160"/>
      <c r="F268" s="172" t="s">
        <v>15</v>
      </c>
      <c r="G268" s="173">
        <v>10</v>
      </c>
      <c r="H268" s="174">
        <v>130</v>
      </c>
      <c r="I268" s="174" t="s">
        <v>65</v>
      </c>
      <c r="J268" s="174">
        <v>970</v>
      </c>
      <c r="K268" s="174">
        <v>70</v>
      </c>
      <c r="L268" s="175">
        <v>1200</v>
      </c>
    </row>
    <row r="269" spans="1:12">
      <c r="A269" s="183" t="str">
        <f t="shared" si="13"/>
        <v>基本ケース⑩奈半利町</v>
      </c>
      <c r="B269" s="160" t="s">
        <v>41</v>
      </c>
      <c r="C269" s="160" t="s">
        <v>71</v>
      </c>
      <c r="D269" s="160" t="s">
        <v>94</v>
      </c>
      <c r="E269" s="160"/>
      <c r="F269" s="172" t="s">
        <v>16</v>
      </c>
      <c r="G269" s="173" t="s">
        <v>65</v>
      </c>
      <c r="H269" s="174">
        <v>1600</v>
      </c>
      <c r="I269" s="174">
        <v>10</v>
      </c>
      <c r="J269" s="174">
        <v>20</v>
      </c>
      <c r="K269" s="174">
        <v>90</v>
      </c>
      <c r="L269" s="175">
        <v>1700</v>
      </c>
    </row>
    <row r="270" spans="1:12">
      <c r="A270" s="183" t="str">
        <f t="shared" si="13"/>
        <v>基本ケース⑩田野町</v>
      </c>
      <c r="B270" s="160" t="s">
        <v>41</v>
      </c>
      <c r="C270" s="160" t="s">
        <v>71</v>
      </c>
      <c r="D270" s="160" t="s">
        <v>94</v>
      </c>
      <c r="E270" s="160"/>
      <c r="F270" s="172" t="s">
        <v>17</v>
      </c>
      <c r="G270" s="173">
        <v>10</v>
      </c>
      <c r="H270" s="174">
        <v>2000</v>
      </c>
      <c r="I270" s="174" t="s">
        <v>65</v>
      </c>
      <c r="J270" s="174">
        <v>20</v>
      </c>
      <c r="K270" s="174">
        <v>100</v>
      </c>
      <c r="L270" s="175">
        <v>2100</v>
      </c>
    </row>
    <row r="271" spans="1:12">
      <c r="A271" s="183" t="str">
        <f t="shared" si="13"/>
        <v>基本ケース⑩安田町</v>
      </c>
      <c r="B271" s="160" t="s">
        <v>41</v>
      </c>
      <c r="C271" s="160" t="s">
        <v>71</v>
      </c>
      <c r="D271" s="160" t="s">
        <v>94</v>
      </c>
      <c r="E271" s="160"/>
      <c r="F271" s="172" t="s">
        <v>18</v>
      </c>
      <c r="G271" s="173" t="s">
        <v>65</v>
      </c>
      <c r="H271" s="174">
        <v>1300</v>
      </c>
      <c r="I271" s="174">
        <v>10</v>
      </c>
      <c r="J271" s="174">
        <v>20</v>
      </c>
      <c r="K271" s="174">
        <v>80</v>
      </c>
      <c r="L271" s="175">
        <v>1500</v>
      </c>
    </row>
    <row r="272" spans="1:12">
      <c r="A272" s="183" t="str">
        <f t="shared" si="13"/>
        <v>基本ケース⑩北川村</v>
      </c>
      <c r="B272" s="160" t="s">
        <v>41</v>
      </c>
      <c r="C272" s="160" t="s">
        <v>71</v>
      </c>
      <c r="D272" s="160" t="s">
        <v>94</v>
      </c>
      <c r="E272" s="160"/>
      <c r="F272" s="172" t="s">
        <v>19</v>
      </c>
      <c r="G272" s="173">
        <v>0</v>
      </c>
      <c r="H272" s="174">
        <v>520</v>
      </c>
      <c r="I272" s="174">
        <v>10</v>
      </c>
      <c r="J272" s="174">
        <v>0</v>
      </c>
      <c r="K272" s="174">
        <v>20</v>
      </c>
      <c r="L272" s="175">
        <v>540</v>
      </c>
    </row>
    <row r="273" spans="1:12">
      <c r="A273" s="183" t="str">
        <f t="shared" si="13"/>
        <v>基本ケース⑩馬路村</v>
      </c>
      <c r="B273" s="160" t="s">
        <v>41</v>
      </c>
      <c r="C273" s="160" t="s">
        <v>71</v>
      </c>
      <c r="D273" s="160" t="s">
        <v>94</v>
      </c>
      <c r="E273" s="160"/>
      <c r="F273" s="172" t="s">
        <v>20</v>
      </c>
      <c r="G273" s="173">
        <v>0</v>
      </c>
      <c r="H273" s="174">
        <v>70</v>
      </c>
      <c r="I273" s="174" t="s">
        <v>65</v>
      </c>
      <c r="J273" s="174">
        <v>0</v>
      </c>
      <c r="K273" s="174">
        <v>40</v>
      </c>
      <c r="L273" s="175">
        <v>120</v>
      </c>
    </row>
    <row r="274" spans="1:12">
      <c r="A274" s="183" t="str">
        <f t="shared" si="13"/>
        <v>基本ケース⑩芸西村</v>
      </c>
      <c r="B274" s="160" t="s">
        <v>41</v>
      </c>
      <c r="C274" s="160" t="s">
        <v>71</v>
      </c>
      <c r="D274" s="160" t="s">
        <v>94</v>
      </c>
      <c r="E274" s="160"/>
      <c r="F274" s="172" t="s">
        <v>21</v>
      </c>
      <c r="G274" s="173" t="s">
        <v>65</v>
      </c>
      <c r="H274" s="174">
        <v>240</v>
      </c>
      <c r="I274" s="174" t="s">
        <v>65</v>
      </c>
      <c r="J274" s="174">
        <v>30</v>
      </c>
      <c r="K274" s="174">
        <v>30</v>
      </c>
      <c r="L274" s="175">
        <v>300</v>
      </c>
    </row>
    <row r="275" spans="1:12">
      <c r="A275" s="183" t="str">
        <f t="shared" si="13"/>
        <v>基本ケース⑩本山町</v>
      </c>
      <c r="B275" s="160" t="s">
        <v>41</v>
      </c>
      <c r="C275" s="160" t="s">
        <v>71</v>
      </c>
      <c r="D275" s="160" t="s">
        <v>94</v>
      </c>
      <c r="E275" s="160"/>
      <c r="F275" s="172" t="s">
        <v>22</v>
      </c>
      <c r="G275" s="173">
        <v>0</v>
      </c>
      <c r="H275" s="174">
        <v>0</v>
      </c>
      <c r="I275" s="174" t="s">
        <v>65</v>
      </c>
      <c r="J275" s="174">
        <v>0</v>
      </c>
      <c r="K275" s="174">
        <v>0</v>
      </c>
      <c r="L275" s="175" t="s">
        <v>65</v>
      </c>
    </row>
    <row r="276" spans="1:12">
      <c r="A276" s="183" t="str">
        <f t="shared" si="13"/>
        <v>基本ケース⑩大豊町</v>
      </c>
      <c r="B276" s="160" t="s">
        <v>41</v>
      </c>
      <c r="C276" s="160" t="s">
        <v>71</v>
      </c>
      <c r="D276" s="160" t="s">
        <v>94</v>
      </c>
      <c r="E276" s="160"/>
      <c r="F276" s="172" t="s">
        <v>23</v>
      </c>
      <c r="G276" s="173" t="s">
        <v>65</v>
      </c>
      <c r="H276" s="174">
        <v>60</v>
      </c>
      <c r="I276" s="174" t="s">
        <v>65</v>
      </c>
      <c r="J276" s="174">
        <v>0</v>
      </c>
      <c r="K276" s="174">
        <v>10</v>
      </c>
      <c r="L276" s="175">
        <v>70</v>
      </c>
    </row>
    <row r="277" spans="1:12">
      <c r="A277" s="183" t="str">
        <f t="shared" si="13"/>
        <v>基本ケース⑩土佐町</v>
      </c>
      <c r="B277" s="160" t="s">
        <v>41</v>
      </c>
      <c r="C277" s="160" t="s">
        <v>71</v>
      </c>
      <c r="D277" s="160" t="s">
        <v>94</v>
      </c>
      <c r="E277" s="160"/>
      <c r="F277" s="172" t="s">
        <v>24</v>
      </c>
      <c r="G277" s="173">
        <v>0</v>
      </c>
      <c r="H277" s="174">
        <v>0</v>
      </c>
      <c r="I277" s="174" t="s">
        <v>65</v>
      </c>
      <c r="J277" s="174">
        <v>0</v>
      </c>
      <c r="K277" s="174">
        <v>0</v>
      </c>
      <c r="L277" s="175" t="s">
        <v>65</v>
      </c>
    </row>
    <row r="278" spans="1:12">
      <c r="A278" s="183" t="str">
        <f t="shared" si="13"/>
        <v>基本ケース⑩大川村</v>
      </c>
      <c r="B278" s="160" t="s">
        <v>41</v>
      </c>
      <c r="C278" s="160" t="s">
        <v>71</v>
      </c>
      <c r="D278" s="160" t="s">
        <v>94</v>
      </c>
      <c r="E278" s="160"/>
      <c r="F278" s="172" t="s">
        <v>25</v>
      </c>
      <c r="G278" s="173">
        <v>0</v>
      </c>
      <c r="H278" s="174">
        <v>0</v>
      </c>
      <c r="I278" s="174">
        <v>0</v>
      </c>
      <c r="J278" s="174">
        <v>0</v>
      </c>
      <c r="K278" s="174">
        <v>0</v>
      </c>
      <c r="L278" s="175">
        <v>0</v>
      </c>
    </row>
    <row r="279" spans="1:12">
      <c r="A279" s="183" t="str">
        <f t="shared" si="13"/>
        <v>基本ケース⑩いの町</v>
      </c>
      <c r="B279" s="160" t="s">
        <v>41</v>
      </c>
      <c r="C279" s="160" t="s">
        <v>71</v>
      </c>
      <c r="D279" s="160" t="s">
        <v>94</v>
      </c>
      <c r="E279" s="160"/>
      <c r="F279" s="172" t="s">
        <v>26</v>
      </c>
      <c r="G279" s="173">
        <v>40</v>
      </c>
      <c r="H279" s="174">
        <v>240</v>
      </c>
      <c r="I279" s="174">
        <v>10</v>
      </c>
      <c r="J279" s="174">
        <v>0</v>
      </c>
      <c r="K279" s="174">
        <v>40</v>
      </c>
      <c r="L279" s="175">
        <v>330</v>
      </c>
    </row>
    <row r="280" spans="1:12">
      <c r="A280" s="183" t="str">
        <f t="shared" si="13"/>
        <v>基本ケース⑩仁淀川町</v>
      </c>
      <c r="B280" s="160" t="s">
        <v>41</v>
      </c>
      <c r="C280" s="160" t="s">
        <v>71</v>
      </c>
      <c r="D280" s="160" t="s">
        <v>94</v>
      </c>
      <c r="E280" s="160"/>
      <c r="F280" s="172" t="s">
        <v>27</v>
      </c>
      <c r="G280" s="173" t="s">
        <v>65</v>
      </c>
      <c r="H280" s="174" t="s">
        <v>65</v>
      </c>
      <c r="I280" s="174" t="s">
        <v>65</v>
      </c>
      <c r="J280" s="174">
        <v>0</v>
      </c>
      <c r="K280" s="174" t="s">
        <v>65</v>
      </c>
      <c r="L280" s="175" t="s">
        <v>65</v>
      </c>
    </row>
    <row r="281" spans="1:12">
      <c r="A281" s="183" t="str">
        <f t="shared" si="13"/>
        <v>基本ケース⑩中土佐町</v>
      </c>
      <c r="B281" s="160" t="s">
        <v>41</v>
      </c>
      <c r="C281" s="160" t="s">
        <v>71</v>
      </c>
      <c r="D281" s="160" t="s">
        <v>94</v>
      </c>
      <c r="E281" s="160"/>
      <c r="F281" s="172" t="s">
        <v>28</v>
      </c>
      <c r="G281" s="173">
        <v>30</v>
      </c>
      <c r="H281" s="174">
        <v>320</v>
      </c>
      <c r="I281" s="174" t="s">
        <v>65</v>
      </c>
      <c r="J281" s="174">
        <v>2800</v>
      </c>
      <c r="K281" s="174">
        <v>20</v>
      </c>
      <c r="L281" s="175">
        <v>3200</v>
      </c>
    </row>
    <row r="282" spans="1:12">
      <c r="A282" s="183" t="str">
        <f t="shared" si="13"/>
        <v>基本ケース⑩佐川町</v>
      </c>
      <c r="B282" s="160" t="s">
        <v>41</v>
      </c>
      <c r="C282" s="160" t="s">
        <v>71</v>
      </c>
      <c r="D282" s="160" t="s">
        <v>94</v>
      </c>
      <c r="E282" s="160"/>
      <c r="F282" s="172" t="s">
        <v>29</v>
      </c>
      <c r="G282" s="173" t="s">
        <v>65</v>
      </c>
      <c r="H282" s="174">
        <v>310</v>
      </c>
      <c r="I282" s="174" t="s">
        <v>65</v>
      </c>
      <c r="J282" s="174">
        <v>0</v>
      </c>
      <c r="K282" s="174">
        <v>30</v>
      </c>
      <c r="L282" s="175">
        <v>340</v>
      </c>
    </row>
    <row r="283" spans="1:12">
      <c r="A283" s="183" t="str">
        <f t="shared" si="13"/>
        <v>基本ケース⑩越知町</v>
      </c>
      <c r="B283" s="160" t="s">
        <v>41</v>
      </c>
      <c r="C283" s="160" t="s">
        <v>71</v>
      </c>
      <c r="D283" s="160" t="s">
        <v>94</v>
      </c>
      <c r="E283" s="160"/>
      <c r="F283" s="172" t="s">
        <v>30</v>
      </c>
      <c r="G283" s="173">
        <v>0</v>
      </c>
      <c r="H283" s="174">
        <v>20</v>
      </c>
      <c r="I283" s="174" t="s">
        <v>65</v>
      </c>
      <c r="J283" s="174">
        <v>0</v>
      </c>
      <c r="K283" s="174">
        <v>280</v>
      </c>
      <c r="L283" s="175">
        <v>300</v>
      </c>
    </row>
    <row r="284" spans="1:12">
      <c r="A284" s="183" t="str">
        <f t="shared" si="13"/>
        <v>基本ケース⑩檮原町</v>
      </c>
      <c r="B284" s="160" t="s">
        <v>41</v>
      </c>
      <c r="C284" s="160" t="s">
        <v>71</v>
      </c>
      <c r="D284" s="160" t="s">
        <v>94</v>
      </c>
      <c r="E284" s="160"/>
      <c r="F284" s="172" t="s">
        <v>31</v>
      </c>
      <c r="G284" s="173" t="s">
        <v>65</v>
      </c>
      <c r="H284" s="174" t="s">
        <v>65</v>
      </c>
      <c r="I284" s="174" t="s">
        <v>65</v>
      </c>
      <c r="J284" s="174">
        <v>0</v>
      </c>
      <c r="K284" s="174">
        <v>0</v>
      </c>
      <c r="L284" s="175" t="s">
        <v>65</v>
      </c>
    </row>
    <row r="285" spans="1:12">
      <c r="A285" s="183" t="str">
        <f t="shared" si="13"/>
        <v>基本ケース⑩日高村</v>
      </c>
      <c r="B285" s="160" t="s">
        <v>41</v>
      </c>
      <c r="C285" s="160" t="s">
        <v>71</v>
      </c>
      <c r="D285" s="160" t="s">
        <v>94</v>
      </c>
      <c r="E285" s="160"/>
      <c r="F285" s="172" t="s">
        <v>32</v>
      </c>
      <c r="G285" s="173">
        <v>10</v>
      </c>
      <c r="H285" s="174">
        <v>20</v>
      </c>
      <c r="I285" s="174" t="s">
        <v>65</v>
      </c>
      <c r="J285" s="174">
        <v>0</v>
      </c>
      <c r="K285" s="174">
        <v>0</v>
      </c>
      <c r="L285" s="175">
        <v>30</v>
      </c>
    </row>
    <row r="286" spans="1:12">
      <c r="A286" s="183" t="str">
        <f t="shared" si="13"/>
        <v>基本ケース⑩津野町</v>
      </c>
      <c r="B286" s="160" t="s">
        <v>41</v>
      </c>
      <c r="C286" s="160" t="s">
        <v>71</v>
      </c>
      <c r="D286" s="160" t="s">
        <v>94</v>
      </c>
      <c r="E286" s="160"/>
      <c r="F286" s="172" t="s">
        <v>33</v>
      </c>
      <c r="G286" s="173" t="s">
        <v>65</v>
      </c>
      <c r="H286" s="174">
        <v>60</v>
      </c>
      <c r="I286" s="174" t="s">
        <v>65</v>
      </c>
      <c r="J286" s="174">
        <v>0</v>
      </c>
      <c r="K286" s="174">
        <v>20</v>
      </c>
      <c r="L286" s="175">
        <v>90</v>
      </c>
    </row>
    <row r="287" spans="1:12">
      <c r="A287" s="183" t="str">
        <f t="shared" si="13"/>
        <v>基本ケース⑩四万十町</v>
      </c>
      <c r="B287" s="160" t="s">
        <v>41</v>
      </c>
      <c r="C287" s="160" t="s">
        <v>71</v>
      </c>
      <c r="D287" s="160" t="s">
        <v>94</v>
      </c>
      <c r="E287" s="160"/>
      <c r="F287" s="172" t="s">
        <v>34</v>
      </c>
      <c r="G287" s="173">
        <v>30</v>
      </c>
      <c r="H287" s="174">
        <v>840</v>
      </c>
      <c r="I287" s="174">
        <v>10</v>
      </c>
      <c r="J287" s="174">
        <v>1100</v>
      </c>
      <c r="K287" s="174">
        <v>50</v>
      </c>
      <c r="L287" s="175">
        <v>2100</v>
      </c>
    </row>
    <row r="288" spans="1:12">
      <c r="A288" s="183" t="str">
        <f t="shared" si="13"/>
        <v>基本ケース⑩大月町</v>
      </c>
      <c r="B288" s="160" t="s">
        <v>41</v>
      </c>
      <c r="C288" s="160" t="s">
        <v>71</v>
      </c>
      <c r="D288" s="160" t="s">
        <v>94</v>
      </c>
      <c r="E288" s="160"/>
      <c r="F288" s="172" t="s">
        <v>35</v>
      </c>
      <c r="G288" s="173">
        <v>30</v>
      </c>
      <c r="H288" s="174">
        <v>70</v>
      </c>
      <c r="I288" s="174" t="s">
        <v>65</v>
      </c>
      <c r="J288" s="174">
        <v>1200</v>
      </c>
      <c r="K288" s="174">
        <v>10</v>
      </c>
      <c r="L288" s="175">
        <v>1300</v>
      </c>
    </row>
    <row r="289" spans="1:12">
      <c r="A289" s="183" t="str">
        <f t="shared" si="13"/>
        <v>基本ケース⑩三原村</v>
      </c>
      <c r="B289" s="160" t="s">
        <v>41</v>
      </c>
      <c r="C289" s="160" t="s">
        <v>71</v>
      </c>
      <c r="D289" s="160" t="s">
        <v>94</v>
      </c>
      <c r="E289" s="160"/>
      <c r="F289" s="172" t="s">
        <v>36</v>
      </c>
      <c r="G289" s="173" t="s">
        <v>65</v>
      </c>
      <c r="H289" s="174">
        <v>180</v>
      </c>
      <c r="I289" s="174" t="s">
        <v>65</v>
      </c>
      <c r="J289" s="174">
        <v>0</v>
      </c>
      <c r="K289" s="174">
        <v>10</v>
      </c>
      <c r="L289" s="175">
        <v>190</v>
      </c>
    </row>
    <row r="290" spans="1:12">
      <c r="A290" s="183" t="str">
        <f t="shared" si="13"/>
        <v>基本ケース⑩黒潮町</v>
      </c>
      <c r="B290" s="160" t="s">
        <v>41</v>
      </c>
      <c r="C290" s="160" t="s">
        <v>71</v>
      </c>
      <c r="D290" s="160" t="s">
        <v>94</v>
      </c>
      <c r="E290" s="160"/>
      <c r="F290" s="176" t="s">
        <v>37</v>
      </c>
      <c r="G290" s="177">
        <v>20</v>
      </c>
      <c r="H290" s="178">
        <v>2800</v>
      </c>
      <c r="I290" s="178">
        <v>30</v>
      </c>
      <c r="J290" s="178">
        <v>3400</v>
      </c>
      <c r="K290" s="178">
        <v>90</v>
      </c>
      <c r="L290" s="179">
        <v>6300</v>
      </c>
    </row>
    <row r="291" spans="1:12">
      <c r="A291" s="183" t="str">
        <f>B291&amp;C291&amp;F291</f>
        <v>合計</v>
      </c>
      <c r="B291" s="163"/>
      <c r="C291" s="163"/>
      <c r="D291" s="163"/>
      <c r="E291" s="163"/>
      <c r="F291" s="164" t="s">
        <v>122</v>
      </c>
      <c r="G291" s="180">
        <v>1100</v>
      </c>
      <c r="H291" s="181">
        <v>40000</v>
      </c>
      <c r="I291" s="181">
        <v>400</v>
      </c>
      <c r="J291" s="181">
        <v>48000</v>
      </c>
      <c r="K291" s="181">
        <v>3800</v>
      </c>
      <c r="L291" s="182">
        <v>94000</v>
      </c>
    </row>
    <row r="292" spans="1:12">
      <c r="A292" s="183" t="str">
        <f t="shared" ref="A292:A293" si="14">B292&amp;C292&amp;F292</f>
        <v>00市町村名</v>
      </c>
      <c r="B292" s="163">
        <v>0</v>
      </c>
      <c r="C292" s="163">
        <v>0</v>
      </c>
      <c r="D292" s="163">
        <v>0</v>
      </c>
      <c r="E292" s="163"/>
      <c r="F292" s="164" t="s">
        <v>86</v>
      </c>
      <c r="G292" s="165" t="s">
        <v>117</v>
      </c>
      <c r="H292" s="166" t="s">
        <v>118</v>
      </c>
      <c r="I292" s="166" t="s">
        <v>119</v>
      </c>
      <c r="J292" s="166" t="s">
        <v>120</v>
      </c>
      <c r="K292" s="166" t="s">
        <v>121</v>
      </c>
      <c r="L292" s="167" t="s">
        <v>122</v>
      </c>
    </row>
    <row r="293" spans="1:12">
      <c r="A293" s="183" t="str">
        <f t="shared" si="14"/>
        <v>基本ケース⑩高知市</v>
      </c>
      <c r="B293" s="160" t="s">
        <v>41</v>
      </c>
      <c r="C293" s="160" t="s">
        <v>71</v>
      </c>
      <c r="D293" s="160" t="s">
        <v>96</v>
      </c>
      <c r="E293" s="160"/>
      <c r="F293" s="168" t="s">
        <v>4</v>
      </c>
      <c r="G293" s="169">
        <v>340</v>
      </c>
      <c r="H293" s="170">
        <v>10000</v>
      </c>
      <c r="I293" s="170">
        <v>110</v>
      </c>
      <c r="J293" s="170">
        <v>8100</v>
      </c>
      <c r="K293" s="170">
        <v>2800</v>
      </c>
      <c r="L293" s="171">
        <v>22000</v>
      </c>
    </row>
    <row r="294" spans="1:12">
      <c r="A294" s="183" t="str">
        <f>B294&amp;C294&amp;F294</f>
        <v>基本ケース⑩室戸市</v>
      </c>
      <c r="B294" s="160" t="s">
        <v>41</v>
      </c>
      <c r="C294" s="160" t="s">
        <v>71</v>
      </c>
      <c r="D294" s="160" t="s">
        <v>96</v>
      </c>
      <c r="E294" s="160"/>
      <c r="F294" s="172" t="s">
        <v>5</v>
      </c>
      <c r="G294" s="173">
        <v>10</v>
      </c>
      <c r="H294" s="174">
        <v>2900</v>
      </c>
      <c r="I294" s="174">
        <v>30</v>
      </c>
      <c r="J294" s="174">
        <v>2700</v>
      </c>
      <c r="K294" s="174">
        <v>400</v>
      </c>
      <c r="L294" s="175">
        <v>6000</v>
      </c>
    </row>
    <row r="295" spans="1:12">
      <c r="A295" s="183" t="str">
        <f t="shared" ref="A295:A326" si="15">B295&amp;C295&amp;F295</f>
        <v>基本ケース⑩安芸市</v>
      </c>
      <c r="B295" s="160" t="s">
        <v>41</v>
      </c>
      <c r="C295" s="160" t="s">
        <v>71</v>
      </c>
      <c r="D295" s="160" t="s">
        <v>96</v>
      </c>
      <c r="E295" s="160"/>
      <c r="F295" s="172" t="s">
        <v>6</v>
      </c>
      <c r="G295" s="173">
        <v>30</v>
      </c>
      <c r="H295" s="174">
        <v>4600</v>
      </c>
      <c r="I295" s="174">
        <v>20</v>
      </c>
      <c r="J295" s="174">
        <v>2200</v>
      </c>
      <c r="K295" s="174">
        <v>600</v>
      </c>
      <c r="L295" s="175">
        <v>7400</v>
      </c>
    </row>
    <row r="296" spans="1:12">
      <c r="A296" s="183" t="str">
        <f t="shared" si="15"/>
        <v>基本ケース⑩南国市</v>
      </c>
      <c r="B296" s="160" t="s">
        <v>41</v>
      </c>
      <c r="C296" s="160" t="s">
        <v>71</v>
      </c>
      <c r="D296" s="160" t="s">
        <v>96</v>
      </c>
      <c r="E296" s="160"/>
      <c r="F296" s="172" t="s">
        <v>7</v>
      </c>
      <c r="G296" s="173">
        <v>20</v>
      </c>
      <c r="H296" s="174">
        <v>1700</v>
      </c>
      <c r="I296" s="174" t="s">
        <v>65</v>
      </c>
      <c r="J296" s="174">
        <v>1300</v>
      </c>
      <c r="K296" s="174">
        <v>230</v>
      </c>
      <c r="L296" s="175">
        <v>3200</v>
      </c>
    </row>
    <row r="297" spans="1:12">
      <c r="A297" s="183" t="str">
        <f t="shared" si="15"/>
        <v>基本ケース⑩土佐市</v>
      </c>
      <c r="B297" s="160" t="s">
        <v>41</v>
      </c>
      <c r="C297" s="160" t="s">
        <v>71</v>
      </c>
      <c r="D297" s="160" t="s">
        <v>96</v>
      </c>
      <c r="E297" s="160"/>
      <c r="F297" s="172" t="s">
        <v>8</v>
      </c>
      <c r="G297" s="173">
        <v>270</v>
      </c>
      <c r="H297" s="174">
        <v>1200</v>
      </c>
      <c r="I297" s="174">
        <v>20</v>
      </c>
      <c r="J297" s="174">
        <v>2500</v>
      </c>
      <c r="K297" s="174">
        <v>120</v>
      </c>
      <c r="L297" s="175">
        <v>4100</v>
      </c>
    </row>
    <row r="298" spans="1:12">
      <c r="A298" s="183" t="str">
        <f t="shared" si="15"/>
        <v>基本ケース⑩須崎市</v>
      </c>
      <c r="B298" s="160" t="s">
        <v>41</v>
      </c>
      <c r="C298" s="160" t="s">
        <v>71</v>
      </c>
      <c r="D298" s="160" t="s">
        <v>96</v>
      </c>
      <c r="E298" s="160"/>
      <c r="F298" s="172" t="s">
        <v>9</v>
      </c>
      <c r="G298" s="173">
        <v>50</v>
      </c>
      <c r="H298" s="174">
        <v>910</v>
      </c>
      <c r="I298" s="174">
        <v>20</v>
      </c>
      <c r="J298" s="174">
        <v>6300</v>
      </c>
      <c r="K298" s="174">
        <v>160</v>
      </c>
      <c r="L298" s="175">
        <v>7400</v>
      </c>
    </row>
    <row r="299" spans="1:12">
      <c r="A299" s="183" t="str">
        <f t="shared" si="15"/>
        <v>基本ケース⑩宿毛市</v>
      </c>
      <c r="B299" s="160" t="s">
        <v>41</v>
      </c>
      <c r="C299" s="160" t="s">
        <v>71</v>
      </c>
      <c r="D299" s="160" t="s">
        <v>96</v>
      </c>
      <c r="E299" s="160"/>
      <c r="F299" s="172" t="s">
        <v>10</v>
      </c>
      <c r="G299" s="173">
        <v>10</v>
      </c>
      <c r="H299" s="174">
        <v>200</v>
      </c>
      <c r="I299" s="174" t="s">
        <v>65</v>
      </c>
      <c r="J299" s="174">
        <v>5200</v>
      </c>
      <c r="K299" s="174">
        <v>10</v>
      </c>
      <c r="L299" s="175">
        <v>5400</v>
      </c>
    </row>
    <row r="300" spans="1:12">
      <c r="A300" s="183" t="str">
        <f t="shared" si="15"/>
        <v>基本ケース⑩土佐清水市</v>
      </c>
      <c r="B300" s="160" t="s">
        <v>41</v>
      </c>
      <c r="C300" s="160" t="s">
        <v>71</v>
      </c>
      <c r="D300" s="160" t="s">
        <v>96</v>
      </c>
      <c r="E300" s="160"/>
      <c r="F300" s="172" t="s">
        <v>11</v>
      </c>
      <c r="G300" s="173">
        <v>30</v>
      </c>
      <c r="H300" s="174">
        <v>2400</v>
      </c>
      <c r="I300" s="174">
        <v>30</v>
      </c>
      <c r="J300" s="174">
        <v>5800</v>
      </c>
      <c r="K300" s="174">
        <v>120</v>
      </c>
      <c r="L300" s="175">
        <v>8500</v>
      </c>
    </row>
    <row r="301" spans="1:12">
      <c r="A301" s="183" t="str">
        <f t="shared" si="15"/>
        <v>基本ケース⑩四万十市</v>
      </c>
      <c r="B301" s="160" t="s">
        <v>41</v>
      </c>
      <c r="C301" s="160" t="s">
        <v>71</v>
      </c>
      <c r="D301" s="160" t="s">
        <v>96</v>
      </c>
      <c r="E301" s="160"/>
      <c r="F301" s="172" t="s">
        <v>12</v>
      </c>
      <c r="G301" s="173">
        <v>140</v>
      </c>
      <c r="H301" s="174">
        <v>2200</v>
      </c>
      <c r="I301" s="174">
        <v>40</v>
      </c>
      <c r="J301" s="174">
        <v>970</v>
      </c>
      <c r="K301" s="174">
        <v>320</v>
      </c>
      <c r="L301" s="175">
        <v>3700</v>
      </c>
    </row>
    <row r="302" spans="1:12">
      <c r="A302" s="183" t="str">
        <f t="shared" si="15"/>
        <v>基本ケース⑩香南市</v>
      </c>
      <c r="B302" s="160" t="s">
        <v>41</v>
      </c>
      <c r="C302" s="160" t="s">
        <v>71</v>
      </c>
      <c r="D302" s="160" t="s">
        <v>96</v>
      </c>
      <c r="E302" s="160"/>
      <c r="F302" s="172" t="s">
        <v>13</v>
      </c>
      <c r="G302" s="173">
        <v>10</v>
      </c>
      <c r="H302" s="174">
        <v>2000</v>
      </c>
      <c r="I302" s="174">
        <v>10</v>
      </c>
      <c r="J302" s="174">
        <v>3300</v>
      </c>
      <c r="K302" s="174">
        <v>120</v>
      </c>
      <c r="L302" s="175">
        <v>5500</v>
      </c>
    </row>
    <row r="303" spans="1:12">
      <c r="A303" s="183" t="str">
        <f t="shared" si="15"/>
        <v>基本ケース⑩香美市</v>
      </c>
      <c r="B303" s="160" t="s">
        <v>41</v>
      </c>
      <c r="C303" s="160" t="s">
        <v>71</v>
      </c>
      <c r="D303" s="160" t="s">
        <v>96</v>
      </c>
      <c r="E303" s="160"/>
      <c r="F303" s="172" t="s">
        <v>14</v>
      </c>
      <c r="G303" s="173" t="s">
        <v>65</v>
      </c>
      <c r="H303" s="174">
        <v>1400</v>
      </c>
      <c r="I303" s="174">
        <v>10</v>
      </c>
      <c r="J303" s="174">
        <v>0</v>
      </c>
      <c r="K303" s="174">
        <v>650</v>
      </c>
      <c r="L303" s="175">
        <v>2100</v>
      </c>
    </row>
    <row r="304" spans="1:12">
      <c r="A304" s="183" t="str">
        <f t="shared" si="15"/>
        <v>基本ケース⑩東洋町</v>
      </c>
      <c r="B304" s="160" t="s">
        <v>41</v>
      </c>
      <c r="C304" s="160" t="s">
        <v>71</v>
      </c>
      <c r="D304" s="160" t="s">
        <v>96</v>
      </c>
      <c r="E304" s="160"/>
      <c r="F304" s="172" t="s">
        <v>15</v>
      </c>
      <c r="G304" s="173">
        <v>10</v>
      </c>
      <c r="H304" s="174">
        <v>130</v>
      </c>
      <c r="I304" s="174" t="s">
        <v>65</v>
      </c>
      <c r="J304" s="174">
        <v>970</v>
      </c>
      <c r="K304" s="174">
        <v>70</v>
      </c>
      <c r="L304" s="175">
        <v>1200</v>
      </c>
    </row>
    <row r="305" spans="1:12">
      <c r="A305" s="183" t="str">
        <f t="shared" si="15"/>
        <v>基本ケース⑩奈半利町</v>
      </c>
      <c r="B305" s="160" t="s">
        <v>41</v>
      </c>
      <c r="C305" s="160" t="s">
        <v>71</v>
      </c>
      <c r="D305" s="160" t="s">
        <v>96</v>
      </c>
      <c r="E305" s="160"/>
      <c r="F305" s="172" t="s">
        <v>16</v>
      </c>
      <c r="G305" s="173" t="s">
        <v>65</v>
      </c>
      <c r="H305" s="174">
        <v>1600</v>
      </c>
      <c r="I305" s="174">
        <v>10</v>
      </c>
      <c r="J305" s="174">
        <v>20</v>
      </c>
      <c r="K305" s="174">
        <v>120</v>
      </c>
      <c r="L305" s="175">
        <v>1700</v>
      </c>
    </row>
    <row r="306" spans="1:12">
      <c r="A306" s="183" t="str">
        <f t="shared" si="15"/>
        <v>基本ケース⑩田野町</v>
      </c>
      <c r="B306" s="160" t="s">
        <v>41</v>
      </c>
      <c r="C306" s="160" t="s">
        <v>71</v>
      </c>
      <c r="D306" s="160" t="s">
        <v>96</v>
      </c>
      <c r="E306" s="160"/>
      <c r="F306" s="172" t="s">
        <v>17</v>
      </c>
      <c r="G306" s="173">
        <v>10</v>
      </c>
      <c r="H306" s="174">
        <v>2000</v>
      </c>
      <c r="I306" s="174" t="s">
        <v>65</v>
      </c>
      <c r="J306" s="174">
        <v>20</v>
      </c>
      <c r="K306" s="174">
        <v>150</v>
      </c>
      <c r="L306" s="175">
        <v>2200</v>
      </c>
    </row>
    <row r="307" spans="1:12">
      <c r="A307" s="183" t="str">
        <f t="shared" si="15"/>
        <v>基本ケース⑩安田町</v>
      </c>
      <c r="B307" s="160" t="s">
        <v>41</v>
      </c>
      <c r="C307" s="160" t="s">
        <v>71</v>
      </c>
      <c r="D307" s="160" t="s">
        <v>96</v>
      </c>
      <c r="E307" s="160"/>
      <c r="F307" s="172" t="s">
        <v>18</v>
      </c>
      <c r="G307" s="173" t="s">
        <v>65</v>
      </c>
      <c r="H307" s="174">
        <v>1300</v>
      </c>
      <c r="I307" s="174">
        <v>10</v>
      </c>
      <c r="J307" s="174">
        <v>20</v>
      </c>
      <c r="K307" s="174">
        <v>120</v>
      </c>
      <c r="L307" s="175">
        <v>1500</v>
      </c>
    </row>
    <row r="308" spans="1:12">
      <c r="A308" s="183" t="str">
        <f t="shared" si="15"/>
        <v>基本ケース⑩北川村</v>
      </c>
      <c r="B308" s="160" t="s">
        <v>41</v>
      </c>
      <c r="C308" s="160" t="s">
        <v>71</v>
      </c>
      <c r="D308" s="160" t="s">
        <v>96</v>
      </c>
      <c r="E308" s="160"/>
      <c r="F308" s="172" t="s">
        <v>19</v>
      </c>
      <c r="G308" s="173">
        <v>0</v>
      </c>
      <c r="H308" s="174">
        <v>520</v>
      </c>
      <c r="I308" s="174">
        <v>10</v>
      </c>
      <c r="J308" s="174">
        <v>0</v>
      </c>
      <c r="K308" s="174">
        <v>20</v>
      </c>
      <c r="L308" s="175">
        <v>550</v>
      </c>
    </row>
    <row r="309" spans="1:12">
      <c r="A309" s="183" t="str">
        <f t="shared" si="15"/>
        <v>基本ケース⑩馬路村</v>
      </c>
      <c r="B309" s="160" t="s">
        <v>41</v>
      </c>
      <c r="C309" s="160" t="s">
        <v>71</v>
      </c>
      <c r="D309" s="160" t="s">
        <v>96</v>
      </c>
      <c r="E309" s="160"/>
      <c r="F309" s="172" t="s">
        <v>20</v>
      </c>
      <c r="G309" s="173">
        <v>0</v>
      </c>
      <c r="H309" s="174">
        <v>70</v>
      </c>
      <c r="I309" s="174" t="s">
        <v>65</v>
      </c>
      <c r="J309" s="174">
        <v>0</v>
      </c>
      <c r="K309" s="174">
        <v>50</v>
      </c>
      <c r="L309" s="175">
        <v>130</v>
      </c>
    </row>
    <row r="310" spans="1:12">
      <c r="A310" s="183" t="str">
        <f t="shared" si="15"/>
        <v>基本ケース⑩芸西村</v>
      </c>
      <c r="B310" s="160" t="s">
        <v>41</v>
      </c>
      <c r="C310" s="160" t="s">
        <v>71</v>
      </c>
      <c r="D310" s="160" t="s">
        <v>96</v>
      </c>
      <c r="E310" s="160"/>
      <c r="F310" s="172" t="s">
        <v>21</v>
      </c>
      <c r="G310" s="173" t="s">
        <v>65</v>
      </c>
      <c r="H310" s="174">
        <v>240</v>
      </c>
      <c r="I310" s="174" t="s">
        <v>65</v>
      </c>
      <c r="J310" s="174">
        <v>30</v>
      </c>
      <c r="K310" s="174">
        <v>40</v>
      </c>
      <c r="L310" s="175">
        <v>310</v>
      </c>
    </row>
    <row r="311" spans="1:12">
      <c r="A311" s="183" t="str">
        <f t="shared" si="15"/>
        <v>基本ケース⑩本山町</v>
      </c>
      <c r="B311" s="160" t="s">
        <v>41</v>
      </c>
      <c r="C311" s="160" t="s">
        <v>71</v>
      </c>
      <c r="D311" s="160" t="s">
        <v>96</v>
      </c>
      <c r="E311" s="160"/>
      <c r="F311" s="172" t="s">
        <v>22</v>
      </c>
      <c r="G311" s="173">
        <v>0</v>
      </c>
      <c r="H311" s="174">
        <v>0</v>
      </c>
      <c r="I311" s="174" t="s">
        <v>65</v>
      </c>
      <c r="J311" s="174">
        <v>0</v>
      </c>
      <c r="K311" s="174">
        <v>0</v>
      </c>
      <c r="L311" s="175" t="s">
        <v>65</v>
      </c>
    </row>
    <row r="312" spans="1:12">
      <c r="A312" s="183" t="str">
        <f t="shared" si="15"/>
        <v>基本ケース⑩大豊町</v>
      </c>
      <c r="B312" s="160" t="s">
        <v>41</v>
      </c>
      <c r="C312" s="160" t="s">
        <v>71</v>
      </c>
      <c r="D312" s="160" t="s">
        <v>96</v>
      </c>
      <c r="E312" s="160"/>
      <c r="F312" s="172" t="s">
        <v>23</v>
      </c>
      <c r="G312" s="173" t="s">
        <v>65</v>
      </c>
      <c r="H312" s="174">
        <v>60</v>
      </c>
      <c r="I312" s="174" t="s">
        <v>65</v>
      </c>
      <c r="J312" s="174">
        <v>0</v>
      </c>
      <c r="K312" s="174">
        <v>10</v>
      </c>
      <c r="L312" s="175">
        <v>70</v>
      </c>
    </row>
    <row r="313" spans="1:12">
      <c r="A313" s="183" t="str">
        <f t="shared" si="15"/>
        <v>基本ケース⑩土佐町</v>
      </c>
      <c r="B313" s="160" t="s">
        <v>41</v>
      </c>
      <c r="C313" s="160" t="s">
        <v>71</v>
      </c>
      <c r="D313" s="160" t="s">
        <v>96</v>
      </c>
      <c r="E313" s="160"/>
      <c r="F313" s="172" t="s">
        <v>24</v>
      </c>
      <c r="G313" s="173">
        <v>0</v>
      </c>
      <c r="H313" s="174">
        <v>0</v>
      </c>
      <c r="I313" s="174" t="s">
        <v>65</v>
      </c>
      <c r="J313" s="174">
        <v>0</v>
      </c>
      <c r="K313" s="174">
        <v>0</v>
      </c>
      <c r="L313" s="175" t="s">
        <v>65</v>
      </c>
    </row>
    <row r="314" spans="1:12">
      <c r="A314" s="183" t="str">
        <f t="shared" si="15"/>
        <v>基本ケース⑩大川村</v>
      </c>
      <c r="B314" s="160" t="s">
        <v>41</v>
      </c>
      <c r="C314" s="160" t="s">
        <v>71</v>
      </c>
      <c r="D314" s="160" t="s">
        <v>96</v>
      </c>
      <c r="E314" s="160"/>
      <c r="F314" s="172" t="s">
        <v>25</v>
      </c>
      <c r="G314" s="173">
        <v>0</v>
      </c>
      <c r="H314" s="174">
        <v>0</v>
      </c>
      <c r="I314" s="174">
        <v>0</v>
      </c>
      <c r="J314" s="174">
        <v>0</v>
      </c>
      <c r="K314" s="174" t="s">
        <v>65</v>
      </c>
      <c r="L314" s="175" t="s">
        <v>65</v>
      </c>
    </row>
    <row r="315" spans="1:12">
      <c r="A315" s="183" t="str">
        <f t="shared" si="15"/>
        <v>基本ケース⑩いの町</v>
      </c>
      <c r="B315" s="160" t="s">
        <v>41</v>
      </c>
      <c r="C315" s="160" t="s">
        <v>71</v>
      </c>
      <c r="D315" s="160" t="s">
        <v>96</v>
      </c>
      <c r="E315" s="160"/>
      <c r="F315" s="172" t="s">
        <v>26</v>
      </c>
      <c r="G315" s="173">
        <v>40</v>
      </c>
      <c r="H315" s="174">
        <v>240</v>
      </c>
      <c r="I315" s="174">
        <v>10</v>
      </c>
      <c r="J315" s="174">
        <v>0</v>
      </c>
      <c r="K315" s="174">
        <v>40</v>
      </c>
      <c r="L315" s="175">
        <v>330</v>
      </c>
    </row>
    <row r="316" spans="1:12">
      <c r="A316" s="183" t="str">
        <f t="shared" si="15"/>
        <v>基本ケース⑩仁淀川町</v>
      </c>
      <c r="B316" s="160" t="s">
        <v>41</v>
      </c>
      <c r="C316" s="160" t="s">
        <v>71</v>
      </c>
      <c r="D316" s="160" t="s">
        <v>96</v>
      </c>
      <c r="E316" s="160"/>
      <c r="F316" s="172" t="s">
        <v>27</v>
      </c>
      <c r="G316" s="173" t="s">
        <v>65</v>
      </c>
      <c r="H316" s="174" t="s">
        <v>65</v>
      </c>
      <c r="I316" s="174" t="s">
        <v>65</v>
      </c>
      <c r="J316" s="174">
        <v>0</v>
      </c>
      <c r="K316" s="174">
        <v>20</v>
      </c>
      <c r="L316" s="175">
        <v>20</v>
      </c>
    </row>
    <row r="317" spans="1:12">
      <c r="A317" s="183" t="str">
        <f t="shared" si="15"/>
        <v>基本ケース⑩中土佐町</v>
      </c>
      <c r="B317" s="160" t="s">
        <v>41</v>
      </c>
      <c r="C317" s="160" t="s">
        <v>71</v>
      </c>
      <c r="D317" s="160" t="s">
        <v>96</v>
      </c>
      <c r="E317" s="160"/>
      <c r="F317" s="172" t="s">
        <v>28</v>
      </c>
      <c r="G317" s="173">
        <v>30</v>
      </c>
      <c r="H317" s="174">
        <v>320</v>
      </c>
      <c r="I317" s="174" t="s">
        <v>65</v>
      </c>
      <c r="J317" s="174">
        <v>2800</v>
      </c>
      <c r="K317" s="174">
        <v>10</v>
      </c>
      <c r="L317" s="175">
        <v>3200</v>
      </c>
    </row>
    <row r="318" spans="1:12">
      <c r="A318" s="183" t="str">
        <f t="shared" si="15"/>
        <v>基本ケース⑩佐川町</v>
      </c>
      <c r="B318" s="160" t="s">
        <v>41</v>
      </c>
      <c r="C318" s="160" t="s">
        <v>71</v>
      </c>
      <c r="D318" s="160" t="s">
        <v>96</v>
      </c>
      <c r="E318" s="160"/>
      <c r="F318" s="172" t="s">
        <v>29</v>
      </c>
      <c r="G318" s="173" t="s">
        <v>65</v>
      </c>
      <c r="H318" s="174">
        <v>310</v>
      </c>
      <c r="I318" s="174" t="s">
        <v>65</v>
      </c>
      <c r="J318" s="174">
        <v>0</v>
      </c>
      <c r="K318" s="174">
        <v>20</v>
      </c>
      <c r="L318" s="175">
        <v>330</v>
      </c>
    </row>
    <row r="319" spans="1:12">
      <c r="A319" s="183" t="str">
        <f t="shared" si="15"/>
        <v>基本ケース⑩越知町</v>
      </c>
      <c r="B319" s="160" t="s">
        <v>41</v>
      </c>
      <c r="C319" s="160" t="s">
        <v>71</v>
      </c>
      <c r="D319" s="160" t="s">
        <v>96</v>
      </c>
      <c r="E319" s="160"/>
      <c r="F319" s="172" t="s">
        <v>30</v>
      </c>
      <c r="G319" s="173">
        <v>0</v>
      </c>
      <c r="H319" s="174">
        <v>20</v>
      </c>
      <c r="I319" s="174" t="s">
        <v>65</v>
      </c>
      <c r="J319" s="174">
        <v>0</v>
      </c>
      <c r="K319" s="174">
        <v>330</v>
      </c>
      <c r="L319" s="175">
        <v>350</v>
      </c>
    </row>
    <row r="320" spans="1:12">
      <c r="A320" s="183" t="str">
        <f t="shared" si="15"/>
        <v>基本ケース⑩檮原町</v>
      </c>
      <c r="B320" s="160" t="s">
        <v>41</v>
      </c>
      <c r="C320" s="160" t="s">
        <v>71</v>
      </c>
      <c r="D320" s="160" t="s">
        <v>96</v>
      </c>
      <c r="E320" s="160"/>
      <c r="F320" s="172" t="s">
        <v>31</v>
      </c>
      <c r="G320" s="173" t="s">
        <v>65</v>
      </c>
      <c r="H320" s="174" t="s">
        <v>65</v>
      </c>
      <c r="I320" s="174" t="s">
        <v>65</v>
      </c>
      <c r="J320" s="174">
        <v>0</v>
      </c>
      <c r="K320" s="174">
        <v>0</v>
      </c>
      <c r="L320" s="175" t="s">
        <v>65</v>
      </c>
    </row>
    <row r="321" spans="1:12">
      <c r="A321" s="183" t="str">
        <f t="shared" si="15"/>
        <v>基本ケース⑩日高村</v>
      </c>
      <c r="B321" s="160" t="s">
        <v>41</v>
      </c>
      <c r="C321" s="160" t="s">
        <v>71</v>
      </c>
      <c r="D321" s="160" t="s">
        <v>96</v>
      </c>
      <c r="E321" s="160"/>
      <c r="F321" s="172" t="s">
        <v>32</v>
      </c>
      <c r="G321" s="173">
        <v>10</v>
      </c>
      <c r="H321" s="174">
        <v>20</v>
      </c>
      <c r="I321" s="174" t="s">
        <v>65</v>
      </c>
      <c r="J321" s="174">
        <v>0</v>
      </c>
      <c r="K321" s="174">
        <v>0</v>
      </c>
      <c r="L321" s="175">
        <v>30</v>
      </c>
    </row>
    <row r="322" spans="1:12">
      <c r="A322" s="183" t="str">
        <f t="shared" si="15"/>
        <v>基本ケース⑩津野町</v>
      </c>
      <c r="B322" s="160" t="s">
        <v>41</v>
      </c>
      <c r="C322" s="160" t="s">
        <v>71</v>
      </c>
      <c r="D322" s="160" t="s">
        <v>96</v>
      </c>
      <c r="E322" s="160"/>
      <c r="F322" s="172" t="s">
        <v>33</v>
      </c>
      <c r="G322" s="173" t="s">
        <v>65</v>
      </c>
      <c r="H322" s="174">
        <v>60</v>
      </c>
      <c r="I322" s="174" t="s">
        <v>65</v>
      </c>
      <c r="J322" s="174">
        <v>0</v>
      </c>
      <c r="K322" s="174">
        <v>10</v>
      </c>
      <c r="L322" s="175">
        <v>80</v>
      </c>
    </row>
    <row r="323" spans="1:12">
      <c r="A323" s="183" t="str">
        <f t="shared" si="15"/>
        <v>基本ケース⑩四万十町</v>
      </c>
      <c r="B323" s="160" t="s">
        <v>41</v>
      </c>
      <c r="C323" s="160" t="s">
        <v>71</v>
      </c>
      <c r="D323" s="160" t="s">
        <v>96</v>
      </c>
      <c r="E323" s="160"/>
      <c r="F323" s="172" t="s">
        <v>34</v>
      </c>
      <c r="G323" s="173">
        <v>30</v>
      </c>
      <c r="H323" s="174">
        <v>840</v>
      </c>
      <c r="I323" s="174">
        <v>10</v>
      </c>
      <c r="J323" s="174">
        <v>1100</v>
      </c>
      <c r="K323" s="174">
        <v>80</v>
      </c>
      <c r="L323" s="175">
        <v>2100</v>
      </c>
    </row>
    <row r="324" spans="1:12">
      <c r="A324" s="183" t="str">
        <f t="shared" si="15"/>
        <v>基本ケース⑩大月町</v>
      </c>
      <c r="B324" s="160" t="s">
        <v>41</v>
      </c>
      <c r="C324" s="160" t="s">
        <v>71</v>
      </c>
      <c r="D324" s="160" t="s">
        <v>96</v>
      </c>
      <c r="E324" s="160"/>
      <c r="F324" s="172" t="s">
        <v>35</v>
      </c>
      <c r="G324" s="173">
        <v>30</v>
      </c>
      <c r="H324" s="174">
        <v>70</v>
      </c>
      <c r="I324" s="174" t="s">
        <v>65</v>
      </c>
      <c r="J324" s="174">
        <v>1200</v>
      </c>
      <c r="K324" s="174">
        <v>10</v>
      </c>
      <c r="L324" s="175">
        <v>1300</v>
      </c>
    </row>
    <row r="325" spans="1:12">
      <c r="A325" s="183" t="str">
        <f t="shared" si="15"/>
        <v>基本ケース⑩三原村</v>
      </c>
      <c r="B325" s="160" t="s">
        <v>41</v>
      </c>
      <c r="C325" s="160" t="s">
        <v>71</v>
      </c>
      <c r="D325" s="160" t="s">
        <v>96</v>
      </c>
      <c r="E325" s="160"/>
      <c r="F325" s="172" t="s">
        <v>36</v>
      </c>
      <c r="G325" s="173" t="s">
        <v>65</v>
      </c>
      <c r="H325" s="174">
        <v>180</v>
      </c>
      <c r="I325" s="174" t="s">
        <v>65</v>
      </c>
      <c r="J325" s="174">
        <v>0</v>
      </c>
      <c r="K325" s="174">
        <v>10</v>
      </c>
      <c r="L325" s="175">
        <v>190</v>
      </c>
    </row>
    <row r="326" spans="1:12">
      <c r="A326" s="183" t="str">
        <f t="shared" si="15"/>
        <v>基本ケース⑩黒潮町</v>
      </c>
      <c r="B326" s="160" t="s">
        <v>41</v>
      </c>
      <c r="C326" s="160" t="s">
        <v>71</v>
      </c>
      <c r="D326" s="160" t="s">
        <v>96</v>
      </c>
      <c r="E326" s="160"/>
      <c r="F326" s="176" t="s">
        <v>37</v>
      </c>
      <c r="G326" s="177">
        <v>20</v>
      </c>
      <c r="H326" s="178">
        <v>2800</v>
      </c>
      <c r="I326" s="178">
        <v>30</v>
      </c>
      <c r="J326" s="178">
        <v>3400</v>
      </c>
      <c r="K326" s="178">
        <v>210</v>
      </c>
      <c r="L326" s="179">
        <v>6400</v>
      </c>
    </row>
    <row r="327" spans="1:12">
      <c r="A327" s="183" t="str">
        <f>B327&amp;C327&amp;F327</f>
        <v>合計</v>
      </c>
      <c r="B327" s="163"/>
      <c r="C327" s="163"/>
      <c r="D327" s="163"/>
      <c r="E327" s="163"/>
      <c r="F327" s="164" t="s">
        <v>122</v>
      </c>
      <c r="G327" s="180">
        <v>1100</v>
      </c>
      <c r="H327" s="181">
        <v>40000</v>
      </c>
      <c r="I327" s="181">
        <v>400</v>
      </c>
      <c r="J327" s="181">
        <v>48000</v>
      </c>
      <c r="K327" s="181">
        <v>6900</v>
      </c>
      <c r="L327" s="182">
        <v>97000</v>
      </c>
    </row>
    <row r="328" spans="1:12">
      <c r="A328" s="183" t="str">
        <f t="shared" ref="A328:A331" si="16">B328&amp;C328&amp;F328</f>
        <v>00市町村名</v>
      </c>
      <c r="B328" s="163">
        <v>0</v>
      </c>
      <c r="C328" s="163">
        <v>0</v>
      </c>
      <c r="D328" s="163">
        <v>0</v>
      </c>
      <c r="E328" s="163"/>
      <c r="F328" s="164" t="s">
        <v>86</v>
      </c>
      <c r="G328" s="165" t="s">
        <v>117</v>
      </c>
      <c r="H328" s="166" t="s">
        <v>118</v>
      </c>
      <c r="I328" s="166" t="s">
        <v>119</v>
      </c>
      <c r="J328" s="166" t="s">
        <v>120</v>
      </c>
      <c r="K328" s="166" t="s">
        <v>121</v>
      </c>
      <c r="L328" s="167" t="s">
        <v>122</v>
      </c>
    </row>
    <row r="329" spans="1:12">
      <c r="A329" s="183" t="str">
        <f t="shared" si="16"/>
        <v>陸側ケース④高知市</v>
      </c>
      <c r="B329" s="160" t="s">
        <v>38</v>
      </c>
      <c r="C329" s="160" t="s">
        <v>67</v>
      </c>
      <c r="D329" s="160" t="s">
        <v>83</v>
      </c>
      <c r="E329" s="160"/>
      <c r="F329" s="168" t="s">
        <v>4</v>
      </c>
      <c r="G329" s="169">
        <v>340</v>
      </c>
      <c r="H329" s="170">
        <v>32000</v>
      </c>
      <c r="I329" s="170">
        <v>260</v>
      </c>
      <c r="J329" s="170">
        <v>16000</v>
      </c>
      <c r="K329" s="170">
        <v>2800</v>
      </c>
      <c r="L329" s="171">
        <v>52000</v>
      </c>
    </row>
    <row r="330" spans="1:12">
      <c r="A330" s="183" t="str">
        <f t="shared" si="16"/>
        <v>陸側ケース④室戸市</v>
      </c>
      <c r="B330" s="160" t="s">
        <v>38</v>
      </c>
      <c r="C330" s="160" t="s">
        <v>67</v>
      </c>
      <c r="D330" s="160" t="s">
        <v>83</v>
      </c>
      <c r="E330" s="160"/>
      <c r="F330" s="172" t="s">
        <v>5</v>
      </c>
      <c r="G330" s="173">
        <v>10</v>
      </c>
      <c r="H330" s="174">
        <v>340</v>
      </c>
      <c r="I330" s="174" t="s">
        <v>65</v>
      </c>
      <c r="J330" s="174">
        <v>4000</v>
      </c>
      <c r="K330" s="174">
        <v>60</v>
      </c>
      <c r="L330" s="175">
        <v>4400</v>
      </c>
    </row>
    <row r="331" spans="1:12">
      <c r="A331" s="183" t="str">
        <f t="shared" si="16"/>
        <v>陸側ケース④安芸市</v>
      </c>
      <c r="B331" s="160" t="s">
        <v>38</v>
      </c>
      <c r="C331" s="160" t="s">
        <v>67</v>
      </c>
      <c r="D331" s="160" t="s">
        <v>83</v>
      </c>
      <c r="E331" s="160"/>
      <c r="F331" s="172" t="s">
        <v>6</v>
      </c>
      <c r="G331" s="173">
        <v>30</v>
      </c>
      <c r="H331" s="174">
        <v>4700</v>
      </c>
      <c r="I331" s="174">
        <v>20</v>
      </c>
      <c r="J331" s="174">
        <v>2700</v>
      </c>
      <c r="K331" s="174">
        <v>340</v>
      </c>
      <c r="L331" s="175">
        <v>7800</v>
      </c>
    </row>
    <row r="332" spans="1:12">
      <c r="A332" s="183" t="str">
        <f>B332&amp;C332&amp;F332</f>
        <v>陸側ケース④南国市</v>
      </c>
      <c r="B332" s="160" t="s">
        <v>38</v>
      </c>
      <c r="C332" s="160" t="s">
        <v>67</v>
      </c>
      <c r="D332" s="160" t="s">
        <v>83</v>
      </c>
      <c r="E332" s="160"/>
      <c r="F332" s="172" t="s">
        <v>7</v>
      </c>
      <c r="G332" s="173">
        <v>20</v>
      </c>
      <c r="H332" s="174">
        <v>7200</v>
      </c>
      <c r="I332" s="174">
        <v>20</v>
      </c>
      <c r="J332" s="174">
        <v>3200</v>
      </c>
      <c r="K332" s="174">
        <v>310</v>
      </c>
      <c r="L332" s="175">
        <v>11000</v>
      </c>
    </row>
    <row r="333" spans="1:12">
      <c r="A333" s="183" t="str">
        <f t="shared" ref="A333:A362" si="17">B333&amp;C333&amp;F333</f>
        <v>陸側ケース④土佐市</v>
      </c>
      <c r="B333" s="160" t="s">
        <v>38</v>
      </c>
      <c r="C333" s="160" t="s">
        <v>67</v>
      </c>
      <c r="D333" s="160" t="s">
        <v>83</v>
      </c>
      <c r="E333" s="160"/>
      <c r="F333" s="172" t="s">
        <v>8</v>
      </c>
      <c r="G333" s="173">
        <v>270</v>
      </c>
      <c r="H333" s="174">
        <v>1600</v>
      </c>
      <c r="I333" s="174">
        <v>30</v>
      </c>
      <c r="J333" s="174">
        <v>3600</v>
      </c>
      <c r="K333" s="174">
        <v>40</v>
      </c>
      <c r="L333" s="175">
        <v>5500</v>
      </c>
    </row>
    <row r="334" spans="1:12">
      <c r="A334" s="183" t="str">
        <f t="shared" si="17"/>
        <v>陸側ケース④須崎市</v>
      </c>
      <c r="B334" s="160" t="s">
        <v>38</v>
      </c>
      <c r="C334" s="160" t="s">
        <v>67</v>
      </c>
      <c r="D334" s="160" t="s">
        <v>83</v>
      </c>
      <c r="E334" s="160"/>
      <c r="F334" s="172" t="s">
        <v>9</v>
      </c>
      <c r="G334" s="173">
        <v>50</v>
      </c>
      <c r="H334" s="174">
        <v>1000</v>
      </c>
      <c r="I334" s="174">
        <v>20</v>
      </c>
      <c r="J334" s="174">
        <v>7200</v>
      </c>
      <c r="K334" s="174">
        <v>60</v>
      </c>
      <c r="L334" s="175">
        <v>8300</v>
      </c>
    </row>
    <row r="335" spans="1:12">
      <c r="A335" s="183" t="str">
        <f t="shared" si="17"/>
        <v>陸側ケース④宿毛市</v>
      </c>
      <c r="B335" s="160" t="s">
        <v>38</v>
      </c>
      <c r="C335" s="160" t="s">
        <v>67</v>
      </c>
      <c r="D335" s="160" t="s">
        <v>83</v>
      </c>
      <c r="E335" s="160"/>
      <c r="F335" s="172" t="s">
        <v>10</v>
      </c>
      <c r="G335" s="173">
        <v>10</v>
      </c>
      <c r="H335" s="174">
        <v>130</v>
      </c>
      <c r="I335" s="174" t="s">
        <v>65</v>
      </c>
      <c r="J335" s="174">
        <v>5300</v>
      </c>
      <c r="K335" s="174">
        <v>10</v>
      </c>
      <c r="L335" s="175">
        <v>5500</v>
      </c>
    </row>
    <row r="336" spans="1:12">
      <c r="A336" s="183" t="str">
        <f t="shared" si="17"/>
        <v>陸側ケース④土佐清水市</v>
      </c>
      <c r="B336" s="160" t="s">
        <v>38</v>
      </c>
      <c r="C336" s="160" t="s">
        <v>67</v>
      </c>
      <c r="D336" s="160" t="s">
        <v>83</v>
      </c>
      <c r="E336" s="160"/>
      <c r="F336" s="172" t="s">
        <v>11</v>
      </c>
      <c r="G336" s="173">
        <v>30</v>
      </c>
      <c r="H336" s="174">
        <v>170</v>
      </c>
      <c r="I336" s="174" t="s">
        <v>65</v>
      </c>
      <c r="J336" s="174">
        <v>6600</v>
      </c>
      <c r="K336" s="174">
        <v>30</v>
      </c>
      <c r="L336" s="175">
        <v>6800</v>
      </c>
    </row>
    <row r="337" spans="1:12">
      <c r="A337" s="183" t="str">
        <f t="shared" si="17"/>
        <v>陸側ケース④四万十市</v>
      </c>
      <c r="B337" s="160" t="s">
        <v>38</v>
      </c>
      <c r="C337" s="160" t="s">
        <v>67</v>
      </c>
      <c r="D337" s="160" t="s">
        <v>83</v>
      </c>
      <c r="E337" s="160"/>
      <c r="F337" s="172" t="s">
        <v>12</v>
      </c>
      <c r="G337" s="173">
        <v>140</v>
      </c>
      <c r="H337" s="174">
        <v>1100</v>
      </c>
      <c r="I337" s="174">
        <v>30</v>
      </c>
      <c r="J337" s="174">
        <v>1300</v>
      </c>
      <c r="K337" s="174">
        <v>100</v>
      </c>
      <c r="L337" s="175">
        <v>2700</v>
      </c>
    </row>
    <row r="338" spans="1:12">
      <c r="A338" s="183" t="str">
        <f t="shared" si="17"/>
        <v>陸側ケース④香南市</v>
      </c>
      <c r="B338" s="160" t="s">
        <v>38</v>
      </c>
      <c r="C338" s="160" t="s">
        <v>67</v>
      </c>
      <c r="D338" s="160" t="s">
        <v>83</v>
      </c>
      <c r="E338" s="160"/>
      <c r="F338" s="172" t="s">
        <v>13</v>
      </c>
      <c r="G338" s="173">
        <v>10</v>
      </c>
      <c r="H338" s="174">
        <v>4800</v>
      </c>
      <c r="I338" s="174">
        <v>10</v>
      </c>
      <c r="J338" s="174">
        <v>4200</v>
      </c>
      <c r="K338" s="174">
        <v>60</v>
      </c>
      <c r="L338" s="175">
        <v>9100</v>
      </c>
    </row>
    <row r="339" spans="1:12">
      <c r="A339" s="183" t="str">
        <f t="shared" si="17"/>
        <v>陸側ケース④香美市</v>
      </c>
      <c r="B339" s="160" t="s">
        <v>38</v>
      </c>
      <c r="C339" s="160" t="s">
        <v>67</v>
      </c>
      <c r="D339" s="160" t="s">
        <v>83</v>
      </c>
      <c r="E339" s="160"/>
      <c r="F339" s="172" t="s">
        <v>14</v>
      </c>
      <c r="G339" s="173" t="s">
        <v>65</v>
      </c>
      <c r="H339" s="174">
        <v>4600</v>
      </c>
      <c r="I339" s="174">
        <v>30</v>
      </c>
      <c r="J339" s="174">
        <v>0</v>
      </c>
      <c r="K339" s="174">
        <v>630</v>
      </c>
      <c r="L339" s="175">
        <v>5200</v>
      </c>
    </row>
    <row r="340" spans="1:12">
      <c r="A340" s="183" t="str">
        <f t="shared" si="17"/>
        <v>陸側ケース④東洋町</v>
      </c>
      <c r="B340" s="160" t="s">
        <v>38</v>
      </c>
      <c r="C340" s="160" t="s">
        <v>67</v>
      </c>
      <c r="D340" s="160" t="s">
        <v>83</v>
      </c>
      <c r="E340" s="160"/>
      <c r="F340" s="172" t="s">
        <v>15</v>
      </c>
      <c r="G340" s="173">
        <v>10</v>
      </c>
      <c r="H340" s="174">
        <v>150</v>
      </c>
      <c r="I340" s="174" t="s">
        <v>65</v>
      </c>
      <c r="J340" s="174">
        <v>1000</v>
      </c>
      <c r="K340" s="174">
        <v>70</v>
      </c>
      <c r="L340" s="175">
        <v>1300</v>
      </c>
    </row>
    <row r="341" spans="1:12">
      <c r="A341" s="183" t="str">
        <f t="shared" si="17"/>
        <v>陸側ケース④奈半利町</v>
      </c>
      <c r="B341" s="160" t="s">
        <v>38</v>
      </c>
      <c r="C341" s="160" t="s">
        <v>67</v>
      </c>
      <c r="D341" s="160" t="s">
        <v>83</v>
      </c>
      <c r="E341" s="160"/>
      <c r="F341" s="172" t="s">
        <v>16</v>
      </c>
      <c r="G341" s="173" t="s">
        <v>65</v>
      </c>
      <c r="H341" s="174">
        <v>1100</v>
      </c>
      <c r="I341" s="174">
        <v>10</v>
      </c>
      <c r="J341" s="174">
        <v>600</v>
      </c>
      <c r="K341" s="174">
        <v>40</v>
      </c>
      <c r="L341" s="175">
        <v>1700</v>
      </c>
    </row>
    <row r="342" spans="1:12">
      <c r="A342" s="183" t="str">
        <f t="shared" si="17"/>
        <v>陸側ケース④田野町</v>
      </c>
      <c r="B342" s="160" t="s">
        <v>38</v>
      </c>
      <c r="C342" s="160" t="s">
        <v>67</v>
      </c>
      <c r="D342" s="160" t="s">
        <v>83</v>
      </c>
      <c r="E342" s="160"/>
      <c r="F342" s="172" t="s">
        <v>17</v>
      </c>
      <c r="G342" s="173">
        <v>10</v>
      </c>
      <c r="H342" s="174">
        <v>1300</v>
      </c>
      <c r="I342" s="174" t="s">
        <v>65</v>
      </c>
      <c r="J342" s="174">
        <v>560</v>
      </c>
      <c r="K342" s="174">
        <v>70</v>
      </c>
      <c r="L342" s="175">
        <v>1900</v>
      </c>
    </row>
    <row r="343" spans="1:12">
      <c r="A343" s="183" t="str">
        <f t="shared" si="17"/>
        <v>陸側ケース④安田町</v>
      </c>
      <c r="B343" s="160" t="s">
        <v>38</v>
      </c>
      <c r="C343" s="160" t="s">
        <v>67</v>
      </c>
      <c r="D343" s="160" t="s">
        <v>83</v>
      </c>
      <c r="E343" s="160"/>
      <c r="F343" s="172" t="s">
        <v>18</v>
      </c>
      <c r="G343" s="173" t="s">
        <v>65</v>
      </c>
      <c r="H343" s="174">
        <v>780</v>
      </c>
      <c r="I343" s="174">
        <v>10</v>
      </c>
      <c r="J343" s="174">
        <v>180</v>
      </c>
      <c r="K343" s="174">
        <v>60</v>
      </c>
      <c r="L343" s="175">
        <v>1000</v>
      </c>
    </row>
    <row r="344" spans="1:12">
      <c r="A344" s="183" t="str">
        <f t="shared" si="17"/>
        <v>陸側ケース④北川村</v>
      </c>
      <c r="B344" s="160" t="s">
        <v>38</v>
      </c>
      <c r="C344" s="160" t="s">
        <v>67</v>
      </c>
      <c r="D344" s="160" t="s">
        <v>83</v>
      </c>
      <c r="E344" s="160"/>
      <c r="F344" s="172" t="s">
        <v>19</v>
      </c>
      <c r="G344" s="173">
        <v>0</v>
      </c>
      <c r="H344" s="174">
        <v>310</v>
      </c>
      <c r="I344" s="174" t="s">
        <v>65</v>
      </c>
      <c r="J344" s="174">
        <v>0</v>
      </c>
      <c r="K344" s="174">
        <v>10</v>
      </c>
      <c r="L344" s="175">
        <v>320</v>
      </c>
    </row>
    <row r="345" spans="1:12">
      <c r="A345" s="183" t="str">
        <f t="shared" si="17"/>
        <v>陸側ケース④馬路村</v>
      </c>
      <c r="B345" s="160" t="s">
        <v>38</v>
      </c>
      <c r="C345" s="160" t="s">
        <v>67</v>
      </c>
      <c r="D345" s="160" t="s">
        <v>83</v>
      </c>
      <c r="E345" s="160"/>
      <c r="F345" s="172" t="s">
        <v>20</v>
      </c>
      <c r="G345" s="173">
        <v>0</v>
      </c>
      <c r="H345" s="174">
        <v>100</v>
      </c>
      <c r="I345" s="174" t="s">
        <v>65</v>
      </c>
      <c r="J345" s="174">
        <v>0</v>
      </c>
      <c r="K345" s="174">
        <v>40</v>
      </c>
      <c r="L345" s="175">
        <v>140</v>
      </c>
    </row>
    <row r="346" spans="1:12">
      <c r="A346" s="183" t="str">
        <f t="shared" si="17"/>
        <v>陸側ケース④芸西村</v>
      </c>
      <c r="B346" s="160" t="s">
        <v>38</v>
      </c>
      <c r="C346" s="160" t="s">
        <v>67</v>
      </c>
      <c r="D346" s="160" t="s">
        <v>83</v>
      </c>
      <c r="E346" s="160"/>
      <c r="F346" s="172" t="s">
        <v>21</v>
      </c>
      <c r="G346" s="173" t="s">
        <v>65</v>
      </c>
      <c r="H346" s="174">
        <v>360</v>
      </c>
      <c r="I346" s="174" t="s">
        <v>65</v>
      </c>
      <c r="J346" s="174">
        <v>60</v>
      </c>
      <c r="K346" s="174">
        <v>30</v>
      </c>
      <c r="L346" s="175">
        <v>460</v>
      </c>
    </row>
    <row r="347" spans="1:12">
      <c r="A347" s="183" t="str">
        <f t="shared" si="17"/>
        <v>陸側ケース④本山町</v>
      </c>
      <c r="B347" s="160" t="s">
        <v>38</v>
      </c>
      <c r="C347" s="160" t="s">
        <v>67</v>
      </c>
      <c r="D347" s="160" t="s">
        <v>83</v>
      </c>
      <c r="E347" s="160"/>
      <c r="F347" s="172" t="s">
        <v>22</v>
      </c>
      <c r="G347" s="173">
        <v>0</v>
      </c>
      <c r="H347" s="174">
        <v>560</v>
      </c>
      <c r="I347" s="174">
        <v>10</v>
      </c>
      <c r="J347" s="174">
        <v>0</v>
      </c>
      <c r="K347" s="174">
        <v>20</v>
      </c>
      <c r="L347" s="175">
        <v>590</v>
      </c>
    </row>
    <row r="348" spans="1:12">
      <c r="A348" s="183" t="str">
        <f t="shared" si="17"/>
        <v>陸側ケース④大豊町</v>
      </c>
      <c r="B348" s="160" t="s">
        <v>38</v>
      </c>
      <c r="C348" s="160" t="s">
        <v>67</v>
      </c>
      <c r="D348" s="160" t="s">
        <v>83</v>
      </c>
      <c r="E348" s="160"/>
      <c r="F348" s="172" t="s">
        <v>23</v>
      </c>
      <c r="G348" s="173" t="s">
        <v>65</v>
      </c>
      <c r="H348" s="174">
        <v>1900</v>
      </c>
      <c r="I348" s="174">
        <v>30</v>
      </c>
      <c r="J348" s="174">
        <v>0</v>
      </c>
      <c r="K348" s="174">
        <v>10</v>
      </c>
      <c r="L348" s="175">
        <v>1900</v>
      </c>
    </row>
    <row r="349" spans="1:12">
      <c r="A349" s="183" t="str">
        <f t="shared" si="17"/>
        <v>陸側ケース④土佐町</v>
      </c>
      <c r="B349" s="160" t="s">
        <v>38</v>
      </c>
      <c r="C349" s="160" t="s">
        <v>67</v>
      </c>
      <c r="D349" s="160" t="s">
        <v>83</v>
      </c>
      <c r="E349" s="160"/>
      <c r="F349" s="172" t="s">
        <v>24</v>
      </c>
      <c r="G349" s="173">
        <v>0</v>
      </c>
      <c r="H349" s="174">
        <v>450</v>
      </c>
      <c r="I349" s="174">
        <v>10</v>
      </c>
      <c r="J349" s="174">
        <v>0</v>
      </c>
      <c r="K349" s="174">
        <v>10</v>
      </c>
      <c r="L349" s="175">
        <v>470</v>
      </c>
    </row>
    <row r="350" spans="1:12">
      <c r="A350" s="183" t="str">
        <f t="shared" si="17"/>
        <v>陸側ケース④大川村</v>
      </c>
      <c r="B350" s="160" t="s">
        <v>38</v>
      </c>
      <c r="C350" s="160" t="s">
        <v>67</v>
      </c>
      <c r="D350" s="160" t="s">
        <v>83</v>
      </c>
      <c r="E350" s="160"/>
      <c r="F350" s="172" t="s">
        <v>25</v>
      </c>
      <c r="G350" s="173">
        <v>0</v>
      </c>
      <c r="H350" s="174">
        <v>50</v>
      </c>
      <c r="I350" s="174" t="s">
        <v>65</v>
      </c>
      <c r="J350" s="174">
        <v>0</v>
      </c>
      <c r="K350" s="174" t="s">
        <v>65</v>
      </c>
      <c r="L350" s="175">
        <v>60</v>
      </c>
    </row>
    <row r="351" spans="1:12">
      <c r="A351" s="183" t="str">
        <f t="shared" si="17"/>
        <v>陸側ケース④いの町</v>
      </c>
      <c r="B351" s="160" t="s">
        <v>38</v>
      </c>
      <c r="C351" s="160" t="s">
        <v>67</v>
      </c>
      <c r="D351" s="160" t="s">
        <v>83</v>
      </c>
      <c r="E351" s="160"/>
      <c r="F351" s="172" t="s">
        <v>26</v>
      </c>
      <c r="G351" s="173">
        <v>40</v>
      </c>
      <c r="H351" s="174">
        <v>1900</v>
      </c>
      <c r="I351" s="174">
        <v>50</v>
      </c>
      <c r="J351" s="174">
        <v>0</v>
      </c>
      <c r="K351" s="174">
        <v>110</v>
      </c>
      <c r="L351" s="175">
        <v>2100</v>
      </c>
    </row>
    <row r="352" spans="1:12">
      <c r="A352" s="183" t="str">
        <f t="shared" si="17"/>
        <v>陸側ケース④仁淀川町</v>
      </c>
      <c r="B352" s="160" t="s">
        <v>38</v>
      </c>
      <c r="C352" s="160" t="s">
        <v>67</v>
      </c>
      <c r="D352" s="160" t="s">
        <v>83</v>
      </c>
      <c r="E352" s="160"/>
      <c r="F352" s="172" t="s">
        <v>27</v>
      </c>
      <c r="G352" s="173" t="s">
        <v>65</v>
      </c>
      <c r="H352" s="174">
        <v>550</v>
      </c>
      <c r="I352" s="174">
        <v>10</v>
      </c>
      <c r="J352" s="174">
        <v>0</v>
      </c>
      <c r="K352" s="174">
        <v>10</v>
      </c>
      <c r="L352" s="175">
        <v>570</v>
      </c>
    </row>
    <row r="353" spans="1:12">
      <c r="A353" s="183" t="str">
        <f t="shared" si="17"/>
        <v>陸側ケース④中土佐町</v>
      </c>
      <c r="B353" s="160" t="s">
        <v>38</v>
      </c>
      <c r="C353" s="160" t="s">
        <v>67</v>
      </c>
      <c r="D353" s="160" t="s">
        <v>83</v>
      </c>
      <c r="E353" s="160"/>
      <c r="F353" s="172" t="s">
        <v>28</v>
      </c>
      <c r="G353" s="173">
        <v>30</v>
      </c>
      <c r="H353" s="174">
        <v>2000</v>
      </c>
      <c r="I353" s="174">
        <v>20</v>
      </c>
      <c r="J353" s="174">
        <v>2700</v>
      </c>
      <c r="K353" s="174">
        <v>10</v>
      </c>
      <c r="L353" s="175">
        <v>4800</v>
      </c>
    </row>
    <row r="354" spans="1:12">
      <c r="A354" s="183" t="str">
        <f t="shared" si="17"/>
        <v>陸側ケース④佐川町</v>
      </c>
      <c r="B354" s="160" t="s">
        <v>38</v>
      </c>
      <c r="C354" s="160" t="s">
        <v>67</v>
      </c>
      <c r="D354" s="160" t="s">
        <v>83</v>
      </c>
      <c r="E354" s="160"/>
      <c r="F354" s="172" t="s">
        <v>29</v>
      </c>
      <c r="G354" s="173" t="s">
        <v>65</v>
      </c>
      <c r="H354" s="174">
        <v>1400</v>
      </c>
      <c r="I354" s="174">
        <v>10</v>
      </c>
      <c r="J354" s="174">
        <v>0</v>
      </c>
      <c r="K354" s="174">
        <v>60</v>
      </c>
      <c r="L354" s="175">
        <v>1400</v>
      </c>
    </row>
    <row r="355" spans="1:12">
      <c r="A355" s="183" t="str">
        <f t="shared" si="17"/>
        <v>陸側ケース④越知町</v>
      </c>
      <c r="B355" s="160" t="s">
        <v>38</v>
      </c>
      <c r="C355" s="160" t="s">
        <v>67</v>
      </c>
      <c r="D355" s="160" t="s">
        <v>83</v>
      </c>
      <c r="E355" s="160"/>
      <c r="F355" s="172" t="s">
        <v>30</v>
      </c>
      <c r="G355" s="173">
        <v>0</v>
      </c>
      <c r="H355" s="174">
        <v>620</v>
      </c>
      <c r="I355" s="174">
        <v>10</v>
      </c>
      <c r="J355" s="174">
        <v>0</v>
      </c>
      <c r="K355" s="174">
        <v>320</v>
      </c>
      <c r="L355" s="175">
        <v>950</v>
      </c>
    </row>
    <row r="356" spans="1:12">
      <c r="A356" s="183" t="str">
        <f t="shared" si="17"/>
        <v>陸側ケース④檮原町</v>
      </c>
      <c r="B356" s="160" t="s">
        <v>38</v>
      </c>
      <c r="C356" s="160" t="s">
        <v>67</v>
      </c>
      <c r="D356" s="160" t="s">
        <v>83</v>
      </c>
      <c r="E356" s="160"/>
      <c r="F356" s="172" t="s">
        <v>31</v>
      </c>
      <c r="G356" s="173" t="s">
        <v>65</v>
      </c>
      <c r="H356" s="174">
        <v>540</v>
      </c>
      <c r="I356" s="174">
        <v>10</v>
      </c>
      <c r="J356" s="174">
        <v>0</v>
      </c>
      <c r="K356" s="174">
        <v>10</v>
      </c>
      <c r="L356" s="175">
        <v>560</v>
      </c>
    </row>
    <row r="357" spans="1:12">
      <c r="A357" s="183" t="str">
        <f t="shared" si="17"/>
        <v>陸側ケース④日高村</v>
      </c>
      <c r="B357" s="160" t="s">
        <v>38</v>
      </c>
      <c r="C357" s="160" t="s">
        <v>67</v>
      </c>
      <c r="D357" s="160" t="s">
        <v>83</v>
      </c>
      <c r="E357" s="160"/>
      <c r="F357" s="172" t="s">
        <v>32</v>
      </c>
      <c r="G357" s="173">
        <v>10</v>
      </c>
      <c r="H357" s="174">
        <v>270</v>
      </c>
      <c r="I357" s="174">
        <v>10</v>
      </c>
      <c r="J357" s="174">
        <v>0</v>
      </c>
      <c r="K357" s="174">
        <v>10</v>
      </c>
      <c r="L357" s="175">
        <v>300</v>
      </c>
    </row>
    <row r="358" spans="1:12">
      <c r="A358" s="183" t="str">
        <f t="shared" si="17"/>
        <v>陸側ケース④津野町</v>
      </c>
      <c r="B358" s="160" t="s">
        <v>38</v>
      </c>
      <c r="C358" s="160" t="s">
        <v>67</v>
      </c>
      <c r="D358" s="160" t="s">
        <v>83</v>
      </c>
      <c r="E358" s="160"/>
      <c r="F358" s="172" t="s">
        <v>33</v>
      </c>
      <c r="G358" s="173" t="s">
        <v>65</v>
      </c>
      <c r="H358" s="174">
        <v>1000</v>
      </c>
      <c r="I358" s="174">
        <v>20</v>
      </c>
      <c r="J358" s="174">
        <v>0</v>
      </c>
      <c r="K358" s="174">
        <v>20</v>
      </c>
      <c r="L358" s="175">
        <v>1100</v>
      </c>
    </row>
    <row r="359" spans="1:12">
      <c r="A359" s="183" t="str">
        <f t="shared" si="17"/>
        <v>陸側ケース④四万十町</v>
      </c>
      <c r="B359" s="160" t="s">
        <v>38</v>
      </c>
      <c r="C359" s="160" t="s">
        <v>67</v>
      </c>
      <c r="D359" s="160" t="s">
        <v>83</v>
      </c>
      <c r="E359" s="160"/>
      <c r="F359" s="172" t="s">
        <v>34</v>
      </c>
      <c r="G359" s="173">
        <v>30</v>
      </c>
      <c r="H359" s="174">
        <v>4800</v>
      </c>
      <c r="I359" s="174">
        <v>40</v>
      </c>
      <c r="J359" s="174">
        <v>1200</v>
      </c>
      <c r="K359" s="174">
        <v>100</v>
      </c>
      <c r="L359" s="175">
        <v>6200</v>
      </c>
    </row>
    <row r="360" spans="1:12">
      <c r="A360" s="183" t="str">
        <f t="shared" si="17"/>
        <v>陸側ケース④大月町</v>
      </c>
      <c r="B360" s="160" t="s">
        <v>38</v>
      </c>
      <c r="C360" s="160" t="s">
        <v>67</v>
      </c>
      <c r="D360" s="160" t="s">
        <v>83</v>
      </c>
      <c r="E360" s="160"/>
      <c r="F360" s="172" t="s">
        <v>35</v>
      </c>
      <c r="G360" s="173">
        <v>20</v>
      </c>
      <c r="H360" s="174" t="s">
        <v>65</v>
      </c>
      <c r="I360" s="174" t="s">
        <v>65</v>
      </c>
      <c r="J360" s="174">
        <v>1200</v>
      </c>
      <c r="K360" s="174">
        <v>0</v>
      </c>
      <c r="L360" s="175">
        <v>1200</v>
      </c>
    </row>
    <row r="361" spans="1:12">
      <c r="A361" s="183" t="str">
        <f t="shared" si="17"/>
        <v>陸側ケース④三原村</v>
      </c>
      <c r="B361" s="160" t="s">
        <v>38</v>
      </c>
      <c r="C361" s="160" t="s">
        <v>67</v>
      </c>
      <c r="D361" s="160" t="s">
        <v>83</v>
      </c>
      <c r="E361" s="160"/>
      <c r="F361" s="172" t="s">
        <v>36</v>
      </c>
      <c r="G361" s="173" t="s">
        <v>65</v>
      </c>
      <c r="H361" s="174">
        <v>30</v>
      </c>
      <c r="I361" s="174" t="s">
        <v>65</v>
      </c>
      <c r="J361" s="174">
        <v>0</v>
      </c>
      <c r="K361" s="174">
        <v>10</v>
      </c>
      <c r="L361" s="175">
        <v>40</v>
      </c>
    </row>
    <row r="362" spans="1:12">
      <c r="A362" s="183" t="str">
        <f t="shared" si="17"/>
        <v>陸側ケース④黒潮町</v>
      </c>
      <c r="B362" s="160" t="s">
        <v>38</v>
      </c>
      <c r="C362" s="160" t="s">
        <v>67</v>
      </c>
      <c r="D362" s="160" t="s">
        <v>83</v>
      </c>
      <c r="E362" s="160"/>
      <c r="F362" s="176" t="s">
        <v>37</v>
      </c>
      <c r="G362" s="177">
        <v>20</v>
      </c>
      <c r="H362" s="178">
        <v>2400</v>
      </c>
      <c r="I362" s="178">
        <v>30</v>
      </c>
      <c r="J362" s="178">
        <v>3800</v>
      </c>
      <c r="K362" s="178">
        <v>70</v>
      </c>
      <c r="L362" s="179">
        <v>6300</v>
      </c>
    </row>
    <row r="363" spans="1:12">
      <c r="A363" s="183" t="str">
        <f>B363&amp;C363&amp;F363</f>
        <v>合計</v>
      </c>
      <c r="B363" s="163"/>
      <c r="C363" s="163"/>
      <c r="D363" s="163"/>
      <c r="E363" s="163"/>
      <c r="F363" s="164" t="s">
        <v>122</v>
      </c>
      <c r="G363" s="180">
        <v>1100</v>
      </c>
      <c r="H363" s="181">
        <v>80000</v>
      </c>
      <c r="I363" s="181">
        <v>710</v>
      </c>
      <c r="J363" s="181">
        <v>66000</v>
      </c>
      <c r="K363" s="181">
        <v>5500</v>
      </c>
      <c r="L363" s="182">
        <v>153000</v>
      </c>
    </row>
    <row r="364" spans="1:12">
      <c r="A364" s="183" t="str">
        <f t="shared" ref="A364:A366" si="18">B364&amp;C364&amp;F364</f>
        <v>00市町村名</v>
      </c>
      <c r="B364" s="163">
        <v>0</v>
      </c>
      <c r="C364" s="163">
        <v>0</v>
      </c>
      <c r="D364" s="163">
        <v>0</v>
      </c>
      <c r="E364" s="163"/>
      <c r="F364" s="164" t="s">
        <v>86</v>
      </c>
      <c r="G364" s="165" t="s">
        <v>117</v>
      </c>
      <c r="H364" s="166" t="s">
        <v>118</v>
      </c>
      <c r="I364" s="166" t="s">
        <v>119</v>
      </c>
      <c r="J364" s="166" t="s">
        <v>120</v>
      </c>
      <c r="K364" s="166" t="s">
        <v>121</v>
      </c>
      <c r="L364" s="167" t="s">
        <v>122</v>
      </c>
    </row>
    <row r="365" spans="1:12">
      <c r="A365" s="183" t="str">
        <f t="shared" si="18"/>
        <v>陸側ケース④高知市</v>
      </c>
      <c r="B365" s="160" t="s">
        <v>38</v>
      </c>
      <c r="C365" s="160" t="s">
        <v>67</v>
      </c>
      <c r="D365" s="160" t="s">
        <v>94</v>
      </c>
      <c r="E365" s="160"/>
      <c r="F365" s="168" t="s">
        <v>4</v>
      </c>
      <c r="G365" s="169">
        <v>340</v>
      </c>
      <c r="H365" s="170">
        <v>32000</v>
      </c>
      <c r="I365" s="170">
        <v>260</v>
      </c>
      <c r="J365" s="170">
        <v>16000</v>
      </c>
      <c r="K365" s="170">
        <v>3700</v>
      </c>
      <c r="L365" s="171">
        <v>52000</v>
      </c>
    </row>
    <row r="366" spans="1:12">
      <c r="A366" s="183" t="str">
        <f t="shared" si="18"/>
        <v>陸側ケース④室戸市</v>
      </c>
      <c r="B366" s="160" t="s">
        <v>38</v>
      </c>
      <c r="C366" s="160" t="s">
        <v>67</v>
      </c>
      <c r="D366" s="160" t="s">
        <v>94</v>
      </c>
      <c r="E366" s="160"/>
      <c r="F366" s="172" t="s">
        <v>5</v>
      </c>
      <c r="G366" s="173">
        <v>10</v>
      </c>
      <c r="H366" s="174">
        <v>340</v>
      </c>
      <c r="I366" s="174" t="s">
        <v>65</v>
      </c>
      <c r="J366" s="174">
        <v>4000</v>
      </c>
      <c r="K366" s="174">
        <v>70</v>
      </c>
      <c r="L366" s="175">
        <v>4500</v>
      </c>
    </row>
    <row r="367" spans="1:12">
      <c r="A367" s="183" t="str">
        <f>B367&amp;C367&amp;F367</f>
        <v>陸側ケース④安芸市</v>
      </c>
      <c r="B367" s="160" t="s">
        <v>38</v>
      </c>
      <c r="C367" s="160" t="s">
        <v>67</v>
      </c>
      <c r="D367" s="160" t="s">
        <v>94</v>
      </c>
      <c r="E367" s="160"/>
      <c r="F367" s="172" t="s">
        <v>6</v>
      </c>
      <c r="G367" s="173">
        <v>30</v>
      </c>
      <c r="H367" s="174">
        <v>4700</v>
      </c>
      <c r="I367" s="174">
        <v>20</v>
      </c>
      <c r="J367" s="174">
        <v>2700</v>
      </c>
      <c r="K367" s="174">
        <v>370</v>
      </c>
      <c r="L367" s="175">
        <v>7800</v>
      </c>
    </row>
    <row r="368" spans="1:12">
      <c r="A368" s="183" t="str">
        <f t="shared" ref="A368:A398" si="19">B368&amp;C368&amp;F368</f>
        <v>陸側ケース④南国市</v>
      </c>
      <c r="B368" s="160" t="s">
        <v>38</v>
      </c>
      <c r="C368" s="160" t="s">
        <v>67</v>
      </c>
      <c r="D368" s="160" t="s">
        <v>94</v>
      </c>
      <c r="E368" s="160"/>
      <c r="F368" s="172" t="s">
        <v>7</v>
      </c>
      <c r="G368" s="173">
        <v>20</v>
      </c>
      <c r="H368" s="174">
        <v>7200</v>
      </c>
      <c r="I368" s="174">
        <v>20</v>
      </c>
      <c r="J368" s="174">
        <v>3200</v>
      </c>
      <c r="K368" s="174">
        <v>380</v>
      </c>
      <c r="L368" s="175">
        <v>11000</v>
      </c>
    </row>
    <row r="369" spans="1:12">
      <c r="A369" s="183" t="str">
        <f t="shared" si="19"/>
        <v>陸側ケース④土佐市</v>
      </c>
      <c r="B369" s="160" t="s">
        <v>38</v>
      </c>
      <c r="C369" s="160" t="s">
        <v>67</v>
      </c>
      <c r="D369" s="160" t="s">
        <v>94</v>
      </c>
      <c r="E369" s="160"/>
      <c r="F369" s="172" t="s">
        <v>8</v>
      </c>
      <c r="G369" s="173">
        <v>270</v>
      </c>
      <c r="H369" s="174">
        <v>1600</v>
      </c>
      <c r="I369" s="174">
        <v>30</v>
      </c>
      <c r="J369" s="174">
        <v>3600</v>
      </c>
      <c r="K369" s="174">
        <v>60</v>
      </c>
      <c r="L369" s="175">
        <v>5500</v>
      </c>
    </row>
    <row r="370" spans="1:12">
      <c r="A370" s="183" t="str">
        <f t="shared" si="19"/>
        <v>陸側ケース④須崎市</v>
      </c>
      <c r="B370" s="160" t="s">
        <v>38</v>
      </c>
      <c r="C370" s="160" t="s">
        <v>67</v>
      </c>
      <c r="D370" s="160" t="s">
        <v>94</v>
      </c>
      <c r="E370" s="160"/>
      <c r="F370" s="172" t="s">
        <v>9</v>
      </c>
      <c r="G370" s="173">
        <v>50</v>
      </c>
      <c r="H370" s="174">
        <v>1000</v>
      </c>
      <c r="I370" s="174">
        <v>20</v>
      </c>
      <c r="J370" s="174">
        <v>7200</v>
      </c>
      <c r="K370" s="174">
        <v>60</v>
      </c>
      <c r="L370" s="175">
        <v>8300</v>
      </c>
    </row>
    <row r="371" spans="1:12">
      <c r="A371" s="183" t="str">
        <f t="shared" si="19"/>
        <v>陸側ケース④宿毛市</v>
      </c>
      <c r="B371" s="160" t="s">
        <v>38</v>
      </c>
      <c r="C371" s="160" t="s">
        <v>67</v>
      </c>
      <c r="D371" s="160" t="s">
        <v>94</v>
      </c>
      <c r="E371" s="160"/>
      <c r="F371" s="172" t="s">
        <v>10</v>
      </c>
      <c r="G371" s="173">
        <v>10</v>
      </c>
      <c r="H371" s="174">
        <v>130</v>
      </c>
      <c r="I371" s="174" t="s">
        <v>65</v>
      </c>
      <c r="J371" s="174">
        <v>5300</v>
      </c>
      <c r="K371" s="174">
        <v>10</v>
      </c>
      <c r="L371" s="175">
        <v>5500</v>
      </c>
    </row>
    <row r="372" spans="1:12">
      <c r="A372" s="183" t="str">
        <f t="shared" si="19"/>
        <v>陸側ケース④土佐清水市</v>
      </c>
      <c r="B372" s="160" t="s">
        <v>38</v>
      </c>
      <c r="C372" s="160" t="s">
        <v>67</v>
      </c>
      <c r="D372" s="160" t="s">
        <v>94</v>
      </c>
      <c r="E372" s="160"/>
      <c r="F372" s="172" t="s">
        <v>11</v>
      </c>
      <c r="G372" s="173">
        <v>30</v>
      </c>
      <c r="H372" s="174">
        <v>170</v>
      </c>
      <c r="I372" s="174" t="s">
        <v>65</v>
      </c>
      <c r="J372" s="174">
        <v>6600</v>
      </c>
      <c r="K372" s="174">
        <v>40</v>
      </c>
      <c r="L372" s="175">
        <v>6800</v>
      </c>
    </row>
    <row r="373" spans="1:12">
      <c r="A373" s="183" t="str">
        <f t="shared" si="19"/>
        <v>陸側ケース④四万十市</v>
      </c>
      <c r="B373" s="160" t="s">
        <v>38</v>
      </c>
      <c r="C373" s="160" t="s">
        <v>67</v>
      </c>
      <c r="D373" s="160" t="s">
        <v>94</v>
      </c>
      <c r="E373" s="160"/>
      <c r="F373" s="172" t="s">
        <v>12</v>
      </c>
      <c r="G373" s="173">
        <v>140</v>
      </c>
      <c r="H373" s="174">
        <v>1100</v>
      </c>
      <c r="I373" s="174">
        <v>30</v>
      </c>
      <c r="J373" s="174">
        <v>1300</v>
      </c>
      <c r="K373" s="174">
        <v>130</v>
      </c>
      <c r="L373" s="175">
        <v>2700</v>
      </c>
    </row>
    <row r="374" spans="1:12">
      <c r="A374" s="183" t="str">
        <f t="shared" si="19"/>
        <v>陸側ケース④香南市</v>
      </c>
      <c r="B374" s="160" t="s">
        <v>38</v>
      </c>
      <c r="C374" s="160" t="s">
        <v>67</v>
      </c>
      <c r="D374" s="160" t="s">
        <v>94</v>
      </c>
      <c r="E374" s="160"/>
      <c r="F374" s="172" t="s">
        <v>13</v>
      </c>
      <c r="G374" s="173">
        <v>10</v>
      </c>
      <c r="H374" s="174">
        <v>4800</v>
      </c>
      <c r="I374" s="174">
        <v>10</v>
      </c>
      <c r="J374" s="174">
        <v>4200</v>
      </c>
      <c r="K374" s="174">
        <v>80</v>
      </c>
      <c r="L374" s="175">
        <v>9200</v>
      </c>
    </row>
    <row r="375" spans="1:12">
      <c r="A375" s="183" t="str">
        <f t="shared" si="19"/>
        <v>陸側ケース④香美市</v>
      </c>
      <c r="B375" s="160" t="s">
        <v>38</v>
      </c>
      <c r="C375" s="160" t="s">
        <v>67</v>
      </c>
      <c r="D375" s="160" t="s">
        <v>94</v>
      </c>
      <c r="E375" s="160"/>
      <c r="F375" s="172" t="s">
        <v>14</v>
      </c>
      <c r="G375" s="173" t="s">
        <v>65</v>
      </c>
      <c r="H375" s="174">
        <v>4600</v>
      </c>
      <c r="I375" s="174">
        <v>30</v>
      </c>
      <c r="J375" s="174">
        <v>0</v>
      </c>
      <c r="K375" s="174">
        <v>880</v>
      </c>
      <c r="L375" s="175">
        <v>5500</v>
      </c>
    </row>
    <row r="376" spans="1:12">
      <c r="A376" s="183" t="str">
        <f t="shared" si="19"/>
        <v>陸側ケース④東洋町</v>
      </c>
      <c r="B376" s="160" t="s">
        <v>38</v>
      </c>
      <c r="C376" s="160" t="s">
        <v>67</v>
      </c>
      <c r="D376" s="160" t="s">
        <v>94</v>
      </c>
      <c r="E376" s="160"/>
      <c r="F376" s="172" t="s">
        <v>15</v>
      </c>
      <c r="G376" s="173">
        <v>10</v>
      </c>
      <c r="H376" s="174">
        <v>150</v>
      </c>
      <c r="I376" s="174" t="s">
        <v>65</v>
      </c>
      <c r="J376" s="174">
        <v>1000</v>
      </c>
      <c r="K376" s="174">
        <v>70</v>
      </c>
      <c r="L376" s="175">
        <v>1300</v>
      </c>
    </row>
    <row r="377" spans="1:12">
      <c r="A377" s="183" t="str">
        <f t="shared" si="19"/>
        <v>陸側ケース④奈半利町</v>
      </c>
      <c r="B377" s="160" t="s">
        <v>38</v>
      </c>
      <c r="C377" s="160" t="s">
        <v>67</v>
      </c>
      <c r="D377" s="160" t="s">
        <v>94</v>
      </c>
      <c r="E377" s="160"/>
      <c r="F377" s="172" t="s">
        <v>16</v>
      </c>
      <c r="G377" s="173" t="s">
        <v>65</v>
      </c>
      <c r="H377" s="174">
        <v>1100</v>
      </c>
      <c r="I377" s="174">
        <v>10</v>
      </c>
      <c r="J377" s="174">
        <v>600</v>
      </c>
      <c r="K377" s="174">
        <v>30</v>
      </c>
      <c r="L377" s="175">
        <v>1700</v>
      </c>
    </row>
    <row r="378" spans="1:12">
      <c r="A378" s="183" t="str">
        <f t="shared" si="19"/>
        <v>陸側ケース④田野町</v>
      </c>
      <c r="B378" s="160" t="s">
        <v>38</v>
      </c>
      <c r="C378" s="160" t="s">
        <v>67</v>
      </c>
      <c r="D378" s="160" t="s">
        <v>94</v>
      </c>
      <c r="E378" s="160"/>
      <c r="F378" s="172" t="s">
        <v>17</v>
      </c>
      <c r="G378" s="173">
        <v>10</v>
      </c>
      <c r="H378" s="174">
        <v>1300</v>
      </c>
      <c r="I378" s="174" t="s">
        <v>65</v>
      </c>
      <c r="J378" s="174">
        <v>560</v>
      </c>
      <c r="K378" s="174">
        <v>100</v>
      </c>
      <c r="L378" s="175">
        <v>2000</v>
      </c>
    </row>
    <row r="379" spans="1:12">
      <c r="A379" s="183" t="str">
        <f t="shared" si="19"/>
        <v>陸側ケース④安田町</v>
      </c>
      <c r="B379" s="160" t="s">
        <v>38</v>
      </c>
      <c r="C379" s="160" t="s">
        <v>67</v>
      </c>
      <c r="D379" s="160" t="s">
        <v>94</v>
      </c>
      <c r="E379" s="160"/>
      <c r="F379" s="172" t="s">
        <v>18</v>
      </c>
      <c r="G379" s="173" t="s">
        <v>65</v>
      </c>
      <c r="H379" s="174">
        <v>780</v>
      </c>
      <c r="I379" s="174">
        <v>10</v>
      </c>
      <c r="J379" s="174">
        <v>180</v>
      </c>
      <c r="K379" s="174">
        <v>40</v>
      </c>
      <c r="L379" s="175">
        <v>1000</v>
      </c>
    </row>
    <row r="380" spans="1:12">
      <c r="A380" s="183" t="str">
        <f t="shared" si="19"/>
        <v>陸側ケース④北川村</v>
      </c>
      <c r="B380" s="160" t="s">
        <v>38</v>
      </c>
      <c r="C380" s="160" t="s">
        <v>67</v>
      </c>
      <c r="D380" s="160" t="s">
        <v>94</v>
      </c>
      <c r="E380" s="160"/>
      <c r="F380" s="172" t="s">
        <v>19</v>
      </c>
      <c r="G380" s="173">
        <v>0</v>
      </c>
      <c r="H380" s="174">
        <v>310</v>
      </c>
      <c r="I380" s="174" t="s">
        <v>65</v>
      </c>
      <c r="J380" s="174">
        <v>0</v>
      </c>
      <c r="K380" s="174">
        <v>10</v>
      </c>
      <c r="L380" s="175">
        <v>320</v>
      </c>
    </row>
    <row r="381" spans="1:12">
      <c r="A381" s="183" t="str">
        <f t="shared" si="19"/>
        <v>陸側ケース④馬路村</v>
      </c>
      <c r="B381" s="160" t="s">
        <v>38</v>
      </c>
      <c r="C381" s="160" t="s">
        <v>67</v>
      </c>
      <c r="D381" s="160" t="s">
        <v>94</v>
      </c>
      <c r="E381" s="160"/>
      <c r="F381" s="172" t="s">
        <v>20</v>
      </c>
      <c r="G381" s="173">
        <v>0</v>
      </c>
      <c r="H381" s="174">
        <v>100</v>
      </c>
      <c r="I381" s="174" t="s">
        <v>65</v>
      </c>
      <c r="J381" s="174">
        <v>0</v>
      </c>
      <c r="K381" s="174">
        <v>40</v>
      </c>
      <c r="L381" s="175">
        <v>140</v>
      </c>
    </row>
    <row r="382" spans="1:12">
      <c r="A382" s="183" t="str">
        <f t="shared" si="19"/>
        <v>陸側ケース④芸西村</v>
      </c>
      <c r="B382" s="160" t="s">
        <v>38</v>
      </c>
      <c r="C382" s="160" t="s">
        <v>67</v>
      </c>
      <c r="D382" s="160" t="s">
        <v>94</v>
      </c>
      <c r="E382" s="160"/>
      <c r="F382" s="172" t="s">
        <v>21</v>
      </c>
      <c r="G382" s="173" t="s">
        <v>65</v>
      </c>
      <c r="H382" s="174">
        <v>360</v>
      </c>
      <c r="I382" s="174" t="s">
        <v>65</v>
      </c>
      <c r="J382" s="174">
        <v>60</v>
      </c>
      <c r="K382" s="174">
        <v>30</v>
      </c>
      <c r="L382" s="175">
        <v>460</v>
      </c>
    </row>
    <row r="383" spans="1:12">
      <c r="A383" s="183" t="str">
        <f t="shared" si="19"/>
        <v>陸側ケース④本山町</v>
      </c>
      <c r="B383" s="160" t="s">
        <v>38</v>
      </c>
      <c r="C383" s="160" t="s">
        <v>67</v>
      </c>
      <c r="D383" s="160" t="s">
        <v>94</v>
      </c>
      <c r="E383" s="160"/>
      <c r="F383" s="172" t="s">
        <v>22</v>
      </c>
      <c r="G383" s="173">
        <v>0</v>
      </c>
      <c r="H383" s="174">
        <v>560</v>
      </c>
      <c r="I383" s="174">
        <v>10</v>
      </c>
      <c r="J383" s="174">
        <v>0</v>
      </c>
      <c r="K383" s="174">
        <v>20</v>
      </c>
      <c r="L383" s="175">
        <v>580</v>
      </c>
    </row>
    <row r="384" spans="1:12">
      <c r="A384" s="183" t="str">
        <f t="shared" si="19"/>
        <v>陸側ケース④大豊町</v>
      </c>
      <c r="B384" s="160" t="s">
        <v>38</v>
      </c>
      <c r="C384" s="160" t="s">
        <v>67</v>
      </c>
      <c r="D384" s="160" t="s">
        <v>94</v>
      </c>
      <c r="E384" s="160"/>
      <c r="F384" s="172" t="s">
        <v>23</v>
      </c>
      <c r="G384" s="173" t="s">
        <v>65</v>
      </c>
      <c r="H384" s="174">
        <v>1900</v>
      </c>
      <c r="I384" s="174">
        <v>30</v>
      </c>
      <c r="J384" s="174">
        <v>0</v>
      </c>
      <c r="K384" s="174">
        <v>10</v>
      </c>
      <c r="L384" s="175">
        <v>1900</v>
      </c>
    </row>
    <row r="385" spans="1:12">
      <c r="A385" s="183" t="str">
        <f t="shared" si="19"/>
        <v>陸側ケース④土佐町</v>
      </c>
      <c r="B385" s="160" t="s">
        <v>38</v>
      </c>
      <c r="C385" s="160" t="s">
        <v>67</v>
      </c>
      <c r="D385" s="160" t="s">
        <v>94</v>
      </c>
      <c r="E385" s="160"/>
      <c r="F385" s="172" t="s">
        <v>24</v>
      </c>
      <c r="G385" s="173">
        <v>0</v>
      </c>
      <c r="H385" s="174">
        <v>450</v>
      </c>
      <c r="I385" s="174">
        <v>10</v>
      </c>
      <c r="J385" s="174">
        <v>0</v>
      </c>
      <c r="K385" s="174">
        <v>20</v>
      </c>
      <c r="L385" s="175">
        <v>470</v>
      </c>
    </row>
    <row r="386" spans="1:12">
      <c r="A386" s="183" t="str">
        <f t="shared" si="19"/>
        <v>陸側ケース④大川村</v>
      </c>
      <c r="B386" s="160" t="s">
        <v>38</v>
      </c>
      <c r="C386" s="160" t="s">
        <v>67</v>
      </c>
      <c r="D386" s="160" t="s">
        <v>94</v>
      </c>
      <c r="E386" s="160"/>
      <c r="F386" s="172" t="s">
        <v>25</v>
      </c>
      <c r="G386" s="173">
        <v>0</v>
      </c>
      <c r="H386" s="174">
        <v>50</v>
      </c>
      <c r="I386" s="174" t="s">
        <v>65</v>
      </c>
      <c r="J386" s="174">
        <v>0</v>
      </c>
      <c r="K386" s="174" t="s">
        <v>65</v>
      </c>
      <c r="L386" s="175">
        <v>60</v>
      </c>
    </row>
    <row r="387" spans="1:12">
      <c r="A387" s="183" t="str">
        <f t="shared" si="19"/>
        <v>陸側ケース④いの町</v>
      </c>
      <c r="B387" s="160" t="s">
        <v>38</v>
      </c>
      <c r="C387" s="160" t="s">
        <v>67</v>
      </c>
      <c r="D387" s="160" t="s">
        <v>94</v>
      </c>
      <c r="E387" s="160"/>
      <c r="F387" s="172" t="s">
        <v>26</v>
      </c>
      <c r="G387" s="173">
        <v>40</v>
      </c>
      <c r="H387" s="174">
        <v>1900</v>
      </c>
      <c r="I387" s="174">
        <v>50</v>
      </c>
      <c r="J387" s="174">
        <v>0</v>
      </c>
      <c r="K387" s="174">
        <v>80</v>
      </c>
      <c r="L387" s="175">
        <v>2100</v>
      </c>
    </row>
    <row r="388" spans="1:12">
      <c r="A388" s="183" t="str">
        <f t="shared" si="19"/>
        <v>陸側ケース④仁淀川町</v>
      </c>
      <c r="B388" s="160" t="s">
        <v>38</v>
      </c>
      <c r="C388" s="160" t="s">
        <v>67</v>
      </c>
      <c r="D388" s="160" t="s">
        <v>94</v>
      </c>
      <c r="E388" s="160"/>
      <c r="F388" s="172" t="s">
        <v>27</v>
      </c>
      <c r="G388" s="173" t="s">
        <v>65</v>
      </c>
      <c r="H388" s="174">
        <v>550</v>
      </c>
      <c r="I388" s="174">
        <v>10</v>
      </c>
      <c r="J388" s="174">
        <v>0</v>
      </c>
      <c r="K388" s="174">
        <v>20</v>
      </c>
      <c r="L388" s="175">
        <v>580</v>
      </c>
    </row>
    <row r="389" spans="1:12">
      <c r="A389" s="183" t="str">
        <f t="shared" si="19"/>
        <v>陸側ケース④中土佐町</v>
      </c>
      <c r="B389" s="160" t="s">
        <v>38</v>
      </c>
      <c r="C389" s="160" t="s">
        <v>67</v>
      </c>
      <c r="D389" s="160" t="s">
        <v>94</v>
      </c>
      <c r="E389" s="160"/>
      <c r="F389" s="172" t="s">
        <v>28</v>
      </c>
      <c r="G389" s="173">
        <v>30</v>
      </c>
      <c r="H389" s="174">
        <v>2000</v>
      </c>
      <c r="I389" s="174">
        <v>20</v>
      </c>
      <c r="J389" s="174">
        <v>2700</v>
      </c>
      <c r="K389" s="174">
        <v>10</v>
      </c>
      <c r="L389" s="175">
        <v>4800</v>
      </c>
    </row>
    <row r="390" spans="1:12">
      <c r="A390" s="183" t="str">
        <f t="shared" si="19"/>
        <v>陸側ケース④佐川町</v>
      </c>
      <c r="B390" s="160" t="s">
        <v>38</v>
      </c>
      <c r="C390" s="160" t="s">
        <v>67</v>
      </c>
      <c r="D390" s="160" t="s">
        <v>94</v>
      </c>
      <c r="E390" s="160"/>
      <c r="F390" s="172" t="s">
        <v>29</v>
      </c>
      <c r="G390" s="173" t="s">
        <v>65</v>
      </c>
      <c r="H390" s="174">
        <v>1400</v>
      </c>
      <c r="I390" s="174">
        <v>10</v>
      </c>
      <c r="J390" s="174">
        <v>0</v>
      </c>
      <c r="K390" s="174">
        <v>60</v>
      </c>
      <c r="L390" s="175">
        <v>1400</v>
      </c>
    </row>
    <row r="391" spans="1:12">
      <c r="A391" s="183" t="str">
        <f t="shared" si="19"/>
        <v>陸側ケース④越知町</v>
      </c>
      <c r="B391" s="160" t="s">
        <v>38</v>
      </c>
      <c r="C391" s="160" t="s">
        <v>67</v>
      </c>
      <c r="D391" s="160" t="s">
        <v>94</v>
      </c>
      <c r="E391" s="160"/>
      <c r="F391" s="172" t="s">
        <v>30</v>
      </c>
      <c r="G391" s="173">
        <v>0</v>
      </c>
      <c r="H391" s="174">
        <v>620</v>
      </c>
      <c r="I391" s="174">
        <v>10</v>
      </c>
      <c r="J391" s="174">
        <v>0</v>
      </c>
      <c r="K391" s="174">
        <v>240</v>
      </c>
      <c r="L391" s="175">
        <v>870</v>
      </c>
    </row>
    <row r="392" spans="1:12">
      <c r="A392" s="183" t="str">
        <f t="shared" si="19"/>
        <v>陸側ケース④檮原町</v>
      </c>
      <c r="B392" s="160" t="s">
        <v>38</v>
      </c>
      <c r="C392" s="160" t="s">
        <v>67</v>
      </c>
      <c r="D392" s="160" t="s">
        <v>94</v>
      </c>
      <c r="E392" s="160"/>
      <c r="F392" s="172" t="s">
        <v>31</v>
      </c>
      <c r="G392" s="173" t="s">
        <v>65</v>
      </c>
      <c r="H392" s="174">
        <v>540</v>
      </c>
      <c r="I392" s="174">
        <v>10</v>
      </c>
      <c r="J392" s="174">
        <v>0</v>
      </c>
      <c r="K392" s="174">
        <v>10</v>
      </c>
      <c r="L392" s="175">
        <v>560</v>
      </c>
    </row>
    <row r="393" spans="1:12">
      <c r="A393" s="183" t="str">
        <f t="shared" si="19"/>
        <v>陸側ケース④日高村</v>
      </c>
      <c r="B393" s="160" t="s">
        <v>38</v>
      </c>
      <c r="C393" s="160" t="s">
        <v>67</v>
      </c>
      <c r="D393" s="160" t="s">
        <v>94</v>
      </c>
      <c r="E393" s="160"/>
      <c r="F393" s="172" t="s">
        <v>32</v>
      </c>
      <c r="G393" s="173">
        <v>10</v>
      </c>
      <c r="H393" s="174">
        <v>270</v>
      </c>
      <c r="I393" s="174">
        <v>10</v>
      </c>
      <c r="J393" s="174">
        <v>0</v>
      </c>
      <c r="K393" s="174">
        <v>10</v>
      </c>
      <c r="L393" s="175">
        <v>290</v>
      </c>
    </row>
    <row r="394" spans="1:12">
      <c r="A394" s="183" t="str">
        <f t="shared" si="19"/>
        <v>陸側ケース④津野町</v>
      </c>
      <c r="B394" s="160" t="s">
        <v>38</v>
      </c>
      <c r="C394" s="160" t="s">
        <v>67</v>
      </c>
      <c r="D394" s="160" t="s">
        <v>94</v>
      </c>
      <c r="E394" s="160"/>
      <c r="F394" s="172" t="s">
        <v>33</v>
      </c>
      <c r="G394" s="173" t="s">
        <v>65</v>
      </c>
      <c r="H394" s="174">
        <v>1000</v>
      </c>
      <c r="I394" s="174">
        <v>20</v>
      </c>
      <c r="J394" s="174">
        <v>0</v>
      </c>
      <c r="K394" s="174">
        <v>20</v>
      </c>
      <c r="L394" s="175">
        <v>1100</v>
      </c>
    </row>
    <row r="395" spans="1:12">
      <c r="A395" s="183" t="str">
        <f t="shared" si="19"/>
        <v>陸側ケース④四万十町</v>
      </c>
      <c r="B395" s="160" t="s">
        <v>38</v>
      </c>
      <c r="C395" s="160" t="s">
        <v>67</v>
      </c>
      <c r="D395" s="160" t="s">
        <v>94</v>
      </c>
      <c r="E395" s="160"/>
      <c r="F395" s="172" t="s">
        <v>34</v>
      </c>
      <c r="G395" s="173">
        <v>30</v>
      </c>
      <c r="H395" s="174">
        <v>4800</v>
      </c>
      <c r="I395" s="174">
        <v>40</v>
      </c>
      <c r="J395" s="174">
        <v>1200</v>
      </c>
      <c r="K395" s="174">
        <v>120</v>
      </c>
      <c r="L395" s="175">
        <v>6200</v>
      </c>
    </row>
    <row r="396" spans="1:12">
      <c r="A396" s="183" t="str">
        <f t="shared" si="19"/>
        <v>陸側ケース④大月町</v>
      </c>
      <c r="B396" s="160" t="s">
        <v>38</v>
      </c>
      <c r="C396" s="160" t="s">
        <v>67</v>
      </c>
      <c r="D396" s="160" t="s">
        <v>94</v>
      </c>
      <c r="E396" s="160"/>
      <c r="F396" s="172" t="s">
        <v>35</v>
      </c>
      <c r="G396" s="173">
        <v>20</v>
      </c>
      <c r="H396" s="174" t="s">
        <v>65</v>
      </c>
      <c r="I396" s="174" t="s">
        <v>65</v>
      </c>
      <c r="J396" s="174">
        <v>1200</v>
      </c>
      <c r="K396" s="174">
        <v>0</v>
      </c>
      <c r="L396" s="175">
        <v>1200</v>
      </c>
    </row>
    <row r="397" spans="1:12">
      <c r="A397" s="183" t="str">
        <f t="shared" si="19"/>
        <v>陸側ケース④三原村</v>
      </c>
      <c r="B397" s="160" t="s">
        <v>38</v>
      </c>
      <c r="C397" s="160" t="s">
        <v>67</v>
      </c>
      <c r="D397" s="160" t="s">
        <v>94</v>
      </c>
      <c r="E397" s="160"/>
      <c r="F397" s="172" t="s">
        <v>36</v>
      </c>
      <c r="G397" s="173" t="s">
        <v>65</v>
      </c>
      <c r="H397" s="174">
        <v>30</v>
      </c>
      <c r="I397" s="174" t="s">
        <v>65</v>
      </c>
      <c r="J397" s="174">
        <v>0</v>
      </c>
      <c r="K397" s="174">
        <v>10</v>
      </c>
      <c r="L397" s="175">
        <v>40</v>
      </c>
    </row>
    <row r="398" spans="1:12">
      <c r="A398" s="183" t="str">
        <f t="shared" si="19"/>
        <v>陸側ケース④黒潮町</v>
      </c>
      <c r="B398" s="160" t="s">
        <v>38</v>
      </c>
      <c r="C398" s="160" t="s">
        <v>67</v>
      </c>
      <c r="D398" s="160" t="s">
        <v>94</v>
      </c>
      <c r="E398" s="160"/>
      <c r="F398" s="176" t="s">
        <v>37</v>
      </c>
      <c r="G398" s="177">
        <v>20</v>
      </c>
      <c r="H398" s="178">
        <v>2400</v>
      </c>
      <c r="I398" s="178">
        <v>30</v>
      </c>
      <c r="J398" s="178">
        <v>3800</v>
      </c>
      <c r="K398" s="178">
        <v>90</v>
      </c>
      <c r="L398" s="179">
        <v>6300</v>
      </c>
    </row>
    <row r="399" spans="1:12">
      <c r="A399" s="183" t="str">
        <f>B399&amp;C399&amp;F399</f>
        <v>合計</v>
      </c>
      <c r="B399" s="163"/>
      <c r="C399" s="163"/>
      <c r="D399" s="163"/>
      <c r="E399" s="163"/>
      <c r="F399" s="164" t="s">
        <v>122</v>
      </c>
      <c r="G399" s="180">
        <v>1100</v>
      </c>
      <c r="H399" s="181">
        <v>80000</v>
      </c>
      <c r="I399" s="181">
        <v>710</v>
      </c>
      <c r="J399" s="181">
        <v>66000</v>
      </c>
      <c r="K399" s="181">
        <v>6800</v>
      </c>
      <c r="L399" s="182">
        <v>154000</v>
      </c>
    </row>
    <row r="400" spans="1:12">
      <c r="A400" s="183" t="str">
        <f t="shared" ref="A400:A463" si="20">B400&amp;C400&amp;F400</f>
        <v>00市町村名</v>
      </c>
      <c r="B400" s="163">
        <v>0</v>
      </c>
      <c r="C400" s="163">
        <v>0</v>
      </c>
      <c r="D400" s="163">
        <v>0</v>
      </c>
      <c r="E400" s="163"/>
      <c r="F400" s="164" t="s">
        <v>86</v>
      </c>
      <c r="G400" s="165" t="s">
        <v>117</v>
      </c>
      <c r="H400" s="166" t="s">
        <v>118</v>
      </c>
      <c r="I400" s="166" t="s">
        <v>119</v>
      </c>
      <c r="J400" s="166" t="s">
        <v>120</v>
      </c>
      <c r="K400" s="166" t="s">
        <v>121</v>
      </c>
      <c r="L400" s="167" t="s">
        <v>122</v>
      </c>
    </row>
    <row r="401" spans="1:12">
      <c r="A401" s="183" t="str">
        <f t="shared" si="20"/>
        <v>陸側ケース④高知市</v>
      </c>
      <c r="B401" s="160" t="s">
        <v>38</v>
      </c>
      <c r="C401" s="160" t="s">
        <v>67</v>
      </c>
      <c r="D401" s="160" t="s">
        <v>96</v>
      </c>
      <c r="E401" s="160"/>
      <c r="F401" s="168" t="s">
        <v>4</v>
      </c>
      <c r="G401" s="169">
        <v>340</v>
      </c>
      <c r="H401" s="170">
        <v>32000</v>
      </c>
      <c r="I401" s="170">
        <v>260</v>
      </c>
      <c r="J401" s="170">
        <v>16000</v>
      </c>
      <c r="K401" s="170">
        <v>6700</v>
      </c>
      <c r="L401" s="171">
        <v>55000</v>
      </c>
    </row>
    <row r="402" spans="1:12">
      <c r="A402" s="183" t="str">
        <f t="shared" si="20"/>
        <v>陸側ケース④室戸市</v>
      </c>
      <c r="B402" s="160" t="s">
        <v>38</v>
      </c>
      <c r="C402" s="160" t="s">
        <v>67</v>
      </c>
      <c r="D402" s="160" t="s">
        <v>96</v>
      </c>
      <c r="E402" s="160"/>
      <c r="F402" s="172" t="s">
        <v>5</v>
      </c>
      <c r="G402" s="173">
        <v>10</v>
      </c>
      <c r="H402" s="174">
        <v>340</v>
      </c>
      <c r="I402" s="174" t="s">
        <v>65</v>
      </c>
      <c r="J402" s="174">
        <v>4000</v>
      </c>
      <c r="K402" s="174">
        <v>80</v>
      </c>
      <c r="L402" s="175">
        <v>4500</v>
      </c>
    </row>
    <row r="403" spans="1:12">
      <c r="A403" s="183" t="str">
        <f t="shared" si="20"/>
        <v>陸側ケース④安芸市</v>
      </c>
      <c r="B403" s="160" t="s">
        <v>38</v>
      </c>
      <c r="C403" s="160" t="s">
        <v>67</v>
      </c>
      <c r="D403" s="160" t="s">
        <v>96</v>
      </c>
      <c r="E403" s="160"/>
      <c r="F403" s="172" t="s">
        <v>6</v>
      </c>
      <c r="G403" s="173">
        <v>30</v>
      </c>
      <c r="H403" s="174">
        <v>4700</v>
      </c>
      <c r="I403" s="174">
        <v>20</v>
      </c>
      <c r="J403" s="174">
        <v>2700</v>
      </c>
      <c r="K403" s="174">
        <v>640</v>
      </c>
      <c r="L403" s="175">
        <v>8100</v>
      </c>
    </row>
    <row r="404" spans="1:12">
      <c r="A404" s="183" t="str">
        <f t="shared" si="20"/>
        <v>陸側ケース④南国市</v>
      </c>
      <c r="B404" s="160" t="s">
        <v>38</v>
      </c>
      <c r="C404" s="160" t="s">
        <v>67</v>
      </c>
      <c r="D404" s="160" t="s">
        <v>96</v>
      </c>
      <c r="E404" s="160"/>
      <c r="F404" s="172" t="s">
        <v>7</v>
      </c>
      <c r="G404" s="173">
        <v>20</v>
      </c>
      <c r="H404" s="174">
        <v>7200</v>
      </c>
      <c r="I404" s="174">
        <v>20</v>
      </c>
      <c r="J404" s="174">
        <v>3200</v>
      </c>
      <c r="K404" s="174">
        <v>660</v>
      </c>
      <c r="L404" s="175">
        <v>11000</v>
      </c>
    </row>
    <row r="405" spans="1:12">
      <c r="A405" s="183" t="str">
        <f t="shared" si="20"/>
        <v>陸側ケース④土佐市</v>
      </c>
      <c r="B405" s="160" t="s">
        <v>38</v>
      </c>
      <c r="C405" s="160" t="s">
        <v>67</v>
      </c>
      <c r="D405" s="160" t="s">
        <v>96</v>
      </c>
      <c r="E405" s="160"/>
      <c r="F405" s="172" t="s">
        <v>8</v>
      </c>
      <c r="G405" s="173">
        <v>270</v>
      </c>
      <c r="H405" s="174">
        <v>1600</v>
      </c>
      <c r="I405" s="174">
        <v>30</v>
      </c>
      <c r="J405" s="174">
        <v>3600</v>
      </c>
      <c r="K405" s="174">
        <v>80</v>
      </c>
      <c r="L405" s="175">
        <v>5500</v>
      </c>
    </row>
    <row r="406" spans="1:12">
      <c r="A406" s="183" t="str">
        <f t="shared" si="20"/>
        <v>陸側ケース④須崎市</v>
      </c>
      <c r="B406" s="160" t="s">
        <v>38</v>
      </c>
      <c r="C406" s="160" t="s">
        <v>67</v>
      </c>
      <c r="D406" s="160" t="s">
        <v>96</v>
      </c>
      <c r="E406" s="160"/>
      <c r="F406" s="172" t="s">
        <v>9</v>
      </c>
      <c r="G406" s="173">
        <v>50</v>
      </c>
      <c r="H406" s="174">
        <v>1000</v>
      </c>
      <c r="I406" s="174">
        <v>20</v>
      </c>
      <c r="J406" s="174">
        <v>7200</v>
      </c>
      <c r="K406" s="174">
        <v>120</v>
      </c>
      <c r="L406" s="175">
        <v>8300</v>
      </c>
    </row>
    <row r="407" spans="1:12">
      <c r="A407" s="183" t="str">
        <f t="shared" si="20"/>
        <v>陸側ケース④宿毛市</v>
      </c>
      <c r="B407" s="160" t="s">
        <v>38</v>
      </c>
      <c r="C407" s="160" t="s">
        <v>67</v>
      </c>
      <c r="D407" s="160" t="s">
        <v>96</v>
      </c>
      <c r="E407" s="160"/>
      <c r="F407" s="172" t="s">
        <v>10</v>
      </c>
      <c r="G407" s="173">
        <v>10</v>
      </c>
      <c r="H407" s="174">
        <v>130</v>
      </c>
      <c r="I407" s="174" t="s">
        <v>65</v>
      </c>
      <c r="J407" s="174">
        <v>5300</v>
      </c>
      <c r="K407" s="174">
        <v>10</v>
      </c>
      <c r="L407" s="175">
        <v>5500</v>
      </c>
    </row>
    <row r="408" spans="1:12">
      <c r="A408" s="183" t="str">
        <f t="shared" si="20"/>
        <v>陸側ケース④土佐清水市</v>
      </c>
      <c r="B408" s="160" t="s">
        <v>38</v>
      </c>
      <c r="C408" s="160" t="s">
        <v>67</v>
      </c>
      <c r="D408" s="160" t="s">
        <v>96</v>
      </c>
      <c r="E408" s="160"/>
      <c r="F408" s="172" t="s">
        <v>11</v>
      </c>
      <c r="G408" s="173">
        <v>30</v>
      </c>
      <c r="H408" s="174">
        <v>170</v>
      </c>
      <c r="I408" s="174" t="s">
        <v>65</v>
      </c>
      <c r="J408" s="174">
        <v>6600</v>
      </c>
      <c r="K408" s="174">
        <v>30</v>
      </c>
      <c r="L408" s="175">
        <v>6800</v>
      </c>
    </row>
    <row r="409" spans="1:12">
      <c r="A409" s="183" t="str">
        <f t="shared" si="20"/>
        <v>陸側ケース④四万十市</v>
      </c>
      <c r="B409" s="160" t="s">
        <v>38</v>
      </c>
      <c r="C409" s="160" t="s">
        <v>67</v>
      </c>
      <c r="D409" s="160" t="s">
        <v>96</v>
      </c>
      <c r="E409" s="160"/>
      <c r="F409" s="172" t="s">
        <v>12</v>
      </c>
      <c r="G409" s="173">
        <v>140</v>
      </c>
      <c r="H409" s="174">
        <v>1100</v>
      </c>
      <c r="I409" s="174">
        <v>30</v>
      </c>
      <c r="J409" s="174">
        <v>1300</v>
      </c>
      <c r="K409" s="174">
        <v>220</v>
      </c>
      <c r="L409" s="175">
        <v>2800</v>
      </c>
    </row>
    <row r="410" spans="1:12">
      <c r="A410" s="183" t="str">
        <f t="shared" si="20"/>
        <v>陸側ケース④香南市</v>
      </c>
      <c r="B410" s="160" t="s">
        <v>38</v>
      </c>
      <c r="C410" s="160" t="s">
        <v>67</v>
      </c>
      <c r="D410" s="160" t="s">
        <v>96</v>
      </c>
      <c r="E410" s="160"/>
      <c r="F410" s="172" t="s">
        <v>13</v>
      </c>
      <c r="G410" s="173">
        <v>10</v>
      </c>
      <c r="H410" s="174">
        <v>4800</v>
      </c>
      <c r="I410" s="174">
        <v>10</v>
      </c>
      <c r="J410" s="174">
        <v>4200</v>
      </c>
      <c r="K410" s="174">
        <v>160</v>
      </c>
      <c r="L410" s="175">
        <v>9200</v>
      </c>
    </row>
    <row r="411" spans="1:12">
      <c r="A411" s="183" t="str">
        <f t="shared" si="20"/>
        <v>陸側ケース④香美市</v>
      </c>
      <c r="B411" s="160" t="s">
        <v>38</v>
      </c>
      <c r="C411" s="160" t="s">
        <v>67</v>
      </c>
      <c r="D411" s="160" t="s">
        <v>96</v>
      </c>
      <c r="E411" s="160"/>
      <c r="F411" s="172" t="s">
        <v>14</v>
      </c>
      <c r="G411" s="173" t="s">
        <v>65</v>
      </c>
      <c r="H411" s="174">
        <v>4600</v>
      </c>
      <c r="I411" s="174">
        <v>30</v>
      </c>
      <c r="J411" s="174">
        <v>0</v>
      </c>
      <c r="K411" s="174">
        <v>1100</v>
      </c>
      <c r="L411" s="175">
        <v>5700</v>
      </c>
    </row>
    <row r="412" spans="1:12">
      <c r="A412" s="183" t="str">
        <f t="shared" si="20"/>
        <v>陸側ケース④東洋町</v>
      </c>
      <c r="B412" s="160" t="s">
        <v>38</v>
      </c>
      <c r="C412" s="160" t="s">
        <v>67</v>
      </c>
      <c r="D412" s="160" t="s">
        <v>96</v>
      </c>
      <c r="E412" s="160"/>
      <c r="F412" s="172" t="s">
        <v>15</v>
      </c>
      <c r="G412" s="173">
        <v>10</v>
      </c>
      <c r="H412" s="174">
        <v>150</v>
      </c>
      <c r="I412" s="174" t="s">
        <v>65</v>
      </c>
      <c r="J412" s="174">
        <v>1000</v>
      </c>
      <c r="K412" s="174">
        <v>60</v>
      </c>
      <c r="L412" s="175">
        <v>1300</v>
      </c>
    </row>
    <row r="413" spans="1:12">
      <c r="A413" s="183" t="str">
        <f t="shared" si="20"/>
        <v>陸側ケース④奈半利町</v>
      </c>
      <c r="B413" s="160" t="s">
        <v>38</v>
      </c>
      <c r="C413" s="160" t="s">
        <v>67</v>
      </c>
      <c r="D413" s="160" t="s">
        <v>96</v>
      </c>
      <c r="E413" s="160"/>
      <c r="F413" s="172" t="s">
        <v>16</v>
      </c>
      <c r="G413" s="173" t="s">
        <v>65</v>
      </c>
      <c r="H413" s="174">
        <v>1100</v>
      </c>
      <c r="I413" s="174">
        <v>10</v>
      </c>
      <c r="J413" s="174">
        <v>600</v>
      </c>
      <c r="K413" s="174">
        <v>50</v>
      </c>
      <c r="L413" s="175">
        <v>1800</v>
      </c>
    </row>
    <row r="414" spans="1:12">
      <c r="A414" s="183" t="str">
        <f t="shared" si="20"/>
        <v>陸側ケース④田野町</v>
      </c>
      <c r="B414" s="160" t="s">
        <v>38</v>
      </c>
      <c r="C414" s="160" t="s">
        <v>67</v>
      </c>
      <c r="D414" s="160" t="s">
        <v>96</v>
      </c>
      <c r="E414" s="160"/>
      <c r="F414" s="172" t="s">
        <v>17</v>
      </c>
      <c r="G414" s="173">
        <v>10</v>
      </c>
      <c r="H414" s="174">
        <v>1300</v>
      </c>
      <c r="I414" s="174" t="s">
        <v>65</v>
      </c>
      <c r="J414" s="174">
        <v>560</v>
      </c>
      <c r="K414" s="174">
        <v>130</v>
      </c>
      <c r="L414" s="175">
        <v>2000</v>
      </c>
    </row>
    <row r="415" spans="1:12">
      <c r="A415" s="183" t="str">
        <f t="shared" si="20"/>
        <v>陸側ケース④安田町</v>
      </c>
      <c r="B415" s="160" t="s">
        <v>38</v>
      </c>
      <c r="C415" s="160" t="s">
        <v>67</v>
      </c>
      <c r="D415" s="160" t="s">
        <v>96</v>
      </c>
      <c r="E415" s="160"/>
      <c r="F415" s="172" t="s">
        <v>18</v>
      </c>
      <c r="G415" s="173" t="s">
        <v>65</v>
      </c>
      <c r="H415" s="174">
        <v>780</v>
      </c>
      <c r="I415" s="174">
        <v>10</v>
      </c>
      <c r="J415" s="174">
        <v>180</v>
      </c>
      <c r="K415" s="174">
        <v>120</v>
      </c>
      <c r="L415" s="175">
        <v>1100</v>
      </c>
    </row>
    <row r="416" spans="1:12">
      <c r="A416" s="183" t="str">
        <f t="shared" si="20"/>
        <v>陸側ケース④北川村</v>
      </c>
      <c r="B416" s="160" t="s">
        <v>38</v>
      </c>
      <c r="C416" s="160" t="s">
        <v>67</v>
      </c>
      <c r="D416" s="160" t="s">
        <v>96</v>
      </c>
      <c r="E416" s="160"/>
      <c r="F416" s="172" t="s">
        <v>19</v>
      </c>
      <c r="G416" s="173">
        <v>0</v>
      </c>
      <c r="H416" s="174">
        <v>310</v>
      </c>
      <c r="I416" s="174" t="s">
        <v>65</v>
      </c>
      <c r="J416" s="174">
        <v>0</v>
      </c>
      <c r="K416" s="174">
        <v>10</v>
      </c>
      <c r="L416" s="175">
        <v>320</v>
      </c>
    </row>
    <row r="417" spans="1:12">
      <c r="A417" s="183" t="str">
        <f t="shared" si="20"/>
        <v>陸側ケース④馬路村</v>
      </c>
      <c r="B417" s="160" t="s">
        <v>38</v>
      </c>
      <c r="C417" s="160" t="s">
        <v>67</v>
      </c>
      <c r="D417" s="160" t="s">
        <v>96</v>
      </c>
      <c r="E417" s="160"/>
      <c r="F417" s="172" t="s">
        <v>20</v>
      </c>
      <c r="G417" s="173">
        <v>0</v>
      </c>
      <c r="H417" s="174">
        <v>100</v>
      </c>
      <c r="I417" s="174" t="s">
        <v>65</v>
      </c>
      <c r="J417" s="174">
        <v>0</v>
      </c>
      <c r="K417" s="174">
        <v>50</v>
      </c>
      <c r="L417" s="175">
        <v>140</v>
      </c>
    </row>
    <row r="418" spans="1:12">
      <c r="A418" s="183" t="str">
        <f t="shared" si="20"/>
        <v>陸側ケース④芸西村</v>
      </c>
      <c r="B418" s="160" t="s">
        <v>38</v>
      </c>
      <c r="C418" s="160" t="s">
        <v>67</v>
      </c>
      <c r="D418" s="160" t="s">
        <v>96</v>
      </c>
      <c r="E418" s="160"/>
      <c r="F418" s="172" t="s">
        <v>21</v>
      </c>
      <c r="G418" s="173" t="s">
        <v>65</v>
      </c>
      <c r="H418" s="174">
        <v>360</v>
      </c>
      <c r="I418" s="174" t="s">
        <v>65</v>
      </c>
      <c r="J418" s="174">
        <v>60</v>
      </c>
      <c r="K418" s="174">
        <v>40</v>
      </c>
      <c r="L418" s="175">
        <v>470</v>
      </c>
    </row>
    <row r="419" spans="1:12">
      <c r="A419" s="183" t="str">
        <f t="shared" si="20"/>
        <v>陸側ケース④本山町</v>
      </c>
      <c r="B419" s="160" t="s">
        <v>38</v>
      </c>
      <c r="C419" s="160" t="s">
        <v>67</v>
      </c>
      <c r="D419" s="160" t="s">
        <v>96</v>
      </c>
      <c r="E419" s="160"/>
      <c r="F419" s="172" t="s">
        <v>22</v>
      </c>
      <c r="G419" s="173">
        <v>0</v>
      </c>
      <c r="H419" s="174">
        <v>560</v>
      </c>
      <c r="I419" s="174">
        <v>10</v>
      </c>
      <c r="J419" s="174">
        <v>0</v>
      </c>
      <c r="K419" s="174">
        <v>30</v>
      </c>
      <c r="L419" s="175">
        <v>600</v>
      </c>
    </row>
    <row r="420" spans="1:12">
      <c r="A420" s="183" t="str">
        <f t="shared" si="20"/>
        <v>陸側ケース④大豊町</v>
      </c>
      <c r="B420" s="160" t="s">
        <v>38</v>
      </c>
      <c r="C420" s="160" t="s">
        <v>67</v>
      </c>
      <c r="D420" s="160" t="s">
        <v>96</v>
      </c>
      <c r="E420" s="160"/>
      <c r="F420" s="172" t="s">
        <v>23</v>
      </c>
      <c r="G420" s="173" t="s">
        <v>65</v>
      </c>
      <c r="H420" s="174">
        <v>1900</v>
      </c>
      <c r="I420" s="174">
        <v>30</v>
      </c>
      <c r="J420" s="174">
        <v>0</v>
      </c>
      <c r="K420" s="174">
        <v>10</v>
      </c>
      <c r="L420" s="175">
        <v>1900</v>
      </c>
    </row>
    <row r="421" spans="1:12">
      <c r="A421" s="183" t="str">
        <f t="shared" si="20"/>
        <v>陸側ケース④土佐町</v>
      </c>
      <c r="B421" s="160" t="s">
        <v>38</v>
      </c>
      <c r="C421" s="160" t="s">
        <v>67</v>
      </c>
      <c r="D421" s="160" t="s">
        <v>96</v>
      </c>
      <c r="E421" s="160"/>
      <c r="F421" s="172" t="s">
        <v>24</v>
      </c>
      <c r="G421" s="173">
        <v>0</v>
      </c>
      <c r="H421" s="174">
        <v>450</v>
      </c>
      <c r="I421" s="174">
        <v>10</v>
      </c>
      <c r="J421" s="174">
        <v>0</v>
      </c>
      <c r="K421" s="174">
        <v>10</v>
      </c>
      <c r="L421" s="175">
        <v>470</v>
      </c>
    </row>
    <row r="422" spans="1:12">
      <c r="A422" s="183" t="str">
        <f t="shared" si="20"/>
        <v>陸側ケース④大川村</v>
      </c>
      <c r="B422" s="160" t="s">
        <v>38</v>
      </c>
      <c r="C422" s="160" t="s">
        <v>67</v>
      </c>
      <c r="D422" s="160" t="s">
        <v>96</v>
      </c>
      <c r="E422" s="160"/>
      <c r="F422" s="172" t="s">
        <v>25</v>
      </c>
      <c r="G422" s="173">
        <v>0</v>
      </c>
      <c r="H422" s="174">
        <v>50</v>
      </c>
      <c r="I422" s="174" t="s">
        <v>65</v>
      </c>
      <c r="J422" s="174">
        <v>0</v>
      </c>
      <c r="K422" s="174" t="s">
        <v>65</v>
      </c>
      <c r="L422" s="175">
        <v>60</v>
      </c>
    </row>
    <row r="423" spans="1:12">
      <c r="A423" s="183" t="str">
        <f t="shared" si="20"/>
        <v>陸側ケース④いの町</v>
      </c>
      <c r="B423" s="160" t="s">
        <v>38</v>
      </c>
      <c r="C423" s="160" t="s">
        <v>67</v>
      </c>
      <c r="D423" s="160" t="s">
        <v>96</v>
      </c>
      <c r="E423" s="160"/>
      <c r="F423" s="172" t="s">
        <v>26</v>
      </c>
      <c r="G423" s="173">
        <v>40</v>
      </c>
      <c r="H423" s="174">
        <v>1900</v>
      </c>
      <c r="I423" s="174">
        <v>50</v>
      </c>
      <c r="J423" s="174">
        <v>0</v>
      </c>
      <c r="K423" s="174">
        <v>150</v>
      </c>
      <c r="L423" s="175">
        <v>2200</v>
      </c>
    </row>
    <row r="424" spans="1:12">
      <c r="A424" s="183" t="str">
        <f t="shared" si="20"/>
        <v>陸側ケース④仁淀川町</v>
      </c>
      <c r="B424" s="160" t="s">
        <v>38</v>
      </c>
      <c r="C424" s="160" t="s">
        <v>67</v>
      </c>
      <c r="D424" s="160" t="s">
        <v>96</v>
      </c>
      <c r="E424" s="160"/>
      <c r="F424" s="172" t="s">
        <v>27</v>
      </c>
      <c r="G424" s="173" t="s">
        <v>65</v>
      </c>
      <c r="H424" s="174">
        <v>550</v>
      </c>
      <c r="I424" s="174">
        <v>10</v>
      </c>
      <c r="J424" s="174">
        <v>0</v>
      </c>
      <c r="K424" s="174">
        <v>20</v>
      </c>
      <c r="L424" s="175">
        <v>580</v>
      </c>
    </row>
    <row r="425" spans="1:12">
      <c r="A425" s="183" t="str">
        <f t="shared" si="20"/>
        <v>陸側ケース④中土佐町</v>
      </c>
      <c r="B425" s="160" t="s">
        <v>38</v>
      </c>
      <c r="C425" s="160" t="s">
        <v>67</v>
      </c>
      <c r="D425" s="160" t="s">
        <v>96</v>
      </c>
      <c r="E425" s="160"/>
      <c r="F425" s="172" t="s">
        <v>28</v>
      </c>
      <c r="G425" s="173">
        <v>30</v>
      </c>
      <c r="H425" s="174">
        <v>2000</v>
      </c>
      <c r="I425" s="174">
        <v>20</v>
      </c>
      <c r="J425" s="174">
        <v>2700</v>
      </c>
      <c r="K425" s="174">
        <v>20</v>
      </c>
      <c r="L425" s="175">
        <v>4800</v>
      </c>
    </row>
    <row r="426" spans="1:12">
      <c r="A426" s="183" t="str">
        <f t="shared" si="20"/>
        <v>陸側ケース④佐川町</v>
      </c>
      <c r="B426" s="160" t="s">
        <v>38</v>
      </c>
      <c r="C426" s="160" t="s">
        <v>67</v>
      </c>
      <c r="D426" s="160" t="s">
        <v>96</v>
      </c>
      <c r="E426" s="160"/>
      <c r="F426" s="172" t="s">
        <v>29</v>
      </c>
      <c r="G426" s="173" t="s">
        <v>65</v>
      </c>
      <c r="H426" s="174">
        <v>1400</v>
      </c>
      <c r="I426" s="174">
        <v>10</v>
      </c>
      <c r="J426" s="174">
        <v>0</v>
      </c>
      <c r="K426" s="174">
        <v>80</v>
      </c>
      <c r="L426" s="175">
        <v>1500</v>
      </c>
    </row>
    <row r="427" spans="1:12">
      <c r="A427" s="183" t="str">
        <f t="shared" si="20"/>
        <v>陸側ケース④越知町</v>
      </c>
      <c r="B427" s="160" t="s">
        <v>38</v>
      </c>
      <c r="C427" s="160" t="s">
        <v>67</v>
      </c>
      <c r="D427" s="160" t="s">
        <v>96</v>
      </c>
      <c r="E427" s="160"/>
      <c r="F427" s="172" t="s">
        <v>30</v>
      </c>
      <c r="G427" s="173">
        <v>0</v>
      </c>
      <c r="H427" s="174">
        <v>620</v>
      </c>
      <c r="I427" s="174">
        <v>10</v>
      </c>
      <c r="J427" s="174">
        <v>0</v>
      </c>
      <c r="K427" s="174">
        <v>480</v>
      </c>
      <c r="L427" s="175">
        <v>1100</v>
      </c>
    </row>
    <row r="428" spans="1:12">
      <c r="A428" s="183" t="str">
        <f t="shared" si="20"/>
        <v>陸側ケース④檮原町</v>
      </c>
      <c r="B428" s="160" t="s">
        <v>38</v>
      </c>
      <c r="C428" s="160" t="s">
        <v>67</v>
      </c>
      <c r="D428" s="160" t="s">
        <v>96</v>
      </c>
      <c r="E428" s="160"/>
      <c r="F428" s="172" t="s">
        <v>31</v>
      </c>
      <c r="G428" s="173" t="s">
        <v>65</v>
      </c>
      <c r="H428" s="174">
        <v>540</v>
      </c>
      <c r="I428" s="174">
        <v>10</v>
      </c>
      <c r="J428" s="174">
        <v>0</v>
      </c>
      <c r="K428" s="174">
        <v>20</v>
      </c>
      <c r="L428" s="175">
        <v>570</v>
      </c>
    </row>
    <row r="429" spans="1:12">
      <c r="A429" s="183" t="str">
        <f t="shared" si="20"/>
        <v>陸側ケース④日高村</v>
      </c>
      <c r="B429" s="160" t="s">
        <v>38</v>
      </c>
      <c r="C429" s="160" t="s">
        <v>67</v>
      </c>
      <c r="D429" s="160" t="s">
        <v>96</v>
      </c>
      <c r="E429" s="160"/>
      <c r="F429" s="172" t="s">
        <v>32</v>
      </c>
      <c r="G429" s="173">
        <v>10</v>
      </c>
      <c r="H429" s="174">
        <v>270</v>
      </c>
      <c r="I429" s="174">
        <v>10</v>
      </c>
      <c r="J429" s="174">
        <v>0</v>
      </c>
      <c r="K429" s="174">
        <v>10</v>
      </c>
      <c r="L429" s="175">
        <v>290</v>
      </c>
    </row>
    <row r="430" spans="1:12">
      <c r="A430" s="183" t="str">
        <f t="shared" si="20"/>
        <v>陸側ケース④津野町</v>
      </c>
      <c r="B430" s="160" t="s">
        <v>38</v>
      </c>
      <c r="C430" s="160" t="s">
        <v>67</v>
      </c>
      <c r="D430" s="160" t="s">
        <v>96</v>
      </c>
      <c r="E430" s="160"/>
      <c r="F430" s="172" t="s">
        <v>33</v>
      </c>
      <c r="G430" s="173" t="s">
        <v>65</v>
      </c>
      <c r="H430" s="174">
        <v>1000</v>
      </c>
      <c r="I430" s="174">
        <v>20</v>
      </c>
      <c r="J430" s="174">
        <v>0</v>
      </c>
      <c r="K430" s="174">
        <v>50</v>
      </c>
      <c r="L430" s="175">
        <v>1100</v>
      </c>
    </row>
    <row r="431" spans="1:12">
      <c r="A431" s="183" t="str">
        <f t="shared" si="20"/>
        <v>陸側ケース④四万十町</v>
      </c>
      <c r="B431" s="160" t="s">
        <v>38</v>
      </c>
      <c r="C431" s="160" t="s">
        <v>67</v>
      </c>
      <c r="D431" s="160" t="s">
        <v>96</v>
      </c>
      <c r="E431" s="160"/>
      <c r="F431" s="172" t="s">
        <v>34</v>
      </c>
      <c r="G431" s="173">
        <v>30</v>
      </c>
      <c r="H431" s="174">
        <v>4800</v>
      </c>
      <c r="I431" s="174">
        <v>40</v>
      </c>
      <c r="J431" s="174">
        <v>1200</v>
      </c>
      <c r="K431" s="174">
        <v>210</v>
      </c>
      <c r="L431" s="175">
        <v>6300</v>
      </c>
    </row>
    <row r="432" spans="1:12">
      <c r="A432" s="183" t="str">
        <f t="shared" si="20"/>
        <v>陸側ケース④大月町</v>
      </c>
      <c r="B432" s="160" t="s">
        <v>38</v>
      </c>
      <c r="C432" s="160" t="s">
        <v>67</v>
      </c>
      <c r="D432" s="160" t="s">
        <v>96</v>
      </c>
      <c r="E432" s="160"/>
      <c r="F432" s="172" t="s">
        <v>35</v>
      </c>
      <c r="G432" s="173">
        <v>20</v>
      </c>
      <c r="H432" s="174" t="s">
        <v>65</v>
      </c>
      <c r="I432" s="174" t="s">
        <v>65</v>
      </c>
      <c r="J432" s="174">
        <v>1200</v>
      </c>
      <c r="K432" s="174">
        <v>20</v>
      </c>
      <c r="L432" s="175">
        <v>1200</v>
      </c>
    </row>
    <row r="433" spans="1:12">
      <c r="A433" s="183" t="str">
        <f t="shared" si="20"/>
        <v>陸側ケース④三原村</v>
      </c>
      <c r="B433" s="160" t="s">
        <v>38</v>
      </c>
      <c r="C433" s="160" t="s">
        <v>67</v>
      </c>
      <c r="D433" s="160" t="s">
        <v>96</v>
      </c>
      <c r="E433" s="160"/>
      <c r="F433" s="172" t="s">
        <v>36</v>
      </c>
      <c r="G433" s="173" t="s">
        <v>65</v>
      </c>
      <c r="H433" s="174">
        <v>30</v>
      </c>
      <c r="I433" s="174" t="s">
        <v>65</v>
      </c>
      <c r="J433" s="174">
        <v>0</v>
      </c>
      <c r="K433" s="174">
        <v>10</v>
      </c>
      <c r="L433" s="175">
        <v>40</v>
      </c>
    </row>
    <row r="434" spans="1:12">
      <c r="A434" s="183" t="str">
        <f t="shared" si="20"/>
        <v>陸側ケース④黒潮町</v>
      </c>
      <c r="B434" s="160" t="s">
        <v>38</v>
      </c>
      <c r="C434" s="160" t="s">
        <v>67</v>
      </c>
      <c r="D434" s="160" t="s">
        <v>96</v>
      </c>
      <c r="E434" s="160"/>
      <c r="F434" s="176" t="s">
        <v>37</v>
      </c>
      <c r="G434" s="177">
        <v>20</v>
      </c>
      <c r="H434" s="178">
        <v>2400</v>
      </c>
      <c r="I434" s="178">
        <v>30</v>
      </c>
      <c r="J434" s="178">
        <v>3800</v>
      </c>
      <c r="K434" s="178">
        <v>210</v>
      </c>
      <c r="L434" s="179">
        <v>6400</v>
      </c>
    </row>
    <row r="435" spans="1:12">
      <c r="A435" s="183" t="str">
        <f t="shared" si="20"/>
        <v>合計</v>
      </c>
      <c r="B435" s="163"/>
      <c r="C435" s="163"/>
      <c r="D435" s="163"/>
      <c r="E435" s="163"/>
      <c r="F435" s="164" t="s">
        <v>122</v>
      </c>
      <c r="G435" s="180">
        <v>1100</v>
      </c>
      <c r="H435" s="181">
        <v>80000</v>
      </c>
      <c r="I435" s="181">
        <v>710</v>
      </c>
      <c r="J435" s="181">
        <v>66000</v>
      </c>
      <c r="K435" s="181">
        <v>12000</v>
      </c>
      <c r="L435" s="182">
        <v>159000</v>
      </c>
    </row>
    <row r="436" spans="1:12">
      <c r="A436" s="183" t="str">
        <f t="shared" si="20"/>
        <v>00市町村名</v>
      </c>
      <c r="B436" s="163">
        <v>0</v>
      </c>
      <c r="C436" s="163">
        <v>0</v>
      </c>
      <c r="D436" s="163">
        <v>0</v>
      </c>
      <c r="E436" s="163"/>
      <c r="F436" s="164" t="s">
        <v>86</v>
      </c>
      <c r="G436" s="165" t="s">
        <v>117</v>
      </c>
      <c r="H436" s="166" t="s">
        <v>118</v>
      </c>
      <c r="I436" s="166" t="s">
        <v>119</v>
      </c>
      <c r="J436" s="166" t="s">
        <v>120</v>
      </c>
      <c r="K436" s="166" t="s">
        <v>121</v>
      </c>
      <c r="L436" s="167" t="s">
        <v>122</v>
      </c>
    </row>
    <row r="437" spans="1:12">
      <c r="A437" s="183" t="str">
        <f t="shared" si="20"/>
        <v>陸側ケース⑩高知市</v>
      </c>
      <c r="B437" s="160" t="s">
        <v>38</v>
      </c>
      <c r="C437" s="160" t="s">
        <v>71</v>
      </c>
      <c r="D437" s="160" t="s">
        <v>83</v>
      </c>
      <c r="E437" s="160"/>
      <c r="F437" s="168" t="s">
        <v>4</v>
      </c>
      <c r="G437" s="169">
        <v>340</v>
      </c>
      <c r="H437" s="170">
        <v>32000</v>
      </c>
      <c r="I437" s="170">
        <v>260</v>
      </c>
      <c r="J437" s="170">
        <v>6300</v>
      </c>
      <c r="K437" s="170">
        <v>3200</v>
      </c>
      <c r="L437" s="171">
        <v>42000</v>
      </c>
    </row>
    <row r="438" spans="1:12">
      <c r="A438" s="183" t="str">
        <f t="shared" si="20"/>
        <v>陸側ケース⑩室戸市</v>
      </c>
      <c r="B438" s="160" t="s">
        <v>38</v>
      </c>
      <c r="C438" s="160" t="s">
        <v>71</v>
      </c>
      <c r="D438" s="160" t="s">
        <v>83</v>
      </c>
      <c r="E438" s="160"/>
      <c r="F438" s="172" t="s">
        <v>5</v>
      </c>
      <c r="G438" s="173">
        <v>10</v>
      </c>
      <c r="H438" s="174">
        <v>340</v>
      </c>
      <c r="I438" s="174" t="s">
        <v>65</v>
      </c>
      <c r="J438" s="174">
        <v>3400</v>
      </c>
      <c r="K438" s="174">
        <v>80</v>
      </c>
      <c r="L438" s="175">
        <v>3900</v>
      </c>
    </row>
    <row r="439" spans="1:12">
      <c r="A439" s="183" t="str">
        <f t="shared" si="20"/>
        <v>陸側ケース⑩安芸市</v>
      </c>
      <c r="B439" s="160" t="s">
        <v>38</v>
      </c>
      <c r="C439" s="160" t="s">
        <v>71</v>
      </c>
      <c r="D439" s="160" t="s">
        <v>83</v>
      </c>
      <c r="E439" s="160"/>
      <c r="F439" s="172" t="s">
        <v>6</v>
      </c>
      <c r="G439" s="173">
        <v>30</v>
      </c>
      <c r="H439" s="174">
        <v>4700</v>
      </c>
      <c r="I439" s="174">
        <v>20</v>
      </c>
      <c r="J439" s="174">
        <v>2200</v>
      </c>
      <c r="K439" s="174">
        <v>420</v>
      </c>
      <c r="L439" s="175">
        <v>7500</v>
      </c>
    </row>
    <row r="440" spans="1:12">
      <c r="A440" s="183" t="str">
        <f t="shared" si="20"/>
        <v>陸側ケース⑩南国市</v>
      </c>
      <c r="B440" s="160" t="s">
        <v>38</v>
      </c>
      <c r="C440" s="160" t="s">
        <v>71</v>
      </c>
      <c r="D440" s="160" t="s">
        <v>83</v>
      </c>
      <c r="E440" s="160"/>
      <c r="F440" s="172" t="s">
        <v>7</v>
      </c>
      <c r="G440" s="173">
        <v>20</v>
      </c>
      <c r="H440" s="174">
        <v>7200</v>
      </c>
      <c r="I440" s="174">
        <v>20</v>
      </c>
      <c r="J440" s="174">
        <v>940</v>
      </c>
      <c r="K440" s="174">
        <v>340</v>
      </c>
      <c r="L440" s="175">
        <v>8600</v>
      </c>
    </row>
    <row r="441" spans="1:12">
      <c r="A441" s="183" t="str">
        <f t="shared" si="20"/>
        <v>陸側ケース⑩土佐市</v>
      </c>
      <c r="B441" s="160" t="s">
        <v>38</v>
      </c>
      <c r="C441" s="160" t="s">
        <v>71</v>
      </c>
      <c r="D441" s="160" t="s">
        <v>83</v>
      </c>
      <c r="E441" s="160"/>
      <c r="F441" s="172" t="s">
        <v>8</v>
      </c>
      <c r="G441" s="173">
        <v>270</v>
      </c>
      <c r="H441" s="174">
        <v>1600</v>
      </c>
      <c r="I441" s="174">
        <v>30</v>
      </c>
      <c r="J441" s="174">
        <v>2500</v>
      </c>
      <c r="K441" s="174">
        <v>50</v>
      </c>
      <c r="L441" s="175">
        <v>4400</v>
      </c>
    </row>
    <row r="442" spans="1:12">
      <c r="A442" s="183" t="str">
        <f t="shared" si="20"/>
        <v>陸側ケース⑩須崎市</v>
      </c>
      <c r="B442" s="160" t="s">
        <v>38</v>
      </c>
      <c r="C442" s="160" t="s">
        <v>71</v>
      </c>
      <c r="D442" s="160" t="s">
        <v>83</v>
      </c>
      <c r="E442" s="160"/>
      <c r="F442" s="172" t="s">
        <v>9</v>
      </c>
      <c r="G442" s="173">
        <v>50</v>
      </c>
      <c r="H442" s="174">
        <v>1000</v>
      </c>
      <c r="I442" s="174">
        <v>20</v>
      </c>
      <c r="J442" s="174">
        <v>6200</v>
      </c>
      <c r="K442" s="174">
        <v>70</v>
      </c>
      <c r="L442" s="175">
        <v>7400</v>
      </c>
    </row>
    <row r="443" spans="1:12">
      <c r="A443" s="183" t="str">
        <f t="shared" si="20"/>
        <v>陸側ケース⑩宿毛市</v>
      </c>
      <c r="B443" s="160" t="s">
        <v>38</v>
      </c>
      <c r="C443" s="160" t="s">
        <v>71</v>
      </c>
      <c r="D443" s="160" t="s">
        <v>83</v>
      </c>
      <c r="E443" s="160"/>
      <c r="F443" s="172" t="s">
        <v>10</v>
      </c>
      <c r="G443" s="173">
        <v>10</v>
      </c>
      <c r="H443" s="174">
        <v>130</v>
      </c>
      <c r="I443" s="174" t="s">
        <v>65</v>
      </c>
      <c r="J443" s="174">
        <v>5200</v>
      </c>
      <c r="K443" s="174">
        <v>10</v>
      </c>
      <c r="L443" s="175">
        <v>5300</v>
      </c>
    </row>
    <row r="444" spans="1:12">
      <c r="A444" s="183" t="str">
        <f t="shared" si="20"/>
        <v>陸側ケース⑩土佐清水市</v>
      </c>
      <c r="B444" s="160" t="s">
        <v>38</v>
      </c>
      <c r="C444" s="160" t="s">
        <v>71</v>
      </c>
      <c r="D444" s="160" t="s">
        <v>83</v>
      </c>
      <c r="E444" s="160"/>
      <c r="F444" s="172" t="s">
        <v>11</v>
      </c>
      <c r="G444" s="173">
        <v>30</v>
      </c>
      <c r="H444" s="174">
        <v>170</v>
      </c>
      <c r="I444" s="174" t="s">
        <v>65</v>
      </c>
      <c r="J444" s="174">
        <v>7200</v>
      </c>
      <c r="K444" s="174">
        <v>20</v>
      </c>
      <c r="L444" s="175">
        <v>7400</v>
      </c>
    </row>
    <row r="445" spans="1:12">
      <c r="A445" s="183" t="str">
        <f t="shared" si="20"/>
        <v>陸側ケース⑩四万十市</v>
      </c>
      <c r="B445" s="160" t="s">
        <v>38</v>
      </c>
      <c r="C445" s="160" t="s">
        <v>71</v>
      </c>
      <c r="D445" s="160" t="s">
        <v>83</v>
      </c>
      <c r="E445" s="160"/>
      <c r="F445" s="172" t="s">
        <v>12</v>
      </c>
      <c r="G445" s="173">
        <v>140</v>
      </c>
      <c r="H445" s="174">
        <v>1100</v>
      </c>
      <c r="I445" s="174">
        <v>30</v>
      </c>
      <c r="J445" s="174">
        <v>1300</v>
      </c>
      <c r="K445" s="174">
        <v>100</v>
      </c>
      <c r="L445" s="175">
        <v>2700</v>
      </c>
    </row>
    <row r="446" spans="1:12">
      <c r="A446" s="183" t="str">
        <f t="shared" si="20"/>
        <v>陸側ケース⑩香南市</v>
      </c>
      <c r="B446" s="160" t="s">
        <v>38</v>
      </c>
      <c r="C446" s="160" t="s">
        <v>71</v>
      </c>
      <c r="D446" s="160" t="s">
        <v>83</v>
      </c>
      <c r="E446" s="160"/>
      <c r="F446" s="172" t="s">
        <v>13</v>
      </c>
      <c r="G446" s="173">
        <v>10</v>
      </c>
      <c r="H446" s="174">
        <v>4800</v>
      </c>
      <c r="I446" s="174">
        <v>10</v>
      </c>
      <c r="J446" s="174">
        <v>3000</v>
      </c>
      <c r="K446" s="174">
        <v>90</v>
      </c>
      <c r="L446" s="175">
        <v>7900</v>
      </c>
    </row>
    <row r="447" spans="1:12">
      <c r="A447" s="183" t="str">
        <f t="shared" si="20"/>
        <v>陸側ケース⑩香美市</v>
      </c>
      <c r="B447" s="160" t="s">
        <v>38</v>
      </c>
      <c r="C447" s="160" t="s">
        <v>71</v>
      </c>
      <c r="D447" s="160" t="s">
        <v>83</v>
      </c>
      <c r="E447" s="160"/>
      <c r="F447" s="172" t="s">
        <v>14</v>
      </c>
      <c r="G447" s="173" t="s">
        <v>65</v>
      </c>
      <c r="H447" s="174">
        <v>4600</v>
      </c>
      <c r="I447" s="174">
        <v>30</v>
      </c>
      <c r="J447" s="174">
        <v>0</v>
      </c>
      <c r="K447" s="174">
        <v>630</v>
      </c>
      <c r="L447" s="175">
        <v>5200</v>
      </c>
    </row>
    <row r="448" spans="1:12">
      <c r="A448" s="183" t="str">
        <f t="shared" si="20"/>
        <v>陸側ケース⑩東洋町</v>
      </c>
      <c r="B448" s="160" t="s">
        <v>38</v>
      </c>
      <c r="C448" s="160" t="s">
        <v>71</v>
      </c>
      <c r="D448" s="160" t="s">
        <v>83</v>
      </c>
      <c r="E448" s="160"/>
      <c r="F448" s="172" t="s">
        <v>15</v>
      </c>
      <c r="G448" s="173">
        <v>10</v>
      </c>
      <c r="H448" s="174">
        <v>150</v>
      </c>
      <c r="I448" s="174" t="s">
        <v>65</v>
      </c>
      <c r="J448" s="174">
        <v>960</v>
      </c>
      <c r="K448" s="174">
        <v>70</v>
      </c>
      <c r="L448" s="175">
        <v>1200</v>
      </c>
    </row>
    <row r="449" spans="1:12">
      <c r="A449" s="183" t="str">
        <f t="shared" si="20"/>
        <v>陸側ケース⑩奈半利町</v>
      </c>
      <c r="B449" s="160" t="s">
        <v>38</v>
      </c>
      <c r="C449" s="160" t="s">
        <v>71</v>
      </c>
      <c r="D449" s="160" t="s">
        <v>83</v>
      </c>
      <c r="E449" s="160"/>
      <c r="F449" s="172" t="s">
        <v>16</v>
      </c>
      <c r="G449" s="173" t="s">
        <v>65</v>
      </c>
      <c r="H449" s="174">
        <v>1100</v>
      </c>
      <c r="I449" s="174">
        <v>10</v>
      </c>
      <c r="J449" s="174">
        <v>30</v>
      </c>
      <c r="K449" s="174">
        <v>110</v>
      </c>
      <c r="L449" s="175">
        <v>1200</v>
      </c>
    </row>
    <row r="450" spans="1:12">
      <c r="A450" s="183" t="str">
        <f t="shared" si="20"/>
        <v>陸側ケース⑩田野町</v>
      </c>
      <c r="B450" s="160" t="s">
        <v>38</v>
      </c>
      <c r="C450" s="160" t="s">
        <v>71</v>
      </c>
      <c r="D450" s="160" t="s">
        <v>83</v>
      </c>
      <c r="E450" s="160"/>
      <c r="F450" s="172" t="s">
        <v>17</v>
      </c>
      <c r="G450" s="173">
        <v>10</v>
      </c>
      <c r="H450" s="174">
        <v>1300</v>
      </c>
      <c r="I450" s="174" t="s">
        <v>65</v>
      </c>
      <c r="J450" s="174">
        <v>30</v>
      </c>
      <c r="K450" s="174">
        <v>120</v>
      </c>
      <c r="L450" s="175">
        <v>1500</v>
      </c>
    </row>
    <row r="451" spans="1:12">
      <c r="A451" s="183" t="str">
        <f t="shared" si="20"/>
        <v>陸側ケース⑩安田町</v>
      </c>
      <c r="B451" s="160" t="s">
        <v>38</v>
      </c>
      <c r="C451" s="160" t="s">
        <v>71</v>
      </c>
      <c r="D451" s="160" t="s">
        <v>83</v>
      </c>
      <c r="E451" s="160"/>
      <c r="F451" s="172" t="s">
        <v>18</v>
      </c>
      <c r="G451" s="173" t="s">
        <v>65</v>
      </c>
      <c r="H451" s="174">
        <v>780</v>
      </c>
      <c r="I451" s="174">
        <v>10</v>
      </c>
      <c r="J451" s="174">
        <v>30</v>
      </c>
      <c r="K451" s="174">
        <v>60</v>
      </c>
      <c r="L451" s="175">
        <v>880</v>
      </c>
    </row>
    <row r="452" spans="1:12">
      <c r="A452" s="183" t="str">
        <f t="shared" si="20"/>
        <v>陸側ケース⑩北川村</v>
      </c>
      <c r="B452" s="160" t="s">
        <v>38</v>
      </c>
      <c r="C452" s="160" t="s">
        <v>71</v>
      </c>
      <c r="D452" s="160" t="s">
        <v>83</v>
      </c>
      <c r="E452" s="160"/>
      <c r="F452" s="172" t="s">
        <v>19</v>
      </c>
      <c r="G452" s="173">
        <v>0</v>
      </c>
      <c r="H452" s="174">
        <v>310</v>
      </c>
      <c r="I452" s="174" t="s">
        <v>65</v>
      </c>
      <c r="J452" s="174">
        <v>0</v>
      </c>
      <c r="K452" s="174">
        <v>10</v>
      </c>
      <c r="L452" s="175">
        <v>320</v>
      </c>
    </row>
    <row r="453" spans="1:12">
      <c r="A453" s="183" t="str">
        <f t="shared" si="20"/>
        <v>陸側ケース⑩馬路村</v>
      </c>
      <c r="B453" s="160" t="s">
        <v>38</v>
      </c>
      <c r="C453" s="160" t="s">
        <v>71</v>
      </c>
      <c r="D453" s="160" t="s">
        <v>83</v>
      </c>
      <c r="E453" s="160"/>
      <c r="F453" s="172" t="s">
        <v>20</v>
      </c>
      <c r="G453" s="173">
        <v>0</v>
      </c>
      <c r="H453" s="174">
        <v>100</v>
      </c>
      <c r="I453" s="174" t="s">
        <v>65</v>
      </c>
      <c r="J453" s="174">
        <v>0</v>
      </c>
      <c r="K453" s="174">
        <v>40</v>
      </c>
      <c r="L453" s="175">
        <v>140</v>
      </c>
    </row>
    <row r="454" spans="1:12">
      <c r="A454" s="183" t="str">
        <f t="shared" si="20"/>
        <v>陸側ケース⑩芸西村</v>
      </c>
      <c r="B454" s="160" t="s">
        <v>38</v>
      </c>
      <c r="C454" s="160" t="s">
        <v>71</v>
      </c>
      <c r="D454" s="160" t="s">
        <v>83</v>
      </c>
      <c r="E454" s="160"/>
      <c r="F454" s="172" t="s">
        <v>21</v>
      </c>
      <c r="G454" s="173" t="s">
        <v>65</v>
      </c>
      <c r="H454" s="174">
        <v>360</v>
      </c>
      <c r="I454" s="174" t="s">
        <v>65</v>
      </c>
      <c r="J454" s="174">
        <v>20</v>
      </c>
      <c r="K454" s="174">
        <v>30</v>
      </c>
      <c r="L454" s="175">
        <v>420</v>
      </c>
    </row>
    <row r="455" spans="1:12">
      <c r="A455" s="183" t="str">
        <f t="shared" si="20"/>
        <v>陸側ケース⑩本山町</v>
      </c>
      <c r="B455" s="160" t="s">
        <v>38</v>
      </c>
      <c r="C455" s="160" t="s">
        <v>71</v>
      </c>
      <c r="D455" s="160" t="s">
        <v>83</v>
      </c>
      <c r="E455" s="160"/>
      <c r="F455" s="172" t="s">
        <v>22</v>
      </c>
      <c r="G455" s="173">
        <v>0</v>
      </c>
      <c r="H455" s="174">
        <v>560</v>
      </c>
      <c r="I455" s="174">
        <v>10</v>
      </c>
      <c r="J455" s="174">
        <v>0</v>
      </c>
      <c r="K455" s="174">
        <v>20</v>
      </c>
      <c r="L455" s="175">
        <v>590</v>
      </c>
    </row>
    <row r="456" spans="1:12">
      <c r="A456" s="183" t="str">
        <f t="shared" si="20"/>
        <v>陸側ケース⑩大豊町</v>
      </c>
      <c r="B456" s="160" t="s">
        <v>38</v>
      </c>
      <c r="C456" s="160" t="s">
        <v>71</v>
      </c>
      <c r="D456" s="160" t="s">
        <v>83</v>
      </c>
      <c r="E456" s="160"/>
      <c r="F456" s="172" t="s">
        <v>23</v>
      </c>
      <c r="G456" s="173" t="s">
        <v>65</v>
      </c>
      <c r="H456" s="174">
        <v>1900</v>
      </c>
      <c r="I456" s="174">
        <v>30</v>
      </c>
      <c r="J456" s="174">
        <v>0</v>
      </c>
      <c r="K456" s="174">
        <v>10</v>
      </c>
      <c r="L456" s="175">
        <v>1900</v>
      </c>
    </row>
    <row r="457" spans="1:12">
      <c r="A457" s="183" t="str">
        <f t="shared" si="20"/>
        <v>陸側ケース⑩土佐町</v>
      </c>
      <c r="B457" s="160" t="s">
        <v>38</v>
      </c>
      <c r="C457" s="160" t="s">
        <v>71</v>
      </c>
      <c r="D457" s="160" t="s">
        <v>83</v>
      </c>
      <c r="E457" s="160"/>
      <c r="F457" s="172" t="s">
        <v>24</v>
      </c>
      <c r="G457" s="173">
        <v>0</v>
      </c>
      <c r="H457" s="174">
        <v>450</v>
      </c>
      <c r="I457" s="174">
        <v>10</v>
      </c>
      <c r="J457" s="174">
        <v>0</v>
      </c>
      <c r="K457" s="174">
        <v>10</v>
      </c>
      <c r="L457" s="175">
        <v>470</v>
      </c>
    </row>
    <row r="458" spans="1:12">
      <c r="A458" s="183" t="str">
        <f t="shared" si="20"/>
        <v>陸側ケース⑩大川村</v>
      </c>
      <c r="B458" s="160" t="s">
        <v>38</v>
      </c>
      <c r="C458" s="160" t="s">
        <v>71</v>
      </c>
      <c r="D458" s="160" t="s">
        <v>83</v>
      </c>
      <c r="E458" s="160"/>
      <c r="F458" s="172" t="s">
        <v>25</v>
      </c>
      <c r="G458" s="173">
        <v>0</v>
      </c>
      <c r="H458" s="174">
        <v>50</v>
      </c>
      <c r="I458" s="174" t="s">
        <v>65</v>
      </c>
      <c r="J458" s="174">
        <v>0</v>
      </c>
      <c r="K458" s="174" t="s">
        <v>65</v>
      </c>
      <c r="L458" s="175">
        <v>60</v>
      </c>
    </row>
    <row r="459" spans="1:12">
      <c r="A459" s="183" t="str">
        <f t="shared" si="20"/>
        <v>陸側ケース⑩いの町</v>
      </c>
      <c r="B459" s="160" t="s">
        <v>38</v>
      </c>
      <c r="C459" s="160" t="s">
        <v>71</v>
      </c>
      <c r="D459" s="160" t="s">
        <v>83</v>
      </c>
      <c r="E459" s="160"/>
      <c r="F459" s="172" t="s">
        <v>26</v>
      </c>
      <c r="G459" s="173">
        <v>40</v>
      </c>
      <c r="H459" s="174">
        <v>1900</v>
      </c>
      <c r="I459" s="174">
        <v>50</v>
      </c>
      <c r="J459" s="174">
        <v>0</v>
      </c>
      <c r="K459" s="174">
        <v>110</v>
      </c>
      <c r="L459" s="175">
        <v>2100</v>
      </c>
    </row>
    <row r="460" spans="1:12">
      <c r="A460" s="183" t="str">
        <f t="shared" si="20"/>
        <v>陸側ケース⑩仁淀川町</v>
      </c>
      <c r="B460" s="160" t="s">
        <v>38</v>
      </c>
      <c r="C460" s="160" t="s">
        <v>71</v>
      </c>
      <c r="D460" s="160" t="s">
        <v>83</v>
      </c>
      <c r="E460" s="160"/>
      <c r="F460" s="172" t="s">
        <v>27</v>
      </c>
      <c r="G460" s="173" t="s">
        <v>65</v>
      </c>
      <c r="H460" s="174">
        <v>550</v>
      </c>
      <c r="I460" s="174">
        <v>10</v>
      </c>
      <c r="J460" s="174">
        <v>0</v>
      </c>
      <c r="K460" s="174">
        <v>10</v>
      </c>
      <c r="L460" s="175">
        <v>570</v>
      </c>
    </row>
    <row r="461" spans="1:12">
      <c r="A461" s="183" t="str">
        <f t="shared" si="20"/>
        <v>陸側ケース⑩中土佐町</v>
      </c>
      <c r="B461" s="160" t="s">
        <v>38</v>
      </c>
      <c r="C461" s="160" t="s">
        <v>71</v>
      </c>
      <c r="D461" s="160" t="s">
        <v>83</v>
      </c>
      <c r="E461" s="160"/>
      <c r="F461" s="172" t="s">
        <v>28</v>
      </c>
      <c r="G461" s="173">
        <v>30</v>
      </c>
      <c r="H461" s="174">
        <v>2000</v>
      </c>
      <c r="I461" s="174">
        <v>20</v>
      </c>
      <c r="J461" s="174">
        <v>2000</v>
      </c>
      <c r="K461" s="174">
        <v>20</v>
      </c>
      <c r="L461" s="175">
        <v>4100</v>
      </c>
    </row>
    <row r="462" spans="1:12">
      <c r="A462" s="183" t="str">
        <f t="shared" si="20"/>
        <v>陸側ケース⑩佐川町</v>
      </c>
      <c r="B462" s="160" t="s">
        <v>38</v>
      </c>
      <c r="C462" s="160" t="s">
        <v>71</v>
      </c>
      <c r="D462" s="160" t="s">
        <v>83</v>
      </c>
      <c r="E462" s="160"/>
      <c r="F462" s="172" t="s">
        <v>29</v>
      </c>
      <c r="G462" s="173" t="s">
        <v>65</v>
      </c>
      <c r="H462" s="174">
        <v>1400</v>
      </c>
      <c r="I462" s="174">
        <v>10</v>
      </c>
      <c r="J462" s="174">
        <v>0</v>
      </c>
      <c r="K462" s="174">
        <v>60</v>
      </c>
      <c r="L462" s="175">
        <v>1400</v>
      </c>
    </row>
    <row r="463" spans="1:12">
      <c r="A463" s="183" t="str">
        <f t="shared" si="20"/>
        <v>陸側ケース⑩越知町</v>
      </c>
      <c r="B463" s="160" t="s">
        <v>38</v>
      </c>
      <c r="C463" s="160" t="s">
        <v>71</v>
      </c>
      <c r="D463" s="160" t="s">
        <v>83</v>
      </c>
      <c r="E463" s="160"/>
      <c r="F463" s="172" t="s">
        <v>30</v>
      </c>
      <c r="G463" s="173">
        <v>0</v>
      </c>
      <c r="H463" s="174">
        <v>620</v>
      </c>
      <c r="I463" s="174">
        <v>10</v>
      </c>
      <c r="J463" s="174">
        <v>0</v>
      </c>
      <c r="K463" s="174">
        <v>320</v>
      </c>
      <c r="L463" s="175">
        <v>950</v>
      </c>
    </row>
    <row r="464" spans="1:12">
      <c r="A464" s="183" t="str">
        <f t="shared" ref="A464:A527" si="21">B464&amp;C464&amp;F464</f>
        <v>陸側ケース⑩檮原町</v>
      </c>
      <c r="B464" s="160" t="s">
        <v>38</v>
      </c>
      <c r="C464" s="160" t="s">
        <v>71</v>
      </c>
      <c r="D464" s="160" t="s">
        <v>83</v>
      </c>
      <c r="E464" s="160"/>
      <c r="F464" s="172" t="s">
        <v>31</v>
      </c>
      <c r="G464" s="173" t="s">
        <v>65</v>
      </c>
      <c r="H464" s="174">
        <v>540</v>
      </c>
      <c r="I464" s="174">
        <v>10</v>
      </c>
      <c r="J464" s="174">
        <v>0</v>
      </c>
      <c r="K464" s="174">
        <v>10</v>
      </c>
      <c r="L464" s="175">
        <v>560</v>
      </c>
    </row>
    <row r="465" spans="1:12">
      <c r="A465" s="183" t="str">
        <f t="shared" si="21"/>
        <v>陸側ケース⑩日高村</v>
      </c>
      <c r="B465" s="160" t="s">
        <v>38</v>
      </c>
      <c r="C465" s="160" t="s">
        <v>71</v>
      </c>
      <c r="D465" s="160" t="s">
        <v>83</v>
      </c>
      <c r="E465" s="160"/>
      <c r="F465" s="172" t="s">
        <v>32</v>
      </c>
      <c r="G465" s="173">
        <v>10</v>
      </c>
      <c r="H465" s="174">
        <v>270</v>
      </c>
      <c r="I465" s="174">
        <v>10</v>
      </c>
      <c r="J465" s="174">
        <v>0</v>
      </c>
      <c r="K465" s="174">
        <v>10</v>
      </c>
      <c r="L465" s="175">
        <v>300</v>
      </c>
    </row>
    <row r="466" spans="1:12">
      <c r="A466" s="183" t="str">
        <f t="shared" si="21"/>
        <v>陸側ケース⑩津野町</v>
      </c>
      <c r="B466" s="160" t="s">
        <v>38</v>
      </c>
      <c r="C466" s="160" t="s">
        <v>71</v>
      </c>
      <c r="D466" s="160" t="s">
        <v>83</v>
      </c>
      <c r="E466" s="160"/>
      <c r="F466" s="172" t="s">
        <v>33</v>
      </c>
      <c r="G466" s="173" t="s">
        <v>65</v>
      </c>
      <c r="H466" s="174">
        <v>1000</v>
      </c>
      <c r="I466" s="174">
        <v>20</v>
      </c>
      <c r="J466" s="174">
        <v>0</v>
      </c>
      <c r="K466" s="174">
        <v>20</v>
      </c>
      <c r="L466" s="175">
        <v>1100</v>
      </c>
    </row>
    <row r="467" spans="1:12">
      <c r="A467" s="183" t="str">
        <f t="shared" si="21"/>
        <v>陸側ケース⑩四万十町</v>
      </c>
      <c r="B467" s="160" t="s">
        <v>38</v>
      </c>
      <c r="C467" s="160" t="s">
        <v>71</v>
      </c>
      <c r="D467" s="160" t="s">
        <v>83</v>
      </c>
      <c r="E467" s="160"/>
      <c r="F467" s="172" t="s">
        <v>34</v>
      </c>
      <c r="G467" s="173">
        <v>30</v>
      </c>
      <c r="H467" s="174">
        <v>4800</v>
      </c>
      <c r="I467" s="174">
        <v>40</v>
      </c>
      <c r="J467" s="174">
        <v>1000</v>
      </c>
      <c r="K467" s="174">
        <v>100</v>
      </c>
      <c r="L467" s="175">
        <v>6000</v>
      </c>
    </row>
    <row r="468" spans="1:12">
      <c r="A468" s="183" t="str">
        <f t="shared" si="21"/>
        <v>陸側ケース⑩大月町</v>
      </c>
      <c r="B468" s="160" t="s">
        <v>38</v>
      </c>
      <c r="C468" s="160" t="s">
        <v>71</v>
      </c>
      <c r="D468" s="160" t="s">
        <v>83</v>
      </c>
      <c r="E468" s="160"/>
      <c r="F468" s="172" t="s">
        <v>35</v>
      </c>
      <c r="G468" s="173">
        <v>20</v>
      </c>
      <c r="H468" s="174" t="s">
        <v>65</v>
      </c>
      <c r="I468" s="174" t="s">
        <v>65</v>
      </c>
      <c r="J468" s="174">
        <v>1300</v>
      </c>
      <c r="K468" s="174">
        <v>0</v>
      </c>
      <c r="L468" s="175">
        <v>1300</v>
      </c>
    </row>
    <row r="469" spans="1:12">
      <c r="A469" s="183" t="str">
        <f t="shared" si="21"/>
        <v>陸側ケース⑩三原村</v>
      </c>
      <c r="B469" s="160" t="s">
        <v>38</v>
      </c>
      <c r="C469" s="160" t="s">
        <v>71</v>
      </c>
      <c r="D469" s="160" t="s">
        <v>83</v>
      </c>
      <c r="E469" s="160"/>
      <c r="F469" s="172" t="s">
        <v>36</v>
      </c>
      <c r="G469" s="173" t="s">
        <v>65</v>
      </c>
      <c r="H469" s="174">
        <v>30</v>
      </c>
      <c r="I469" s="174" t="s">
        <v>65</v>
      </c>
      <c r="J469" s="174">
        <v>0</v>
      </c>
      <c r="K469" s="174">
        <v>10</v>
      </c>
      <c r="L469" s="175">
        <v>40</v>
      </c>
    </row>
    <row r="470" spans="1:12">
      <c r="A470" s="183" t="str">
        <f t="shared" si="21"/>
        <v>陸側ケース⑩黒潮町</v>
      </c>
      <c r="B470" s="160" t="s">
        <v>38</v>
      </c>
      <c r="C470" s="160" t="s">
        <v>71</v>
      </c>
      <c r="D470" s="160" t="s">
        <v>83</v>
      </c>
      <c r="E470" s="160"/>
      <c r="F470" s="176" t="s">
        <v>37</v>
      </c>
      <c r="G470" s="177">
        <v>20</v>
      </c>
      <c r="H470" s="178">
        <v>2400</v>
      </c>
      <c r="I470" s="178">
        <v>30</v>
      </c>
      <c r="J470" s="178">
        <v>3600</v>
      </c>
      <c r="K470" s="178">
        <v>70</v>
      </c>
      <c r="L470" s="179">
        <v>6100</v>
      </c>
    </row>
    <row r="471" spans="1:12">
      <c r="A471" s="183" t="str">
        <f t="shared" si="21"/>
        <v>合計</v>
      </c>
      <c r="B471" s="163"/>
      <c r="C471" s="163"/>
      <c r="D471" s="163"/>
      <c r="E471" s="163"/>
      <c r="F471" s="164" t="s">
        <v>122</v>
      </c>
      <c r="G471" s="180">
        <v>1100</v>
      </c>
      <c r="H471" s="181">
        <v>80000</v>
      </c>
      <c r="I471" s="181">
        <v>710</v>
      </c>
      <c r="J471" s="181">
        <v>47000</v>
      </c>
      <c r="K471" s="181">
        <v>6200</v>
      </c>
      <c r="L471" s="182">
        <v>136000</v>
      </c>
    </row>
    <row r="472" spans="1:12">
      <c r="A472" s="183" t="str">
        <f t="shared" si="21"/>
        <v>00市町村名</v>
      </c>
      <c r="B472" s="163">
        <v>0</v>
      </c>
      <c r="C472" s="163">
        <v>0</v>
      </c>
      <c r="D472" s="163">
        <v>0</v>
      </c>
      <c r="E472" s="163"/>
      <c r="F472" s="164" t="s">
        <v>86</v>
      </c>
      <c r="G472" s="165" t="s">
        <v>117</v>
      </c>
      <c r="H472" s="166" t="s">
        <v>118</v>
      </c>
      <c r="I472" s="166" t="s">
        <v>119</v>
      </c>
      <c r="J472" s="166" t="s">
        <v>120</v>
      </c>
      <c r="K472" s="166" t="s">
        <v>121</v>
      </c>
      <c r="L472" s="167" t="s">
        <v>122</v>
      </c>
    </row>
    <row r="473" spans="1:12">
      <c r="A473" s="183" t="str">
        <f t="shared" si="21"/>
        <v>陸側ケース⑩高知市</v>
      </c>
      <c r="B473" s="160" t="s">
        <v>38</v>
      </c>
      <c r="C473" s="160" t="s">
        <v>71</v>
      </c>
      <c r="D473" s="160" t="s">
        <v>94</v>
      </c>
      <c r="E473" s="160"/>
      <c r="F473" s="168" t="s">
        <v>4</v>
      </c>
      <c r="G473" s="169">
        <v>340</v>
      </c>
      <c r="H473" s="170">
        <v>32000</v>
      </c>
      <c r="I473" s="170">
        <v>260</v>
      </c>
      <c r="J473" s="170">
        <v>6300</v>
      </c>
      <c r="K473" s="170">
        <v>4100</v>
      </c>
      <c r="L473" s="171">
        <v>43000</v>
      </c>
    </row>
    <row r="474" spans="1:12">
      <c r="A474" s="183" t="str">
        <f t="shared" si="21"/>
        <v>陸側ケース⑩室戸市</v>
      </c>
      <c r="B474" s="160" t="s">
        <v>38</v>
      </c>
      <c r="C474" s="160" t="s">
        <v>71</v>
      </c>
      <c r="D474" s="160" t="s">
        <v>94</v>
      </c>
      <c r="E474" s="160"/>
      <c r="F474" s="172" t="s">
        <v>5</v>
      </c>
      <c r="G474" s="173">
        <v>10</v>
      </c>
      <c r="H474" s="174">
        <v>340</v>
      </c>
      <c r="I474" s="174" t="s">
        <v>65</v>
      </c>
      <c r="J474" s="174">
        <v>3400</v>
      </c>
      <c r="K474" s="174">
        <v>100</v>
      </c>
      <c r="L474" s="175">
        <v>3900</v>
      </c>
    </row>
    <row r="475" spans="1:12">
      <c r="A475" s="183" t="str">
        <f t="shared" si="21"/>
        <v>陸側ケース⑩安芸市</v>
      </c>
      <c r="B475" s="160" t="s">
        <v>38</v>
      </c>
      <c r="C475" s="160" t="s">
        <v>71</v>
      </c>
      <c r="D475" s="160" t="s">
        <v>94</v>
      </c>
      <c r="E475" s="160"/>
      <c r="F475" s="172" t="s">
        <v>6</v>
      </c>
      <c r="G475" s="173">
        <v>30</v>
      </c>
      <c r="H475" s="174">
        <v>4700</v>
      </c>
      <c r="I475" s="174">
        <v>20</v>
      </c>
      <c r="J475" s="174">
        <v>2200</v>
      </c>
      <c r="K475" s="174">
        <v>450</v>
      </c>
      <c r="L475" s="175">
        <v>7500</v>
      </c>
    </row>
    <row r="476" spans="1:12">
      <c r="A476" s="183" t="str">
        <f t="shared" si="21"/>
        <v>陸側ケース⑩南国市</v>
      </c>
      <c r="B476" s="160" t="s">
        <v>38</v>
      </c>
      <c r="C476" s="160" t="s">
        <v>71</v>
      </c>
      <c r="D476" s="160" t="s">
        <v>94</v>
      </c>
      <c r="E476" s="160"/>
      <c r="F476" s="172" t="s">
        <v>7</v>
      </c>
      <c r="G476" s="173">
        <v>20</v>
      </c>
      <c r="H476" s="174">
        <v>7200</v>
      </c>
      <c r="I476" s="174">
        <v>20</v>
      </c>
      <c r="J476" s="174">
        <v>940</v>
      </c>
      <c r="K476" s="174">
        <v>440</v>
      </c>
      <c r="L476" s="175">
        <v>8700</v>
      </c>
    </row>
    <row r="477" spans="1:12">
      <c r="A477" s="183" t="str">
        <f t="shared" si="21"/>
        <v>陸側ケース⑩土佐市</v>
      </c>
      <c r="B477" s="160" t="s">
        <v>38</v>
      </c>
      <c r="C477" s="160" t="s">
        <v>71</v>
      </c>
      <c r="D477" s="160" t="s">
        <v>94</v>
      </c>
      <c r="E477" s="160"/>
      <c r="F477" s="172" t="s">
        <v>8</v>
      </c>
      <c r="G477" s="173">
        <v>270</v>
      </c>
      <c r="H477" s="174">
        <v>1600</v>
      </c>
      <c r="I477" s="174">
        <v>30</v>
      </c>
      <c r="J477" s="174">
        <v>2500</v>
      </c>
      <c r="K477" s="174">
        <v>90</v>
      </c>
      <c r="L477" s="175">
        <v>4400</v>
      </c>
    </row>
    <row r="478" spans="1:12">
      <c r="A478" s="183" t="str">
        <f t="shared" si="21"/>
        <v>陸側ケース⑩須崎市</v>
      </c>
      <c r="B478" s="160" t="s">
        <v>38</v>
      </c>
      <c r="C478" s="160" t="s">
        <v>71</v>
      </c>
      <c r="D478" s="160" t="s">
        <v>94</v>
      </c>
      <c r="E478" s="160"/>
      <c r="F478" s="172" t="s">
        <v>9</v>
      </c>
      <c r="G478" s="173">
        <v>50</v>
      </c>
      <c r="H478" s="174">
        <v>1000</v>
      </c>
      <c r="I478" s="174">
        <v>20</v>
      </c>
      <c r="J478" s="174">
        <v>6200</v>
      </c>
      <c r="K478" s="174">
        <v>70</v>
      </c>
      <c r="L478" s="175">
        <v>7400</v>
      </c>
    </row>
    <row r="479" spans="1:12">
      <c r="A479" s="183" t="str">
        <f t="shared" si="21"/>
        <v>陸側ケース⑩宿毛市</v>
      </c>
      <c r="B479" s="160" t="s">
        <v>38</v>
      </c>
      <c r="C479" s="160" t="s">
        <v>71</v>
      </c>
      <c r="D479" s="160" t="s">
        <v>94</v>
      </c>
      <c r="E479" s="160"/>
      <c r="F479" s="172" t="s">
        <v>10</v>
      </c>
      <c r="G479" s="173">
        <v>10</v>
      </c>
      <c r="H479" s="174">
        <v>130</v>
      </c>
      <c r="I479" s="174" t="s">
        <v>65</v>
      </c>
      <c r="J479" s="174">
        <v>5200</v>
      </c>
      <c r="K479" s="174">
        <v>10</v>
      </c>
      <c r="L479" s="175">
        <v>5300</v>
      </c>
    </row>
    <row r="480" spans="1:12">
      <c r="A480" s="183" t="str">
        <f t="shared" si="21"/>
        <v>陸側ケース⑩土佐清水市</v>
      </c>
      <c r="B480" s="160" t="s">
        <v>38</v>
      </c>
      <c r="C480" s="160" t="s">
        <v>71</v>
      </c>
      <c r="D480" s="160" t="s">
        <v>94</v>
      </c>
      <c r="E480" s="160"/>
      <c r="F480" s="172" t="s">
        <v>11</v>
      </c>
      <c r="G480" s="173">
        <v>30</v>
      </c>
      <c r="H480" s="174">
        <v>170</v>
      </c>
      <c r="I480" s="174" t="s">
        <v>65</v>
      </c>
      <c r="J480" s="174">
        <v>7200</v>
      </c>
      <c r="K480" s="174">
        <v>40</v>
      </c>
      <c r="L480" s="175">
        <v>7400</v>
      </c>
    </row>
    <row r="481" spans="1:12">
      <c r="A481" s="183" t="str">
        <f t="shared" si="21"/>
        <v>陸側ケース⑩四万十市</v>
      </c>
      <c r="B481" s="160" t="s">
        <v>38</v>
      </c>
      <c r="C481" s="160" t="s">
        <v>71</v>
      </c>
      <c r="D481" s="160" t="s">
        <v>94</v>
      </c>
      <c r="E481" s="160"/>
      <c r="F481" s="172" t="s">
        <v>12</v>
      </c>
      <c r="G481" s="173">
        <v>140</v>
      </c>
      <c r="H481" s="174">
        <v>1100</v>
      </c>
      <c r="I481" s="174">
        <v>30</v>
      </c>
      <c r="J481" s="174">
        <v>1300</v>
      </c>
      <c r="K481" s="174">
        <v>130</v>
      </c>
      <c r="L481" s="175">
        <v>2800</v>
      </c>
    </row>
    <row r="482" spans="1:12">
      <c r="A482" s="183" t="str">
        <f t="shared" si="21"/>
        <v>陸側ケース⑩香南市</v>
      </c>
      <c r="B482" s="160" t="s">
        <v>38</v>
      </c>
      <c r="C482" s="160" t="s">
        <v>71</v>
      </c>
      <c r="D482" s="160" t="s">
        <v>94</v>
      </c>
      <c r="E482" s="160"/>
      <c r="F482" s="172" t="s">
        <v>13</v>
      </c>
      <c r="G482" s="173">
        <v>10</v>
      </c>
      <c r="H482" s="174">
        <v>4800</v>
      </c>
      <c r="I482" s="174">
        <v>10</v>
      </c>
      <c r="J482" s="174">
        <v>3000</v>
      </c>
      <c r="K482" s="174">
        <v>110</v>
      </c>
      <c r="L482" s="175">
        <v>7900</v>
      </c>
    </row>
    <row r="483" spans="1:12">
      <c r="A483" s="183" t="str">
        <f t="shared" si="21"/>
        <v>陸側ケース⑩香美市</v>
      </c>
      <c r="B483" s="160" t="s">
        <v>38</v>
      </c>
      <c r="C483" s="160" t="s">
        <v>71</v>
      </c>
      <c r="D483" s="160" t="s">
        <v>94</v>
      </c>
      <c r="E483" s="160"/>
      <c r="F483" s="172" t="s">
        <v>14</v>
      </c>
      <c r="G483" s="173" t="s">
        <v>65</v>
      </c>
      <c r="H483" s="174">
        <v>4600</v>
      </c>
      <c r="I483" s="174">
        <v>30</v>
      </c>
      <c r="J483" s="174">
        <v>0</v>
      </c>
      <c r="K483" s="174">
        <v>880</v>
      </c>
      <c r="L483" s="175">
        <v>5500</v>
      </c>
    </row>
    <row r="484" spans="1:12">
      <c r="A484" s="183" t="str">
        <f t="shared" si="21"/>
        <v>陸側ケース⑩東洋町</v>
      </c>
      <c r="B484" s="160" t="s">
        <v>38</v>
      </c>
      <c r="C484" s="160" t="s">
        <v>71</v>
      </c>
      <c r="D484" s="160" t="s">
        <v>94</v>
      </c>
      <c r="E484" s="160"/>
      <c r="F484" s="172" t="s">
        <v>15</v>
      </c>
      <c r="G484" s="173">
        <v>10</v>
      </c>
      <c r="H484" s="174">
        <v>150</v>
      </c>
      <c r="I484" s="174" t="s">
        <v>65</v>
      </c>
      <c r="J484" s="174">
        <v>960</v>
      </c>
      <c r="K484" s="174">
        <v>70</v>
      </c>
      <c r="L484" s="175">
        <v>1200</v>
      </c>
    </row>
    <row r="485" spans="1:12">
      <c r="A485" s="183" t="str">
        <f t="shared" si="21"/>
        <v>陸側ケース⑩奈半利町</v>
      </c>
      <c r="B485" s="160" t="s">
        <v>38</v>
      </c>
      <c r="C485" s="160" t="s">
        <v>71</v>
      </c>
      <c r="D485" s="160" t="s">
        <v>94</v>
      </c>
      <c r="E485" s="160"/>
      <c r="F485" s="172" t="s">
        <v>16</v>
      </c>
      <c r="G485" s="173" t="s">
        <v>65</v>
      </c>
      <c r="H485" s="174">
        <v>1100</v>
      </c>
      <c r="I485" s="174">
        <v>10</v>
      </c>
      <c r="J485" s="174">
        <v>30</v>
      </c>
      <c r="K485" s="174">
        <v>90</v>
      </c>
      <c r="L485" s="175">
        <v>1200</v>
      </c>
    </row>
    <row r="486" spans="1:12">
      <c r="A486" s="183" t="str">
        <f t="shared" si="21"/>
        <v>陸側ケース⑩田野町</v>
      </c>
      <c r="B486" s="160" t="s">
        <v>38</v>
      </c>
      <c r="C486" s="160" t="s">
        <v>71</v>
      </c>
      <c r="D486" s="160" t="s">
        <v>94</v>
      </c>
      <c r="E486" s="160"/>
      <c r="F486" s="172" t="s">
        <v>17</v>
      </c>
      <c r="G486" s="173">
        <v>10</v>
      </c>
      <c r="H486" s="174">
        <v>1300</v>
      </c>
      <c r="I486" s="174" t="s">
        <v>65</v>
      </c>
      <c r="J486" s="174">
        <v>30</v>
      </c>
      <c r="K486" s="174">
        <v>190</v>
      </c>
      <c r="L486" s="175">
        <v>1500</v>
      </c>
    </row>
    <row r="487" spans="1:12">
      <c r="A487" s="183" t="str">
        <f t="shared" si="21"/>
        <v>陸側ケース⑩安田町</v>
      </c>
      <c r="B487" s="160" t="s">
        <v>38</v>
      </c>
      <c r="C487" s="160" t="s">
        <v>71</v>
      </c>
      <c r="D487" s="160" t="s">
        <v>94</v>
      </c>
      <c r="E487" s="160"/>
      <c r="F487" s="172" t="s">
        <v>18</v>
      </c>
      <c r="G487" s="173" t="s">
        <v>65</v>
      </c>
      <c r="H487" s="174">
        <v>780</v>
      </c>
      <c r="I487" s="174">
        <v>10</v>
      </c>
      <c r="J487" s="174">
        <v>30</v>
      </c>
      <c r="K487" s="174">
        <v>50</v>
      </c>
      <c r="L487" s="175">
        <v>870</v>
      </c>
    </row>
    <row r="488" spans="1:12">
      <c r="A488" s="183" t="str">
        <f t="shared" si="21"/>
        <v>陸側ケース⑩北川村</v>
      </c>
      <c r="B488" s="160" t="s">
        <v>38</v>
      </c>
      <c r="C488" s="160" t="s">
        <v>71</v>
      </c>
      <c r="D488" s="160" t="s">
        <v>94</v>
      </c>
      <c r="E488" s="160"/>
      <c r="F488" s="172" t="s">
        <v>19</v>
      </c>
      <c r="G488" s="173">
        <v>0</v>
      </c>
      <c r="H488" s="174">
        <v>310</v>
      </c>
      <c r="I488" s="174" t="s">
        <v>65</v>
      </c>
      <c r="J488" s="174">
        <v>0</v>
      </c>
      <c r="K488" s="174">
        <v>10</v>
      </c>
      <c r="L488" s="175">
        <v>320</v>
      </c>
    </row>
    <row r="489" spans="1:12">
      <c r="A489" s="183" t="str">
        <f t="shared" si="21"/>
        <v>陸側ケース⑩馬路村</v>
      </c>
      <c r="B489" s="160" t="s">
        <v>38</v>
      </c>
      <c r="C489" s="160" t="s">
        <v>71</v>
      </c>
      <c r="D489" s="160" t="s">
        <v>94</v>
      </c>
      <c r="E489" s="160"/>
      <c r="F489" s="172" t="s">
        <v>20</v>
      </c>
      <c r="G489" s="173">
        <v>0</v>
      </c>
      <c r="H489" s="174">
        <v>100</v>
      </c>
      <c r="I489" s="174" t="s">
        <v>65</v>
      </c>
      <c r="J489" s="174">
        <v>0</v>
      </c>
      <c r="K489" s="174">
        <v>40</v>
      </c>
      <c r="L489" s="175">
        <v>140</v>
      </c>
    </row>
    <row r="490" spans="1:12">
      <c r="A490" s="183" t="str">
        <f t="shared" si="21"/>
        <v>陸側ケース⑩芸西村</v>
      </c>
      <c r="B490" s="160" t="s">
        <v>38</v>
      </c>
      <c r="C490" s="160" t="s">
        <v>71</v>
      </c>
      <c r="D490" s="160" t="s">
        <v>94</v>
      </c>
      <c r="E490" s="160"/>
      <c r="F490" s="172" t="s">
        <v>21</v>
      </c>
      <c r="G490" s="173" t="s">
        <v>65</v>
      </c>
      <c r="H490" s="174">
        <v>360</v>
      </c>
      <c r="I490" s="174" t="s">
        <v>65</v>
      </c>
      <c r="J490" s="174">
        <v>20</v>
      </c>
      <c r="K490" s="174">
        <v>30</v>
      </c>
      <c r="L490" s="175">
        <v>420</v>
      </c>
    </row>
    <row r="491" spans="1:12">
      <c r="A491" s="183" t="str">
        <f t="shared" si="21"/>
        <v>陸側ケース⑩本山町</v>
      </c>
      <c r="B491" s="160" t="s">
        <v>38</v>
      </c>
      <c r="C491" s="160" t="s">
        <v>71</v>
      </c>
      <c r="D491" s="160" t="s">
        <v>94</v>
      </c>
      <c r="E491" s="160"/>
      <c r="F491" s="172" t="s">
        <v>22</v>
      </c>
      <c r="G491" s="173">
        <v>0</v>
      </c>
      <c r="H491" s="174">
        <v>560</v>
      </c>
      <c r="I491" s="174">
        <v>10</v>
      </c>
      <c r="J491" s="174">
        <v>0</v>
      </c>
      <c r="K491" s="174">
        <v>20</v>
      </c>
      <c r="L491" s="175">
        <v>580</v>
      </c>
    </row>
    <row r="492" spans="1:12">
      <c r="A492" s="183" t="str">
        <f t="shared" si="21"/>
        <v>陸側ケース⑩大豊町</v>
      </c>
      <c r="B492" s="160" t="s">
        <v>38</v>
      </c>
      <c r="C492" s="160" t="s">
        <v>71</v>
      </c>
      <c r="D492" s="160" t="s">
        <v>94</v>
      </c>
      <c r="E492" s="160"/>
      <c r="F492" s="172" t="s">
        <v>23</v>
      </c>
      <c r="G492" s="173" t="s">
        <v>65</v>
      </c>
      <c r="H492" s="174">
        <v>1900</v>
      </c>
      <c r="I492" s="174">
        <v>30</v>
      </c>
      <c r="J492" s="174">
        <v>0</v>
      </c>
      <c r="K492" s="174">
        <v>10</v>
      </c>
      <c r="L492" s="175">
        <v>1900</v>
      </c>
    </row>
    <row r="493" spans="1:12">
      <c r="A493" s="183" t="str">
        <f t="shared" si="21"/>
        <v>陸側ケース⑩土佐町</v>
      </c>
      <c r="B493" s="160" t="s">
        <v>38</v>
      </c>
      <c r="C493" s="160" t="s">
        <v>71</v>
      </c>
      <c r="D493" s="160" t="s">
        <v>94</v>
      </c>
      <c r="E493" s="160"/>
      <c r="F493" s="172" t="s">
        <v>24</v>
      </c>
      <c r="G493" s="173">
        <v>0</v>
      </c>
      <c r="H493" s="174">
        <v>450</v>
      </c>
      <c r="I493" s="174">
        <v>10</v>
      </c>
      <c r="J493" s="174">
        <v>0</v>
      </c>
      <c r="K493" s="174">
        <v>20</v>
      </c>
      <c r="L493" s="175">
        <v>470</v>
      </c>
    </row>
    <row r="494" spans="1:12">
      <c r="A494" s="183" t="str">
        <f t="shared" si="21"/>
        <v>陸側ケース⑩大川村</v>
      </c>
      <c r="B494" s="160" t="s">
        <v>38</v>
      </c>
      <c r="C494" s="160" t="s">
        <v>71</v>
      </c>
      <c r="D494" s="160" t="s">
        <v>94</v>
      </c>
      <c r="E494" s="160"/>
      <c r="F494" s="172" t="s">
        <v>25</v>
      </c>
      <c r="G494" s="173">
        <v>0</v>
      </c>
      <c r="H494" s="174">
        <v>50</v>
      </c>
      <c r="I494" s="174" t="s">
        <v>65</v>
      </c>
      <c r="J494" s="174">
        <v>0</v>
      </c>
      <c r="K494" s="174" t="s">
        <v>65</v>
      </c>
      <c r="L494" s="175">
        <v>60</v>
      </c>
    </row>
    <row r="495" spans="1:12">
      <c r="A495" s="183" t="str">
        <f t="shared" si="21"/>
        <v>陸側ケース⑩いの町</v>
      </c>
      <c r="B495" s="160" t="s">
        <v>38</v>
      </c>
      <c r="C495" s="160" t="s">
        <v>71</v>
      </c>
      <c r="D495" s="160" t="s">
        <v>94</v>
      </c>
      <c r="E495" s="160"/>
      <c r="F495" s="172" t="s">
        <v>26</v>
      </c>
      <c r="G495" s="173">
        <v>40</v>
      </c>
      <c r="H495" s="174">
        <v>1900</v>
      </c>
      <c r="I495" s="174">
        <v>50</v>
      </c>
      <c r="J495" s="174">
        <v>0</v>
      </c>
      <c r="K495" s="174">
        <v>80</v>
      </c>
      <c r="L495" s="175">
        <v>2100</v>
      </c>
    </row>
    <row r="496" spans="1:12">
      <c r="A496" s="183" t="str">
        <f t="shared" si="21"/>
        <v>陸側ケース⑩仁淀川町</v>
      </c>
      <c r="B496" s="160" t="s">
        <v>38</v>
      </c>
      <c r="C496" s="160" t="s">
        <v>71</v>
      </c>
      <c r="D496" s="160" t="s">
        <v>94</v>
      </c>
      <c r="E496" s="160"/>
      <c r="F496" s="172" t="s">
        <v>27</v>
      </c>
      <c r="G496" s="173" t="s">
        <v>65</v>
      </c>
      <c r="H496" s="174">
        <v>550</v>
      </c>
      <c r="I496" s="174">
        <v>10</v>
      </c>
      <c r="J496" s="174">
        <v>0</v>
      </c>
      <c r="K496" s="174">
        <v>20</v>
      </c>
      <c r="L496" s="175">
        <v>580</v>
      </c>
    </row>
    <row r="497" spans="1:12">
      <c r="A497" s="183" t="str">
        <f t="shared" si="21"/>
        <v>陸側ケース⑩中土佐町</v>
      </c>
      <c r="B497" s="160" t="s">
        <v>38</v>
      </c>
      <c r="C497" s="160" t="s">
        <v>71</v>
      </c>
      <c r="D497" s="160" t="s">
        <v>94</v>
      </c>
      <c r="E497" s="160"/>
      <c r="F497" s="172" t="s">
        <v>28</v>
      </c>
      <c r="G497" s="173">
        <v>30</v>
      </c>
      <c r="H497" s="174">
        <v>2000</v>
      </c>
      <c r="I497" s="174">
        <v>20</v>
      </c>
      <c r="J497" s="174">
        <v>2000</v>
      </c>
      <c r="K497" s="174">
        <v>30</v>
      </c>
      <c r="L497" s="175">
        <v>4100</v>
      </c>
    </row>
    <row r="498" spans="1:12">
      <c r="A498" s="183" t="str">
        <f t="shared" si="21"/>
        <v>陸側ケース⑩佐川町</v>
      </c>
      <c r="B498" s="160" t="s">
        <v>38</v>
      </c>
      <c r="C498" s="160" t="s">
        <v>71</v>
      </c>
      <c r="D498" s="160" t="s">
        <v>94</v>
      </c>
      <c r="E498" s="160"/>
      <c r="F498" s="172" t="s">
        <v>29</v>
      </c>
      <c r="G498" s="173" t="s">
        <v>65</v>
      </c>
      <c r="H498" s="174">
        <v>1400</v>
      </c>
      <c r="I498" s="174">
        <v>10</v>
      </c>
      <c r="J498" s="174">
        <v>0</v>
      </c>
      <c r="K498" s="174">
        <v>60</v>
      </c>
      <c r="L498" s="175">
        <v>1400</v>
      </c>
    </row>
    <row r="499" spans="1:12">
      <c r="A499" s="183" t="str">
        <f t="shared" si="21"/>
        <v>陸側ケース⑩越知町</v>
      </c>
      <c r="B499" s="160" t="s">
        <v>38</v>
      </c>
      <c r="C499" s="160" t="s">
        <v>71</v>
      </c>
      <c r="D499" s="160" t="s">
        <v>94</v>
      </c>
      <c r="E499" s="160"/>
      <c r="F499" s="172" t="s">
        <v>30</v>
      </c>
      <c r="G499" s="173">
        <v>0</v>
      </c>
      <c r="H499" s="174">
        <v>620</v>
      </c>
      <c r="I499" s="174">
        <v>10</v>
      </c>
      <c r="J499" s="174">
        <v>0</v>
      </c>
      <c r="K499" s="174">
        <v>240</v>
      </c>
      <c r="L499" s="175">
        <v>870</v>
      </c>
    </row>
    <row r="500" spans="1:12">
      <c r="A500" s="183" t="str">
        <f t="shared" si="21"/>
        <v>陸側ケース⑩檮原町</v>
      </c>
      <c r="B500" s="160" t="s">
        <v>38</v>
      </c>
      <c r="C500" s="160" t="s">
        <v>71</v>
      </c>
      <c r="D500" s="160" t="s">
        <v>94</v>
      </c>
      <c r="E500" s="160"/>
      <c r="F500" s="172" t="s">
        <v>31</v>
      </c>
      <c r="G500" s="173" t="s">
        <v>65</v>
      </c>
      <c r="H500" s="174">
        <v>540</v>
      </c>
      <c r="I500" s="174">
        <v>10</v>
      </c>
      <c r="J500" s="174">
        <v>0</v>
      </c>
      <c r="K500" s="174">
        <v>10</v>
      </c>
      <c r="L500" s="175">
        <v>560</v>
      </c>
    </row>
    <row r="501" spans="1:12">
      <c r="A501" s="183" t="str">
        <f t="shared" si="21"/>
        <v>陸側ケース⑩日高村</v>
      </c>
      <c r="B501" s="160" t="s">
        <v>38</v>
      </c>
      <c r="C501" s="160" t="s">
        <v>71</v>
      </c>
      <c r="D501" s="160" t="s">
        <v>94</v>
      </c>
      <c r="E501" s="160"/>
      <c r="F501" s="172" t="s">
        <v>32</v>
      </c>
      <c r="G501" s="173">
        <v>10</v>
      </c>
      <c r="H501" s="174">
        <v>270</v>
      </c>
      <c r="I501" s="174">
        <v>10</v>
      </c>
      <c r="J501" s="174">
        <v>0</v>
      </c>
      <c r="K501" s="174">
        <v>10</v>
      </c>
      <c r="L501" s="175">
        <v>290</v>
      </c>
    </row>
    <row r="502" spans="1:12">
      <c r="A502" s="183" t="str">
        <f t="shared" si="21"/>
        <v>陸側ケース⑩津野町</v>
      </c>
      <c r="B502" s="160" t="s">
        <v>38</v>
      </c>
      <c r="C502" s="160" t="s">
        <v>71</v>
      </c>
      <c r="D502" s="160" t="s">
        <v>94</v>
      </c>
      <c r="E502" s="160"/>
      <c r="F502" s="172" t="s">
        <v>33</v>
      </c>
      <c r="G502" s="173" t="s">
        <v>65</v>
      </c>
      <c r="H502" s="174">
        <v>1000</v>
      </c>
      <c r="I502" s="174">
        <v>20</v>
      </c>
      <c r="J502" s="174">
        <v>0</v>
      </c>
      <c r="K502" s="174">
        <v>20</v>
      </c>
      <c r="L502" s="175">
        <v>1100</v>
      </c>
    </row>
    <row r="503" spans="1:12">
      <c r="A503" s="183" t="str">
        <f t="shared" si="21"/>
        <v>陸側ケース⑩四万十町</v>
      </c>
      <c r="B503" s="160" t="s">
        <v>38</v>
      </c>
      <c r="C503" s="160" t="s">
        <v>71</v>
      </c>
      <c r="D503" s="160" t="s">
        <v>94</v>
      </c>
      <c r="E503" s="160"/>
      <c r="F503" s="172" t="s">
        <v>34</v>
      </c>
      <c r="G503" s="173">
        <v>30</v>
      </c>
      <c r="H503" s="174">
        <v>4800</v>
      </c>
      <c r="I503" s="174">
        <v>40</v>
      </c>
      <c r="J503" s="174">
        <v>1000</v>
      </c>
      <c r="K503" s="174">
        <v>130</v>
      </c>
      <c r="L503" s="175">
        <v>6100</v>
      </c>
    </row>
    <row r="504" spans="1:12">
      <c r="A504" s="183" t="str">
        <f t="shared" si="21"/>
        <v>陸側ケース⑩大月町</v>
      </c>
      <c r="B504" s="160" t="s">
        <v>38</v>
      </c>
      <c r="C504" s="160" t="s">
        <v>71</v>
      </c>
      <c r="D504" s="160" t="s">
        <v>94</v>
      </c>
      <c r="E504" s="160"/>
      <c r="F504" s="172" t="s">
        <v>35</v>
      </c>
      <c r="G504" s="173">
        <v>20</v>
      </c>
      <c r="H504" s="174" t="s">
        <v>65</v>
      </c>
      <c r="I504" s="174" t="s">
        <v>65</v>
      </c>
      <c r="J504" s="174">
        <v>1300</v>
      </c>
      <c r="K504" s="174">
        <v>0</v>
      </c>
      <c r="L504" s="175">
        <v>1300</v>
      </c>
    </row>
    <row r="505" spans="1:12">
      <c r="A505" s="183" t="str">
        <f t="shared" si="21"/>
        <v>陸側ケース⑩三原村</v>
      </c>
      <c r="B505" s="160" t="s">
        <v>38</v>
      </c>
      <c r="C505" s="160" t="s">
        <v>71</v>
      </c>
      <c r="D505" s="160" t="s">
        <v>94</v>
      </c>
      <c r="E505" s="160"/>
      <c r="F505" s="172" t="s">
        <v>36</v>
      </c>
      <c r="G505" s="173" t="s">
        <v>65</v>
      </c>
      <c r="H505" s="174">
        <v>30</v>
      </c>
      <c r="I505" s="174" t="s">
        <v>65</v>
      </c>
      <c r="J505" s="174">
        <v>0</v>
      </c>
      <c r="K505" s="174">
        <v>10</v>
      </c>
      <c r="L505" s="175">
        <v>40</v>
      </c>
    </row>
    <row r="506" spans="1:12">
      <c r="A506" s="183" t="str">
        <f t="shared" si="21"/>
        <v>陸側ケース⑩黒潮町</v>
      </c>
      <c r="B506" s="160" t="s">
        <v>38</v>
      </c>
      <c r="C506" s="160" t="s">
        <v>71</v>
      </c>
      <c r="D506" s="160" t="s">
        <v>94</v>
      </c>
      <c r="E506" s="160"/>
      <c r="F506" s="176" t="s">
        <v>37</v>
      </c>
      <c r="G506" s="177">
        <v>20</v>
      </c>
      <c r="H506" s="178">
        <v>2400</v>
      </c>
      <c r="I506" s="178">
        <v>30</v>
      </c>
      <c r="J506" s="178">
        <v>3600</v>
      </c>
      <c r="K506" s="178">
        <v>90</v>
      </c>
      <c r="L506" s="179">
        <v>6100</v>
      </c>
    </row>
    <row r="507" spans="1:12">
      <c r="A507" s="183" t="str">
        <f t="shared" si="21"/>
        <v>合計</v>
      </c>
      <c r="B507" s="163"/>
      <c r="C507" s="163"/>
      <c r="D507" s="163"/>
      <c r="E507" s="163"/>
      <c r="F507" s="164" t="s">
        <v>122</v>
      </c>
      <c r="G507" s="180">
        <v>1100</v>
      </c>
      <c r="H507" s="181">
        <v>80000</v>
      </c>
      <c r="I507" s="181">
        <v>710</v>
      </c>
      <c r="J507" s="181">
        <v>47000</v>
      </c>
      <c r="K507" s="181">
        <v>7700</v>
      </c>
      <c r="L507" s="182">
        <v>137000</v>
      </c>
    </row>
    <row r="508" spans="1:12">
      <c r="A508" s="183" t="str">
        <f t="shared" si="21"/>
        <v>00市町村名</v>
      </c>
      <c r="B508" s="163">
        <v>0</v>
      </c>
      <c r="C508" s="163">
        <v>0</v>
      </c>
      <c r="D508" s="163">
        <v>0</v>
      </c>
      <c r="E508" s="163"/>
      <c r="F508" s="164" t="s">
        <v>86</v>
      </c>
      <c r="G508" s="165" t="s">
        <v>117</v>
      </c>
      <c r="H508" s="166" t="s">
        <v>118</v>
      </c>
      <c r="I508" s="166" t="s">
        <v>119</v>
      </c>
      <c r="J508" s="166" t="s">
        <v>120</v>
      </c>
      <c r="K508" s="166" t="s">
        <v>121</v>
      </c>
      <c r="L508" s="167" t="s">
        <v>122</v>
      </c>
    </row>
    <row r="509" spans="1:12">
      <c r="A509" s="183" t="str">
        <f t="shared" si="21"/>
        <v>陸側ケース⑩高知市</v>
      </c>
      <c r="B509" s="160" t="s">
        <v>38</v>
      </c>
      <c r="C509" s="160" t="s">
        <v>71</v>
      </c>
      <c r="D509" s="160" t="s">
        <v>96</v>
      </c>
      <c r="E509" s="160"/>
      <c r="F509" s="168" t="s">
        <v>4</v>
      </c>
      <c r="G509" s="169">
        <v>340</v>
      </c>
      <c r="H509" s="170">
        <v>32000</v>
      </c>
      <c r="I509" s="170">
        <v>260</v>
      </c>
      <c r="J509" s="170">
        <v>6300</v>
      </c>
      <c r="K509" s="170">
        <v>7600</v>
      </c>
      <c r="L509" s="171">
        <v>46000</v>
      </c>
    </row>
    <row r="510" spans="1:12">
      <c r="A510" s="183" t="str">
        <f t="shared" si="21"/>
        <v>陸側ケース⑩室戸市</v>
      </c>
      <c r="B510" s="160" t="s">
        <v>38</v>
      </c>
      <c r="C510" s="160" t="s">
        <v>71</v>
      </c>
      <c r="D510" s="160" t="s">
        <v>96</v>
      </c>
      <c r="E510" s="160"/>
      <c r="F510" s="172" t="s">
        <v>5</v>
      </c>
      <c r="G510" s="173">
        <v>10</v>
      </c>
      <c r="H510" s="174">
        <v>340</v>
      </c>
      <c r="I510" s="174" t="s">
        <v>65</v>
      </c>
      <c r="J510" s="174">
        <v>3400</v>
      </c>
      <c r="K510" s="174">
        <v>100</v>
      </c>
      <c r="L510" s="175">
        <v>3900</v>
      </c>
    </row>
    <row r="511" spans="1:12">
      <c r="A511" s="183" t="str">
        <f t="shared" si="21"/>
        <v>陸側ケース⑩安芸市</v>
      </c>
      <c r="B511" s="160" t="s">
        <v>38</v>
      </c>
      <c r="C511" s="160" t="s">
        <v>71</v>
      </c>
      <c r="D511" s="160" t="s">
        <v>96</v>
      </c>
      <c r="E511" s="160"/>
      <c r="F511" s="172" t="s">
        <v>6</v>
      </c>
      <c r="G511" s="173">
        <v>30</v>
      </c>
      <c r="H511" s="174">
        <v>4700</v>
      </c>
      <c r="I511" s="174">
        <v>20</v>
      </c>
      <c r="J511" s="174">
        <v>2200</v>
      </c>
      <c r="K511" s="174">
        <v>760</v>
      </c>
      <c r="L511" s="175">
        <v>7800</v>
      </c>
    </row>
    <row r="512" spans="1:12">
      <c r="A512" s="183" t="str">
        <f t="shared" si="21"/>
        <v>陸側ケース⑩南国市</v>
      </c>
      <c r="B512" s="160" t="s">
        <v>38</v>
      </c>
      <c r="C512" s="160" t="s">
        <v>71</v>
      </c>
      <c r="D512" s="160" t="s">
        <v>96</v>
      </c>
      <c r="E512" s="160"/>
      <c r="F512" s="172" t="s">
        <v>7</v>
      </c>
      <c r="G512" s="173">
        <v>20</v>
      </c>
      <c r="H512" s="174">
        <v>7200</v>
      </c>
      <c r="I512" s="174">
        <v>20</v>
      </c>
      <c r="J512" s="174">
        <v>940</v>
      </c>
      <c r="K512" s="174">
        <v>770</v>
      </c>
      <c r="L512" s="175">
        <v>9000</v>
      </c>
    </row>
    <row r="513" spans="1:12">
      <c r="A513" s="183" t="str">
        <f t="shared" si="21"/>
        <v>陸側ケース⑩土佐市</v>
      </c>
      <c r="B513" s="160" t="s">
        <v>38</v>
      </c>
      <c r="C513" s="160" t="s">
        <v>71</v>
      </c>
      <c r="D513" s="160" t="s">
        <v>96</v>
      </c>
      <c r="E513" s="160"/>
      <c r="F513" s="172" t="s">
        <v>8</v>
      </c>
      <c r="G513" s="173">
        <v>270</v>
      </c>
      <c r="H513" s="174">
        <v>1600</v>
      </c>
      <c r="I513" s="174">
        <v>30</v>
      </c>
      <c r="J513" s="174">
        <v>2500</v>
      </c>
      <c r="K513" s="174">
        <v>120</v>
      </c>
      <c r="L513" s="175">
        <v>4500</v>
      </c>
    </row>
    <row r="514" spans="1:12">
      <c r="A514" s="183" t="str">
        <f t="shared" si="21"/>
        <v>陸側ケース⑩須崎市</v>
      </c>
      <c r="B514" s="160" t="s">
        <v>38</v>
      </c>
      <c r="C514" s="160" t="s">
        <v>71</v>
      </c>
      <c r="D514" s="160" t="s">
        <v>96</v>
      </c>
      <c r="E514" s="160"/>
      <c r="F514" s="172" t="s">
        <v>9</v>
      </c>
      <c r="G514" s="173">
        <v>50</v>
      </c>
      <c r="H514" s="174">
        <v>1000</v>
      </c>
      <c r="I514" s="174">
        <v>20</v>
      </c>
      <c r="J514" s="174">
        <v>6200</v>
      </c>
      <c r="K514" s="174">
        <v>150</v>
      </c>
      <c r="L514" s="175">
        <v>7500</v>
      </c>
    </row>
    <row r="515" spans="1:12">
      <c r="A515" s="183" t="str">
        <f t="shared" si="21"/>
        <v>陸側ケース⑩宿毛市</v>
      </c>
      <c r="B515" s="160" t="s">
        <v>38</v>
      </c>
      <c r="C515" s="160" t="s">
        <v>71</v>
      </c>
      <c r="D515" s="160" t="s">
        <v>96</v>
      </c>
      <c r="E515" s="160"/>
      <c r="F515" s="172" t="s">
        <v>10</v>
      </c>
      <c r="G515" s="173">
        <v>10</v>
      </c>
      <c r="H515" s="174">
        <v>130</v>
      </c>
      <c r="I515" s="174" t="s">
        <v>65</v>
      </c>
      <c r="J515" s="174">
        <v>5200</v>
      </c>
      <c r="K515" s="174">
        <v>10</v>
      </c>
      <c r="L515" s="175">
        <v>5300</v>
      </c>
    </row>
    <row r="516" spans="1:12">
      <c r="A516" s="183" t="str">
        <f t="shared" si="21"/>
        <v>陸側ケース⑩土佐清水市</v>
      </c>
      <c r="B516" s="160" t="s">
        <v>38</v>
      </c>
      <c r="C516" s="160" t="s">
        <v>71</v>
      </c>
      <c r="D516" s="160" t="s">
        <v>96</v>
      </c>
      <c r="E516" s="160"/>
      <c r="F516" s="172" t="s">
        <v>11</v>
      </c>
      <c r="G516" s="173">
        <v>30</v>
      </c>
      <c r="H516" s="174">
        <v>170</v>
      </c>
      <c r="I516" s="174" t="s">
        <v>65</v>
      </c>
      <c r="J516" s="174">
        <v>7200</v>
      </c>
      <c r="K516" s="174">
        <v>30</v>
      </c>
      <c r="L516" s="175">
        <v>7400</v>
      </c>
    </row>
    <row r="517" spans="1:12">
      <c r="A517" s="183" t="str">
        <f t="shared" si="21"/>
        <v>陸側ケース⑩四万十市</v>
      </c>
      <c r="B517" s="160" t="s">
        <v>38</v>
      </c>
      <c r="C517" s="160" t="s">
        <v>71</v>
      </c>
      <c r="D517" s="160" t="s">
        <v>96</v>
      </c>
      <c r="E517" s="160"/>
      <c r="F517" s="172" t="s">
        <v>12</v>
      </c>
      <c r="G517" s="173">
        <v>140</v>
      </c>
      <c r="H517" s="174">
        <v>1100</v>
      </c>
      <c r="I517" s="174">
        <v>30</v>
      </c>
      <c r="J517" s="174">
        <v>1300</v>
      </c>
      <c r="K517" s="174">
        <v>220</v>
      </c>
      <c r="L517" s="175">
        <v>2900</v>
      </c>
    </row>
    <row r="518" spans="1:12">
      <c r="A518" s="183" t="str">
        <f t="shared" si="21"/>
        <v>陸側ケース⑩香南市</v>
      </c>
      <c r="B518" s="160" t="s">
        <v>38</v>
      </c>
      <c r="C518" s="160" t="s">
        <v>71</v>
      </c>
      <c r="D518" s="160" t="s">
        <v>96</v>
      </c>
      <c r="E518" s="160"/>
      <c r="F518" s="172" t="s">
        <v>13</v>
      </c>
      <c r="G518" s="173">
        <v>10</v>
      </c>
      <c r="H518" s="174">
        <v>4800</v>
      </c>
      <c r="I518" s="174">
        <v>10</v>
      </c>
      <c r="J518" s="174">
        <v>3000</v>
      </c>
      <c r="K518" s="174">
        <v>210</v>
      </c>
      <c r="L518" s="175">
        <v>8000</v>
      </c>
    </row>
    <row r="519" spans="1:12">
      <c r="A519" s="183" t="str">
        <f t="shared" si="21"/>
        <v>陸側ケース⑩香美市</v>
      </c>
      <c r="B519" s="160" t="s">
        <v>38</v>
      </c>
      <c r="C519" s="160" t="s">
        <v>71</v>
      </c>
      <c r="D519" s="160" t="s">
        <v>96</v>
      </c>
      <c r="E519" s="160"/>
      <c r="F519" s="172" t="s">
        <v>14</v>
      </c>
      <c r="G519" s="173" t="s">
        <v>65</v>
      </c>
      <c r="H519" s="174">
        <v>4600</v>
      </c>
      <c r="I519" s="174">
        <v>30</v>
      </c>
      <c r="J519" s="174">
        <v>0</v>
      </c>
      <c r="K519" s="174">
        <v>1100</v>
      </c>
      <c r="L519" s="175">
        <v>5700</v>
      </c>
    </row>
    <row r="520" spans="1:12">
      <c r="A520" s="183" t="str">
        <f t="shared" si="21"/>
        <v>陸側ケース⑩東洋町</v>
      </c>
      <c r="B520" s="160" t="s">
        <v>38</v>
      </c>
      <c r="C520" s="160" t="s">
        <v>71</v>
      </c>
      <c r="D520" s="160" t="s">
        <v>96</v>
      </c>
      <c r="E520" s="160"/>
      <c r="F520" s="172" t="s">
        <v>15</v>
      </c>
      <c r="G520" s="173">
        <v>10</v>
      </c>
      <c r="H520" s="174">
        <v>150</v>
      </c>
      <c r="I520" s="174" t="s">
        <v>65</v>
      </c>
      <c r="J520" s="174">
        <v>960</v>
      </c>
      <c r="K520" s="174">
        <v>70</v>
      </c>
      <c r="L520" s="175">
        <v>1200</v>
      </c>
    </row>
    <row r="521" spans="1:12">
      <c r="A521" s="183" t="str">
        <f t="shared" si="21"/>
        <v>陸側ケース⑩奈半利町</v>
      </c>
      <c r="B521" s="160" t="s">
        <v>38</v>
      </c>
      <c r="C521" s="160" t="s">
        <v>71</v>
      </c>
      <c r="D521" s="160" t="s">
        <v>96</v>
      </c>
      <c r="E521" s="160"/>
      <c r="F521" s="172" t="s">
        <v>16</v>
      </c>
      <c r="G521" s="173" t="s">
        <v>65</v>
      </c>
      <c r="H521" s="174">
        <v>1100</v>
      </c>
      <c r="I521" s="174">
        <v>10</v>
      </c>
      <c r="J521" s="174">
        <v>30</v>
      </c>
      <c r="K521" s="174">
        <v>140</v>
      </c>
      <c r="L521" s="175">
        <v>1300</v>
      </c>
    </row>
    <row r="522" spans="1:12">
      <c r="A522" s="183" t="str">
        <f t="shared" si="21"/>
        <v>陸側ケース⑩田野町</v>
      </c>
      <c r="B522" s="160" t="s">
        <v>38</v>
      </c>
      <c r="C522" s="160" t="s">
        <v>71</v>
      </c>
      <c r="D522" s="160" t="s">
        <v>96</v>
      </c>
      <c r="E522" s="160"/>
      <c r="F522" s="172" t="s">
        <v>17</v>
      </c>
      <c r="G522" s="173">
        <v>10</v>
      </c>
      <c r="H522" s="174">
        <v>1300</v>
      </c>
      <c r="I522" s="174" t="s">
        <v>65</v>
      </c>
      <c r="J522" s="174">
        <v>30</v>
      </c>
      <c r="K522" s="174">
        <v>240</v>
      </c>
      <c r="L522" s="175">
        <v>1600</v>
      </c>
    </row>
    <row r="523" spans="1:12">
      <c r="A523" s="183" t="str">
        <f t="shared" si="21"/>
        <v>陸側ケース⑩安田町</v>
      </c>
      <c r="B523" s="160" t="s">
        <v>38</v>
      </c>
      <c r="C523" s="160" t="s">
        <v>71</v>
      </c>
      <c r="D523" s="160" t="s">
        <v>96</v>
      </c>
      <c r="E523" s="160"/>
      <c r="F523" s="172" t="s">
        <v>18</v>
      </c>
      <c r="G523" s="173" t="s">
        <v>65</v>
      </c>
      <c r="H523" s="174">
        <v>780</v>
      </c>
      <c r="I523" s="174">
        <v>10</v>
      </c>
      <c r="J523" s="174">
        <v>30</v>
      </c>
      <c r="K523" s="174">
        <v>130</v>
      </c>
      <c r="L523" s="175">
        <v>950</v>
      </c>
    </row>
    <row r="524" spans="1:12">
      <c r="A524" s="183" t="str">
        <f t="shared" si="21"/>
        <v>陸側ケース⑩北川村</v>
      </c>
      <c r="B524" s="160" t="s">
        <v>38</v>
      </c>
      <c r="C524" s="160" t="s">
        <v>71</v>
      </c>
      <c r="D524" s="160" t="s">
        <v>96</v>
      </c>
      <c r="E524" s="160"/>
      <c r="F524" s="172" t="s">
        <v>19</v>
      </c>
      <c r="G524" s="173">
        <v>0</v>
      </c>
      <c r="H524" s="174">
        <v>310</v>
      </c>
      <c r="I524" s="174" t="s">
        <v>65</v>
      </c>
      <c r="J524" s="174">
        <v>0</v>
      </c>
      <c r="K524" s="174">
        <v>10</v>
      </c>
      <c r="L524" s="175">
        <v>320</v>
      </c>
    </row>
    <row r="525" spans="1:12">
      <c r="A525" s="183" t="str">
        <f t="shared" si="21"/>
        <v>陸側ケース⑩馬路村</v>
      </c>
      <c r="B525" s="160" t="s">
        <v>38</v>
      </c>
      <c r="C525" s="160" t="s">
        <v>71</v>
      </c>
      <c r="D525" s="160" t="s">
        <v>96</v>
      </c>
      <c r="E525" s="160"/>
      <c r="F525" s="172" t="s">
        <v>20</v>
      </c>
      <c r="G525" s="173">
        <v>0</v>
      </c>
      <c r="H525" s="174">
        <v>100</v>
      </c>
      <c r="I525" s="174" t="s">
        <v>65</v>
      </c>
      <c r="J525" s="174">
        <v>0</v>
      </c>
      <c r="K525" s="174">
        <v>50</v>
      </c>
      <c r="L525" s="175">
        <v>140</v>
      </c>
    </row>
    <row r="526" spans="1:12">
      <c r="A526" s="183" t="str">
        <f t="shared" si="21"/>
        <v>陸側ケース⑩芸西村</v>
      </c>
      <c r="B526" s="160" t="s">
        <v>38</v>
      </c>
      <c r="C526" s="160" t="s">
        <v>71</v>
      </c>
      <c r="D526" s="160" t="s">
        <v>96</v>
      </c>
      <c r="E526" s="160"/>
      <c r="F526" s="172" t="s">
        <v>21</v>
      </c>
      <c r="G526" s="173" t="s">
        <v>65</v>
      </c>
      <c r="H526" s="174">
        <v>360</v>
      </c>
      <c r="I526" s="174" t="s">
        <v>65</v>
      </c>
      <c r="J526" s="174">
        <v>20</v>
      </c>
      <c r="K526" s="174">
        <v>40</v>
      </c>
      <c r="L526" s="175">
        <v>430</v>
      </c>
    </row>
    <row r="527" spans="1:12">
      <c r="A527" s="183" t="str">
        <f t="shared" si="21"/>
        <v>陸側ケース⑩本山町</v>
      </c>
      <c r="B527" s="160" t="s">
        <v>38</v>
      </c>
      <c r="C527" s="160" t="s">
        <v>71</v>
      </c>
      <c r="D527" s="160" t="s">
        <v>96</v>
      </c>
      <c r="E527" s="160"/>
      <c r="F527" s="172" t="s">
        <v>22</v>
      </c>
      <c r="G527" s="173">
        <v>0</v>
      </c>
      <c r="H527" s="174">
        <v>560</v>
      </c>
      <c r="I527" s="174">
        <v>10</v>
      </c>
      <c r="J527" s="174">
        <v>0</v>
      </c>
      <c r="K527" s="174">
        <v>30</v>
      </c>
      <c r="L527" s="175">
        <v>600</v>
      </c>
    </row>
    <row r="528" spans="1:12">
      <c r="A528" s="183" t="str">
        <f t="shared" ref="A528:A591" si="22">B528&amp;C528&amp;F528</f>
        <v>陸側ケース⑩大豊町</v>
      </c>
      <c r="B528" s="160" t="s">
        <v>38</v>
      </c>
      <c r="C528" s="160" t="s">
        <v>71</v>
      </c>
      <c r="D528" s="160" t="s">
        <v>96</v>
      </c>
      <c r="E528" s="160"/>
      <c r="F528" s="172" t="s">
        <v>23</v>
      </c>
      <c r="G528" s="173" t="s">
        <v>65</v>
      </c>
      <c r="H528" s="174">
        <v>1900</v>
      </c>
      <c r="I528" s="174">
        <v>30</v>
      </c>
      <c r="J528" s="174">
        <v>0</v>
      </c>
      <c r="K528" s="174">
        <v>10</v>
      </c>
      <c r="L528" s="175">
        <v>1900</v>
      </c>
    </row>
    <row r="529" spans="1:12">
      <c r="A529" s="183" t="str">
        <f t="shared" si="22"/>
        <v>陸側ケース⑩土佐町</v>
      </c>
      <c r="B529" s="160" t="s">
        <v>38</v>
      </c>
      <c r="C529" s="160" t="s">
        <v>71</v>
      </c>
      <c r="D529" s="160" t="s">
        <v>96</v>
      </c>
      <c r="E529" s="160"/>
      <c r="F529" s="172" t="s">
        <v>24</v>
      </c>
      <c r="G529" s="173">
        <v>0</v>
      </c>
      <c r="H529" s="174">
        <v>450</v>
      </c>
      <c r="I529" s="174">
        <v>10</v>
      </c>
      <c r="J529" s="174">
        <v>0</v>
      </c>
      <c r="K529" s="174">
        <v>10</v>
      </c>
      <c r="L529" s="175">
        <v>470</v>
      </c>
    </row>
    <row r="530" spans="1:12">
      <c r="A530" s="183" t="str">
        <f t="shared" si="22"/>
        <v>陸側ケース⑩大川村</v>
      </c>
      <c r="B530" s="160" t="s">
        <v>38</v>
      </c>
      <c r="C530" s="160" t="s">
        <v>71</v>
      </c>
      <c r="D530" s="160" t="s">
        <v>96</v>
      </c>
      <c r="E530" s="160"/>
      <c r="F530" s="172" t="s">
        <v>25</v>
      </c>
      <c r="G530" s="173">
        <v>0</v>
      </c>
      <c r="H530" s="174">
        <v>50</v>
      </c>
      <c r="I530" s="174" t="s">
        <v>65</v>
      </c>
      <c r="J530" s="174">
        <v>0</v>
      </c>
      <c r="K530" s="174" t="s">
        <v>65</v>
      </c>
      <c r="L530" s="175">
        <v>60</v>
      </c>
    </row>
    <row r="531" spans="1:12">
      <c r="A531" s="183" t="str">
        <f t="shared" si="22"/>
        <v>陸側ケース⑩いの町</v>
      </c>
      <c r="B531" s="160" t="s">
        <v>38</v>
      </c>
      <c r="C531" s="160" t="s">
        <v>71</v>
      </c>
      <c r="D531" s="160" t="s">
        <v>96</v>
      </c>
      <c r="E531" s="160"/>
      <c r="F531" s="172" t="s">
        <v>26</v>
      </c>
      <c r="G531" s="173">
        <v>40</v>
      </c>
      <c r="H531" s="174">
        <v>1900</v>
      </c>
      <c r="I531" s="174">
        <v>50</v>
      </c>
      <c r="J531" s="174">
        <v>0</v>
      </c>
      <c r="K531" s="174">
        <v>150</v>
      </c>
      <c r="L531" s="175">
        <v>2200</v>
      </c>
    </row>
    <row r="532" spans="1:12">
      <c r="A532" s="183" t="str">
        <f t="shared" si="22"/>
        <v>陸側ケース⑩仁淀川町</v>
      </c>
      <c r="B532" s="160" t="s">
        <v>38</v>
      </c>
      <c r="C532" s="160" t="s">
        <v>71</v>
      </c>
      <c r="D532" s="160" t="s">
        <v>96</v>
      </c>
      <c r="E532" s="160"/>
      <c r="F532" s="172" t="s">
        <v>27</v>
      </c>
      <c r="G532" s="173" t="s">
        <v>65</v>
      </c>
      <c r="H532" s="174">
        <v>550</v>
      </c>
      <c r="I532" s="174">
        <v>10</v>
      </c>
      <c r="J532" s="174">
        <v>0</v>
      </c>
      <c r="K532" s="174">
        <v>20</v>
      </c>
      <c r="L532" s="175">
        <v>580</v>
      </c>
    </row>
    <row r="533" spans="1:12">
      <c r="A533" s="183" t="str">
        <f t="shared" si="22"/>
        <v>陸側ケース⑩中土佐町</v>
      </c>
      <c r="B533" s="160" t="s">
        <v>38</v>
      </c>
      <c r="C533" s="160" t="s">
        <v>71</v>
      </c>
      <c r="D533" s="160" t="s">
        <v>96</v>
      </c>
      <c r="E533" s="160"/>
      <c r="F533" s="172" t="s">
        <v>28</v>
      </c>
      <c r="G533" s="173">
        <v>30</v>
      </c>
      <c r="H533" s="174">
        <v>2000</v>
      </c>
      <c r="I533" s="174">
        <v>20</v>
      </c>
      <c r="J533" s="174">
        <v>2000</v>
      </c>
      <c r="K533" s="174">
        <v>50</v>
      </c>
      <c r="L533" s="175">
        <v>4200</v>
      </c>
    </row>
    <row r="534" spans="1:12">
      <c r="A534" s="183" t="str">
        <f t="shared" si="22"/>
        <v>陸側ケース⑩佐川町</v>
      </c>
      <c r="B534" s="160" t="s">
        <v>38</v>
      </c>
      <c r="C534" s="160" t="s">
        <v>71</v>
      </c>
      <c r="D534" s="160" t="s">
        <v>96</v>
      </c>
      <c r="E534" s="160"/>
      <c r="F534" s="172" t="s">
        <v>29</v>
      </c>
      <c r="G534" s="173" t="s">
        <v>65</v>
      </c>
      <c r="H534" s="174">
        <v>1400</v>
      </c>
      <c r="I534" s="174">
        <v>10</v>
      </c>
      <c r="J534" s="174">
        <v>0</v>
      </c>
      <c r="K534" s="174">
        <v>80</v>
      </c>
      <c r="L534" s="175">
        <v>1500</v>
      </c>
    </row>
    <row r="535" spans="1:12">
      <c r="A535" s="183" t="str">
        <f t="shared" si="22"/>
        <v>陸側ケース⑩越知町</v>
      </c>
      <c r="B535" s="160" t="s">
        <v>38</v>
      </c>
      <c r="C535" s="160" t="s">
        <v>71</v>
      </c>
      <c r="D535" s="160" t="s">
        <v>96</v>
      </c>
      <c r="E535" s="160"/>
      <c r="F535" s="172" t="s">
        <v>30</v>
      </c>
      <c r="G535" s="173">
        <v>0</v>
      </c>
      <c r="H535" s="174">
        <v>620</v>
      </c>
      <c r="I535" s="174">
        <v>10</v>
      </c>
      <c r="J535" s="174">
        <v>0</v>
      </c>
      <c r="K535" s="174">
        <v>480</v>
      </c>
      <c r="L535" s="175">
        <v>1100</v>
      </c>
    </row>
    <row r="536" spans="1:12">
      <c r="A536" s="183" t="str">
        <f t="shared" si="22"/>
        <v>陸側ケース⑩檮原町</v>
      </c>
      <c r="B536" s="160" t="s">
        <v>38</v>
      </c>
      <c r="C536" s="160" t="s">
        <v>71</v>
      </c>
      <c r="D536" s="160" t="s">
        <v>96</v>
      </c>
      <c r="E536" s="160"/>
      <c r="F536" s="172" t="s">
        <v>31</v>
      </c>
      <c r="G536" s="173" t="s">
        <v>65</v>
      </c>
      <c r="H536" s="174">
        <v>540</v>
      </c>
      <c r="I536" s="174">
        <v>10</v>
      </c>
      <c r="J536" s="174">
        <v>0</v>
      </c>
      <c r="K536" s="174">
        <v>20</v>
      </c>
      <c r="L536" s="175">
        <v>570</v>
      </c>
    </row>
    <row r="537" spans="1:12">
      <c r="A537" s="183" t="str">
        <f t="shared" si="22"/>
        <v>陸側ケース⑩日高村</v>
      </c>
      <c r="B537" s="160" t="s">
        <v>38</v>
      </c>
      <c r="C537" s="160" t="s">
        <v>71</v>
      </c>
      <c r="D537" s="160" t="s">
        <v>96</v>
      </c>
      <c r="E537" s="160"/>
      <c r="F537" s="172" t="s">
        <v>32</v>
      </c>
      <c r="G537" s="173">
        <v>10</v>
      </c>
      <c r="H537" s="174">
        <v>270</v>
      </c>
      <c r="I537" s="174">
        <v>10</v>
      </c>
      <c r="J537" s="174">
        <v>0</v>
      </c>
      <c r="K537" s="174">
        <v>10</v>
      </c>
      <c r="L537" s="175">
        <v>290</v>
      </c>
    </row>
    <row r="538" spans="1:12">
      <c r="A538" s="183" t="str">
        <f t="shared" si="22"/>
        <v>陸側ケース⑩津野町</v>
      </c>
      <c r="B538" s="160" t="s">
        <v>38</v>
      </c>
      <c r="C538" s="160" t="s">
        <v>71</v>
      </c>
      <c r="D538" s="160" t="s">
        <v>96</v>
      </c>
      <c r="E538" s="160"/>
      <c r="F538" s="172" t="s">
        <v>33</v>
      </c>
      <c r="G538" s="173" t="s">
        <v>65</v>
      </c>
      <c r="H538" s="174">
        <v>1000</v>
      </c>
      <c r="I538" s="174">
        <v>20</v>
      </c>
      <c r="J538" s="174">
        <v>0</v>
      </c>
      <c r="K538" s="174">
        <v>50</v>
      </c>
      <c r="L538" s="175">
        <v>1100</v>
      </c>
    </row>
    <row r="539" spans="1:12">
      <c r="A539" s="183" t="str">
        <f t="shared" si="22"/>
        <v>陸側ケース⑩四万十町</v>
      </c>
      <c r="B539" s="160" t="s">
        <v>38</v>
      </c>
      <c r="C539" s="160" t="s">
        <v>71</v>
      </c>
      <c r="D539" s="160" t="s">
        <v>96</v>
      </c>
      <c r="E539" s="160"/>
      <c r="F539" s="172" t="s">
        <v>34</v>
      </c>
      <c r="G539" s="173">
        <v>30</v>
      </c>
      <c r="H539" s="174">
        <v>4800</v>
      </c>
      <c r="I539" s="174">
        <v>40</v>
      </c>
      <c r="J539" s="174">
        <v>1000</v>
      </c>
      <c r="K539" s="174">
        <v>220</v>
      </c>
      <c r="L539" s="175">
        <v>6200</v>
      </c>
    </row>
    <row r="540" spans="1:12">
      <c r="A540" s="183" t="str">
        <f t="shared" si="22"/>
        <v>陸側ケース⑩大月町</v>
      </c>
      <c r="B540" s="160" t="s">
        <v>38</v>
      </c>
      <c r="C540" s="160" t="s">
        <v>71</v>
      </c>
      <c r="D540" s="160" t="s">
        <v>96</v>
      </c>
      <c r="E540" s="160"/>
      <c r="F540" s="172" t="s">
        <v>35</v>
      </c>
      <c r="G540" s="173">
        <v>20</v>
      </c>
      <c r="H540" s="174" t="s">
        <v>65</v>
      </c>
      <c r="I540" s="174" t="s">
        <v>65</v>
      </c>
      <c r="J540" s="174">
        <v>1300</v>
      </c>
      <c r="K540" s="174">
        <v>10</v>
      </c>
      <c r="L540" s="175">
        <v>1300</v>
      </c>
    </row>
    <row r="541" spans="1:12">
      <c r="A541" s="183" t="str">
        <f t="shared" si="22"/>
        <v>陸側ケース⑩三原村</v>
      </c>
      <c r="B541" s="160" t="s">
        <v>38</v>
      </c>
      <c r="C541" s="160" t="s">
        <v>71</v>
      </c>
      <c r="D541" s="160" t="s">
        <v>96</v>
      </c>
      <c r="E541" s="160"/>
      <c r="F541" s="172" t="s">
        <v>36</v>
      </c>
      <c r="G541" s="173" t="s">
        <v>65</v>
      </c>
      <c r="H541" s="174">
        <v>30</v>
      </c>
      <c r="I541" s="174" t="s">
        <v>65</v>
      </c>
      <c r="J541" s="174">
        <v>0</v>
      </c>
      <c r="K541" s="174">
        <v>10</v>
      </c>
      <c r="L541" s="175">
        <v>40</v>
      </c>
    </row>
    <row r="542" spans="1:12">
      <c r="A542" s="183" t="str">
        <f t="shared" si="22"/>
        <v>陸側ケース⑩黒潮町</v>
      </c>
      <c r="B542" s="160" t="s">
        <v>38</v>
      </c>
      <c r="C542" s="160" t="s">
        <v>71</v>
      </c>
      <c r="D542" s="160" t="s">
        <v>96</v>
      </c>
      <c r="E542" s="160"/>
      <c r="F542" s="176" t="s">
        <v>37</v>
      </c>
      <c r="G542" s="177">
        <v>20</v>
      </c>
      <c r="H542" s="178">
        <v>2400</v>
      </c>
      <c r="I542" s="178">
        <v>30</v>
      </c>
      <c r="J542" s="178">
        <v>3600</v>
      </c>
      <c r="K542" s="178">
        <v>210</v>
      </c>
      <c r="L542" s="179">
        <v>6300</v>
      </c>
    </row>
    <row r="543" spans="1:12">
      <c r="A543" s="183" t="str">
        <f t="shared" si="22"/>
        <v>合計</v>
      </c>
      <c r="B543" s="163"/>
      <c r="C543" s="163"/>
      <c r="D543" s="163"/>
      <c r="E543" s="163"/>
      <c r="F543" s="164" t="s">
        <v>122</v>
      </c>
      <c r="G543" s="180">
        <v>1100</v>
      </c>
      <c r="H543" s="181">
        <v>80000</v>
      </c>
      <c r="I543" s="181">
        <v>710</v>
      </c>
      <c r="J543" s="181">
        <v>47000</v>
      </c>
      <c r="K543" s="181">
        <v>13000</v>
      </c>
      <c r="L543" s="182">
        <v>143000</v>
      </c>
    </row>
    <row r="544" spans="1:12">
      <c r="A544" s="183" t="str">
        <f t="shared" si="22"/>
        <v>00市町村名</v>
      </c>
      <c r="B544" s="163">
        <v>0</v>
      </c>
      <c r="C544" s="163">
        <v>0</v>
      </c>
      <c r="D544" s="163">
        <v>0</v>
      </c>
      <c r="E544" s="163"/>
      <c r="F544" s="164" t="s">
        <v>86</v>
      </c>
      <c r="G544" s="165" t="s">
        <v>117</v>
      </c>
      <c r="H544" s="166" t="s">
        <v>118</v>
      </c>
      <c r="I544" s="166" t="s">
        <v>119</v>
      </c>
      <c r="J544" s="166" t="s">
        <v>120</v>
      </c>
      <c r="K544" s="166" t="s">
        <v>121</v>
      </c>
      <c r="L544" s="167" t="s">
        <v>122</v>
      </c>
    </row>
    <row r="545" spans="1:12">
      <c r="A545" s="183" t="str">
        <f t="shared" si="22"/>
        <v>東側ケース④高知市</v>
      </c>
      <c r="B545" s="160" t="s">
        <v>39</v>
      </c>
      <c r="C545" s="160" t="s">
        <v>67</v>
      </c>
      <c r="D545" s="160" t="s">
        <v>83</v>
      </c>
      <c r="E545" s="160"/>
      <c r="F545" s="168" t="s">
        <v>4</v>
      </c>
      <c r="G545" s="169">
        <v>340</v>
      </c>
      <c r="H545" s="170">
        <v>10000</v>
      </c>
      <c r="I545" s="170">
        <v>110</v>
      </c>
      <c r="J545" s="170">
        <v>20000</v>
      </c>
      <c r="K545" s="170">
        <v>1000</v>
      </c>
      <c r="L545" s="171">
        <v>32000</v>
      </c>
    </row>
    <row r="546" spans="1:12">
      <c r="A546" s="183" t="str">
        <f t="shared" si="22"/>
        <v>東側ケース④室戸市</v>
      </c>
      <c r="B546" s="160" t="s">
        <v>39</v>
      </c>
      <c r="C546" s="160" t="s">
        <v>67</v>
      </c>
      <c r="D546" s="160" t="s">
        <v>83</v>
      </c>
      <c r="E546" s="160"/>
      <c r="F546" s="172" t="s">
        <v>5</v>
      </c>
      <c r="G546" s="173">
        <v>10</v>
      </c>
      <c r="H546" s="174">
        <v>8000</v>
      </c>
      <c r="I546" s="174">
        <v>40</v>
      </c>
      <c r="J546" s="174">
        <v>1700</v>
      </c>
      <c r="K546" s="174">
        <v>280</v>
      </c>
      <c r="L546" s="175">
        <v>10000</v>
      </c>
    </row>
    <row r="547" spans="1:12">
      <c r="A547" s="183" t="str">
        <f t="shared" si="22"/>
        <v>東側ケース④安芸市</v>
      </c>
      <c r="B547" s="160" t="s">
        <v>39</v>
      </c>
      <c r="C547" s="160" t="s">
        <v>67</v>
      </c>
      <c r="D547" s="160" t="s">
        <v>83</v>
      </c>
      <c r="E547" s="160"/>
      <c r="F547" s="172" t="s">
        <v>6</v>
      </c>
      <c r="G547" s="173">
        <v>30</v>
      </c>
      <c r="H547" s="174">
        <v>6000</v>
      </c>
      <c r="I547" s="174">
        <v>20</v>
      </c>
      <c r="J547" s="174">
        <v>2200</v>
      </c>
      <c r="K547" s="174">
        <v>340</v>
      </c>
      <c r="L547" s="175">
        <v>8600</v>
      </c>
    </row>
    <row r="548" spans="1:12">
      <c r="A548" s="183" t="str">
        <f t="shared" si="22"/>
        <v>東側ケース④南国市</v>
      </c>
      <c r="B548" s="160" t="s">
        <v>39</v>
      </c>
      <c r="C548" s="160" t="s">
        <v>67</v>
      </c>
      <c r="D548" s="160" t="s">
        <v>83</v>
      </c>
      <c r="E548" s="160"/>
      <c r="F548" s="172" t="s">
        <v>7</v>
      </c>
      <c r="G548" s="173">
        <v>20</v>
      </c>
      <c r="H548" s="174">
        <v>2400</v>
      </c>
      <c r="I548" s="174">
        <v>10</v>
      </c>
      <c r="J548" s="174">
        <v>4100</v>
      </c>
      <c r="K548" s="174">
        <v>60</v>
      </c>
      <c r="L548" s="175">
        <v>6500</v>
      </c>
    </row>
    <row r="549" spans="1:12">
      <c r="A549" s="183" t="str">
        <f t="shared" si="22"/>
        <v>東側ケース④土佐市</v>
      </c>
      <c r="B549" s="160" t="s">
        <v>39</v>
      </c>
      <c r="C549" s="160" t="s">
        <v>67</v>
      </c>
      <c r="D549" s="160" t="s">
        <v>83</v>
      </c>
      <c r="E549" s="160"/>
      <c r="F549" s="172" t="s">
        <v>8</v>
      </c>
      <c r="G549" s="173">
        <v>270</v>
      </c>
      <c r="H549" s="174">
        <v>1300</v>
      </c>
      <c r="I549" s="174">
        <v>20</v>
      </c>
      <c r="J549" s="174">
        <v>3500</v>
      </c>
      <c r="K549" s="174">
        <v>40</v>
      </c>
      <c r="L549" s="175">
        <v>5200</v>
      </c>
    </row>
    <row r="550" spans="1:12">
      <c r="A550" s="183" t="str">
        <f t="shared" si="22"/>
        <v>東側ケース④須崎市</v>
      </c>
      <c r="B550" s="160" t="s">
        <v>39</v>
      </c>
      <c r="C550" s="160" t="s">
        <v>67</v>
      </c>
      <c r="D550" s="160" t="s">
        <v>83</v>
      </c>
      <c r="E550" s="160"/>
      <c r="F550" s="172" t="s">
        <v>9</v>
      </c>
      <c r="G550" s="173">
        <v>50</v>
      </c>
      <c r="H550" s="174">
        <v>560</v>
      </c>
      <c r="I550" s="174">
        <v>10</v>
      </c>
      <c r="J550" s="174">
        <v>7300</v>
      </c>
      <c r="K550" s="174">
        <v>60</v>
      </c>
      <c r="L550" s="175">
        <v>8000</v>
      </c>
    </row>
    <row r="551" spans="1:12">
      <c r="A551" s="183" t="str">
        <f t="shared" si="22"/>
        <v>東側ケース④宿毛市</v>
      </c>
      <c r="B551" s="160" t="s">
        <v>39</v>
      </c>
      <c r="C551" s="160" t="s">
        <v>67</v>
      </c>
      <c r="D551" s="160" t="s">
        <v>83</v>
      </c>
      <c r="E551" s="160"/>
      <c r="F551" s="172" t="s">
        <v>10</v>
      </c>
      <c r="G551" s="173">
        <v>10</v>
      </c>
      <c r="H551" s="174">
        <v>40</v>
      </c>
      <c r="I551" s="174" t="s">
        <v>65</v>
      </c>
      <c r="J551" s="174">
        <v>5400</v>
      </c>
      <c r="K551" s="174">
        <v>10</v>
      </c>
      <c r="L551" s="175">
        <v>5400</v>
      </c>
    </row>
    <row r="552" spans="1:12">
      <c r="A552" s="183" t="str">
        <f t="shared" si="22"/>
        <v>東側ケース④土佐清水市</v>
      </c>
      <c r="B552" s="160" t="s">
        <v>39</v>
      </c>
      <c r="C552" s="160" t="s">
        <v>67</v>
      </c>
      <c r="D552" s="160" t="s">
        <v>83</v>
      </c>
      <c r="E552" s="160"/>
      <c r="F552" s="172" t="s">
        <v>11</v>
      </c>
      <c r="G552" s="173">
        <v>30</v>
      </c>
      <c r="H552" s="174">
        <v>1400</v>
      </c>
      <c r="I552" s="174">
        <v>20</v>
      </c>
      <c r="J552" s="174">
        <v>5800</v>
      </c>
      <c r="K552" s="174">
        <v>50</v>
      </c>
      <c r="L552" s="175">
        <v>7300</v>
      </c>
    </row>
    <row r="553" spans="1:12">
      <c r="A553" s="183" t="str">
        <f t="shared" si="22"/>
        <v>東側ケース④四万十市</v>
      </c>
      <c r="B553" s="160" t="s">
        <v>39</v>
      </c>
      <c r="C553" s="160" t="s">
        <v>67</v>
      </c>
      <c r="D553" s="160" t="s">
        <v>83</v>
      </c>
      <c r="E553" s="160"/>
      <c r="F553" s="172" t="s">
        <v>12</v>
      </c>
      <c r="G553" s="173">
        <v>140</v>
      </c>
      <c r="H553" s="174">
        <v>1300</v>
      </c>
      <c r="I553" s="174">
        <v>30</v>
      </c>
      <c r="J553" s="174">
        <v>1300</v>
      </c>
      <c r="K553" s="174">
        <v>100</v>
      </c>
      <c r="L553" s="175">
        <v>2800</v>
      </c>
    </row>
    <row r="554" spans="1:12">
      <c r="A554" s="183" t="str">
        <f t="shared" si="22"/>
        <v>東側ケース④香南市</v>
      </c>
      <c r="B554" s="160" t="s">
        <v>39</v>
      </c>
      <c r="C554" s="160" t="s">
        <v>67</v>
      </c>
      <c r="D554" s="160" t="s">
        <v>83</v>
      </c>
      <c r="E554" s="160"/>
      <c r="F554" s="172" t="s">
        <v>13</v>
      </c>
      <c r="G554" s="173">
        <v>10</v>
      </c>
      <c r="H554" s="174">
        <v>2000</v>
      </c>
      <c r="I554" s="174">
        <v>10</v>
      </c>
      <c r="J554" s="174">
        <v>4900</v>
      </c>
      <c r="K554" s="174">
        <v>20</v>
      </c>
      <c r="L554" s="175">
        <v>7000</v>
      </c>
    </row>
    <row r="555" spans="1:12">
      <c r="A555" s="183" t="str">
        <f t="shared" si="22"/>
        <v>東側ケース④香美市</v>
      </c>
      <c r="B555" s="160" t="s">
        <v>39</v>
      </c>
      <c r="C555" s="160" t="s">
        <v>67</v>
      </c>
      <c r="D555" s="160" t="s">
        <v>83</v>
      </c>
      <c r="E555" s="160"/>
      <c r="F555" s="172" t="s">
        <v>14</v>
      </c>
      <c r="G555" s="173" t="s">
        <v>65</v>
      </c>
      <c r="H555" s="174">
        <v>1700</v>
      </c>
      <c r="I555" s="174">
        <v>10</v>
      </c>
      <c r="J555" s="174">
        <v>0</v>
      </c>
      <c r="K555" s="174">
        <v>400</v>
      </c>
      <c r="L555" s="175">
        <v>2200</v>
      </c>
    </row>
    <row r="556" spans="1:12">
      <c r="A556" s="183" t="str">
        <f t="shared" si="22"/>
        <v>東側ケース④東洋町</v>
      </c>
      <c r="B556" s="160" t="s">
        <v>39</v>
      </c>
      <c r="C556" s="160" t="s">
        <v>67</v>
      </c>
      <c r="D556" s="160" t="s">
        <v>83</v>
      </c>
      <c r="E556" s="160"/>
      <c r="F556" s="172" t="s">
        <v>15</v>
      </c>
      <c r="G556" s="173">
        <v>10</v>
      </c>
      <c r="H556" s="174">
        <v>890</v>
      </c>
      <c r="I556" s="174">
        <v>10</v>
      </c>
      <c r="J556" s="174">
        <v>840</v>
      </c>
      <c r="K556" s="174">
        <v>40</v>
      </c>
      <c r="L556" s="175">
        <v>1800</v>
      </c>
    </row>
    <row r="557" spans="1:12">
      <c r="A557" s="183" t="str">
        <f t="shared" si="22"/>
        <v>東側ケース④奈半利町</v>
      </c>
      <c r="B557" s="160" t="s">
        <v>39</v>
      </c>
      <c r="C557" s="160" t="s">
        <v>67</v>
      </c>
      <c r="D557" s="160" t="s">
        <v>83</v>
      </c>
      <c r="E557" s="160"/>
      <c r="F557" s="172" t="s">
        <v>16</v>
      </c>
      <c r="G557" s="173" t="s">
        <v>65</v>
      </c>
      <c r="H557" s="174">
        <v>1700</v>
      </c>
      <c r="I557" s="174">
        <v>10</v>
      </c>
      <c r="J557" s="174">
        <v>350</v>
      </c>
      <c r="K557" s="174">
        <v>30</v>
      </c>
      <c r="L557" s="175">
        <v>2100</v>
      </c>
    </row>
    <row r="558" spans="1:12">
      <c r="A558" s="183" t="str">
        <f t="shared" si="22"/>
        <v>東側ケース④田野町</v>
      </c>
      <c r="B558" s="160" t="s">
        <v>39</v>
      </c>
      <c r="C558" s="160" t="s">
        <v>67</v>
      </c>
      <c r="D558" s="160" t="s">
        <v>83</v>
      </c>
      <c r="E558" s="160"/>
      <c r="F558" s="172" t="s">
        <v>17</v>
      </c>
      <c r="G558" s="173">
        <v>10</v>
      </c>
      <c r="H558" s="174">
        <v>2100</v>
      </c>
      <c r="I558" s="174" t="s">
        <v>65</v>
      </c>
      <c r="J558" s="174">
        <v>290</v>
      </c>
      <c r="K558" s="174">
        <v>60</v>
      </c>
      <c r="L558" s="175">
        <v>2400</v>
      </c>
    </row>
    <row r="559" spans="1:12">
      <c r="A559" s="183" t="str">
        <f t="shared" si="22"/>
        <v>東側ケース④安田町</v>
      </c>
      <c r="B559" s="160" t="s">
        <v>39</v>
      </c>
      <c r="C559" s="160" t="s">
        <v>67</v>
      </c>
      <c r="D559" s="160" t="s">
        <v>83</v>
      </c>
      <c r="E559" s="160"/>
      <c r="F559" s="172" t="s">
        <v>18</v>
      </c>
      <c r="G559" s="173" t="s">
        <v>65</v>
      </c>
      <c r="H559" s="174">
        <v>1700</v>
      </c>
      <c r="I559" s="174">
        <v>10</v>
      </c>
      <c r="J559" s="174">
        <v>100</v>
      </c>
      <c r="K559" s="174">
        <v>50</v>
      </c>
      <c r="L559" s="175">
        <v>1900</v>
      </c>
    </row>
    <row r="560" spans="1:12">
      <c r="A560" s="183" t="str">
        <f t="shared" si="22"/>
        <v>東側ケース④北川村</v>
      </c>
      <c r="B560" s="160" t="s">
        <v>39</v>
      </c>
      <c r="C560" s="160" t="s">
        <v>67</v>
      </c>
      <c r="D560" s="160" t="s">
        <v>83</v>
      </c>
      <c r="E560" s="160"/>
      <c r="F560" s="172" t="s">
        <v>19</v>
      </c>
      <c r="G560" s="173">
        <v>0</v>
      </c>
      <c r="H560" s="174">
        <v>990</v>
      </c>
      <c r="I560" s="174">
        <v>10</v>
      </c>
      <c r="J560" s="174">
        <v>0</v>
      </c>
      <c r="K560" s="174">
        <v>10</v>
      </c>
      <c r="L560" s="175">
        <v>1000</v>
      </c>
    </row>
    <row r="561" spans="1:12">
      <c r="A561" s="183" t="str">
        <f t="shared" si="22"/>
        <v>東側ケース④馬路村</v>
      </c>
      <c r="B561" s="160" t="s">
        <v>39</v>
      </c>
      <c r="C561" s="160" t="s">
        <v>67</v>
      </c>
      <c r="D561" s="160" t="s">
        <v>83</v>
      </c>
      <c r="E561" s="160"/>
      <c r="F561" s="172" t="s">
        <v>20</v>
      </c>
      <c r="G561" s="173">
        <v>0</v>
      </c>
      <c r="H561" s="174">
        <v>240</v>
      </c>
      <c r="I561" s="174">
        <v>10</v>
      </c>
      <c r="J561" s="174">
        <v>0</v>
      </c>
      <c r="K561" s="174">
        <v>30</v>
      </c>
      <c r="L561" s="175">
        <v>280</v>
      </c>
    </row>
    <row r="562" spans="1:12">
      <c r="A562" s="183" t="str">
        <f t="shared" si="22"/>
        <v>東側ケース④芸西村</v>
      </c>
      <c r="B562" s="160" t="s">
        <v>39</v>
      </c>
      <c r="C562" s="160" t="s">
        <v>67</v>
      </c>
      <c r="D562" s="160" t="s">
        <v>83</v>
      </c>
      <c r="E562" s="160"/>
      <c r="F562" s="172" t="s">
        <v>21</v>
      </c>
      <c r="G562" s="173" t="s">
        <v>65</v>
      </c>
      <c r="H562" s="174">
        <v>330</v>
      </c>
      <c r="I562" s="174" t="s">
        <v>65</v>
      </c>
      <c r="J562" s="174">
        <v>60</v>
      </c>
      <c r="K562" s="174">
        <v>30</v>
      </c>
      <c r="L562" s="175">
        <v>430</v>
      </c>
    </row>
    <row r="563" spans="1:12">
      <c r="A563" s="183" t="str">
        <f t="shared" si="22"/>
        <v>東側ケース④本山町</v>
      </c>
      <c r="B563" s="160" t="s">
        <v>39</v>
      </c>
      <c r="C563" s="160" t="s">
        <v>67</v>
      </c>
      <c r="D563" s="160" t="s">
        <v>83</v>
      </c>
      <c r="E563" s="160"/>
      <c r="F563" s="172" t="s">
        <v>22</v>
      </c>
      <c r="G563" s="173">
        <v>0</v>
      </c>
      <c r="H563" s="174" t="s">
        <v>65</v>
      </c>
      <c r="I563" s="174" t="s">
        <v>65</v>
      </c>
      <c r="J563" s="174">
        <v>0</v>
      </c>
      <c r="K563" s="174">
        <v>0</v>
      </c>
      <c r="L563" s="175" t="s">
        <v>65</v>
      </c>
    </row>
    <row r="564" spans="1:12">
      <c r="A564" s="183" t="str">
        <f t="shared" si="22"/>
        <v>東側ケース④大豊町</v>
      </c>
      <c r="B564" s="160" t="s">
        <v>39</v>
      </c>
      <c r="C564" s="160" t="s">
        <v>67</v>
      </c>
      <c r="D564" s="160" t="s">
        <v>83</v>
      </c>
      <c r="E564" s="160"/>
      <c r="F564" s="172" t="s">
        <v>23</v>
      </c>
      <c r="G564" s="173" t="s">
        <v>65</v>
      </c>
      <c r="H564" s="174">
        <v>80</v>
      </c>
      <c r="I564" s="174" t="s">
        <v>65</v>
      </c>
      <c r="J564" s="174">
        <v>0</v>
      </c>
      <c r="K564" s="174" t="s">
        <v>65</v>
      </c>
      <c r="L564" s="175">
        <v>90</v>
      </c>
    </row>
    <row r="565" spans="1:12">
      <c r="A565" s="183" t="str">
        <f t="shared" si="22"/>
        <v>東側ケース④土佐町</v>
      </c>
      <c r="B565" s="160" t="s">
        <v>39</v>
      </c>
      <c r="C565" s="160" t="s">
        <v>67</v>
      </c>
      <c r="D565" s="160" t="s">
        <v>83</v>
      </c>
      <c r="E565" s="160"/>
      <c r="F565" s="172" t="s">
        <v>24</v>
      </c>
      <c r="G565" s="173">
        <v>0</v>
      </c>
      <c r="H565" s="174">
        <v>0</v>
      </c>
      <c r="I565" s="174" t="s">
        <v>65</v>
      </c>
      <c r="J565" s="174">
        <v>0</v>
      </c>
      <c r="K565" s="174">
        <v>0</v>
      </c>
      <c r="L565" s="175" t="s">
        <v>65</v>
      </c>
    </row>
    <row r="566" spans="1:12">
      <c r="A566" s="183" t="str">
        <f t="shared" si="22"/>
        <v>東側ケース④大川村</v>
      </c>
      <c r="B566" s="160" t="s">
        <v>39</v>
      </c>
      <c r="C566" s="160" t="s">
        <v>67</v>
      </c>
      <c r="D566" s="160" t="s">
        <v>83</v>
      </c>
      <c r="E566" s="160"/>
      <c r="F566" s="172" t="s">
        <v>25</v>
      </c>
      <c r="G566" s="173">
        <v>0</v>
      </c>
      <c r="H566" s="174" t="s">
        <v>65</v>
      </c>
      <c r="I566" s="174" t="s">
        <v>65</v>
      </c>
      <c r="J566" s="174">
        <v>0</v>
      </c>
      <c r="K566" s="174">
        <v>0</v>
      </c>
      <c r="L566" s="175" t="s">
        <v>65</v>
      </c>
    </row>
    <row r="567" spans="1:12">
      <c r="A567" s="183" t="str">
        <f t="shared" si="22"/>
        <v>東側ケース④いの町</v>
      </c>
      <c r="B567" s="160" t="s">
        <v>39</v>
      </c>
      <c r="C567" s="160" t="s">
        <v>67</v>
      </c>
      <c r="D567" s="160" t="s">
        <v>83</v>
      </c>
      <c r="E567" s="160"/>
      <c r="F567" s="172" t="s">
        <v>26</v>
      </c>
      <c r="G567" s="173">
        <v>40</v>
      </c>
      <c r="H567" s="174">
        <v>130</v>
      </c>
      <c r="I567" s="174">
        <v>10</v>
      </c>
      <c r="J567" s="174">
        <v>0</v>
      </c>
      <c r="K567" s="174">
        <v>50</v>
      </c>
      <c r="L567" s="175">
        <v>230</v>
      </c>
    </row>
    <row r="568" spans="1:12">
      <c r="A568" s="183" t="str">
        <f t="shared" si="22"/>
        <v>東側ケース④仁淀川町</v>
      </c>
      <c r="B568" s="160" t="s">
        <v>39</v>
      </c>
      <c r="C568" s="160" t="s">
        <v>67</v>
      </c>
      <c r="D568" s="160" t="s">
        <v>83</v>
      </c>
      <c r="E568" s="160"/>
      <c r="F568" s="172" t="s">
        <v>27</v>
      </c>
      <c r="G568" s="173" t="s">
        <v>65</v>
      </c>
      <c r="H568" s="174" t="s">
        <v>65</v>
      </c>
      <c r="I568" s="174" t="s">
        <v>65</v>
      </c>
      <c r="J568" s="174">
        <v>0</v>
      </c>
      <c r="K568" s="174">
        <v>0</v>
      </c>
      <c r="L568" s="175" t="s">
        <v>65</v>
      </c>
    </row>
    <row r="569" spans="1:12">
      <c r="A569" s="183" t="str">
        <f t="shared" si="22"/>
        <v>東側ケース④中土佐町</v>
      </c>
      <c r="B569" s="160" t="s">
        <v>39</v>
      </c>
      <c r="C569" s="160" t="s">
        <v>67</v>
      </c>
      <c r="D569" s="160" t="s">
        <v>83</v>
      </c>
      <c r="E569" s="160"/>
      <c r="F569" s="172" t="s">
        <v>28</v>
      </c>
      <c r="G569" s="173">
        <v>30</v>
      </c>
      <c r="H569" s="174">
        <v>530</v>
      </c>
      <c r="I569" s="174">
        <v>10</v>
      </c>
      <c r="J569" s="174">
        <v>3600</v>
      </c>
      <c r="K569" s="174" t="s">
        <v>65</v>
      </c>
      <c r="L569" s="175">
        <v>4100</v>
      </c>
    </row>
    <row r="570" spans="1:12">
      <c r="A570" s="183" t="str">
        <f t="shared" si="22"/>
        <v>東側ケース④佐川町</v>
      </c>
      <c r="B570" s="160" t="s">
        <v>39</v>
      </c>
      <c r="C570" s="160" t="s">
        <v>67</v>
      </c>
      <c r="D570" s="160" t="s">
        <v>83</v>
      </c>
      <c r="E570" s="160"/>
      <c r="F570" s="172" t="s">
        <v>29</v>
      </c>
      <c r="G570" s="173" t="s">
        <v>65</v>
      </c>
      <c r="H570" s="174">
        <v>320</v>
      </c>
      <c r="I570" s="174" t="s">
        <v>65</v>
      </c>
      <c r="J570" s="174">
        <v>0</v>
      </c>
      <c r="K570" s="174">
        <v>30</v>
      </c>
      <c r="L570" s="175">
        <v>350</v>
      </c>
    </row>
    <row r="571" spans="1:12">
      <c r="A571" s="183" t="str">
        <f t="shared" si="22"/>
        <v>東側ケース④越知町</v>
      </c>
      <c r="B571" s="160" t="s">
        <v>39</v>
      </c>
      <c r="C571" s="160" t="s">
        <v>67</v>
      </c>
      <c r="D571" s="160" t="s">
        <v>83</v>
      </c>
      <c r="E571" s="160"/>
      <c r="F571" s="172" t="s">
        <v>30</v>
      </c>
      <c r="G571" s="173">
        <v>0</v>
      </c>
      <c r="H571" s="174">
        <v>20</v>
      </c>
      <c r="I571" s="174" t="s">
        <v>65</v>
      </c>
      <c r="J571" s="174">
        <v>0</v>
      </c>
      <c r="K571" s="174">
        <v>0</v>
      </c>
      <c r="L571" s="175">
        <v>20</v>
      </c>
    </row>
    <row r="572" spans="1:12">
      <c r="A572" s="183" t="str">
        <f t="shared" si="22"/>
        <v>東側ケース④檮原町</v>
      </c>
      <c r="B572" s="160" t="s">
        <v>39</v>
      </c>
      <c r="C572" s="160" t="s">
        <v>67</v>
      </c>
      <c r="D572" s="160" t="s">
        <v>83</v>
      </c>
      <c r="E572" s="160"/>
      <c r="F572" s="172" t="s">
        <v>31</v>
      </c>
      <c r="G572" s="173" t="s">
        <v>65</v>
      </c>
      <c r="H572" s="174" t="s">
        <v>65</v>
      </c>
      <c r="I572" s="174" t="s">
        <v>65</v>
      </c>
      <c r="J572" s="174">
        <v>0</v>
      </c>
      <c r="K572" s="174">
        <v>0</v>
      </c>
      <c r="L572" s="175" t="s">
        <v>65</v>
      </c>
    </row>
    <row r="573" spans="1:12">
      <c r="A573" s="183" t="str">
        <f t="shared" si="22"/>
        <v>東側ケース④日高村</v>
      </c>
      <c r="B573" s="160" t="s">
        <v>39</v>
      </c>
      <c r="C573" s="160" t="s">
        <v>67</v>
      </c>
      <c r="D573" s="160" t="s">
        <v>83</v>
      </c>
      <c r="E573" s="160"/>
      <c r="F573" s="172" t="s">
        <v>32</v>
      </c>
      <c r="G573" s="173">
        <v>10</v>
      </c>
      <c r="H573" s="174">
        <v>10</v>
      </c>
      <c r="I573" s="174" t="s">
        <v>65</v>
      </c>
      <c r="J573" s="174">
        <v>0</v>
      </c>
      <c r="K573" s="174">
        <v>0</v>
      </c>
      <c r="L573" s="175">
        <v>20</v>
      </c>
    </row>
    <row r="574" spans="1:12">
      <c r="A574" s="183" t="str">
        <f t="shared" si="22"/>
        <v>東側ケース④津野町</v>
      </c>
      <c r="B574" s="160" t="s">
        <v>39</v>
      </c>
      <c r="C574" s="160" t="s">
        <v>67</v>
      </c>
      <c r="D574" s="160" t="s">
        <v>83</v>
      </c>
      <c r="E574" s="160"/>
      <c r="F574" s="172" t="s">
        <v>33</v>
      </c>
      <c r="G574" s="173" t="s">
        <v>65</v>
      </c>
      <c r="H574" s="174">
        <v>80</v>
      </c>
      <c r="I574" s="174" t="s">
        <v>65</v>
      </c>
      <c r="J574" s="174">
        <v>0</v>
      </c>
      <c r="K574" s="174">
        <v>10</v>
      </c>
      <c r="L574" s="175">
        <v>90</v>
      </c>
    </row>
    <row r="575" spans="1:12">
      <c r="A575" s="183" t="str">
        <f t="shared" si="22"/>
        <v>東側ケース④四万十町</v>
      </c>
      <c r="B575" s="160" t="s">
        <v>39</v>
      </c>
      <c r="C575" s="160" t="s">
        <v>67</v>
      </c>
      <c r="D575" s="160" t="s">
        <v>83</v>
      </c>
      <c r="E575" s="160"/>
      <c r="F575" s="172" t="s">
        <v>34</v>
      </c>
      <c r="G575" s="173">
        <v>30</v>
      </c>
      <c r="H575" s="174">
        <v>1500</v>
      </c>
      <c r="I575" s="174">
        <v>20</v>
      </c>
      <c r="J575" s="174">
        <v>1300</v>
      </c>
      <c r="K575" s="174">
        <v>50</v>
      </c>
      <c r="L575" s="175">
        <v>2900</v>
      </c>
    </row>
    <row r="576" spans="1:12">
      <c r="A576" s="183" t="str">
        <f t="shared" si="22"/>
        <v>東側ケース④大月町</v>
      </c>
      <c r="B576" s="160" t="s">
        <v>39</v>
      </c>
      <c r="C576" s="160" t="s">
        <v>67</v>
      </c>
      <c r="D576" s="160" t="s">
        <v>83</v>
      </c>
      <c r="E576" s="160"/>
      <c r="F576" s="172" t="s">
        <v>35</v>
      </c>
      <c r="G576" s="173">
        <v>30</v>
      </c>
      <c r="H576" s="174">
        <v>10</v>
      </c>
      <c r="I576" s="174" t="s">
        <v>65</v>
      </c>
      <c r="J576" s="174">
        <v>1200</v>
      </c>
      <c r="K576" s="174">
        <v>20</v>
      </c>
      <c r="L576" s="175">
        <v>1200</v>
      </c>
    </row>
    <row r="577" spans="1:12">
      <c r="A577" s="183" t="str">
        <f t="shared" si="22"/>
        <v>東側ケース④三原村</v>
      </c>
      <c r="B577" s="160" t="s">
        <v>39</v>
      </c>
      <c r="C577" s="160" t="s">
        <v>67</v>
      </c>
      <c r="D577" s="160" t="s">
        <v>83</v>
      </c>
      <c r="E577" s="160"/>
      <c r="F577" s="172" t="s">
        <v>36</v>
      </c>
      <c r="G577" s="173" t="s">
        <v>65</v>
      </c>
      <c r="H577" s="174">
        <v>30</v>
      </c>
      <c r="I577" s="174" t="s">
        <v>65</v>
      </c>
      <c r="J577" s="174">
        <v>0</v>
      </c>
      <c r="K577" s="174">
        <v>10</v>
      </c>
      <c r="L577" s="175">
        <v>30</v>
      </c>
    </row>
    <row r="578" spans="1:12">
      <c r="A578" s="183" t="str">
        <f t="shared" si="22"/>
        <v>東側ケース④黒潮町</v>
      </c>
      <c r="B578" s="160" t="s">
        <v>39</v>
      </c>
      <c r="C578" s="160" t="s">
        <v>67</v>
      </c>
      <c r="D578" s="160" t="s">
        <v>83</v>
      </c>
      <c r="E578" s="160"/>
      <c r="F578" s="176" t="s">
        <v>37</v>
      </c>
      <c r="G578" s="177">
        <v>20</v>
      </c>
      <c r="H578" s="178">
        <v>2000</v>
      </c>
      <c r="I578" s="178">
        <v>30</v>
      </c>
      <c r="J578" s="178">
        <v>3900</v>
      </c>
      <c r="K578" s="178">
        <v>70</v>
      </c>
      <c r="L578" s="179">
        <v>6000</v>
      </c>
    </row>
    <row r="579" spans="1:12">
      <c r="A579" s="183" t="str">
        <f t="shared" si="22"/>
        <v>合計</v>
      </c>
      <c r="B579" s="163"/>
      <c r="C579" s="163"/>
      <c r="D579" s="163"/>
      <c r="E579" s="163"/>
      <c r="F579" s="164" t="s">
        <v>122</v>
      </c>
      <c r="G579" s="180">
        <v>1100</v>
      </c>
      <c r="H579" s="181">
        <v>48000</v>
      </c>
      <c r="I579" s="181">
        <v>400</v>
      </c>
      <c r="J579" s="181">
        <v>68000</v>
      </c>
      <c r="K579" s="181">
        <v>2900</v>
      </c>
      <c r="L579" s="182">
        <v>120000</v>
      </c>
    </row>
    <row r="580" spans="1:12">
      <c r="A580" s="183" t="str">
        <f t="shared" si="22"/>
        <v>00市町村名</v>
      </c>
      <c r="B580" s="163">
        <v>0</v>
      </c>
      <c r="C580" s="163">
        <v>0</v>
      </c>
      <c r="D580" s="163">
        <v>0</v>
      </c>
      <c r="E580" s="163"/>
      <c r="F580" s="164" t="s">
        <v>86</v>
      </c>
      <c r="G580" s="165" t="s">
        <v>117</v>
      </c>
      <c r="H580" s="166" t="s">
        <v>118</v>
      </c>
      <c r="I580" s="166" t="s">
        <v>119</v>
      </c>
      <c r="J580" s="166" t="s">
        <v>120</v>
      </c>
      <c r="K580" s="166" t="s">
        <v>121</v>
      </c>
      <c r="L580" s="167" t="s">
        <v>122</v>
      </c>
    </row>
    <row r="581" spans="1:12">
      <c r="A581" s="183" t="str">
        <f t="shared" si="22"/>
        <v>東側ケース④高知市</v>
      </c>
      <c r="B581" s="160" t="s">
        <v>39</v>
      </c>
      <c r="C581" s="160" t="s">
        <v>67</v>
      </c>
      <c r="D581" s="160" t="s">
        <v>94</v>
      </c>
      <c r="E581" s="160"/>
      <c r="F581" s="168" t="s">
        <v>4</v>
      </c>
      <c r="G581" s="169">
        <v>340</v>
      </c>
      <c r="H581" s="170">
        <v>10000</v>
      </c>
      <c r="I581" s="170">
        <v>110</v>
      </c>
      <c r="J581" s="170">
        <v>20000</v>
      </c>
      <c r="K581" s="170">
        <v>1200</v>
      </c>
      <c r="L581" s="171">
        <v>32000</v>
      </c>
    </row>
    <row r="582" spans="1:12">
      <c r="A582" s="183" t="str">
        <f t="shared" si="22"/>
        <v>東側ケース④室戸市</v>
      </c>
      <c r="B582" s="160" t="s">
        <v>39</v>
      </c>
      <c r="C582" s="160" t="s">
        <v>67</v>
      </c>
      <c r="D582" s="160" t="s">
        <v>94</v>
      </c>
      <c r="E582" s="160"/>
      <c r="F582" s="172" t="s">
        <v>5</v>
      </c>
      <c r="G582" s="173">
        <v>10</v>
      </c>
      <c r="H582" s="174">
        <v>8000</v>
      </c>
      <c r="I582" s="174">
        <v>40</v>
      </c>
      <c r="J582" s="174">
        <v>1700</v>
      </c>
      <c r="K582" s="174">
        <v>320</v>
      </c>
      <c r="L582" s="175">
        <v>10000</v>
      </c>
    </row>
    <row r="583" spans="1:12">
      <c r="A583" s="183" t="str">
        <f t="shared" si="22"/>
        <v>東側ケース④安芸市</v>
      </c>
      <c r="B583" s="160" t="s">
        <v>39</v>
      </c>
      <c r="C583" s="160" t="s">
        <v>67</v>
      </c>
      <c r="D583" s="160" t="s">
        <v>94</v>
      </c>
      <c r="E583" s="160"/>
      <c r="F583" s="172" t="s">
        <v>6</v>
      </c>
      <c r="G583" s="173">
        <v>30</v>
      </c>
      <c r="H583" s="174">
        <v>6000</v>
      </c>
      <c r="I583" s="174">
        <v>20</v>
      </c>
      <c r="J583" s="174">
        <v>2200</v>
      </c>
      <c r="K583" s="174">
        <v>500</v>
      </c>
      <c r="L583" s="175">
        <v>8800</v>
      </c>
    </row>
    <row r="584" spans="1:12">
      <c r="A584" s="183" t="str">
        <f t="shared" si="22"/>
        <v>東側ケース④南国市</v>
      </c>
      <c r="B584" s="160" t="s">
        <v>39</v>
      </c>
      <c r="C584" s="160" t="s">
        <v>67</v>
      </c>
      <c r="D584" s="160" t="s">
        <v>94</v>
      </c>
      <c r="E584" s="160"/>
      <c r="F584" s="172" t="s">
        <v>7</v>
      </c>
      <c r="G584" s="173">
        <v>20</v>
      </c>
      <c r="H584" s="174">
        <v>2400</v>
      </c>
      <c r="I584" s="174">
        <v>10</v>
      </c>
      <c r="J584" s="174">
        <v>4100</v>
      </c>
      <c r="K584" s="174">
        <v>190</v>
      </c>
      <c r="L584" s="175">
        <v>6700</v>
      </c>
    </row>
    <row r="585" spans="1:12">
      <c r="A585" s="183" t="str">
        <f t="shared" si="22"/>
        <v>東側ケース④土佐市</v>
      </c>
      <c r="B585" s="160" t="s">
        <v>39</v>
      </c>
      <c r="C585" s="160" t="s">
        <v>67</v>
      </c>
      <c r="D585" s="160" t="s">
        <v>94</v>
      </c>
      <c r="E585" s="160"/>
      <c r="F585" s="172" t="s">
        <v>8</v>
      </c>
      <c r="G585" s="173">
        <v>270</v>
      </c>
      <c r="H585" s="174">
        <v>1300</v>
      </c>
      <c r="I585" s="174">
        <v>20</v>
      </c>
      <c r="J585" s="174">
        <v>3500</v>
      </c>
      <c r="K585" s="174">
        <v>20</v>
      </c>
      <c r="L585" s="175">
        <v>5100</v>
      </c>
    </row>
    <row r="586" spans="1:12">
      <c r="A586" s="183" t="str">
        <f t="shared" si="22"/>
        <v>東側ケース④須崎市</v>
      </c>
      <c r="B586" s="160" t="s">
        <v>39</v>
      </c>
      <c r="C586" s="160" t="s">
        <v>67</v>
      </c>
      <c r="D586" s="160" t="s">
        <v>94</v>
      </c>
      <c r="E586" s="160"/>
      <c r="F586" s="172" t="s">
        <v>9</v>
      </c>
      <c r="G586" s="173">
        <v>50</v>
      </c>
      <c r="H586" s="174">
        <v>560</v>
      </c>
      <c r="I586" s="174">
        <v>10</v>
      </c>
      <c r="J586" s="174">
        <v>7300</v>
      </c>
      <c r="K586" s="174">
        <v>40</v>
      </c>
      <c r="L586" s="175">
        <v>8000</v>
      </c>
    </row>
    <row r="587" spans="1:12">
      <c r="A587" s="183" t="str">
        <f t="shared" si="22"/>
        <v>東側ケース④宿毛市</v>
      </c>
      <c r="B587" s="160" t="s">
        <v>39</v>
      </c>
      <c r="C587" s="160" t="s">
        <v>67</v>
      </c>
      <c r="D587" s="160" t="s">
        <v>94</v>
      </c>
      <c r="E587" s="160"/>
      <c r="F587" s="172" t="s">
        <v>10</v>
      </c>
      <c r="G587" s="173">
        <v>10</v>
      </c>
      <c r="H587" s="174">
        <v>40</v>
      </c>
      <c r="I587" s="174" t="s">
        <v>65</v>
      </c>
      <c r="J587" s="174">
        <v>5400</v>
      </c>
      <c r="K587" s="174">
        <v>10</v>
      </c>
      <c r="L587" s="175">
        <v>5400</v>
      </c>
    </row>
    <row r="588" spans="1:12">
      <c r="A588" s="183" t="str">
        <f t="shared" si="22"/>
        <v>東側ケース④土佐清水市</v>
      </c>
      <c r="B588" s="160" t="s">
        <v>39</v>
      </c>
      <c r="C588" s="160" t="s">
        <v>67</v>
      </c>
      <c r="D588" s="160" t="s">
        <v>94</v>
      </c>
      <c r="E588" s="160"/>
      <c r="F588" s="172" t="s">
        <v>11</v>
      </c>
      <c r="G588" s="173">
        <v>30</v>
      </c>
      <c r="H588" s="174">
        <v>1400</v>
      </c>
      <c r="I588" s="174">
        <v>20</v>
      </c>
      <c r="J588" s="174">
        <v>5800</v>
      </c>
      <c r="K588" s="174">
        <v>40</v>
      </c>
      <c r="L588" s="175">
        <v>7300</v>
      </c>
    </row>
    <row r="589" spans="1:12">
      <c r="A589" s="183" t="str">
        <f t="shared" si="22"/>
        <v>東側ケース④四万十市</v>
      </c>
      <c r="B589" s="160" t="s">
        <v>39</v>
      </c>
      <c r="C589" s="160" t="s">
        <v>67</v>
      </c>
      <c r="D589" s="160" t="s">
        <v>94</v>
      </c>
      <c r="E589" s="160"/>
      <c r="F589" s="172" t="s">
        <v>12</v>
      </c>
      <c r="G589" s="173">
        <v>140</v>
      </c>
      <c r="H589" s="174">
        <v>1300</v>
      </c>
      <c r="I589" s="174">
        <v>30</v>
      </c>
      <c r="J589" s="174">
        <v>1300</v>
      </c>
      <c r="K589" s="174">
        <v>120</v>
      </c>
      <c r="L589" s="175">
        <v>2800</v>
      </c>
    </row>
    <row r="590" spans="1:12">
      <c r="A590" s="183" t="str">
        <f t="shared" si="22"/>
        <v>東側ケース④香南市</v>
      </c>
      <c r="B590" s="160" t="s">
        <v>39</v>
      </c>
      <c r="C590" s="160" t="s">
        <v>67</v>
      </c>
      <c r="D590" s="160" t="s">
        <v>94</v>
      </c>
      <c r="E590" s="160"/>
      <c r="F590" s="172" t="s">
        <v>13</v>
      </c>
      <c r="G590" s="173">
        <v>10</v>
      </c>
      <c r="H590" s="174">
        <v>2000</v>
      </c>
      <c r="I590" s="174">
        <v>10</v>
      </c>
      <c r="J590" s="174">
        <v>4900</v>
      </c>
      <c r="K590" s="174">
        <v>40</v>
      </c>
      <c r="L590" s="175">
        <v>7000</v>
      </c>
    </row>
    <row r="591" spans="1:12">
      <c r="A591" s="183" t="str">
        <f t="shared" si="22"/>
        <v>東側ケース④香美市</v>
      </c>
      <c r="B591" s="160" t="s">
        <v>39</v>
      </c>
      <c r="C591" s="160" t="s">
        <v>67</v>
      </c>
      <c r="D591" s="160" t="s">
        <v>94</v>
      </c>
      <c r="E591" s="160"/>
      <c r="F591" s="172" t="s">
        <v>14</v>
      </c>
      <c r="G591" s="173" t="s">
        <v>65</v>
      </c>
      <c r="H591" s="174">
        <v>1700</v>
      </c>
      <c r="I591" s="174">
        <v>10</v>
      </c>
      <c r="J591" s="174">
        <v>0</v>
      </c>
      <c r="K591" s="174">
        <v>600</v>
      </c>
      <c r="L591" s="175">
        <v>2400</v>
      </c>
    </row>
    <row r="592" spans="1:12">
      <c r="A592" s="183" t="str">
        <f t="shared" ref="A592:A655" si="23">B592&amp;C592&amp;F592</f>
        <v>東側ケース④東洋町</v>
      </c>
      <c r="B592" s="160" t="s">
        <v>39</v>
      </c>
      <c r="C592" s="160" t="s">
        <v>67</v>
      </c>
      <c r="D592" s="160" t="s">
        <v>94</v>
      </c>
      <c r="E592" s="160"/>
      <c r="F592" s="172" t="s">
        <v>15</v>
      </c>
      <c r="G592" s="173">
        <v>10</v>
      </c>
      <c r="H592" s="174">
        <v>890</v>
      </c>
      <c r="I592" s="174">
        <v>10</v>
      </c>
      <c r="J592" s="174">
        <v>840</v>
      </c>
      <c r="K592" s="174">
        <v>40</v>
      </c>
      <c r="L592" s="175">
        <v>1800</v>
      </c>
    </row>
    <row r="593" spans="1:12">
      <c r="A593" s="183" t="str">
        <f t="shared" si="23"/>
        <v>東側ケース④奈半利町</v>
      </c>
      <c r="B593" s="160" t="s">
        <v>39</v>
      </c>
      <c r="C593" s="160" t="s">
        <v>67</v>
      </c>
      <c r="D593" s="160" t="s">
        <v>94</v>
      </c>
      <c r="E593" s="160"/>
      <c r="F593" s="172" t="s">
        <v>16</v>
      </c>
      <c r="G593" s="173" t="s">
        <v>65</v>
      </c>
      <c r="H593" s="174">
        <v>1700</v>
      </c>
      <c r="I593" s="174">
        <v>10</v>
      </c>
      <c r="J593" s="174">
        <v>350</v>
      </c>
      <c r="K593" s="174">
        <v>30</v>
      </c>
      <c r="L593" s="175">
        <v>2100</v>
      </c>
    </row>
    <row r="594" spans="1:12">
      <c r="A594" s="183" t="str">
        <f t="shared" si="23"/>
        <v>東側ケース④田野町</v>
      </c>
      <c r="B594" s="160" t="s">
        <v>39</v>
      </c>
      <c r="C594" s="160" t="s">
        <v>67</v>
      </c>
      <c r="D594" s="160" t="s">
        <v>94</v>
      </c>
      <c r="E594" s="160"/>
      <c r="F594" s="172" t="s">
        <v>17</v>
      </c>
      <c r="G594" s="173">
        <v>10</v>
      </c>
      <c r="H594" s="174">
        <v>2100</v>
      </c>
      <c r="I594" s="174" t="s">
        <v>65</v>
      </c>
      <c r="J594" s="174">
        <v>290</v>
      </c>
      <c r="K594" s="174">
        <v>50</v>
      </c>
      <c r="L594" s="175">
        <v>2400</v>
      </c>
    </row>
    <row r="595" spans="1:12">
      <c r="A595" s="183" t="str">
        <f t="shared" si="23"/>
        <v>東側ケース④安田町</v>
      </c>
      <c r="B595" s="160" t="s">
        <v>39</v>
      </c>
      <c r="C595" s="160" t="s">
        <v>67</v>
      </c>
      <c r="D595" s="160" t="s">
        <v>94</v>
      </c>
      <c r="E595" s="160"/>
      <c r="F595" s="172" t="s">
        <v>18</v>
      </c>
      <c r="G595" s="173" t="s">
        <v>65</v>
      </c>
      <c r="H595" s="174">
        <v>1700</v>
      </c>
      <c r="I595" s="174">
        <v>10</v>
      </c>
      <c r="J595" s="174">
        <v>100</v>
      </c>
      <c r="K595" s="174">
        <v>60</v>
      </c>
      <c r="L595" s="175">
        <v>1900</v>
      </c>
    </row>
    <row r="596" spans="1:12">
      <c r="A596" s="183" t="str">
        <f t="shared" si="23"/>
        <v>東側ケース④北川村</v>
      </c>
      <c r="B596" s="160" t="s">
        <v>39</v>
      </c>
      <c r="C596" s="160" t="s">
        <v>67</v>
      </c>
      <c r="D596" s="160" t="s">
        <v>94</v>
      </c>
      <c r="E596" s="160"/>
      <c r="F596" s="172" t="s">
        <v>19</v>
      </c>
      <c r="G596" s="173">
        <v>0</v>
      </c>
      <c r="H596" s="174">
        <v>990</v>
      </c>
      <c r="I596" s="174">
        <v>10</v>
      </c>
      <c r="J596" s="174">
        <v>0</v>
      </c>
      <c r="K596" s="174">
        <v>20</v>
      </c>
      <c r="L596" s="175">
        <v>1000</v>
      </c>
    </row>
    <row r="597" spans="1:12">
      <c r="A597" s="183" t="str">
        <f t="shared" si="23"/>
        <v>東側ケース④馬路村</v>
      </c>
      <c r="B597" s="160" t="s">
        <v>39</v>
      </c>
      <c r="C597" s="160" t="s">
        <v>67</v>
      </c>
      <c r="D597" s="160" t="s">
        <v>94</v>
      </c>
      <c r="E597" s="160"/>
      <c r="F597" s="172" t="s">
        <v>20</v>
      </c>
      <c r="G597" s="173">
        <v>0</v>
      </c>
      <c r="H597" s="174">
        <v>240</v>
      </c>
      <c r="I597" s="174">
        <v>10</v>
      </c>
      <c r="J597" s="174">
        <v>0</v>
      </c>
      <c r="K597" s="174">
        <v>30</v>
      </c>
      <c r="L597" s="175">
        <v>280</v>
      </c>
    </row>
    <row r="598" spans="1:12">
      <c r="A598" s="183" t="str">
        <f t="shared" si="23"/>
        <v>東側ケース④芸西村</v>
      </c>
      <c r="B598" s="160" t="s">
        <v>39</v>
      </c>
      <c r="C598" s="160" t="s">
        <v>67</v>
      </c>
      <c r="D598" s="160" t="s">
        <v>94</v>
      </c>
      <c r="E598" s="160"/>
      <c r="F598" s="172" t="s">
        <v>21</v>
      </c>
      <c r="G598" s="173" t="s">
        <v>65</v>
      </c>
      <c r="H598" s="174">
        <v>330</v>
      </c>
      <c r="I598" s="174" t="s">
        <v>65</v>
      </c>
      <c r="J598" s="174">
        <v>60</v>
      </c>
      <c r="K598" s="174">
        <v>30</v>
      </c>
      <c r="L598" s="175">
        <v>420</v>
      </c>
    </row>
    <row r="599" spans="1:12">
      <c r="A599" s="183" t="str">
        <f t="shared" si="23"/>
        <v>東側ケース④本山町</v>
      </c>
      <c r="B599" s="160" t="s">
        <v>39</v>
      </c>
      <c r="C599" s="160" t="s">
        <v>67</v>
      </c>
      <c r="D599" s="160" t="s">
        <v>94</v>
      </c>
      <c r="E599" s="160"/>
      <c r="F599" s="172" t="s">
        <v>22</v>
      </c>
      <c r="G599" s="173">
        <v>0</v>
      </c>
      <c r="H599" s="174" t="s">
        <v>65</v>
      </c>
      <c r="I599" s="174" t="s">
        <v>65</v>
      </c>
      <c r="J599" s="174">
        <v>0</v>
      </c>
      <c r="K599" s="174">
        <v>0</v>
      </c>
      <c r="L599" s="175" t="s">
        <v>65</v>
      </c>
    </row>
    <row r="600" spans="1:12">
      <c r="A600" s="183" t="str">
        <f t="shared" si="23"/>
        <v>東側ケース④大豊町</v>
      </c>
      <c r="B600" s="160" t="s">
        <v>39</v>
      </c>
      <c r="C600" s="160" t="s">
        <v>67</v>
      </c>
      <c r="D600" s="160" t="s">
        <v>94</v>
      </c>
      <c r="E600" s="160"/>
      <c r="F600" s="172" t="s">
        <v>23</v>
      </c>
      <c r="G600" s="173" t="s">
        <v>65</v>
      </c>
      <c r="H600" s="174">
        <v>80</v>
      </c>
      <c r="I600" s="174" t="s">
        <v>65</v>
      </c>
      <c r="J600" s="174">
        <v>0</v>
      </c>
      <c r="K600" s="174">
        <v>10</v>
      </c>
      <c r="L600" s="175">
        <v>90</v>
      </c>
    </row>
    <row r="601" spans="1:12">
      <c r="A601" s="183" t="str">
        <f t="shared" si="23"/>
        <v>東側ケース④土佐町</v>
      </c>
      <c r="B601" s="160" t="s">
        <v>39</v>
      </c>
      <c r="C601" s="160" t="s">
        <v>67</v>
      </c>
      <c r="D601" s="160" t="s">
        <v>94</v>
      </c>
      <c r="E601" s="160"/>
      <c r="F601" s="172" t="s">
        <v>24</v>
      </c>
      <c r="G601" s="173">
        <v>0</v>
      </c>
      <c r="H601" s="174">
        <v>0</v>
      </c>
      <c r="I601" s="174" t="s">
        <v>65</v>
      </c>
      <c r="J601" s="174">
        <v>0</v>
      </c>
      <c r="K601" s="174">
        <v>0</v>
      </c>
      <c r="L601" s="175" t="s">
        <v>65</v>
      </c>
    </row>
    <row r="602" spans="1:12">
      <c r="A602" s="183" t="str">
        <f t="shared" si="23"/>
        <v>東側ケース④大川村</v>
      </c>
      <c r="B602" s="160" t="s">
        <v>39</v>
      </c>
      <c r="C602" s="160" t="s">
        <v>67</v>
      </c>
      <c r="D602" s="160" t="s">
        <v>94</v>
      </c>
      <c r="E602" s="160"/>
      <c r="F602" s="172" t="s">
        <v>25</v>
      </c>
      <c r="G602" s="173">
        <v>0</v>
      </c>
      <c r="H602" s="174" t="s">
        <v>65</v>
      </c>
      <c r="I602" s="174" t="s">
        <v>65</v>
      </c>
      <c r="J602" s="174">
        <v>0</v>
      </c>
      <c r="K602" s="174">
        <v>0</v>
      </c>
      <c r="L602" s="175" t="s">
        <v>65</v>
      </c>
    </row>
    <row r="603" spans="1:12">
      <c r="A603" s="183" t="str">
        <f t="shared" si="23"/>
        <v>東側ケース④いの町</v>
      </c>
      <c r="B603" s="160" t="s">
        <v>39</v>
      </c>
      <c r="C603" s="160" t="s">
        <v>67</v>
      </c>
      <c r="D603" s="160" t="s">
        <v>94</v>
      </c>
      <c r="E603" s="160"/>
      <c r="F603" s="172" t="s">
        <v>26</v>
      </c>
      <c r="G603" s="173">
        <v>40</v>
      </c>
      <c r="H603" s="174">
        <v>130</v>
      </c>
      <c r="I603" s="174">
        <v>10</v>
      </c>
      <c r="J603" s="174">
        <v>0</v>
      </c>
      <c r="K603" s="174">
        <v>40</v>
      </c>
      <c r="L603" s="175">
        <v>210</v>
      </c>
    </row>
    <row r="604" spans="1:12">
      <c r="A604" s="183" t="str">
        <f t="shared" si="23"/>
        <v>東側ケース④仁淀川町</v>
      </c>
      <c r="B604" s="160" t="s">
        <v>39</v>
      </c>
      <c r="C604" s="160" t="s">
        <v>67</v>
      </c>
      <c r="D604" s="160" t="s">
        <v>94</v>
      </c>
      <c r="E604" s="160"/>
      <c r="F604" s="172" t="s">
        <v>27</v>
      </c>
      <c r="G604" s="173" t="s">
        <v>65</v>
      </c>
      <c r="H604" s="174" t="s">
        <v>65</v>
      </c>
      <c r="I604" s="174" t="s">
        <v>65</v>
      </c>
      <c r="J604" s="174">
        <v>0</v>
      </c>
      <c r="K604" s="174" t="s">
        <v>65</v>
      </c>
      <c r="L604" s="175" t="s">
        <v>65</v>
      </c>
    </row>
    <row r="605" spans="1:12">
      <c r="A605" s="183" t="str">
        <f t="shared" si="23"/>
        <v>東側ケース④中土佐町</v>
      </c>
      <c r="B605" s="160" t="s">
        <v>39</v>
      </c>
      <c r="C605" s="160" t="s">
        <v>67</v>
      </c>
      <c r="D605" s="160" t="s">
        <v>94</v>
      </c>
      <c r="E605" s="160"/>
      <c r="F605" s="172" t="s">
        <v>28</v>
      </c>
      <c r="G605" s="173">
        <v>30</v>
      </c>
      <c r="H605" s="174">
        <v>530</v>
      </c>
      <c r="I605" s="174">
        <v>10</v>
      </c>
      <c r="J605" s="174">
        <v>3600</v>
      </c>
      <c r="K605" s="174">
        <v>10</v>
      </c>
      <c r="L605" s="175">
        <v>4100</v>
      </c>
    </row>
    <row r="606" spans="1:12">
      <c r="A606" s="183" t="str">
        <f t="shared" si="23"/>
        <v>東側ケース④佐川町</v>
      </c>
      <c r="B606" s="160" t="s">
        <v>39</v>
      </c>
      <c r="C606" s="160" t="s">
        <v>67</v>
      </c>
      <c r="D606" s="160" t="s">
        <v>94</v>
      </c>
      <c r="E606" s="160"/>
      <c r="F606" s="172" t="s">
        <v>29</v>
      </c>
      <c r="G606" s="173" t="s">
        <v>65</v>
      </c>
      <c r="H606" s="174">
        <v>320</v>
      </c>
      <c r="I606" s="174" t="s">
        <v>65</v>
      </c>
      <c r="J606" s="174">
        <v>0</v>
      </c>
      <c r="K606" s="174">
        <v>30</v>
      </c>
      <c r="L606" s="175">
        <v>350</v>
      </c>
    </row>
    <row r="607" spans="1:12">
      <c r="A607" s="183" t="str">
        <f t="shared" si="23"/>
        <v>東側ケース④越知町</v>
      </c>
      <c r="B607" s="160" t="s">
        <v>39</v>
      </c>
      <c r="C607" s="160" t="s">
        <v>67</v>
      </c>
      <c r="D607" s="160" t="s">
        <v>94</v>
      </c>
      <c r="E607" s="160"/>
      <c r="F607" s="172" t="s">
        <v>30</v>
      </c>
      <c r="G607" s="173">
        <v>0</v>
      </c>
      <c r="H607" s="174">
        <v>20</v>
      </c>
      <c r="I607" s="174" t="s">
        <v>65</v>
      </c>
      <c r="J607" s="174">
        <v>0</v>
      </c>
      <c r="K607" s="174">
        <v>280</v>
      </c>
      <c r="L607" s="175">
        <v>290</v>
      </c>
    </row>
    <row r="608" spans="1:12">
      <c r="A608" s="183" t="str">
        <f t="shared" si="23"/>
        <v>東側ケース④檮原町</v>
      </c>
      <c r="B608" s="160" t="s">
        <v>39</v>
      </c>
      <c r="C608" s="160" t="s">
        <v>67</v>
      </c>
      <c r="D608" s="160" t="s">
        <v>94</v>
      </c>
      <c r="E608" s="160"/>
      <c r="F608" s="172" t="s">
        <v>31</v>
      </c>
      <c r="G608" s="173" t="s">
        <v>65</v>
      </c>
      <c r="H608" s="174" t="s">
        <v>65</v>
      </c>
      <c r="I608" s="174" t="s">
        <v>65</v>
      </c>
      <c r="J608" s="174">
        <v>0</v>
      </c>
      <c r="K608" s="174">
        <v>0</v>
      </c>
      <c r="L608" s="175" t="s">
        <v>65</v>
      </c>
    </row>
    <row r="609" spans="1:12">
      <c r="A609" s="183" t="str">
        <f t="shared" si="23"/>
        <v>東側ケース④日高村</v>
      </c>
      <c r="B609" s="160" t="s">
        <v>39</v>
      </c>
      <c r="C609" s="160" t="s">
        <v>67</v>
      </c>
      <c r="D609" s="160" t="s">
        <v>94</v>
      </c>
      <c r="E609" s="160"/>
      <c r="F609" s="172" t="s">
        <v>32</v>
      </c>
      <c r="G609" s="173">
        <v>10</v>
      </c>
      <c r="H609" s="174">
        <v>10</v>
      </c>
      <c r="I609" s="174" t="s">
        <v>65</v>
      </c>
      <c r="J609" s="174">
        <v>0</v>
      </c>
      <c r="K609" s="174">
        <v>0</v>
      </c>
      <c r="L609" s="175">
        <v>20</v>
      </c>
    </row>
    <row r="610" spans="1:12">
      <c r="A610" s="183" t="str">
        <f t="shared" si="23"/>
        <v>東側ケース④津野町</v>
      </c>
      <c r="B610" s="160" t="s">
        <v>39</v>
      </c>
      <c r="C610" s="160" t="s">
        <v>67</v>
      </c>
      <c r="D610" s="160" t="s">
        <v>94</v>
      </c>
      <c r="E610" s="160"/>
      <c r="F610" s="172" t="s">
        <v>33</v>
      </c>
      <c r="G610" s="173" t="s">
        <v>65</v>
      </c>
      <c r="H610" s="174">
        <v>80</v>
      </c>
      <c r="I610" s="174" t="s">
        <v>65</v>
      </c>
      <c r="J610" s="174">
        <v>0</v>
      </c>
      <c r="K610" s="174">
        <v>20</v>
      </c>
      <c r="L610" s="175">
        <v>110</v>
      </c>
    </row>
    <row r="611" spans="1:12">
      <c r="A611" s="183" t="str">
        <f t="shared" si="23"/>
        <v>東側ケース④四万十町</v>
      </c>
      <c r="B611" s="160" t="s">
        <v>39</v>
      </c>
      <c r="C611" s="160" t="s">
        <v>67</v>
      </c>
      <c r="D611" s="160" t="s">
        <v>94</v>
      </c>
      <c r="E611" s="160"/>
      <c r="F611" s="172" t="s">
        <v>34</v>
      </c>
      <c r="G611" s="173">
        <v>30</v>
      </c>
      <c r="H611" s="174">
        <v>1500</v>
      </c>
      <c r="I611" s="174">
        <v>20</v>
      </c>
      <c r="J611" s="174">
        <v>1300</v>
      </c>
      <c r="K611" s="174">
        <v>40</v>
      </c>
      <c r="L611" s="175">
        <v>2900</v>
      </c>
    </row>
    <row r="612" spans="1:12">
      <c r="A612" s="183" t="str">
        <f t="shared" si="23"/>
        <v>東側ケース④大月町</v>
      </c>
      <c r="B612" s="160" t="s">
        <v>39</v>
      </c>
      <c r="C612" s="160" t="s">
        <v>67</v>
      </c>
      <c r="D612" s="160" t="s">
        <v>94</v>
      </c>
      <c r="E612" s="160"/>
      <c r="F612" s="172" t="s">
        <v>35</v>
      </c>
      <c r="G612" s="173">
        <v>30</v>
      </c>
      <c r="H612" s="174">
        <v>10</v>
      </c>
      <c r="I612" s="174" t="s">
        <v>65</v>
      </c>
      <c r="J612" s="174">
        <v>1200</v>
      </c>
      <c r="K612" s="174">
        <v>10</v>
      </c>
      <c r="L612" s="175">
        <v>1200</v>
      </c>
    </row>
    <row r="613" spans="1:12">
      <c r="A613" s="183" t="str">
        <f t="shared" si="23"/>
        <v>東側ケース④三原村</v>
      </c>
      <c r="B613" s="160" t="s">
        <v>39</v>
      </c>
      <c r="C613" s="160" t="s">
        <v>67</v>
      </c>
      <c r="D613" s="160" t="s">
        <v>94</v>
      </c>
      <c r="E613" s="160"/>
      <c r="F613" s="172" t="s">
        <v>36</v>
      </c>
      <c r="G613" s="173" t="s">
        <v>65</v>
      </c>
      <c r="H613" s="174">
        <v>30</v>
      </c>
      <c r="I613" s="174" t="s">
        <v>65</v>
      </c>
      <c r="J613" s="174">
        <v>0</v>
      </c>
      <c r="K613" s="174">
        <v>10</v>
      </c>
      <c r="L613" s="175">
        <v>30</v>
      </c>
    </row>
    <row r="614" spans="1:12">
      <c r="A614" s="183" t="str">
        <f t="shared" si="23"/>
        <v>東側ケース④黒潮町</v>
      </c>
      <c r="B614" s="160" t="s">
        <v>39</v>
      </c>
      <c r="C614" s="160" t="s">
        <v>67</v>
      </c>
      <c r="D614" s="160" t="s">
        <v>94</v>
      </c>
      <c r="E614" s="160"/>
      <c r="F614" s="176" t="s">
        <v>37</v>
      </c>
      <c r="G614" s="177">
        <v>20</v>
      </c>
      <c r="H614" s="178">
        <v>2000</v>
      </c>
      <c r="I614" s="178">
        <v>30</v>
      </c>
      <c r="J614" s="178">
        <v>3900</v>
      </c>
      <c r="K614" s="178">
        <v>90</v>
      </c>
      <c r="L614" s="179">
        <v>6000</v>
      </c>
    </row>
    <row r="615" spans="1:12">
      <c r="A615" s="183" t="str">
        <f t="shared" si="23"/>
        <v>合計</v>
      </c>
      <c r="B615" s="163"/>
      <c r="C615" s="163"/>
      <c r="D615" s="163"/>
      <c r="E615" s="163"/>
      <c r="F615" s="164" t="s">
        <v>122</v>
      </c>
      <c r="G615" s="180">
        <v>1100</v>
      </c>
      <c r="H615" s="181">
        <v>48000</v>
      </c>
      <c r="I615" s="181">
        <v>400</v>
      </c>
      <c r="J615" s="181">
        <v>68000</v>
      </c>
      <c r="K615" s="181">
        <v>3900</v>
      </c>
      <c r="L615" s="182">
        <v>121000</v>
      </c>
    </row>
    <row r="616" spans="1:12">
      <c r="A616" s="183" t="str">
        <f t="shared" si="23"/>
        <v>00市町村名</v>
      </c>
      <c r="B616" s="163">
        <v>0</v>
      </c>
      <c r="C616" s="163">
        <v>0</v>
      </c>
      <c r="D616" s="163">
        <v>0</v>
      </c>
      <c r="E616" s="163"/>
      <c r="F616" s="164" t="s">
        <v>86</v>
      </c>
      <c r="G616" s="165" t="s">
        <v>117</v>
      </c>
      <c r="H616" s="166" t="s">
        <v>118</v>
      </c>
      <c r="I616" s="166" t="s">
        <v>119</v>
      </c>
      <c r="J616" s="166" t="s">
        <v>120</v>
      </c>
      <c r="K616" s="166" t="s">
        <v>121</v>
      </c>
      <c r="L616" s="167" t="s">
        <v>122</v>
      </c>
    </row>
    <row r="617" spans="1:12">
      <c r="A617" s="183" t="str">
        <f t="shared" si="23"/>
        <v>東側ケース④高知市</v>
      </c>
      <c r="B617" s="160" t="s">
        <v>39</v>
      </c>
      <c r="C617" s="160" t="s">
        <v>67</v>
      </c>
      <c r="D617" s="160" t="s">
        <v>96</v>
      </c>
      <c r="E617" s="160"/>
      <c r="F617" s="168" t="s">
        <v>4</v>
      </c>
      <c r="G617" s="169">
        <v>340</v>
      </c>
      <c r="H617" s="170">
        <v>10000</v>
      </c>
      <c r="I617" s="170">
        <v>110</v>
      </c>
      <c r="J617" s="170">
        <v>20000</v>
      </c>
      <c r="K617" s="170">
        <v>2600</v>
      </c>
      <c r="L617" s="171">
        <v>34000</v>
      </c>
    </row>
    <row r="618" spans="1:12">
      <c r="A618" s="183" t="str">
        <f t="shared" si="23"/>
        <v>東側ケース④室戸市</v>
      </c>
      <c r="B618" s="160" t="s">
        <v>39</v>
      </c>
      <c r="C618" s="160" t="s">
        <v>67</v>
      </c>
      <c r="D618" s="160" t="s">
        <v>96</v>
      </c>
      <c r="E618" s="160"/>
      <c r="F618" s="172" t="s">
        <v>5</v>
      </c>
      <c r="G618" s="173">
        <v>10</v>
      </c>
      <c r="H618" s="174">
        <v>8000</v>
      </c>
      <c r="I618" s="174">
        <v>40</v>
      </c>
      <c r="J618" s="174">
        <v>1700</v>
      </c>
      <c r="K618" s="174">
        <v>530</v>
      </c>
      <c r="L618" s="175">
        <v>10000</v>
      </c>
    </row>
    <row r="619" spans="1:12">
      <c r="A619" s="183" t="str">
        <f t="shared" si="23"/>
        <v>東側ケース④安芸市</v>
      </c>
      <c r="B619" s="160" t="s">
        <v>39</v>
      </c>
      <c r="C619" s="160" t="s">
        <v>67</v>
      </c>
      <c r="D619" s="160" t="s">
        <v>96</v>
      </c>
      <c r="E619" s="160"/>
      <c r="F619" s="172" t="s">
        <v>6</v>
      </c>
      <c r="G619" s="173">
        <v>30</v>
      </c>
      <c r="H619" s="174">
        <v>6000</v>
      </c>
      <c r="I619" s="174">
        <v>20</v>
      </c>
      <c r="J619" s="174">
        <v>2200</v>
      </c>
      <c r="K619" s="174">
        <v>690</v>
      </c>
      <c r="L619" s="175">
        <v>9000</v>
      </c>
    </row>
    <row r="620" spans="1:12">
      <c r="A620" s="183" t="str">
        <f t="shared" si="23"/>
        <v>東側ケース④南国市</v>
      </c>
      <c r="B620" s="160" t="s">
        <v>39</v>
      </c>
      <c r="C620" s="160" t="s">
        <v>67</v>
      </c>
      <c r="D620" s="160" t="s">
        <v>96</v>
      </c>
      <c r="E620" s="160"/>
      <c r="F620" s="172" t="s">
        <v>7</v>
      </c>
      <c r="G620" s="173">
        <v>20</v>
      </c>
      <c r="H620" s="174">
        <v>2400</v>
      </c>
      <c r="I620" s="174">
        <v>10</v>
      </c>
      <c r="J620" s="174">
        <v>4100</v>
      </c>
      <c r="K620" s="174">
        <v>280</v>
      </c>
      <c r="L620" s="175">
        <v>6800</v>
      </c>
    </row>
    <row r="621" spans="1:12">
      <c r="A621" s="183" t="str">
        <f t="shared" si="23"/>
        <v>東側ケース④土佐市</v>
      </c>
      <c r="B621" s="160" t="s">
        <v>39</v>
      </c>
      <c r="C621" s="160" t="s">
        <v>67</v>
      </c>
      <c r="D621" s="160" t="s">
        <v>96</v>
      </c>
      <c r="E621" s="160"/>
      <c r="F621" s="172" t="s">
        <v>8</v>
      </c>
      <c r="G621" s="173">
        <v>270</v>
      </c>
      <c r="H621" s="174">
        <v>1300</v>
      </c>
      <c r="I621" s="174">
        <v>20</v>
      </c>
      <c r="J621" s="174">
        <v>3500</v>
      </c>
      <c r="K621" s="174">
        <v>80</v>
      </c>
      <c r="L621" s="175">
        <v>5200</v>
      </c>
    </row>
    <row r="622" spans="1:12">
      <c r="A622" s="183" t="str">
        <f t="shared" si="23"/>
        <v>東側ケース④須崎市</v>
      </c>
      <c r="B622" s="160" t="s">
        <v>39</v>
      </c>
      <c r="C622" s="160" t="s">
        <v>67</v>
      </c>
      <c r="D622" s="160" t="s">
        <v>96</v>
      </c>
      <c r="E622" s="160"/>
      <c r="F622" s="172" t="s">
        <v>9</v>
      </c>
      <c r="G622" s="173">
        <v>50</v>
      </c>
      <c r="H622" s="174">
        <v>560</v>
      </c>
      <c r="I622" s="174">
        <v>10</v>
      </c>
      <c r="J622" s="174">
        <v>7300</v>
      </c>
      <c r="K622" s="174">
        <v>80</v>
      </c>
      <c r="L622" s="175">
        <v>8000</v>
      </c>
    </row>
    <row r="623" spans="1:12">
      <c r="A623" s="183" t="str">
        <f t="shared" si="23"/>
        <v>東側ケース④宿毛市</v>
      </c>
      <c r="B623" s="160" t="s">
        <v>39</v>
      </c>
      <c r="C623" s="160" t="s">
        <v>67</v>
      </c>
      <c r="D623" s="160" t="s">
        <v>96</v>
      </c>
      <c r="E623" s="160"/>
      <c r="F623" s="172" t="s">
        <v>10</v>
      </c>
      <c r="G623" s="173">
        <v>10</v>
      </c>
      <c r="H623" s="174">
        <v>40</v>
      </c>
      <c r="I623" s="174" t="s">
        <v>65</v>
      </c>
      <c r="J623" s="174">
        <v>5400</v>
      </c>
      <c r="K623" s="174">
        <v>10</v>
      </c>
      <c r="L623" s="175">
        <v>5400</v>
      </c>
    </row>
    <row r="624" spans="1:12">
      <c r="A624" s="183" t="str">
        <f t="shared" si="23"/>
        <v>東側ケース④土佐清水市</v>
      </c>
      <c r="B624" s="160" t="s">
        <v>39</v>
      </c>
      <c r="C624" s="160" t="s">
        <v>67</v>
      </c>
      <c r="D624" s="160" t="s">
        <v>96</v>
      </c>
      <c r="E624" s="160"/>
      <c r="F624" s="172" t="s">
        <v>11</v>
      </c>
      <c r="G624" s="173">
        <v>30</v>
      </c>
      <c r="H624" s="174">
        <v>1400</v>
      </c>
      <c r="I624" s="174">
        <v>20</v>
      </c>
      <c r="J624" s="174">
        <v>5800</v>
      </c>
      <c r="K624" s="174">
        <v>90</v>
      </c>
      <c r="L624" s="175">
        <v>7300</v>
      </c>
    </row>
    <row r="625" spans="1:12">
      <c r="A625" s="183" t="str">
        <f t="shared" si="23"/>
        <v>東側ケース④四万十市</v>
      </c>
      <c r="B625" s="160" t="s">
        <v>39</v>
      </c>
      <c r="C625" s="160" t="s">
        <v>67</v>
      </c>
      <c r="D625" s="160" t="s">
        <v>96</v>
      </c>
      <c r="E625" s="160"/>
      <c r="F625" s="172" t="s">
        <v>12</v>
      </c>
      <c r="G625" s="173">
        <v>140</v>
      </c>
      <c r="H625" s="174">
        <v>1300</v>
      </c>
      <c r="I625" s="174">
        <v>30</v>
      </c>
      <c r="J625" s="174">
        <v>1300</v>
      </c>
      <c r="K625" s="174">
        <v>220</v>
      </c>
      <c r="L625" s="175">
        <v>2900</v>
      </c>
    </row>
    <row r="626" spans="1:12">
      <c r="A626" s="183" t="str">
        <f t="shared" si="23"/>
        <v>東側ケース④香南市</v>
      </c>
      <c r="B626" s="160" t="s">
        <v>39</v>
      </c>
      <c r="C626" s="160" t="s">
        <v>67</v>
      </c>
      <c r="D626" s="160" t="s">
        <v>96</v>
      </c>
      <c r="E626" s="160"/>
      <c r="F626" s="172" t="s">
        <v>13</v>
      </c>
      <c r="G626" s="173">
        <v>10</v>
      </c>
      <c r="H626" s="174">
        <v>2000</v>
      </c>
      <c r="I626" s="174">
        <v>10</v>
      </c>
      <c r="J626" s="174">
        <v>4900</v>
      </c>
      <c r="K626" s="174">
        <v>60</v>
      </c>
      <c r="L626" s="175">
        <v>7000</v>
      </c>
    </row>
    <row r="627" spans="1:12">
      <c r="A627" s="183" t="str">
        <f t="shared" si="23"/>
        <v>東側ケース④香美市</v>
      </c>
      <c r="B627" s="160" t="s">
        <v>39</v>
      </c>
      <c r="C627" s="160" t="s">
        <v>67</v>
      </c>
      <c r="D627" s="160" t="s">
        <v>96</v>
      </c>
      <c r="E627" s="160"/>
      <c r="F627" s="172" t="s">
        <v>14</v>
      </c>
      <c r="G627" s="173" t="s">
        <v>65</v>
      </c>
      <c r="H627" s="174">
        <v>1700</v>
      </c>
      <c r="I627" s="174">
        <v>10</v>
      </c>
      <c r="J627" s="174">
        <v>0</v>
      </c>
      <c r="K627" s="174">
        <v>840</v>
      </c>
      <c r="L627" s="175">
        <v>2600</v>
      </c>
    </row>
    <row r="628" spans="1:12">
      <c r="A628" s="183" t="str">
        <f t="shared" si="23"/>
        <v>東側ケース④東洋町</v>
      </c>
      <c r="B628" s="160" t="s">
        <v>39</v>
      </c>
      <c r="C628" s="160" t="s">
        <v>67</v>
      </c>
      <c r="D628" s="160" t="s">
        <v>96</v>
      </c>
      <c r="E628" s="160"/>
      <c r="F628" s="172" t="s">
        <v>15</v>
      </c>
      <c r="G628" s="173">
        <v>10</v>
      </c>
      <c r="H628" s="174">
        <v>890</v>
      </c>
      <c r="I628" s="174">
        <v>10</v>
      </c>
      <c r="J628" s="174">
        <v>840</v>
      </c>
      <c r="K628" s="174">
        <v>80</v>
      </c>
      <c r="L628" s="175">
        <v>1800</v>
      </c>
    </row>
    <row r="629" spans="1:12">
      <c r="A629" s="183" t="str">
        <f t="shared" si="23"/>
        <v>東側ケース④奈半利町</v>
      </c>
      <c r="B629" s="160" t="s">
        <v>39</v>
      </c>
      <c r="C629" s="160" t="s">
        <v>67</v>
      </c>
      <c r="D629" s="160" t="s">
        <v>96</v>
      </c>
      <c r="E629" s="160"/>
      <c r="F629" s="172" t="s">
        <v>16</v>
      </c>
      <c r="G629" s="173" t="s">
        <v>65</v>
      </c>
      <c r="H629" s="174">
        <v>1700</v>
      </c>
      <c r="I629" s="174">
        <v>10</v>
      </c>
      <c r="J629" s="174">
        <v>350</v>
      </c>
      <c r="K629" s="174">
        <v>40</v>
      </c>
      <c r="L629" s="175">
        <v>2100</v>
      </c>
    </row>
    <row r="630" spans="1:12">
      <c r="A630" s="183" t="str">
        <f t="shared" si="23"/>
        <v>東側ケース④田野町</v>
      </c>
      <c r="B630" s="160" t="s">
        <v>39</v>
      </c>
      <c r="C630" s="160" t="s">
        <v>67</v>
      </c>
      <c r="D630" s="160" t="s">
        <v>96</v>
      </c>
      <c r="E630" s="160"/>
      <c r="F630" s="172" t="s">
        <v>17</v>
      </c>
      <c r="G630" s="173">
        <v>10</v>
      </c>
      <c r="H630" s="174">
        <v>2100</v>
      </c>
      <c r="I630" s="174" t="s">
        <v>65</v>
      </c>
      <c r="J630" s="174">
        <v>290</v>
      </c>
      <c r="K630" s="174">
        <v>80</v>
      </c>
      <c r="L630" s="175">
        <v>2400</v>
      </c>
    </row>
    <row r="631" spans="1:12">
      <c r="A631" s="183" t="str">
        <f t="shared" si="23"/>
        <v>東側ケース④安田町</v>
      </c>
      <c r="B631" s="160" t="s">
        <v>39</v>
      </c>
      <c r="C631" s="160" t="s">
        <v>67</v>
      </c>
      <c r="D631" s="160" t="s">
        <v>96</v>
      </c>
      <c r="E631" s="160"/>
      <c r="F631" s="172" t="s">
        <v>18</v>
      </c>
      <c r="G631" s="173" t="s">
        <v>65</v>
      </c>
      <c r="H631" s="174">
        <v>1700</v>
      </c>
      <c r="I631" s="174">
        <v>10</v>
      </c>
      <c r="J631" s="174">
        <v>100</v>
      </c>
      <c r="K631" s="174">
        <v>100</v>
      </c>
      <c r="L631" s="175">
        <v>1900</v>
      </c>
    </row>
    <row r="632" spans="1:12">
      <c r="A632" s="183" t="str">
        <f t="shared" si="23"/>
        <v>東側ケース④北川村</v>
      </c>
      <c r="B632" s="160" t="s">
        <v>39</v>
      </c>
      <c r="C632" s="160" t="s">
        <v>67</v>
      </c>
      <c r="D632" s="160" t="s">
        <v>96</v>
      </c>
      <c r="E632" s="160"/>
      <c r="F632" s="172" t="s">
        <v>19</v>
      </c>
      <c r="G632" s="173">
        <v>0</v>
      </c>
      <c r="H632" s="174">
        <v>990</v>
      </c>
      <c r="I632" s="174">
        <v>10</v>
      </c>
      <c r="J632" s="174">
        <v>0</v>
      </c>
      <c r="K632" s="174">
        <v>30</v>
      </c>
      <c r="L632" s="175">
        <v>1000</v>
      </c>
    </row>
    <row r="633" spans="1:12">
      <c r="A633" s="183" t="str">
        <f t="shared" si="23"/>
        <v>東側ケース④馬路村</v>
      </c>
      <c r="B633" s="160" t="s">
        <v>39</v>
      </c>
      <c r="C633" s="160" t="s">
        <v>67</v>
      </c>
      <c r="D633" s="160" t="s">
        <v>96</v>
      </c>
      <c r="E633" s="160"/>
      <c r="F633" s="172" t="s">
        <v>20</v>
      </c>
      <c r="G633" s="173">
        <v>0</v>
      </c>
      <c r="H633" s="174">
        <v>240</v>
      </c>
      <c r="I633" s="174">
        <v>10</v>
      </c>
      <c r="J633" s="174">
        <v>0</v>
      </c>
      <c r="K633" s="174">
        <v>40</v>
      </c>
      <c r="L633" s="175">
        <v>290</v>
      </c>
    </row>
    <row r="634" spans="1:12">
      <c r="A634" s="183" t="str">
        <f t="shared" si="23"/>
        <v>東側ケース④芸西村</v>
      </c>
      <c r="B634" s="160" t="s">
        <v>39</v>
      </c>
      <c r="C634" s="160" t="s">
        <v>67</v>
      </c>
      <c r="D634" s="160" t="s">
        <v>96</v>
      </c>
      <c r="E634" s="160"/>
      <c r="F634" s="172" t="s">
        <v>21</v>
      </c>
      <c r="G634" s="173" t="s">
        <v>65</v>
      </c>
      <c r="H634" s="174">
        <v>330</v>
      </c>
      <c r="I634" s="174" t="s">
        <v>65</v>
      </c>
      <c r="J634" s="174">
        <v>60</v>
      </c>
      <c r="K634" s="174">
        <v>40</v>
      </c>
      <c r="L634" s="175">
        <v>430</v>
      </c>
    </row>
    <row r="635" spans="1:12">
      <c r="A635" s="183" t="str">
        <f t="shared" si="23"/>
        <v>東側ケース④本山町</v>
      </c>
      <c r="B635" s="160" t="s">
        <v>39</v>
      </c>
      <c r="C635" s="160" t="s">
        <v>67</v>
      </c>
      <c r="D635" s="160" t="s">
        <v>96</v>
      </c>
      <c r="E635" s="160"/>
      <c r="F635" s="172" t="s">
        <v>22</v>
      </c>
      <c r="G635" s="173">
        <v>0</v>
      </c>
      <c r="H635" s="174" t="s">
        <v>65</v>
      </c>
      <c r="I635" s="174" t="s">
        <v>65</v>
      </c>
      <c r="J635" s="174">
        <v>0</v>
      </c>
      <c r="K635" s="174">
        <v>0</v>
      </c>
      <c r="L635" s="175" t="s">
        <v>65</v>
      </c>
    </row>
    <row r="636" spans="1:12">
      <c r="A636" s="183" t="str">
        <f t="shared" si="23"/>
        <v>東側ケース④大豊町</v>
      </c>
      <c r="B636" s="160" t="s">
        <v>39</v>
      </c>
      <c r="C636" s="160" t="s">
        <v>67</v>
      </c>
      <c r="D636" s="160" t="s">
        <v>96</v>
      </c>
      <c r="E636" s="160"/>
      <c r="F636" s="172" t="s">
        <v>23</v>
      </c>
      <c r="G636" s="173" t="s">
        <v>65</v>
      </c>
      <c r="H636" s="174">
        <v>80</v>
      </c>
      <c r="I636" s="174" t="s">
        <v>65</v>
      </c>
      <c r="J636" s="174">
        <v>0</v>
      </c>
      <c r="K636" s="174">
        <v>10</v>
      </c>
      <c r="L636" s="175">
        <v>90</v>
      </c>
    </row>
    <row r="637" spans="1:12">
      <c r="A637" s="183" t="str">
        <f t="shared" si="23"/>
        <v>東側ケース④土佐町</v>
      </c>
      <c r="B637" s="160" t="s">
        <v>39</v>
      </c>
      <c r="C637" s="160" t="s">
        <v>67</v>
      </c>
      <c r="D637" s="160" t="s">
        <v>96</v>
      </c>
      <c r="E637" s="160"/>
      <c r="F637" s="172" t="s">
        <v>24</v>
      </c>
      <c r="G637" s="173">
        <v>0</v>
      </c>
      <c r="H637" s="174">
        <v>0</v>
      </c>
      <c r="I637" s="174" t="s">
        <v>65</v>
      </c>
      <c r="J637" s="174">
        <v>0</v>
      </c>
      <c r="K637" s="174">
        <v>0</v>
      </c>
      <c r="L637" s="175" t="s">
        <v>65</v>
      </c>
    </row>
    <row r="638" spans="1:12">
      <c r="A638" s="183" t="str">
        <f t="shared" si="23"/>
        <v>東側ケース④大川村</v>
      </c>
      <c r="B638" s="160" t="s">
        <v>39</v>
      </c>
      <c r="C638" s="160" t="s">
        <v>67</v>
      </c>
      <c r="D638" s="160" t="s">
        <v>96</v>
      </c>
      <c r="E638" s="160"/>
      <c r="F638" s="172" t="s">
        <v>25</v>
      </c>
      <c r="G638" s="173">
        <v>0</v>
      </c>
      <c r="H638" s="174" t="s">
        <v>65</v>
      </c>
      <c r="I638" s="174" t="s">
        <v>65</v>
      </c>
      <c r="J638" s="174">
        <v>0</v>
      </c>
      <c r="K638" s="174" t="s">
        <v>65</v>
      </c>
      <c r="L638" s="175" t="s">
        <v>65</v>
      </c>
    </row>
    <row r="639" spans="1:12">
      <c r="A639" s="183" t="str">
        <f t="shared" si="23"/>
        <v>東側ケース④いの町</v>
      </c>
      <c r="B639" s="160" t="s">
        <v>39</v>
      </c>
      <c r="C639" s="160" t="s">
        <v>67</v>
      </c>
      <c r="D639" s="160" t="s">
        <v>96</v>
      </c>
      <c r="E639" s="160"/>
      <c r="F639" s="172" t="s">
        <v>26</v>
      </c>
      <c r="G639" s="173">
        <v>40</v>
      </c>
      <c r="H639" s="174">
        <v>130</v>
      </c>
      <c r="I639" s="174">
        <v>10</v>
      </c>
      <c r="J639" s="174">
        <v>0</v>
      </c>
      <c r="K639" s="174">
        <v>40</v>
      </c>
      <c r="L639" s="175">
        <v>210</v>
      </c>
    </row>
    <row r="640" spans="1:12">
      <c r="A640" s="183" t="str">
        <f t="shared" si="23"/>
        <v>東側ケース④仁淀川町</v>
      </c>
      <c r="B640" s="160" t="s">
        <v>39</v>
      </c>
      <c r="C640" s="160" t="s">
        <v>67</v>
      </c>
      <c r="D640" s="160" t="s">
        <v>96</v>
      </c>
      <c r="E640" s="160"/>
      <c r="F640" s="172" t="s">
        <v>27</v>
      </c>
      <c r="G640" s="173" t="s">
        <v>65</v>
      </c>
      <c r="H640" s="174" t="s">
        <v>65</v>
      </c>
      <c r="I640" s="174" t="s">
        <v>65</v>
      </c>
      <c r="J640" s="174">
        <v>0</v>
      </c>
      <c r="K640" s="174">
        <v>20</v>
      </c>
      <c r="L640" s="175">
        <v>20</v>
      </c>
    </row>
    <row r="641" spans="1:12">
      <c r="A641" s="183" t="str">
        <f t="shared" si="23"/>
        <v>東側ケース④中土佐町</v>
      </c>
      <c r="B641" s="160" t="s">
        <v>39</v>
      </c>
      <c r="C641" s="160" t="s">
        <v>67</v>
      </c>
      <c r="D641" s="160" t="s">
        <v>96</v>
      </c>
      <c r="E641" s="160"/>
      <c r="F641" s="172" t="s">
        <v>28</v>
      </c>
      <c r="G641" s="173">
        <v>30</v>
      </c>
      <c r="H641" s="174">
        <v>530</v>
      </c>
      <c r="I641" s="174">
        <v>10</v>
      </c>
      <c r="J641" s="174">
        <v>3600</v>
      </c>
      <c r="K641" s="174">
        <v>10</v>
      </c>
      <c r="L641" s="175">
        <v>4200</v>
      </c>
    </row>
    <row r="642" spans="1:12">
      <c r="A642" s="183" t="str">
        <f t="shared" si="23"/>
        <v>東側ケース④佐川町</v>
      </c>
      <c r="B642" s="160" t="s">
        <v>39</v>
      </c>
      <c r="C642" s="160" t="s">
        <v>67</v>
      </c>
      <c r="D642" s="160" t="s">
        <v>96</v>
      </c>
      <c r="E642" s="160"/>
      <c r="F642" s="172" t="s">
        <v>29</v>
      </c>
      <c r="G642" s="173" t="s">
        <v>65</v>
      </c>
      <c r="H642" s="174">
        <v>320</v>
      </c>
      <c r="I642" s="174" t="s">
        <v>65</v>
      </c>
      <c r="J642" s="174">
        <v>0</v>
      </c>
      <c r="K642" s="174">
        <v>20</v>
      </c>
      <c r="L642" s="175">
        <v>340</v>
      </c>
    </row>
    <row r="643" spans="1:12">
      <c r="A643" s="183" t="str">
        <f t="shared" si="23"/>
        <v>東側ケース④越知町</v>
      </c>
      <c r="B643" s="160" t="s">
        <v>39</v>
      </c>
      <c r="C643" s="160" t="s">
        <v>67</v>
      </c>
      <c r="D643" s="160" t="s">
        <v>96</v>
      </c>
      <c r="E643" s="160"/>
      <c r="F643" s="172" t="s">
        <v>30</v>
      </c>
      <c r="G643" s="173">
        <v>0</v>
      </c>
      <c r="H643" s="174">
        <v>20</v>
      </c>
      <c r="I643" s="174" t="s">
        <v>65</v>
      </c>
      <c r="J643" s="174">
        <v>0</v>
      </c>
      <c r="K643" s="174">
        <v>330</v>
      </c>
      <c r="L643" s="175">
        <v>350</v>
      </c>
    </row>
    <row r="644" spans="1:12">
      <c r="A644" s="183" t="str">
        <f t="shared" si="23"/>
        <v>東側ケース④檮原町</v>
      </c>
      <c r="B644" s="160" t="s">
        <v>39</v>
      </c>
      <c r="C644" s="160" t="s">
        <v>67</v>
      </c>
      <c r="D644" s="160" t="s">
        <v>96</v>
      </c>
      <c r="E644" s="160"/>
      <c r="F644" s="172" t="s">
        <v>31</v>
      </c>
      <c r="G644" s="173" t="s">
        <v>65</v>
      </c>
      <c r="H644" s="174" t="s">
        <v>65</v>
      </c>
      <c r="I644" s="174" t="s">
        <v>65</v>
      </c>
      <c r="J644" s="174">
        <v>0</v>
      </c>
      <c r="K644" s="174">
        <v>0</v>
      </c>
      <c r="L644" s="175" t="s">
        <v>65</v>
      </c>
    </row>
    <row r="645" spans="1:12">
      <c r="A645" s="183" t="str">
        <f t="shared" si="23"/>
        <v>東側ケース④日高村</v>
      </c>
      <c r="B645" s="160" t="s">
        <v>39</v>
      </c>
      <c r="C645" s="160" t="s">
        <v>67</v>
      </c>
      <c r="D645" s="160" t="s">
        <v>96</v>
      </c>
      <c r="E645" s="160"/>
      <c r="F645" s="172" t="s">
        <v>32</v>
      </c>
      <c r="G645" s="173">
        <v>10</v>
      </c>
      <c r="H645" s="174">
        <v>10</v>
      </c>
      <c r="I645" s="174" t="s">
        <v>65</v>
      </c>
      <c r="J645" s="174">
        <v>0</v>
      </c>
      <c r="K645" s="174">
        <v>0</v>
      </c>
      <c r="L645" s="175">
        <v>20</v>
      </c>
    </row>
    <row r="646" spans="1:12">
      <c r="A646" s="183" t="str">
        <f t="shared" si="23"/>
        <v>東側ケース④津野町</v>
      </c>
      <c r="B646" s="160" t="s">
        <v>39</v>
      </c>
      <c r="C646" s="160" t="s">
        <v>67</v>
      </c>
      <c r="D646" s="160" t="s">
        <v>96</v>
      </c>
      <c r="E646" s="160"/>
      <c r="F646" s="172" t="s">
        <v>33</v>
      </c>
      <c r="G646" s="173" t="s">
        <v>65</v>
      </c>
      <c r="H646" s="174">
        <v>80</v>
      </c>
      <c r="I646" s="174" t="s">
        <v>65</v>
      </c>
      <c r="J646" s="174">
        <v>0</v>
      </c>
      <c r="K646" s="174">
        <v>10</v>
      </c>
      <c r="L646" s="175">
        <v>100</v>
      </c>
    </row>
    <row r="647" spans="1:12">
      <c r="A647" s="183" t="str">
        <f t="shared" si="23"/>
        <v>東側ケース④四万十町</v>
      </c>
      <c r="B647" s="160" t="s">
        <v>39</v>
      </c>
      <c r="C647" s="160" t="s">
        <v>67</v>
      </c>
      <c r="D647" s="160" t="s">
        <v>96</v>
      </c>
      <c r="E647" s="160"/>
      <c r="F647" s="172" t="s">
        <v>34</v>
      </c>
      <c r="G647" s="173">
        <v>30</v>
      </c>
      <c r="H647" s="174">
        <v>1500</v>
      </c>
      <c r="I647" s="174">
        <v>20</v>
      </c>
      <c r="J647" s="174">
        <v>1300</v>
      </c>
      <c r="K647" s="174">
        <v>100</v>
      </c>
      <c r="L647" s="175">
        <v>3000</v>
      </c>
    </row>
    <row r="648" spans="1:12">
      <c r="A648" s="183" t="str">
        <f t="shared" si="23"/>
        <v>東側ケース④大月町</v>
      </c>
      <c r="B648" s="160" t="s">
        <v>39</v>
      </c>
      <c r="C648" s="160" t="s">
        <v>67</v>
      </c>
      <c r="D648" s="160" t="s">
        <v>96</v>
      </c>
      <c r="E648" s="160"/>
      <c r="F648" s="172" t="s">
        <v>35</v>
      </c>
      <c r="G648" s="173">
        <v>30</v>
      </c>
      <c r="H648" s="174">
        <v>10</v>
      </c>
      <c r="I648" s="174" t="s">
        <v>65</v>
      </c>
      <c r="J648" s="174">
        <v>1200</v>
      </c>
      <c r="K648" s="174">
        <v>20</v>
      </c>
      <c r="L648" s="175">
        <v>1200</v>
      </c>
    </row>
    <row r="649" spans="1:12">
      <c r="A649" s="183" t="str">
        <f t="shared" si="23"/>
        <v>東側ケース④三原村</v>
      </c>
      <c r="B649" s="160" t="s">
        <v>39</v>
      </c>
      <c r="C649" s="160" t="s">
        <v>67</v>
      </c>
      <c r="D649" s="160" t="s">
        <v>96</v>
      </c>
      <c r="E649" s="160"/>
      <c r="F649" s="172" t="s">
        <v>36</v>
      </c>
      <c r="G649" s="173" t="s">
        <v>65</v>
      </c>
      <c r="H649" s="174">
        <v>30</v>
      </c>
      <c r="I649" s="174" t="s">
        <v>65</v>
      </c>
      <c r="J649" s="174">
        <v>0</v>
      </c>
      <c r="K649" s="174">
        <v>10</v>
      </c>
      <c r="L649" s="175">
        <v>40</v>
      </c>
    </row>
    <row r="650" spans="1:12">
      <c r="A650" s="183" t="str">
        <f t="shared" si="23"/>
        <v>東側ケース④黒潮町</v>
      </c>
      <c r="B650" s="160" t="s">
        <v>39</v>
      </c>
      <c r="C650" s="160" t="s">
        <v>67</v>
      </c>
      <c r="D650" s="160" t="s">
        <v>96</v>
      </c>
      <c r="E650" s="160"/>
      <c r="F650" s="176" t="s">
        <v>37</v>
      </c>
      <c r="G650" s="177">
        <v>20</v>
      </c>
      <c r="H650" s="178">
        <v>2000</v>
      </c>
      <c r="I650" s="178">
        <v>30</v>
      </c>
      <c r="J650" s="178">
        <v>3900</v>
      </c>
      <c r="K650" s="178">
        <v>210</v>
      </c>
      <c r="L650" s="179">
        <v>6200</v>
      </c>
    </row>
    <row r="651" spans="1:12">
      <c r="A651" s="183" t="str">
        <f t="shared" si="23"/>
        <v>合計</v>
      </c>
      <c r="B651" s="163"/>
      <c r="C651" s="163"/>
      <c r="D651" s="163"/>
      <c r="E651" s="163"/>
      <c r="F651" s="164" t="s">
        <v>122</v>
      </c>
      <c r="G651" s="180">
        <v>1100</v>
      </c>
      <c r="H651" s="181">
        <v>48000</v>
      </c>
      <c r="I651" s="181">
        <v>400</v>
      </c>
      <c r="J651" s="181">
        <v>68000</v>
      </c>
      <c r="K651" s="181">
        <v>6700</v>
      </c>
      <c r="L651" s="182">
        <v>124000</v>
      </c>
    </row>
    <row r="652" spans="1:12">
      <c r="A652" s="183" t="str">
        <f t="shared" si="23"/>
        <v>00市町村名</v>
      </c>
      <c r="B652" s="163">
        <v>0</v>
      </c>
      <c r="C652" s="163">
        <v>0</v>
      </c>
      <c r="D652" s="163">
        <v>0</v>
      </c>
      <c r="E652" s="163"/>
      <c r="F652" s="164" t="s">
        <v>86</v>
      </c>
      <c r="G652" s="165" t="s">
        <v>117</v>
      </c>
      <c r="H652" s="166" t="s">
        <v>118</v>
      </c>
      <c r="I652" s="166" t="s">
        <v>119</v>
      </c>
      <c r="J652" s="166" t="s">
        <v>120</v>
      </c>
      <c r="K652" s="166" t="s">
        <v>121</v>
      </c>
      <c r="L652" s="167" t="s">
        <v>122</v>
      </c>
    </row>
    <row r="653" spans="1:12">
      <c r="A653" s="183" t="str">
        <f t="shared" si="23"/>
        <v>東側ケース⑤高知市</v>
      </c>
      <c r="B653" s="160" t="s">
        <v>39</v>
      </c>
      <c r="C653" s="160" t="s">
        <v>70</v>
      </c>
      <c r="D653" s="160" t="s">
        <v>83</v>
      </c>
      <c r="E653" s="160"/>
      <c r="F653" s="168" t="s">
        <v>4</v>
      </c>
      <c r="G653" s="169">
        <v>340</v>
      </c>
      <c r="H653" s="170">
        <v>10000</v>
      </c>
      <c r="I653" s="170">
        <v>110</v>
      </c>
      <c r="J653" s="170">
        <v>17000</v>
      </c>
      <c r="K653" s="170">
        <v>1000</v>
      </c>
      <c r="L653" s="171">
        <v>29000</v>
      </c>
    </row>
    <row r="654" spans="1:12">
      <c r="A654" s="183" t="str">
        <f t="shared" si="23"/>
        <v>東側ケース⑤室戸市</v>
      </c>
      <c r="B654" s="160" t="s">
        <v>39</v>
      </c>
      <c r="C654" s="160" t="s">
        <v>70</v>
      </c>
      <c r="D654" s="160" t="s">
        <v>83</v>
      </c>
      <c r="E654" s="160"/>
      <c r="F654" s="172" t="s">
        <v>5</v>
      </c>
      <c r="G654" s="173">
        <v>10</v>
      </c>
      <c r="H654" s="174">
        <v>8000</v>
      </c>
      <c r="I654" s="174">
        <v>40</v>
      </c>
      <c r="J654" s="174">
        <v>380</v>
      </c>
      <c r="K654" s="174">
        <v>450</v>
      </c>
      <c r="L654" s="175">
        <v>8900</v>
      </c>
    </row>
    <row r="655" spans="1:12">
      <c r="A655" s="183" t="str">
        <f t="shared" si="23"/>
        <v>東側ケース⑤安芸市</v>
      </c>
      <c r="B655" s="160" t="s">
        <v>39</v>
      </c>
      <c r="C655" s="160" t="s">
        <v>70</v>
      </c>
      <c r="D655" s="160" t="s">
        <v>83</v>
      </c>
      <c r="E655" s="160"/>
      <c r="F655" s="172" t="s">
        <v>6</v>
      </c>
      <c r="G655" s="173">
        <v>30</v>
      </c>
      <c r="H655" s="174">
        <v>6000</v>
      </c>
      <c r="I655" s="174">
        <v>20</v>
      </c>
      <c r="J655" s="174">
        <v>3500</v>
      </c>
      <c r="K655" s="174">
        <v>130</v>
      </c>
      <c r="L655" s="175">
        <v>9700</v>
      </c>
    </row>
    <row r="656" spans="1:12">
      <c r="A656" s="183" t="str">
        <f t="shared" ref="A656:A719" si="24">B656&amp;C656&amp;F656</f>
        <v>東側ケース⑤南国市</v>
      </c>
      <c r="B656" s="160" t="s">
        <v>39</v>
      </c>
      <c r="C656" s="160" t="s">
        <v>70</v>
      </c>
      <c r="D656" s="160" t="s">
        <v>83</v>
      </c>
      <c r="E656" s="160"/>
      <c r="F656" s="172" t="s">
        <v>7</v>
      </c>
      <c r="G656" s="173">
        <v>20</v>
      </c>
      <c r="H656" s="174">
        <v>2400</v>
      </c>
      <c r="I656" s="174">
        <v>10</v>
      </c>
      <c r="J656" s="174">
        <v>3400</v>
      </c>
      <c r="K656" s="174">
        <v>60</v>
      </c>
      <c r="L656" s="175">
        <v>5900</v>
      </c>
    </row>
    <row r="657" spans="1:12">
      <c r="A657" s="183" t="str">
        <f t="shared" si="24"/>
        <v>東側ケース⑤土佐市</v>
      </c>
      <c r="B657" s="160" t="s">
        <v>39</v>
      </c>
      <c r="C657" s="160" t="s">
        <v>70</v>
      </c>
      <c r="D657" s="160" t="s">
        <v>83</v>
      </c>
      <c r="E657" s="160"/>
      <c r="F657" s="172" t="s">
        <v>8</v>
      </c>
      <c r="G657" s="173">
        <v>270</v>
      </c>
      <c r="H657" s="174">
        <v>1300</v>
      </c>
      <c r="I657" s="174">
        <v>20</v>
      </c>
      <c r="J657" s="174">
        <v>3100</v>
      </c>
      <c r="K657" s="174">
        <v>50</v>
      </c>
      <c r="L657" s="175">
        <v>4800</v>
      </c>
    </row>
    <row r="658" spans="1:12">
      <c r="A658" s="183" t="str">
        <f t="shared" si="24"/>
        <v>東側ケース⑤須崎市</v>
      </c>
      <c r="B658" s="160" t="s">
        <v>39</v>
      </c>
      <c r="C658" s="160" t="s">
        <v>70</v>
      </c>
      <c r="D658" s="160" t="s">
        <v>83</v>
      </c>
      <c r="E658" s="160"/>
      <c r="F658" s="172" t="s">
        <v>9</v>
      </c>
      <c r="G658" s="173">
        <v>50</v>
      </c>
      <c r="H658" s="174">
        <v>560</v>
      </c>
      <c r="I658" s="174">
        <v>10</v>
      </c>
      <c r="J658" s="174">
        <v>7400</v>
      </c>
      <c r="K658" s="174">
        <v>60</v>
      </c>
      <c r="L658" s="175">
        <v>8000</v>
      </c>
    </row>
    <row r="659" spans="1:12">
      <c r="A659" s="183" t="str">
        <f t="shared" si="24"/>
        <v>東側ケース⑤宿毛市</v>
      </c>
      <c r="B659" s="160" t="s">
        <v>39</v>
      </c>
      <c r="C659" s="160" t="s">
        <v>70</v>
      </c>
      <c r="D659" s="160" t="s">
        <v>83</v>
      </c>
      <c r="E659" s="160"/>
      <c r="F659" s="172" t="s">
        <v>10</v>
      </c>
      <c r="G659" s="173">
        <v>10</v>
      </c>
      <c r="H659" s="174">
        <v>40</v>
      </c>
      <c r="I659" s="174" t="s">
        <v>65</v>
      </c>
      <c r="J659" s="174">
        <v>5800</v>
      </c>
      <c r="K659" s="174">
        <v>10</v>
      </c>
      <c r="L659" s="175">
        <v>5900</v>
      </c>
    </row>
    <row r="660" spans="1:12">
      <c r="A660" s="183" t="str">
        <f t="shared" si="24"/>
        <v>東側ケース⑤土佐清水市</v>
      </c>
      <c r="B660" s="160" t="s">
        <v>39</v>
      </c>
      <c r="C660" s="160" t="s">
        <v>70</v>
      </c>
      <c r="D660" s="160" t="s">
        <v>83</v>
      </c>
      <c r="E660" s="160"/>
      <c r="F660" s="172" t="s">
        <v>11</v>
      </c>
      <c r="G660" s="173">
        <v>30</v>
      </c>
      <c r="H660" s="174">
        <v>1400</v>
      </c>
      <c r="I660" s="174">
        <v>20</v>
      </c>
      <c r="J660" s="174">
        <v>7100</v>
      </c>
      <c r="K660" s="174">
        <v>40</v>
      </c>
      <c r="L660" s="175">
        <v>8600</v>
      </c>
    </row>
    <row r="661" spans="1:12">
      <c r="A661" s="183" t="str">
        <f t="shared" si="24"/>
        <v>東側ケース⑤四万十市</v>
      </c>
      <c r="B661" s="160" t="s">
        <v>39</v>
      </c>
      <c r="C661" s="160" t="s">
        <v>70</v>
      </c>
      <c r="D661" s="160" t="s">
        <v>83</v>
      </c>
      <c r="E661" s="160"/>
      <c r="F661" s="172" t="s">
        <v>12</v>
      </c>
      <c r="G661" s="173">
        <v>140</v>
      </c>
      <c r="H661" s="174">
        <v>1300</v>
      </c>
      <c r="I661" s="174">
        <v>30</v>
      </c>
      <c r="J661" s="174">
        <v>1400</v>
      </c>
      <c r="K661" s="174">
        <v>100</v>
      </c>
      <c r="L661" s="175">
        <v>3000</v>
      </c>
    </row>
    <row r="662" spans="1:12">
      <c r="A662" s="183" t="str">
        <f t="shared" si="24"/>
        <v>東側ケース⑤香南市</v>
      </c>
      <c r="B662" s="160" t="s">
        <v>39</v>
      </c>
      <c r="C662" s="160" t="s">
        <v>70</v>
      </c>
      <c r="D662" s="160" t="s">
        <v>83</v>
      </c>
      <c r="E662" s="160"/>
      <c r="F662" s="172" t="s">
        <v>13</v>
      </c>
      <c r="G662" s="173">
        <v>10</v>
      </c>
      <c r="H662" s="174">
        <v>2000</v>
      </c>
      <c r="I662" s="174">
        <v>10</v>
      </c>
      <c r="J662" s="174">
        <v>5100</v>
      </c>
      <c r="K662" s="174">
        <v>20</v>
      </c>
      <c r="L662" s="175">
        <v>7200</v>
      </c>
    </row>
    <row r="663" spans="1:12">
      <c r="A663" s="183" t="str">
        <f t="shared" si="24"/>
        <v>東側ケース⑤香美市</v>
      </c>
      <c r="B663" s="160" t="s">
        <v>39</v>
      </c>
      <c r="C663" s="160" t="s">
        <v>70</v>
      </c>
      <c r="D663" s="160" t="s">
        <v>83</v>
      </c>
      <c r="E663" s="160"/>
      <c r="F663" s="172" t="s">
        <v>14</v>
      </c>
      <c r="G663" s="173" t="s">
        <v>65</v>
      </c>
      <c r="H663" s="174">
        <v>1700</v>
      </c>
      <c r="I663" s="174">
        <v>10</v>
      </c>
      <c r="J663" s="174">
        <v>0</v>
      </c>
      <c r="K663" s="174">
        <v>400</v>
      </c>
      <c r="L663" s="175">
        <v>2200</v>
      </c>
    </row>
    <row r="664" spans="1:12">
      <c r="A664" s="183" t="str">
        <f t="shared" si="24"/>
        <v>東側ケース⑤東洋町</v>
      </c>
      <c r="B664" s="160" t="s">
        <v>39</v>
      </c>
      <c r="C664" s="160" t="s">
        <v>70</v>
      </c>
      <c r="D664" s="160" t="s">
        <v>83</v>
      </c>
      <c r="E664" s="160"/>
      <c r="F664" s="172" t="s">
        <v>15</v>
      </c>
      <c r="G664" s="173">
        <v>10</v>
      </c>
      <c r="H664" s="174">
        <v>890</v>
      </c>
      <c r="I664" s="174">
        <v>10</v>
      </c>
      <c r="J664" s="174">
        <v>200</v>
      </c>
      <c r="K664" s="174">
        <v>90</v>
      </c>
      <c r="L664" s="175">
        <v>1200</v>
      </c>
    </row>
    <row r="665" spans="1:12">
      <c r="A665" s="183" t="str">
        <f t="shared" si="24"/>
        <v>東側ケース⑤奈半利町</v>
      </c>
      <c r="B665" s="160" t="s">
        <v>39</v>
      </c>
      <c r="C665" s="160" t="s">
        <v>70</v>
      </c>
      <c r="D665" s="160" t="s">
        <v>83</v>
      </c>
      <c r="E665" s="160"/>
      <c r="F665" s="172" t="s">
        <v>16</v>
      </c>
      <c r="G665" s="173" t="s">
        <v>65</v>
      </c>
      <c r="H665" s="174">
        <v>1700</v>
      </c>
      <c r="I665" s="174">
        <v>10</v>
      </c>
      <c r="J665" s="174">
        <v>50</v>
      </c>
      <c r="K665" s="174">
        <v>70</v>
      </c>
      <c r="L665" s="175">
        <v>1900</v>
      </c>
    </row>
    <row r="666" spans="1:12">
      <c r="A666" s="183" t="str">
        <f t="shared" si="24"/>
        <v>東側ケース⑤田野町</v>
      </c>
      <c r="B666" s="160" t="s">
        <v>39</v>
      </c>
      <c r="C666" s="160" t="s">
        <v>70</v>
      </c>
      <c r="D666" s="160" t="s">
        <v>83</v>
      </c>
      <c r="E666" s="160"/>
      <c r="F666" s="172" t="s">
        <v>17</v>
      </c>
      <c r="G666" s="173">
        <v>10</v>
      </c>
      <c r="H666" s="174">
        <v>2100</v>
      </c>
      <c r="I666" s="174" t="s">
        <v>65</v>
      </c>
      <c r="J666" s="174">
        <v>40</v>
      </c>
      <c r="K666" s="174">
        <v>100</v>
      </c>
      <c r="L666" s="175">
        <v>2200</v>
      </c>
    </row>
    <row r="667" spans="1:12">
      <c r="A667" s="183" t="str">
        <f t="shared" si="24"/>
        <v>東側ケース⑤安田町</v>
      </c>
      <c r="B667" s="160" t="s">
        <v>39</v>
      </c>
      <c r="C667" s="160" t="s">
        <v>70</v>
      </c>
      <c r="D667" s="160" t="s">
        <v>83</v>
      </c>
      <c r="E667" s="160"/>
      <c r="F667" s="172" t="s">
        <v>18</v>
      </c>
      <c r="G667" s="173" t="s">
        <v>65</v>
      </c>
      <c r="H667" s="174">
        <v>1700</v>
      </c>
      <c r="I667" s="174">
        <v>10</v>
      </c>
      <c r="J667" s="174">
        <v>60</v>
      </c>
      <c r="K667" s="174">
        <v>50</v>
      </c>
      <c r="L667" s="175">
        <v>1900</v>
      </c>
    </row>
    <row r="668" spans="1:12">
      <c r="A668" s="183" t="str">
        <f t="shared" si="24"/>
        <v>東側ケース⑤北川村</v>
      </c>
      <c r="B668" s="160" t="s">
        <v>39</v>
      </c>
      <c r="C668" s="160" t="s">
        <v>70</v>
      </c>
      <c r="D668" s="160" t="s">
        <v>83</v>
      </c>
      <c r="E668" s="160"/>
      <c r="F668" s="172" t="s">
        <v>19</v>
      </c>
      <c r="G668" s="173">
        <v>0</v>
      </c>
      <c r="H668" s="174">
        <v>990</v>
      </c>
      <c r="I668" s="174">
        <v>10</v>
      </c>
      <c r="J668" s="174">
        <v>0</v>
      </c>
      <c r="K668" s="174">
        <v>10</v>
      </c>
      <c r="L668" s="175">
        <v>1000</v>
      </c>
    </row>
    <row r="669" spans="1:12">
      <c r="A669" s="183" t="str">
        <f t="shared" si="24"/>
        <v>東側ケース⑤馬路村</v>
      </c>
      <c r="B669" s="160" t="s">
        <v>39</v>
      </c>
      <c r="C669" s="160" t="s">
        <v>70</v>
      </c>
      <c r="D669" s="160" t="s">
        <v>83</v>
      </c>
      <c r="E669" s="160"/>
      <c r="F669" s="172" t="s">
        <v>20</v>
      </c>
      <c r="G669" s="173">
        <v>0</v>
      </c>
      <c r="H669" s="174">
        <v>240</v>
      </c>
      <c r="I669" s="174">
        <v>10</v>
      </c>
      <c r="J669" s="174">
        <v>0</v>
      </c>
      <c r="K669" s="174">
        <v>30</v>
      </c>
      <c r="L669" s="175">
        <v>280</v>
      </c>
    </row>
    <row r="670" spans="1:12">
      <c r="A670" s="183" t="str">
        <f t="shared" si="24"/>
        <v>東側ケース⑤芸西村</v>
      </c>
      <c r="B670" s="160" t="s">
        <v>39</v>
      </c>
      <c r="C670" s="160" t="s">
        <v>70</v>
      </c>
      <c r="D670" s="160" t="s">
        <v>83</v>
      </c>
      <c r="E670" s="160"/>
      <c r="F670" s="172" t="s">
        <v>21</v>
      </c>
      <c r="G670" s="173" t="s">
        <v>65</v>
      </c>
      <c r="H670" s="174">
        <v>330</v>
      </c>
      <c r="I670" s="174" t="s">
        <v>65</v>
      </c>
      <c r="J670" s="174">
        <v>100</v>
      </c>
      <c r="K670" s="174">
        <v>30</v>
      </c>
      <c r="L670" s="175">
        <v>460</v>
      </c>
    </row>
    <row r="671" spans="1:12">
      <c r="A671" s="183" t="str">
        <f t="shared" si="24"/>
        <v>東側ケース⑤本山町</v>
      </c>
      <c r="B671" s="160" t="s">
        <v>39</v>
      </c>
      <c r="C671" s="160" t="s">
        <v>70</v>
      </c>
      <c r="D671" s="160" t="s">
        <v>83</v>
      </c>
      <c r="E671" s="160"/>
      <c r="F671" s="172" t="s">
        <v>22</v>
      </c>
      <c r="G671" s="173">
        <v>0</v>
      </c>
      <c r="H671" s="174" t="s">
        <v>65</v>
      </c>
      <c r="I671" s="174" t="s">
        <v>65</v>
      </c>
      <c r="J671" s="174">
        <v>0</v>
      </c>
      <c r="K671" s="174">
        <v>0</v>
      </c>
      <c r="L671" s="175" t="s">
        <v>65</v>
      </c>
    </row>
    <row r="672" spans="1:12">
      <c r="A672" s="183" t="str">
        <f t="shared" si="24"/>
        <v>東側ケース⑤大豊町</v>
      </c>
      <c r="B672" s="160" t="s">
        <v>39</v>
      </c>
      <c r="C672" s="160" t="s">
        <v>70</v>
      </c>
      <c r="D672" s="160" t="s">
        <v>83</v>
      </c>
      <c r="E672" s="160"/>
      <c r="F672" s="172" t="s">
        <v>23</v>
      </c>
      <c r="G672" s="173" t="s">
        <v>65</v>
      </c>
      <c r="H672" s="174">
        <v>80</v>
      </c>
      <c r="I672" s="174" t="s">
        <v>65</v>
      </c>
      <c r="J672" s="174">
        <v>0</v>
      </c>
      <c r="K672" s="174" t="s">
        <v>65</v>
      </c>
      <c r="L672" s="175">
        <v>90</v>
      </c>
    </row>
    <row r="673" spans="1:12">
      <c r="A673" s="183" t="str">
        <f t="shared" si="24"/>
        <v>東側ケース⑤土佐町</v>
      </c>
      <c r="B673" s="160" t="s">
        <v>39</v>
      </c>
      <c r="C673" s="160" t="s">
        <v>70</v>
      </c>
      <c r="D673" s="160" t="s">
        <v>83</v>
      </c>
      <c r="E673" s="160"/>
      <c r="F673" s="172" t="s">
        <v>24</v>
      </c>
      <c r="G673" s="173">
        <v>0</v>
      </c>
      <c r="H673" s="174">
        <v>0</v>
      </c>
      <c r="I673" s="174" t="s">
        <v>65</v>
      </c>
      <c r="J673" s="174">
        <v>0</v>
      </c>
      <c r="K673" s="174">
        <v>0</v>
      </c>
      <c r="L673" s="175" t="s">
        <v>65</v>
      </c>
    </row>
    <row r="674" spans="1:12">
      <c r="A674" s="183" t="str">
        <f t="shared" si="24"/>
        <v>東側ケース⑤大川村</v>
      </c>
      <c r="B674" s="160" t="s">
        <v>39</v>
      </c>
      <c r="C674" s="160" t="s">
        <v>70</v>
      </c>
      <c r="D674" s="160" t="s">
        <v>83</v>
      </c>
      <c r="E674" s="160"/>
      <c r="F674" s="172" t="s">
        <v>25</v>
      </c>
      <c r="G674" s="173">
        <v>0</v>
      </c>
      <c r="H674" s="174" t="s">
        <v>65</v>
      </c>
      <c r="I674" s="174" t="s">
        <v>65</v>
      </c>
      <c r="J674" s="174">
        <v>0</v>
      </c>
      <c r="K674" s="174">
        <v>0</v>
      </c>
      <c r="L674" s="175" t="s">
        <v>65</v>
      </c>
    </row>
    <row r="675" spans="1:12">
      <c r="A675" s="183" t="str">
        <f t="shared" si="24"/>
        <v>東側ケース⑤いの町</v>
      </c>
      <c r="B675" s="160" t="s">
        <v>39</v>
      </c>
      <c r="C675" s="160" t="s">
        <v>70</v>
      </c>
      <c r="D675" s="160" t="s">
        <v>83</v>
      </c>
      <c r="E675" s="160"/>
      <c r="F675" s="172" t="s">
        <v>26</v>
      </c>
      <c r="G675" s="173">
        <v>40</v>
      </c>
      <c r="H675" s="174">
        <v>130</v>
      </c>
      <c r="I675" s="174">
        <v>10</v>
      </c>
      <c r="J675" s="174">
        <v>0</v>
      </c>
      <c r="K675" s="174">
        <v>50</v>
      </c>
      <c r="L675" s="175">
        <v>230</v>
      </c>
    </row>
    <row r="676" spans="1:12">
      <c r="A676" s="183" t="str">
        <f t="shared" si="24"/>
        <v>東側ケース⑤仁淀川町</v>
      </c>
      <c r="B676" s="160" t="s">
        <v>39</v>
      </c>
      <c r="C676" s="160" t="s">
        <v>70</v>
      </c>
      <c r="D676" s="160" t="s">
        <v>83</v>
      </c>
      <c r="E676" s="160"/>
      <c r="F676" s="172" t="s">
        <v>27</v>
      </c>
      <c r="G676" s="173" t="s">
        <v>65</v>
      </c>
      <c r="H676" s="174" t="s">
        <v>65</v>
      </c>
      <c r="I676" s="174" t="s">
        <v>65</v>
      </c>
      <c r="J676" s="174">
        <v>0</v>
      </c>
      <c r="K676" s="174">
        <v>0</v>
      </c>
      <c r="L676" s="175" t="s">
        <v>65</v>
      </c>
    </row>
    <row r="677" spans="1:12">
      <c r="A677" s="183" t="str">
        <f t="shared" si="24"/>
        <v>東側ケース⑤中土佐町</v>
      </c>
      <c r="B677" s="160" t="s">
        <v>39</v>
      </c>
      <c r="C677" s="160" t="s">
        <v>70</v>
      </c>
      <c r="D677" s="160" t="s">
        <v>83</v>
      </c>
      <c r="E677" s="160"/>
      <c r="F677" s="172" t="s">
        <v>28</v>
      </c>
      <c r="G677" s="173">
        <v>30</v>
      </c>
      <c r="H677" s="174">
        <v>530</v>
      </c>
      <c r="I677" s="174">
        <v>10</v>
      </c>
      <c r="J677" s="174">
        <v>3500</v>
      </c>
      <c r="K677" s="174">
        <v>10</v>
      </c>
      <c r="L677" s="175">
        <v>4100</v>
      </c>
    </row>
    <row r="678" spans="1:12">
      <c r="A678" s="183" t="str">
        <f t="shared" si="24"/>
        <v>東側ケース⑤佐川町</v>
      </c>
      <c r="B678" s="160" t="s">
        <v>39</v>
      </c>
      <c r="C678" s="160" t="s">
        <v>70</v>
      </c>
      <c r="D678" s="160" t="s">
        <v>83</v>
      </c>
      <c r="E678" s="160"/>
      <c r="F678" s="172" t="s">
        <v>29</v>
      </c>
      <c r="G678" s="173" t="s">
        <v>65</v>
      </c>
      <c r="H678" s="174">
        <v>320</v>
      </c>
      <c r="I678" s="174" t="s">
        <v>65</v>
      </c>
      <c r="J678" s="174">
        <v>0</v>
      </c>
      <c r="K678" s="174">
        <v>30</v>
      </c>
      <c r="L678" s="175">
        <v>350</v>
      </c>
    </row>
    <row r="679" spans="1:12">
      <c r="A679" s="183" t="str">
        <f t="shared" si="24"/>
        <v>東側ケース⑤越知町</v>
      </c>
      <c r="B679" s="160" t="s">
        <v>39</v>
      </c>
      <c r="C679" s="160" t="s">
        <v>70</v>
      </c>
      <c r="D679" s="160" t="s">
        <v>83</v>
      </c>
      <c r="E679" s="160"/>
      <c r="F679" s="172" t="s">
        <v>30</v>
      </c>
      <c r="G679" s="173">
        <v>0</v>
      </c>
      <c r="H679" s="174">
        <v>20</v>
      </c>
      <c r="I679" s="174" t="s">
        <v>65</v>
      </c>
      <c r="J679" s="174">
        <v>0</v>
      </c>
      <c r="K679" s="174">
        <v>0</v>
      </c>
      <c r="L679" s="175">
        <v>20</v>
      </c>
    </row>
    <row r="680" spans="1:12">
      <c r="A680" s="183" t="str">
        <f t="shared" si="24"/>
        <v>東側ケース⑤檮原町</v>
      </c>
      <c r="B680" s="160" t="s">
        <v>39</v>
      </c>
      <c r="C680" s="160" t="s">
        <v>70</v>
      </c>
      <c r="D680" s="160" t="s">
        <v>83</v>
      </c>
      <c r="E680" s="160"/>
      <c r="F680" s="172" t="s">
        <v>31</v>
      </c>
      <c r="G680" s="173" t="s">
        <v>65</v>
      </c>
      <c r="H680" s="174" t="s">
        <v>65</v>
      </c>
      <c r="I680" s="174" t="s">
        <v>65</v>
      </c>
      <c r="J680" s="174">
        <v>0</v>
      </c>
      <c r="K680" s="174">
        <v>0</v>
      </c>
      <c r="L680" s="175" t="s">
        <v>65</v>
      </c>
    </row>
    <row r="681" spans="1:12">
      <c r="A681" s="183" t="str">
        <f t="shared" si="24"/>
        <v>東側ケース⑤日高村</v>
      </c>
      <c r="B681" s="160" t="s">
        <v>39</v>
      </c>
      <c r="C681" s="160" t="s">
        <v>70</v>
      </c>
      <c r="D681" s="160" t="s">
        <v>83</v>
      </c>
      <c r="E681" s="160"/>
      <c r="F681" s="172" t="s">
        <v>32</v>
      </c>
      <c r="G681" s="173">
        <v>10</v>
      </c>
      <c r="H681" s="174">
        <v>10</v>
      </c>
      <c r="I681" s="174" t="s">
        <v>65</v>
      </c>
      <c r="J681" s="174">
        <v>0</v>
      </c>
      <c r="K681" s="174">
        <v>0</v>
      </c>
      <c r="L681" s="175">
        <v>20</v>
      </c>
    </row>
    <row r="682" spans="1:12">
      <c r="A682" s="183" t="str">
        <f t="shared" si="24"/>
        <v>東側ケース⑤津野町</v>
      </c>
      <c r="B682" s="160" t="s">
        <v>39</v>
      </c>
      <c r="C682" s="160" t="s">
        <v>70</v>
      </c>
      <c r="D682" s="160" t="s">
        <v>83</v>
      </c>
      <c r="E682" s="160"/>
      <c r="F682" s="172" t="s">
        <v>33</v>
      </c>
      <c r="G682" s="173" t="s">
        <v>65</v>
      </c>
      <c r="H682" s="174">
        <v>80</v>
      </c>
      <c r="I682" s="174" t="s">
        <v>65</v>
      </c>
      <c r="J682" s="174">
        <v>0</v>
      </c>
      <c r="K682" s="174">
        <v>10</v>
      </c>
      <c r="L682" s="175">
        <v>90</v>
      </c>
    </row>
    <row r="683" spans="1:12">
      <c r="A683" s="183" t="str">
        <f t="shared" si="24"/>
        <v>東側ケース⑤四万十町</v>
      </c>
      <c r="B683" s="160" t="s">
        <v>39</v>
      </c>
      <c r="C683" s="160" t="s">
        <v>70</v>
      </c>
      <c r="D683" s="160" t="s">
        <v>83</v>
      </c>
      <c r="E683" s="160"/>
      <c r="F683" s="172" t="s">
        <v>34</v>
      </c>
      <c r="G683" s="173">
        <v>30</v>
      </c>
      <c r="H683" s="174">
        <v>1500</v>
      </c>
      <c r="I683" s="174">
        <v>20</v>
      </c>
      <c r="J683" s="174">
        <v>1300</v>
      </c>
      <c r="K683" s="174">
        <v>50</v>
      </c>
      <c r="L683" s="175">
        <v>2900</v>
      </c>
    </row>
    <row r="684" spans="1:12">
      <c r="A684" s="183" t="str">
        <f t="shared" si="24"/>
        <v>東側ケース⑤大月町</v>
      </c>
      <c r="B684" s="160" t="s">
        <v>39</v>
      </c>
      <c r="C684" s="160" t="s">
        <v>70</v>
      </c>
      <c r="D684" s="160" t="s">
        <v>83</v>
      </c>
      <c r="E684" s="160"/>
      <c r="F684" s="172" t="s">
        <v>35</v>
      </c>
      <c r="G684" s="173">
        <v>30</v>
      </c>
      <c r="H684" s="174">
        <v>10</v>
      </c>
      <c r="I684" s="174" t="s">
        <v>65</v>
      </c>
      <c r="J684" s="174">
        <v>1400</v>
      </c>
      <c r="K684" s="174">
        <v>20</v>
      </c>
      <c r="L684" s="175">
        <v>1500</v>
      </c>
    </row>
    <row r="685" spans="1:12">
      <c r="A685" s="183" t="str">
        <f t="shared" si="24"/>
        <v>東側ケース⑤三原村</v>
      </c>
      <c r="B685" s="160" t="s">
        <v>39</v>
      </c>
      <c r="C685" s="160" t="s">
        <v>70</v>
      </c>
      <c r="D685" s="160" t="s">
        <v>83</v>
      </c>
      <c r="E685" s="160"/>
      <c r="F685" s="172" t="s">
        <v>36</v>
      </c>
      <c r="G685" s="173" t="s">
        <v>65</v>
      </c>
      <c r="H685" s="174">
        <v>30</v>
      </c>
      <c r="I685" s="174" t="s">
        <v>65</v>
      </c>
      <c r="J685" s="174">
        <v>0</v>
      </c>
      <c r="K685" s="174">
        <v>10</v>
      </c>
      <c r="L685" s="175">
        <v>30</v>
      </c>
    </row>
    <row r="686" spans="1:12">
      <c r="A686" s="183" t="str">
        <f t="shared" si="24"/>
        <v>東側ケース⑤黒潮町</v>
      </c>
      <c r="B686" s="160" t="s">
        <v>39</v>
      </c>
      <c r="C686" s="160" t="s">
        <v>70</v>
      </c>
      <c r="D686" s="160" t="s">
        <v>83</v>
      </c>
      <c r="E686" s="160"/>
      <c r="F686" s="176" t="s">
        <v>37</v>
      </c>
      <c r="G686" s="177">
        <v>20</v>
      </c>
      <c r="H686" s="178">
        <v>2000</v>
      </c>
      <c r="I686" s="178">
        <v>30</v>
      </c>
      <c r="J686" s="178">
        <v>3900</v>
      </c>
      <c r="K686" s="178">
        <v>70</v>
      </c>
      <c r="L686" s="179">
        <v>6100</v>
      </c>
    </row>
    <row r="687" spans="1:12">
      <c r="A687" s="183" t="str">
        <f t="shared" si="24"/>
        <v>合計</v>
      </c>
      <c r="B687" s="163"/>
      <c r="C687" s="163"/>
      <c r="D687" s="163"/>
      <c r="E687" s="163"/>
      <c r="F687" s="164" t="s">
        <v>122</v>
      </c>
      <c r="G687" s="180">
        <v>1100</v>
      </c>
      <c r="H687" s="181">
        <v>48000</v>
      </c>
      <c r="I687" s="181">
        <v>400</v>
      </c>
      <c r="J687" s="181">
        <v>65000</v>
      </c>
      <c r="K687" s="181">
        <v>3000</v>
      </c>
      <c r="L687" s="182">
        <v>118000</v>
      </c>
    </row>
    <row r="688" spans="1:12">
      <c r="A688" s="183" t="str">
        <f t="shared" si="24"/>
        <v>00市町村名</v>
      </c>
      <c r="B688" s="163">
        <v>0</v>
      </c>
      <c r="C688" s="163">
        <v>0</v>
      </c>
      <c r="D688" s="163">
        <v>0</v>
      </c>
      <c r="E688" s="163"/>
      <c r="F688" s="164" t="s">
        <v>86</v>
      </c>
      <c r="G688" s="165" t="s">
        <v>117</v>
      </c>
      <c r="H688" s="166" t="s">
        <v>118</v>
      </c>
      <c r="I688" s="166" t="s">
        <v>119</v>
      </c>
      <c r="J688" s="166" t="s">
        <v>120</v>
      </c>
      <c r="K688" s="166" t="s">
        <v>121</v>
      </c>
      <c r="L688" s="167" t="s">
        <v>122</v>
      </c>
    </row>
    <row r="689" spans="1:12">
      <c r="A689" s="183" t="str">
        <f t="shared" si="24"/>
        <v>東側ケース⑤高知市</v>
      </c>
      <c r="B689" s="160" t="s">
        <v>39</v>
      </c>
      <c r="C689" s="160" t="s">
        <v>70</v>
      </c>
      <c r="D689" s="160" t="s">
        <v>94</v>
      </c>
      <c r="E689" s="160"/>
      <c r="F689" s="168" t="s">
        <v>4</v>
      </c>
      <c r="G689" s="169">
        <v>340</v>
      </c>
      <c r="H689" s="170">
        <v>10000</v>
      </c>
      <c r="I689" s="170">
        <v>110</v>
      </c>
      <c r="J689" s="170">
        <v>17000</v>
      </c>
      <c r="K689" s="170">
        <v>1300</v>
      </c>
      <c r="L689" s="171">
        <v>29000</v>
      </c>
    </row>
    <row r="690" spans="1:12">
      <c r="A690" s="183" t="str">
        <f t="shared" si="24"/>
        <v>東側ケース⑤室戸市</v>
      </c>
      <c r="B690" s="160" t="s">
        <v>39</v>
      </c>
      <c r="C690" s="160" t="s">
        <v>70</v>
      </c>
      <c r="D690" s="160" t="s">
        <v>94</v>
      </c>
      <c r="E690" s="160"/>
      <c r="F690" s="172" t="s">
        <v>5</v>
      </c>
      <c r="G690" s="173">
        <v>10</v>
      </c>
      <c r="H690" s="174">
        <v>8000</v>
      </c>
      <c r="I690" s="174">
        <v>40</v>
      </c>
      <c r="J690" s="174">
        <v>380</v>
      </c>
      <c r="K690" s="174">
        <v>510</v>
      </c>
      <c r="L690" s="175">
        <v>8900</v>
      </c>
    </row>
    <row r="691" spans="1:12">
      <c r="A691" s="183" t="str">
        <f t="shared" si="24"/>
        <v>東側ケース⑤安芸市</v>
      </c>
      <c r="B691" s="160" t="s">
        <v>39</v>
      </c>
      <c r="C691" s="160" t="s">
        <v>70</v>
      </c>
      <c r="D691" s="160" t="s">
        <v>94</v>
      </c>
      <c r="E691" s="160"/>
      <c r="F691" s="172" t="s">
        <v>6</v>
      </c>
      <c r="G691" s="173">
        <v>30</v>
      </c>
      <c r="H691" s="174">
        <v>6000</v>
      </c>
      <c r="I691" s="174">
        <v>20</v>
      </c>
      <c r="J691" s="174">
        <v>3500</v>
      </c>
      <c r="K691" s="174">
        <v>190</v>
      </c>
      <c r="L691" s="175">
        <v>9800</v>
      </c>
    </row>
    <row r="692" spans="1:12">
      <c r="A692" s="183" t="str">
        <f t="shared" si="24"/>
        <v>東側ケース⑤南国市</v>
      </c>
      <c r="B692" s="160" t="s">
        <v>39</v>
      </c>
      <c r="C692" s="160" t="s">
        <v>70</v>
      </c>
      <c r="D692" s="160" t="s">
        <v>94</v>
      </c>
      <c r="E692" s="160"/>
      <c r="F692" s="172" t="s">
        <v>7</v>
      </c>
      <c r="G692" s="173">
        <v>20</v>
      </c>
      <c r="H692" s="174">
        <v>2400</v>
      </c>
      <c r="I692" s="174">
        <v>10</v>
      </c>
      <c r="J692" s="174">
        <v>3400</v>
      </c>
      <c r="K692" s="174">
        <v>200</v>
      </c>
      <c r="L692" s="175">
        <v>6100</v>
      </c>
    </row>
    <row r="693" spans="1:12">
      <c r="A693" s="183" t="str">
        <f t="shared" si="24"/>
        <v>東側ケース⑤土佐市</v>
      </c>
      <c r="B693" s="160" t="s">
        <v>39</v>
      </c>
      <c r="C693" s="160" t="s">
        <v>70</v>
      </c>
      <c r="D693" s="160" t="s">
        <v>94</v>
      </c>
      <c r="E693" s="160"/>
      <c r="F693" s="172" t="s">
        <v>8</v>
      </c>
      <c r="G693" s="173">
        <v>270</v>
      </c>
      <c r="H693" s="174">
        <v>1300</v>
      </c>
      <c r="I693" s="174">
        <v>20</v>
      </c>
      <c r="J693" s="174">
        <v>3100</v>
      </c>
      <c r="K693" s="174">
        <v>30</v>
      </c>
      <c r="L693" s="175">
        <v>4800</v>
      </c>
    </row>
    <row r="694" spans="1:12">
      <c r="A694" s="183" t="str">
        <f t="shared" si="24"/>
        <v>東側ケース⑤須崎市</v>
      </c>
      <c r="B694" s="160" t="s">
        <v>39</v>
      </c>
      <c r="C694" s="160" t="s">
        <v>70</v>
      </c>
      <c r="D694" s="160" t="s">
        <v>94</v>
      </c>
      <c r="E694" s="160"/>
      <c r="F694" s="172" t="s">
        <v>9</v>
      </c>
      <c r="G694" s="173">
        <v>50</v>
      </c>
      <c r="H694" s="174">
        <v>560</v>
      </c>
      <c r="I694" s="174">
        <v>10</v>
      </c>
      <c r="J694" s="174">
        <v>7400</v>
      </c>
      <c r="K694" s="174">
        <v>40</v>
      </c>
      <c r="L694" s="175">
        <v>8000</v>
      </c>
    </row>
    <row r="695" spans="1:12">
      <c r="A695" s="183" t="str">
        <f t="shared" si="24"/>
        <v>東側ケース⑤宿毛市</v>
      </c>
      <c r="B695" s="160" t="s">
        <v>39</v>
      </c>
      <c r="C695" s="160" t="s">
        <v>70</v>
      </c>
      <c r="D695" s="160" t="s">
        <v>94</v>
      </c>
      <c r="E695" s="160"/>
      <c r="F695" s="172" t="s">
        <v>10</v>
      </c>
      <c r="G695" s="173">
        <v>10</v>
      </c>
      <c r="H695" s="174">
        <v>40</v>
      </c>
      <c r="I695" s="174" t="s">
        <v>65</v>
      </c>
      <c r="J695" s="174">
        <v>5800</v>
      </c>
      <c r="K695" s="174">
        <v>10</v>
      </c>
      <c r="L695" s="175">
        <v>5900</v>
      </c>
    </row>
    <row r="696" spans="1:12">
      <c r="A696" s="183" t="str">
        <f t="shared" si="24"/>
        <v>東側ケース⑤土佐清水市</v>
      </c>
      <c r="B696" s="160" t="s">
        <v>39</v>
      </c>
      <c r="C696" s="160" t="s">
        <v>70</v>
      </c>
      <c r="D696" s="160" t="s">
        <v>94</v>
      </c>
      <c r="E696" s="160"/>
      <c r="F696" s="172" t="s">
        <v>11</v>
      </c>
      <c r="G696" s="173">
        <v>30</v>
      </c>
      <c r="H696" s="174">
        <v>1400</v>
      </c>
      <c r="I696" s="174">
        <v>20</v>
      </c>
      <c r="J696" s="174">
        <v>7100</v>
      </c>
      <c r="K696" s="174">
        <v>30</v>
      </c>
      <c r="L696" s="175">
        <v>8600</v>
      </c>
    </row>
    <row r="697" spans="1:12">
      <c r="A697" s="183" t="str">
        <f t="shared" si="24"/>
        <v>東側ケース⑤四万十市</v>
      </c>
      <c r="B697" s="160" t="s">
        <v>39</v>
      </c>
      <c r="C697" s="160" t="s">
        <v>70</v>
      </c>
      <c r="D697" s="160" t="s">
        <v>94</v>
      </c>
      <c r="E697" s="160"/>
      <c r="F697" s="172" t="s">
        <v>12</v>
      </c>
      <c r="G697" s="173">
        <v>140</v>
      </c>
      <c r="H697" s="174">
        <v>1300</v>
      </c>
      <c r="I697" s="174">
        <v>30</v>
      </c>
      <c r="J697" s="174">
        <v>1400</v>
      </c>
      <c r="K697" s="174">
        <v>120</v>
      </c>
      <c r="L697" s="175">
        <v>3000</v>
      </c>
    </row>
    <row r="698" spans="1:12">
      <c r="A698" s="183" t="str">
        <f t="shared" si="24"/>
        <v>東側ケース⑤香南市</v>
      </c>
      <c r="B698" s="160" t="s">
        <v>39</v>
      </c>
      <c r="C698" s="160" t="s">
        <v>70</v>
      </c>
      <c r="D698" s="160" t="s">
        <v>94</v>
      </c>
      <c r="E698" s="160"/>
      <c r="F698" s="172" t="s">
        <v>13</v>
      </c>
      <c r="G698" s="173">
        <v>10</v>
      </c>
      <c r="H698" s="174">
        <v>2000</v>
      </c>
      <c r="I698" s="174">
        <v>10</v>
      </c>
      <c r="J698" s="174">
        <v>5100</v>
      </c>
      <c r="K698" s="174">
        <v>40</v>
      </c>
      <c r="L698" s="175">
        <v>7200</v>
      </c>
    </row>
    <row r="699" spans="1:12">
      <c r="A699" s="183" t="str">
        <f t="shared" si="24"/>
        <v>東側ケース⑤香美市</v>
      </c>
      <c r="B699" s="160" t="s">
        <v>39</v>
      </c>
      <c r="C699" s="160" t="s">
        <v>70</v>
      </c>
      <c r="D699" s="160" t="s">
        <v>94</v>
      </c>
      <c r="E699" s="160"/>
      <c r="F699" s="172" t="s">
        <v>14</v>
      </c>
      <c r="G699" s="173" t="s">
        <v>65</v>
      </c>
      <c r="H699" s="174">
        <v>1700</v>
      </c>
      <c r="I699" s="174">
        <v>10</v>
      </c>
      <c r="J699" s="174">
        <v>0</v>
      </c>
      <c r="K699" s="174">
        <v>600</v>
      </c>
      <c r="L699" s="175">
        <v>2400</v>
      </c>
    </row>
    <row r="700" spans="1:12">
      <c r="A700" s="183" t="str">
        <f t="shared" si="24"/>
        <v>東側ケース⑤東洋町</v>
      </c>
      <c r="B700" s="160" t="s">
        <v>39</v>
      </c>
      <c r="C700" s="160" t="s">
        <v>70</v>
      </c>
      <c r="D700" s="160" t="s">
        <v>94</v>
      </c>
      <c r="E700" s="160"/>
      <c r="F700" s="172" t="s">
        <v>15</v>
      </c>
      <c r="G700" s="173">
        <v>10</v>
      </c>
      <c r="H700" s="174">
        <v>890</v>
      </c>
      <c r="I700" s="174">
        <v>10</v>
      </c>
      <c r="J700" s="174">
        <v>200</v>
      </c>
      <c r="K700" s="174">
        <v>80</v>
      </c>
      <c r="L700" s="175">
        <v>1200</v>
      </c>
    </row>
    <row r="701" spans="1:12">
      <c r="A701" s="183" t="str">
        <f t="shared" si="24"/>
        <v>東側ケース⑤奈半利町</v>
      </c>
      <c r="B701" s="160" t="s">
        <v>39</v>
      </c>
      <c r="C701" s="160" t="s">
        <v>70</v>
      </c>
      <c r="D701" s="160" t="s">
        <v>94</v>
      </c>
      <c r="E701" s="160"/>
      <c r="F701" s="172" t="s">
        <v>16</v>
      </c>
      <c r="G701" s="173" t="s">
        <v>65</v>
      </c>
      <c r="H701" s="174">
        <v>1700</v>
      </c>
      <c r="I701" s="174">
        <v>10</v>
      </c>
      <c r="J701" s="174">
        <v>50</v>
      </c>
      <c r="K701" s="174">
        <v>80</v>
      </c>
      <c r="L701" s="175">
        <v>1900</v>
      </c>
    </row>
    <row r="702" spans="1:12">
      <c r="A702" s="183" t="str">
        <f t="shared" si="24"/>
        <v>東側ケース⑤田野町</v>
      </c>
      <c r="B702" s="160" t="s">
        <v>39</v>
      </c>
      <c r="C702" s="160" t="s">
        <v>70</v>
      </c>
      <c r="D702" s="160" t="s">
        <v>94</v>
      </c>
      <c r="E702" s="160"/>
      <c r="F702" s="172" t="s">
        <v>17</v>
      </c>
      <c r="G702" s="173">
        <v>10</v>
      </c>
      <c r="H702" s="174">
        <v>2100</v>
      </c>
      <c r="I702" s="174" t="s">
        <v>65</v>
      </c>
      <c r="J702" s="174">
        <v>40</v>
      </c>
      <c r="K702" s="174">
        <v>90</v>
      </c>
      <c r="L702" s="175">
        <v>2200</v>
      </c>
    </row>
    <row r="703" spans="1:12">
      <c r="A703" s="183" t="str">
        <f t="shared" si="24"/>
        <v>東側ケース⑤安田町</v>
      </c>
      <c r="B703" s="160" t="s">
        <v>39</v>
      </c>
      <c r="C703" s="160" t="s">
        <v>70</v>
      </c>
      <c r="D703" s="160" t="s">
        <v>94</v>
      </c>
      <c r="E703" s="160"/>
      <c r="F703" s="172" t="s">
        <v>18</v>
      </c>
      <c r="G703" s="173" t="s">
        <v>65</v>
      </c>
      <c r="H703" s="174">
        <v>1700</v>
      </c>
      <c r="I703" s="174">
        <v>10</v>
      </c>
      <c r="J703" s="174">
        <v>60</v>
      </c>
      <c r="K703" s="174">
        <v>60</v>
      </c>
      <c r="L703" s="175">
        <v>1900</v>
      </c>
    </row>
    <row r="704" spans="1:12">
      <c r="A704" s="183" t="str">
        <f t="shared" si="24"/>
        <v>東側ケース⑤北川村</v>
      </c>
      <c r="B704" s="160" t="s">
        <v>39</v>
      </c>
      <c r="C704" s="160" t="s">
        <v>70</v>
      </c>
      <c r="D704" s="160" t="s">
        <v>94</v>
      </c>
      <c r="E704" s="160"/>
      <c r="F704" s="172" t="s">
        <v>19</v>
      </c>
      <c r="G704" s="173">
        <v>0</v>
      </c>
      <c r="H704" s="174">
        <v>990</v>
      </c>
      <c r="I704" s="174">
        <v>10</v>
      </c>
      <c r="J704" s="174">
        <v>0</v>
      </c>
      <c r="K704" s="174">
        <v>20</v>
      </c>
      <c r="L704" s="175">
        <v>1000</v>
      </c>
    </row>
    <row r="705" spans="1:12">
      <c r="A705" s="183" t="str">
        <f t="shared" si="24"/>
        <v>東側ケース⑤馬路村</v>
      </c>
      <c r="B705" s="160" t="s">
        <v>39</v>
      </c>
      <c r="C705" s="160" t="s">
        <v>70</v>
      </c>
      <c r="D705" s="160" t="s">
        <v>94</v>
      </c>
      <c r="E705" s="160"/>
      <c r="F705" s="172" t="s">
        <v>20</v>
      </c>
      <c r="G705" s="173">
        <v>0</v>
      </c>
      <c r="H705" s="174">
        <v>240</v>
      </c>
      <c r="I705" s="174">
        <v>10</v>
      </c>
      <c r="J705" s="174">
        <v>0</v>
      </c>
      <c r="K705" s="174">
        <v>30</v>
      </c>
      <c r="L705" s="175">
        <v>280</v>
      </c>
    </row>
    <row r="706" spans="1:12">
      <c r="A706" s="183" t="str">
        <f t="shared" si="24"/>
        <v>東側ケース⑤芸西村</v>
      </c>
      <c r="B706" s="160" t="s">
        <v>39</v>
      </c>
      <c r="C706" s="160" t="s">
        <v>70</v>
      </c>
      <c r="D706" s="160" t="s">
        <v>94</v>
      </c>
      <c r="E706" s="160"/>
      <c r="F706" s="172" t="s">
        <v>21</v>
      </c>
      <c r="G706" s="173" t="s">
        <v>65</v>
      </c>
      <c r="H706" s="174">
        <v>330</v>
      </c>
      <c r="I706" s="174" t="s">
        <v>65</v>
      </c>
      <c r="J706" s="174">
        <v>100</v>
      </c>
      <c r="K706" s="174">
        <v>30</v>
      </c>
      <c r="L706" s="175">
        <v>460</v>
      </c>
    </row>
    <row r="707" spans="1:12">
      <c r="A707" s="183" t="str">
        <f t="shared" si="24"/>
        <v>東側ケース⑤本山町</v>
      </c>
      <c r="B707" s="160" t="s">
        <v>39</v>
      </c>
      <c r="C707" s="160" t="s">
        <v>70</v>
      </c>
      <c r="D707" s="160" t="s">
        <v>94</v>
      </c>
      <c r="E707" s="160"/>
      <c r="F707" s="172" t="s">
        <v>22</v>
      </c>
      <c r="G707" s="173">
        <v>0</v>
      </c>
      <c r="H707" s="174" t="s">
        <v>65</v>
      </c>
      <c r="I707" s="174" t="s">
        <v>65</v>
      </c>
      <c r="J707" s="174">
        <v>0</v>
      </c>
      <c r="K707" s="174">
        <v>0</v>
      </c>
      <c r="L707" s="175" t="s">
        <v>65</v>
      </c>
    </row>
    <row r="708" spans="1:12">
      <c r="A708" s="183" t="str">
        <f t="shared" si="24"/>
        <v>東側ケース⑤大豊町</v>
      </c>
      <c r="B708" s="160" t="s">
        <v>39</v>
      </c>
      <c r="C708" s="160" t="s">
        <v>70</v>
      </c>
      <c r="D708" s="160" t="s">
        <v>94</v>
      </c>
      <c r="E708" s="160"/>
      <c r="F708" s="172" t="s">
        <v>23</v>
      </c>
      <c r="G708" s="173" t="s">
        <v>65</v>
      </c>
      <c r="H708" s="174">
        <v>80</v>
      </c>
      <c r="I708" s="174" t="s">
        <v>65</v>
      </c>
      <c r="J708" s="174">
        <v>0</v>
      </c>
      <c r="K708" s="174">
        <v>10</v>
      </c>
      <c r="L708" s="175">
        <v>90</v>
      </c>
    </row>
    <row r="709" spans="1:12">
      <c r="A709" s="183" t="str">
        <f t="shared" si="24"/>
        <v>東側ケース⑤土佐町</v>
      </c>
      <c r="B709" s="160" t="s">
        <v>39</v>
      </c>
      <c r="C709" s="160" t="s">
        <v>70</v>
      </c>
      <c r="D709" s="160" t="s">
        <v>94</v>
      </c>
      <c r="E709" s="160"/>
      <c r="F709" s="172" t="s">
        <v>24</v>
      </c>
      <c r="G709" s="173">
        <v>0</v>
      </c>
      <c r="H709" s="174">
        <v>0</v>
      </c>
      <c r="I709" s="174" t="s">
        <v>65</v>
      </c>
      <c r="J709" s="174">
        <v>0</v>
      </c>
      <c r="K709" s="174">
        <v>0</v>
      </c>
      <c r="L709" s="175" t="s">
        <v>65</v>
      </c>
    </row>
    <row r="710" spans="1:12">
      <c r="A710" s="183" t="str">
        <f t="shared" si="24"/>
        <v>東側ケース⑤大川村</v>
      </c>
      <c r="B710" s="160" t="s">
        <v>39</v>
      </c>
      <c r="C710" s="160" t="s">
        <v>70</v>
      </c>
      <c r="D710" s="160" t="s">
        <v>94</v>
      </c>
      <c r="E710" s="160"/>
      <c r="F710" s="172" t="s">
        <v>25</v>
      </c>
      <c r="G710" s="173">
        <v>0</v>
      </c>
      <c r="H710" s="174" t="s">
        <v>65</v>
      </c>
      <c r="I710" s="174" t="s">
        <v>65</v>
      </c>
      <c r="J710" s="174">
        <v>0</v>
      </c>
      <c r="K710" s="174">
        <v>0</v>
      </c>
      <c r="L710" s="175" t="s">
        <v>65</v>
      </c>
    </row>
    <row r="711" spans="1:12">
      <c r="A711" s="183" t="str">
        <f t="shared" si="24"/>
        <v>東側ケース⑤いの町</v>
      </c>
      <c r="B711" s="160" t="s">
        <v>39</v>
      </c>
      <c r="C711" s="160" t="s">
        <v>70</v>
      </c>
      <c r="D711" s="160" t="s">
        <v>94</v>
      </c>
      <c r="E711" s="160"/>
      <c r="F711" s="172" t="s">
        <v>26</v>
      </c>
      <c r="G711" s="173">
        <v>40</v>
      </c>
      <c r="H711" s="174">
        <v>130</v>
      </c>
      <c r="I711" s="174">
        <v>10</v>
      </c>
      <c r="J711" s="174">
        <v>0</v>
      </c>
      <c r="K711" s="174">
        <v>40</v>
      </c>
      <c r="L711" s="175">
        <v>210</v>
      </c>
    </row>
    <row r="712" spans="1:12">
      <c r="A712" s="183" t="str">
        <f t="shared" si="24"/>
        <v>東側ケース⑤仁淀川町</v>
      </c>
      <c r="B712" s="160" t="s">
        <v>39</v>
      </c>
      <c r="C712" s="160" t="s">
        <v>70</v>
      </c>
      <c r="D712" s="160" t="s">
        <v>94</v>
      </c>
      <c r="E712" s="160"/>
      <c r="F712" s="172" t="s">
        <v>27</v>
      </c>
      <c r="G712" s="173" t="s">
        <v>65</v>
      </c>
      <c r="H712" s="174" t="s">
        <v>65</v>
      </c>
      <c r="I712" s="174" t="s">
        <v>65</v>
      </c>
      <c r="J712" s="174">
        <v>0</v>
      </c>
      <c r="K712" s="174" t="s">
        <v>65</v>
      </c>
      <c r="L712" s="175" t="s">
        <v>65</v>
      </c>
    </row>
    <row r="713" spans="1:12">
      <c r="A713" s="183" t="str">
        <f t="shared" si="24"/>
        <v>東側ケース⑤中土佐町</v>
      </c>
      <c r="B713" s="160" t="s">
        <v>39</v>
      </c>
      <c r="C713" s="160" t="s">
        <v>70</v>
      </c>
      <c r="D713" s="160" t="s">
        <v>94</v>
      </c>
      <c r="E713" s="160"/>
      <c r="F713" s="172" t="s">
        <v>28</v>
      </c>
      <c r="G713" s="173">
        <v>30</v>
      </c>
      <c r="H713" s="174">
        <v>530</v>
      </c>
      <c r="I713" s="174">
        <v>10</v>
      </c>
      <c r="J713" s="174">
        <v>3500</v>
      </c>
      <c r="K713" s="174">
        <v>10</v>
      </c>
      <c r="L713" s="175">
        <v>4100</v>
      </c>
    </row>
    <row r="714" spans="1:12">
      <c r="A714" s="183" t="str">
        <f t="shared" si="24"/>
        <v>東側ケース⑤佐川町</v>
      </c>
      <c r="B714" s="160" t="s">
        <v>39</v>
      </c>
      <c r="C714" s="160" t="s">
        <v>70</v>
      </c>
      <c r="D714" s="160" t="s">
        <v>94</v>
      </c>
      <c r="E714" s="160"/>
      <c r="F714" s="172" t="s">
        <v>29</v>
      </c>
      <c r="G714" s="173" t="s">
        <v>65</v>
      </c>
      <c r="H714" s="174">
        <v>320</v>
      </c>
      <c r="I714" s="174" t="s">
        <v>65</v>
      </c>
      <c r="J714" s="174">
        <v>0</v>
      </c>
      <c r="K714" s="174">
        <v>30</v>
      </c>
      <c r="L714" s="175">
        <v>350</v>
      </c>
    </row>
    <row r="715" spans="1:12">
      <c r="A715" s="183" t="str">
        <f t="shared" si="24"/>
        <v>東側ケース⑤越知町</v>
      </c>
      <c r="B715" s="160" t="s">
        <v>39</v>
      </c>
      <c r="C715" s="160" t="s">
        <v>70</v>
      </c>
      <c r="D715" s="160" t="s">
        <v>94</v>
      </c>
      <c r="E715" s="160"/>
      <c r="F715" s="172" t="s">
        <v>30</v>
      </c>
      <c r="G715" s="173">
        <v>0</v>
      </c>
      <c r="H715" s="174">
        <v>20</v>
      </c>
      <c r="I715" s="174" t="s">
        <v>65</v>
      </c>
      <c r="J715" s="174">
        <v>0</v>
      </c>
      <c r="K715" s="174">
        <v>280</v>
      </c>
      <c r="L715" s="175">
        <v>290</v>
      </c>
    </row>
    <row r="716" spans="1:12">
      <c r="A716" s="183" t="str">
        <f t="shared" si="24"/>
        <v>東側ケース⑤檮原町</v>
      </c>
      <c r="B716" s="160" t="s">
        <v>39</v>
      </c>
      <c r="C716" s="160" t="s">
        <v>70</v>
      </c>
      <c r="D716" s="160" t="s">
        <v>94</v>
      </c>
      <c r="E716" s="160"/>
      <c r="F716" s="172" t="s">
        <v>31</v>
      </c>
      <c r="G716" s="173" t="s">
        <v>65</v>
      </c>
      <c r="H716" s="174" t="s">
        <v>65</v>
      </c>
      <c r="I716" s="174" t="s">
        <v>65</v>
      </c>
      <c r="J716" s="174">
        <v>0</v>
      </c>
      <c r="K716" s="174">
        <v>0</v>
      </c>
      <c r="L716" s="175" t="s">
        <v>65</v>
      </c>
    </row>
    <row r="717" spans="1:12">
      <c r="A717" s="183" t="str">
        <f t="shared" si="24"/>
        <v>東側ケース⑤日高村</v>
      </c>
      <c r="B717" s="160" t="s">
        <v>39</v>
      </c>
      <c r="C717" s="160" t="s">
        <v>70</v>
      </c>
      <c r="D717" s="160" t="s">
        <v>94</v>
      </c>
      <c r="E717" s="160"/>
      <c r="F717" s="172" t="s">
        <v>32</v>
      </c>
      <c r="G717" s="173">
        <v>10</v>
      </c>
      <c r="H717" s="174">
        <v>10</v>
      </c>
      <c r="I717" s="174" t="s">
        <v>65</v>
      </c>
      <c r="J717" s="174">
        <v>0</v>
      </c>
      <c r="K717" s="174">
        <v>0</v>
      </c>
      <c r="L717" s="175">
        <v>20</v>
      </c>
    </row>
    <row r="718" spans="1:12">
      <c r="A718" s="183" t="str">
        <f t="shared" si="24"/>
        <v>東側ケース⑤津野町</v>
      </c>
      <c r="B718" s="160" t="s">
        <v>39</v>
      </c>
      <c r="C718" s="160" t="s">
        <v>70</v>
      </c>
      <c r="D718" s="160" t="s">
        <v>94</v>
      </c>
      <c r="E718" s="160"/>
      <c r="F718" s="172" t="s">
        <v>33</v>
      </c>
      <c r="G718" s="173" t="s">
        <v>65</v>
      </c>
      <c r="H718" s="174">
        <v>80</v>
      </c>
      <c r="I718" s="174" t="s">
        <v>65</v>
      </c>
      <c r="J718" s="174">
        <v>0</v>
      </c>
      <c r="K718" s="174">
        <v>20</v>
      </c>
      <c r="L718" s="175">
        <v>110</v>
      </c>
    </row>
    <row r="719" spans="1:12">
      <c r="A719" s="183" t="str">
        <f t="shared" si="24"/>
        <v>東側ケース⑤四万十町</v>
      </c>
      <c r="B719" s="160" t="s">
        <v>39</v>
      </c>
      <c r="C719" s="160" t="s">
        <v>70</v>
      </c>
      <c r="D719" s="160" t="s">
        <v>94</v>
      </c>
      <c r="E719" s="160"/>
      <c r="F719" s="172" t="s">
        <v>34</v>
      </c>
      <c r="G719" s="173">
        <v>30</v>
      </c>
      <c r="H719" s="174">
        <v>1500</v>
      </c>
      <c r="I719" s="174">
        <v>20</v>
      </c>
      <c r="J719" s="174">
        <v>1300</v>
      </c>
      <c r="K719" s="174">
        <v>40</v>
      </c>
      <c r="L719" s="175">
        <v>2900</v>
      </c>
    </row>
    <row r="720" spans="1:12">
      <c r="A720" s="183" t="str">
        <f t="shared" ref="A720:A783" si="25">B720&amp;C720&amp;F720</f>
        <v>東側ケース⑤大月町</v>
      </c>
      <c r="B720" s="160" t="s">
        <v>39</v>
      </c>
      <c r="C720" s="160" t="s">
        <v>70</v>
      </c>
      <c r="D720" s="160" t="s">
        <v>94</v>
      </c>
      <c r="E720" s="160"/>
      <c r="F720" s="172" t="s">
        <v>35</v>
      </c>
      <c r="G720" s="173">
        <v>30</v>
      </c>
      <c r="H720" s="174">
        <v>10</v>
      </c>
      <c r="I720" s="174" t="s">
        <v>65</v>
      </c>
      <c r="J720" s="174">
        <v>1400</v>
      </c>
      <c r="K720" s="174">
        <v>10</v>
      </c>
      <c r="L720" s="175">
        <v>1500</v>
      </c>
    </row>
    <row r="721" spans="1:12">
      <c r="A721" s="183" t="str">
        <f t="shared" si="25"/>
        <v>東側ケース⑤三原村</v>
      </c>
      <c r="B721" s="160" t="s">
        <v>39</v>
      </c>
      <c r="C721" s="160" t="s">
        <v>70</v>
      </c>
      <c r="D721" s="160" t="s">
        <v>94</v>
      </c>
      <c r="E721" s="160"/>
      <c r="F721" s="172" t="s">
        <v>36</v>
      </c>
      <c r="G721" s="173" t="s">
        <v>65</v>
      </c>
      <c r="H721" s="174">
        <v>30</v>
      </c>
      <c r="I721" s="174" t="s">
        <v>65</v>
      </c>
      <c r="J721" s="174">
        <v>0</v>
      </c>
      <c r="K721" s="174">
        <v>10</v>
      </c>
      <c r="L721" s="175">
        <v>30</v>
      </c>
    </row>
    <row r="722" spans="1:12">
      <c r="A722" s="183" t="str">
        <f t="shared" si="25"/>
        <v>東側ケース⑤黒潮町</v>
      </c>
      <c r="B722" s="160" t="s">
        <v>39</v>
      </c>
      <c r="C722" s="160" t="s">
        <v>70</v>
      </c>
      <c r="D722" s="160" t="s">
        <v>94</v>
      </c>
      <c r="E722" s="160"/>
      <c r="F722" s="176" t="s">
        <v>37</v>
      </c>
      <c r="G722" s="177">
        <v>20</v>
      </c>
      <c r="H722" s="178">
        <v>2000</v>
      </c>
      <c r="I722" s="178">
        <v>30</v>
      </c>
      <c r="J722" s="178">
        <v>3900</v>
      </c>
      <c r="K722" s="178">
        <v>90</v>
      </c>
      <c r="L722" s="179">
        <v>6100</v>
      </c>
    </row>
    <row r="723" spans="1:12">
      <c r="A723" s="183" t="str">
        <f t="shared" si="25"/>
        <v>合計</v>
      </c>
      <c r="B723" s="163"/>
      <c r="C723" s="163"/>
      <c r="D723" s="163"/>
      <c r="E723" s="163"/>
      <c r="F723" s="164" t="s">
        <v>122</v>
      </c>
      <c r="G723" s="180">
        <v>1100</v>
      </c>
      <c r="H723" s="181">
        <v>48000</v>
      </c>
      <c r="I723" s="181">
        <v>400</v>
      </c>
      <c r="J723" s="181">
        <v>65000</v>
      </c>
      <c r="K723" s="181">
        <v>4000</v>
      </c>
      <c r="L723" s="182">
        <v>118000</v>
      </c>
    </row>
    <row r="724" spans="1:12">
      <c r="A724" s="183" t="str">
        <f t="shared" si="25"/>
        <v>00市町村名</v>
      </c>
      <c r="B724" s="163">
        <v>0</v>
      </c>
      <c r="C724" s="163">
        <v>0</v>
      </c>
      <c r="D724" s="163">
        <v>0</v>
      </c>
      <c r="E724" s="163"/>
      <c r="F724" s="164" t="s">
        <v>86</v>
      </c>
      <c r="G724" s="165" t="s">
        <v>117</v>
      </c>
      <c r="H724" s="166" t="s">
        <v>118</v>
      </c>
      <c r="I724" s="166" t="s">
        <v>119</v>
      </c>
      <c r="J724" s="166" t="s">
        <v>120</v>
      </c>
      <c r="K724" s="166" t="s">
        <v>121</v>
      </c>
      <c r="L724" s="167" t="s">
        <v>122</v>
      </c>
    </row>
    <row r="725" spans="1:12">
      <c r="A725" s="183" t="str">
        <f t="shared" si="25"/>
        <v>東側ケース⑤高知市</v>
      </c>
      <c r="B725" s="160" t="s">
        <v>39</v>
      </c>
      <c r="C725" s="160" t="s">
        <v>70</v>
      </c>
      <c r="D725" s="160" t="s">
        <v>96</v>
      </c>
      <c r="E725" s="160"/>
      <c r="F725" s="168" t="s">
        <v>4</v>
      </c>
      <c r="G725" s="169">
        <v>340</v>
      </c>
      <c r="H725" s="170">
        <v>10000</v>
      </c>
      <c r="I725" s="170">
        <v>110</v>
      </c>
      <c r="J725" s="170">
        <v>17000</v>
      </c>
      <c r="K725" s="170">
        <v>2600</v>
      </c>
      <c r="L725" s="171">
        <v>31000</v>
      </c>
    </row>
    <row r="726" spans="1:12">
      <c r="A726" s="183" t="str">
        <f t="shared" si="25"/>
        <v>東側ケース⑤室戸市</v>
      </c>
      <c r="B726" s="160" t="s">
        <v>39</v>
      </c>
      <c r="C726" s="160" t="s">
        <v>70</v>
      </c>
      <c r="D726" s="160" t="s">
        <v>96</v>
      </c>
      <c r="E726" s="160"/>
      <c r="F726" s="172" t="s">
        <v>5</v>
      </c>
      <c r="G726" s="173">
        <v>10</v>
      </c>
      <c r="H726" s="174">
        <v>8000</v>
      </c>
      <c r="I726" s="174">
        <v>40</v>
      </c>
      <c r="J726" s="174">
        <v>380</v>
      </c>
      <c r="K726" s="174">
        <v>860</v>
      </c>
      <c r="L726" s="175">
        <v>9300</v>
      </c>
    </row>
    <row r="727" spans="1:12">
      <c r="A727" s="183" t="str">
        <f t="shared" si="25"/>
        <v>東側ケース⑤安芸市</v>
      </c>
      <c r="B727" s="160" t="s">
        <v>39</v>
      </c>
      <c r="C727" s="160" t="s">
        <v>70</v>
      </c>
      <c r="D727" s="160" t="s">
        <v>96</v>
      </c>
      <c r="E727" s="160"/>
      <c r="F727" s="172" t="s">
        <v>6</v>
      </c>
      <c r="G727" s="173">
        <v>30</v>
      </c>
      <c r="H727" s="174">
        <v>6000</v>
      </c>
      <c r="I727" s="174">
        <v>20</v>
      </c>
      <c r="J727" s="174">
        <v>3500</v>
      </c>
      <c r="K727" s="174">
        <v>280</v>
      </c>
      <c r="L727" s="175">
        <v>9900</v>
      </c>
    </row>
    <row r="728" spans="1:12">
      <c r="A728" s="183" t="str">
        <f t="shared" si="25"/>
        <v>東側ケース⑤南国市</v>
      </c>
      <c r="B728" s="160" t="s">
        <v>39</v>
      </c>
      <c r="C728" s="160" t="s">
        <v>70</v>
      </c>
      <c r="D728" s="160" t="s">
        <v>96</v>
      </c>
      <c r="E728" s="160"/>
      <c r="F728" s="172" t="s">
        <v>7</v>
      </c>
      <c r="G728" s="173">
        <v>20</v>
      </c>
      <c r="H728" s="174">
        <v>2400</v>
      </c>
      <c r="I728" s="174">
        <v>10</v>
      </c>
      <c r="J728" s="174">
        <v>3400</v>
      </c>
      <c r="K728" s="174">
        <v>300</v>
      </c>
      <c r="L728" s="175">
        <v>6200</v>
      </c>
    </row>
    <row r="729" spans="1:12">
      <c r="A729" s="183" t="str">
        <f t="shared" si="25"/>
        <v>東側ケース⑤土佐市</v>
      </c>
      <c r="B729" s="160" t="s">
        <v>39</v>
      </c>
      <c r="C729" s="160" t="s">
        <v>70</v>
      </c>
      <c r="D729" s="160" t="s">
        <v>96</v>
      </c>
      <c r="E729" s="160"/>
      <c r="F729" s="172" t="s">
        <v>8</v>
      </c>
      <c r="G729" s="173">
        <v>270</v>
      </c>
      <c r="H729" s="174">
        <v>1300</v>
      </c>
      <c r="I729" s="174">
        <v>20</v>
      </c>
      <c r="J729" s="174">
        <v>3100</v>
      </c>
      <c r="K729" s="174">
        <v>100</v>
      </c>
      <c r="L729" s="175">
        <v>4800</v>
      </c>
    </row>
    <row r="730" spans="1:12">
      <c r="A730" s="183" t="str">
        <f t="shared" si="25"/>
        <v>東側ケース⑤須崎市</v>
      </c>
      <c r="B730" s="160" t="s">
        <v>39</v>
      </c>
      <c r="C730" s="160" t="s">
        <v>70</v>
      </c>
      <c r="D730" s="160" t="s">
        <v>96</v>
      </c>
      <c r="E730" s="160"/>
      <c r="F730" s="172" t="s">
        <v>9</v>
      </c>
      <c r="G730" s="173">
        <v>50</v>
      </c>
      <c r="H730" s="174">
        <v>560</v>
      </c>
      <c r="I730" s="174">
        <v>10</v>
      </c>
      <c r="J730" s="174">
        <v>7400</v>
      </c>
      <c r="K730" s="174">
        <v>70</v>
      </c>
      <c r="L730" s="175">
        <v>8100</v>
      </c>
    </row>
    <row r="731" spans="1:12">
      <c r="A731" s="183" t="str">
        <f t="shared" si="25"/>
        <v>東側ケース⑤宿毛市</v>
      </c>
      <c r="B731" s="160" t="s">
        <v>39</v>
      </c>
      <c r="C731" s="160" t="s">
        <v>70</v>
      </c>
      <c r="D731" s="160" t="s">
        <v>96</v>
      </c>
      <c r="E731" s="160"/>
      <c r="F731" s="172" t="s">
        <v>10</v>
      </c>
      <c r="G731" s="173">
        <v>10</v>
      </c>
      <c r="H731" s="174">
        <v>40</v>
      </c>
      <c r="I731" s="174" t="s">
        <v>65</v>
      </c>
      <c r="J731" s="174">
        <v>5800</v>
      </c>
      <c r="K731" s="174">
        <v>10</v>
      </c>
      <c r="L731" s="175">
        <v>5900</v>
      </c>
    </row>
    <row r="732" spans="1:12">
      <c r="A732" s="183" t="str">
        <f t="shared" si="25"/>
        <v>東側ケース⑤土佐清水市</v>
      </c>
      <c r="B732" s="160" t="s">
        <v>39</v>
      </c>
      <c r="C732" s="160" t="s">
        <v>70</v>
      </c>
      <c r="D732" s="160" t="s">
        <v>96</v>
      </c>
      <c r="E732" s="160"/>
      <c r="F732" s="172" t="s">
        <v>11</v>
      </c>
      <c r="G732" s="173">
        <v>30</v>
      </c>
      <c r="H732" s="174">
        <v>1400</v>
      </c>
      <c r="I732" s="174">
        <v>20</v>
      </c>
      <c r="J732" s="174">
        <v>7100</v>
      </c>
      <c r="K732" s="174">
        <v>80</v>
      </c>
      <c r="L732" s="175">
        <v>8700</v>
      </c>
    </row>
    <row r="733" spans="1:12">
      <c r="A733" s="183" t="str">
        <f t="shared" si="25"/>
        <v>東側ケース⑤四万十市</v>
      </c>
      <c r="B733" s="160" t="s">
        <v>39</v>
      </c>
      <c r="C733" s="160" t="s">
        <v>70</v>
      </c>
      <c r="D733" s="160" t="s">
        <v>96</v>
      </c>
      <c r="E733" s="160"/>
      <c r="F733" s="172" t="s">
        <v>12</v>
      </c>
      <c r="G733" s="173">
        <v>140</v>
      </c>
      <c r="H733" s="174">
        <v>1300</v>
      </c>
      <c r="I733" s="174">
        <v>30</v>
      </c>
      <c r="J733" s="174">
        <v>1400</v>
      </c>
      <c r="K733" s="174">
        <v>220</v>
      </c>
      <c r="L733" s="175">
        <v>3100</v>
      </c>
    </row>
    <row r="734" spans="1:12">
      <c r="A734" s="183" t="str">
        <f t="shared" si="25"/>
        <v>東側ケース⑤香南市</v>
      </c>
      <c r="B734" s="160" t="s">
        <v>39</v>
      </c>
      <c r="C734" s="160" t="s">
        <v>70</v>
      </c>
      <c r="D734" s="160" t="s">
        <v>96</v>
      </c>
      <c r="E734" s="160"/>
      <c r="F734" s="172" t="s">
        <v>13</v>
      </c>
      <c r="G734" s="173">
        <v>10</v>
      </c>
      <c r="H734" s="174">
        <v>2000</v>
      </c>
      <c r="I734" s="174">
        <v>10</v>
      </c>
      <c r="J734" s="174">
        <v>5100</v>
      </c>
      <c r="K734" s="174">
        <v>60</v>
      </c>
      <c r="L734" s="175">
        <v>7200</v>
      </c>
    </row>
    <row r="735" spans="1:12">
      <c r="A735" s="183" t="str">
        <f t="shared" si="25"/>
        <v>東側ケース⑤香美市</v>
      </c>
      <c r="B735" s="160" t="s">
        <v>39</v>
      </c>
      <c r="C735" s="160" t="s">
        <v>70</v>
      </c>
      <c r="D735" s="160" t="s">
        <v>96</v>
      </c>
      <c r="E735" s="160"/>
      <c r="F735" s="172" t="s">
        <v>14</v>
      </c>
      <c r="G735" s="173" t="s">
        <v>65</v>
      </c>
      <c r="H735" s="174">
        <v>1700</v>
      </c>
      <c r="I735" s="174">
        <v>10</v>
      </c>
      <c r="J735" s="174">
        <v>0</v>
      </c>
      <c r="K735" s="174">
        <v>840</v>
      </c>
      <c r="L735" s="175">
        <v>2600</v>
      </c>
    </row>
    <row r="736" spans="1:12">
      <c r="A736" s="183" t="str">
        <f t="shared" si="25"/>
        <v>東側ケース⑤東洋町</v>
      </c>
      <c r="B736" s="160" t="s">
        <v>39</v>
      </c>
      <c r="C736" s="160" t="s">
        <v>70</v>
      </c>
      <c r="D736" s="160" t="s">
        <v>96</v>
      </c>
      <c r="E736" s="160"/>
      <c r="F736" s="172" t="s">
        <v>15</v>
      </c>
      <c r="G736" s="173">
        <v>10</v>
      </c>
      <c r="H736" s="174">
        <v>890</v>
      </c>
      <c r="I736" s="174">
        <v>10</v>
      </c>
      <c r="J736" s="174">
        <v>200</v>
      </c>
      <c r="K736" s="174">
        <v>170</v>
      </c>
      <c r="L736" s="175">
        <v>1300</v>
      </c>
    </row>
    <row r="737" spans="1:12">
      <c r="A737" s="183" t="str">
        <f t="shared" si="25"/>
        <v>東側ケース⑤奈半利町</v>
      </c>
      <c r="B737" s="160" t="s">
        <v>39</v>
      </c>
      <c r="C737" s="160" t="s">
        <v>70</v>
      </c>
      <c r="D737" s="160" t="s">
        <v>96</v>
      </c>
      <c r="E737" s="160"/>
      <c r="F737" s="172" t="s">
        <v>16</v>
      </c>
      <c r="G737" s="173" t="s">
        <v>65</v>
      </c>
      <c r="H737" s="174">
        <v>1700</v>
      </c>
      <c r="I737" s="174">
        <v>10</v>
      </c>
      <c r="J737" s="174">
        <v>50</v>
      </c>
      <c r="K737" s="174">
        <v>110</v>
      </c>
      <c r="L737" s="175">
        <v>1900</v>
      </c>
    </row>
    <row r="738" spans="1:12">
      <c r="A738" s="183" t="str">
        <f t="shared" si="25"/>
        <v>東側ケース⑤田野町</v>
      </c>
      <c r="B738" s="160" t="s">
        <v>39</v>
      </c>
      <c r="C738" s="160" t="s">
        <v>70</v>
      </c>
      <c r="D738" s="160" t="s">
        <v>96</v>
      </c>
      <c r="E738" s="160"/>
      <c r="F738" s="172" t="s">
        <v>17</v>
      </c>
      <c r="G738" s="173">
        <v>10</v>
      </c>
      <c r="H738" s="174">
        <v>2100</v>
      </c>
      <c r="I738" s="174" t="s">
        <v>65</v>
      </c>
      <c r="J738" s="174">
        <v>40</v>
      </c>
      <c r="K738" s="174">
        <v>140</v>
      </c>
      <c r="L738" s="175">
        <v>2300</v>
      </c>
    </row>
    <row r="739" spans="1:12">
      <c r="A739" s="183" t="str">
        <f t="shared" si="25"/>
        <v>東側ケース⑤安田町</v>
      </c>
      <c r="B739" s="160" t="s">
        <v>39</v>
      </c>
      <c r="C739" s="160" t="s">
        <v>70</v>
      </c>
      <c r="D739" s="160" t="s">
        <v>96</v>
      </c>
      <c r="E739" s="160"/>
      <c r="F739" s="172" t="s">
        <v>18</v>
      </c>
      <c r="G739" s="173" t="s">
        <v>65</v>
      </c>
      <c r="H739" s="174">
        <v>1700</v>
      </c>
      <c r="I739" s="174">
        <v>10</v>
      </c>
      <c r="J739" s="174">
        <v>60</v>
      </c>
      <c r="K739" s="174">
        <v>100</v>
      </c>
      <c r="L739" s="175">
        <v>1900</v>
      </c>
    </row>
    <row r="740" spans="1:12">
      <c r="A740" s="183" t="str">
        <f t="shared" si="25"/>
        <v>東側ケース⑤北川村</v>
      </c>
      <c r="B740" s="160" t="s">
        <v>39</v>
      </c>
      <c r="C740" s="160" t="s">
        <v>70</v>
      </c>
      <c r="D740" s="160" t="s">
        <v>96</v>
      </c>
      <c r="E740" s="160"/>
      <c r="F740" s="172" t="s">
        <v>19</v>
      </c>
      <c r="G740" s="173">
        <v>0</v>
      </c>
      <c r="H740" s="174">
        <v>990</v>
      </c>
      <c r="I740" s="174">
        <v>10</v>
      </c>
      <c r="J740" s="174">
        <v>0</v>
      </c>
      <c r="K740" s="174">
        <v>30</v>
      </c>
      <c r="L740" s="175">
        <v>1000</v>
      </c>
    </row>
    <row r="741" spans="1:12">
      <c r="A741" s="183" t="str">
        <f t="shared" si="25"/>
        <v>東側ケース⑤馬路村</v>
      </c>
      <c r="B741" s="160" t="s">
        <v>39</v>
      </c>
      <c r="C741" s="160" t="s">
        <v>70</v>
      </c>
      <c r="D741" s="160" t="s">
        <v>96</v>
      </c>
      <c r="E741" s="160"/>
      <c r="F741" s="172" t="s">
        <v>20</v>
      </c>
      <c r="G741" s="173">
        <v>0</v>
      </c>
      <c r="H741" s="174">
        <v>240</v>
      </c>
      <c r="I741" s="174">
        <v>10</v>
      </c>
      <c r="J741" s="174">
        <v>0</v>
      </c>
      <c r="K741" s="174">
        <v>40</v>
      </c>
      <c r="L741" s="175">
        <v>290</v>
      </c>
    </row>
    <row r="742" spans="1:12">
      <c r="A742" s="183" t="str">
        <f t="shared" si="25"/>
        <v>東側ケース⑤芸西村</v>
      </c>
      <c r="B742" s="160" t="s">
        <v>39</v>
      </c>
      <c r="C742" s="160" t="s">
        <v>70</v>
      </c>
      <c r="D742" s="160" t="s">
        <v>96</v>
      </c>
      <c r="E742" s="160"/>
      <c r="F742" s="172" t="s">
        <v>21</v>
      </c>
      <c r="G742" s="173" t="s">
        <v>65</v>
      </c>
      <c r="H742" s="174">
        <v>330</v>
      </c>
      <c r="I742" s="174" t="s">
        <v>65</v>
      </c>
      <c r="J742" s="174">
        <v>100</v>
      </c>
      <c r="K742" s="174">
        <v>40</v>
      </c>
      <c r="L742" s="175">
        <v>470</v>
      </c>
    </row>
    <row r="743" spans="1:12">
      <c r="A743" s="183" t="str">
        <f t="shared" si="25"/>
        <v>東側ケース⑤本山町</v>
      </c>
      <c r="B743" s="160" t="s">
        <v>39</v>
      </c>
      <c r="C743" s="160" t="s">
        <v>70</v>
      </c>
      <c r="D743" s="160" t="s">
        <v>96</v>
      </c>
      <c r="E743" s="160"/>
      <c r="F743" s="172" t="s">
        <v>22</v>
      </c>
      <c r="G743" s="173">
        <v>0</v>
      </c>
      <c r="H743" s="174" t="s">
        <v>65</v>
      </c>
      <c r="I743" s="174" t="s">
        <v>65</v>
      </c>
      <c r="J743" s="174">
        <v>0</v>
      </c>
      <c r="K743" s="174">
        <v>0</v>
      </c>
      <c r="L743" s="175" t="s">
        <v>65</v>
      </c>
    </row>
    <row r="744" spans="1:12">
      <c r="A744" s="183" t="str">
        <f t="shared" si="25"/>
        <v>東側ケース⑤大豊町</v>
      </c>
      <c r="B744" s="160" t="s">
        <v>39</v>
      </c>
      <c r="C744" s="160" t="s">
        <v>70</v>
      </c>
      <c r="D744" s="160" t="s">
        <v>96</v>
      </c>
      <c r="E744" s="160"/>
      <c r="F744" s="172" t="s">
        <v>23</v>
      </c>
      <c r="G744" s="173" t="s">
        <v>65</v>
      </c>
      <c r="H744" s="174">
        <v>80</v>
      </c>
      <c r="I744" s="174" t="s">
        <v>65</v>
      </c>
      <c r="J744" s="174">
        <v>0</v>
      </c>
      <c r="K744" s="174">
        <v>10</v>
      </c>
      <c r="L744" s="175">
        <v>90</v>
      </c>
    </row>
    <row r="745" spans="1:12">
      <c r="A745" s="183" t="str">
        <f t="shared" si="25"/>
        <v>東側ケース⑤土佐町</v>
      </c>
      <c r="B745" s="160" t="s">
        <v>39</v>
      </c>
      <c r="C745" s="160" t="s">
        <v>70</v>
      </c>
      <c r="D745" s="160" t="s">
        <v>96</v>
      </c>
      <c r="E745" s="160"/>
      <c r="F745" s="172" t="s">
        <v>24</v>
      </c>
      <c r="G745" s="173">
        <v>0</v>
      </c>
      <c r="H745" s="174">
        <v>0</v>
      </c>
      <c r="I745" s="174" t="s">
        <v>65</v>
      </c>
      <c r="J745" s="174">
        <v>0</v>
      </c>
      <c r="K745" s="174">
        <v>0</v>
      </c>
      <c r="L745" s="175" t="s">
        <v>65</v>
      </c>
    </row>
    <row r="746" spans="1:12">
      <c r="A746" s="183" t="str">
        <f t="shared" si="25"/>
        <v>東側ケース⑤大川村</v>
      </c>
      <c r="B746" s="160" t="s">
        <v>39</v>
      </c>
      <c r="C746" s="160" t="s">
        <v>70</v>
      </c>
      <c r="D746" s="160" t="s">
        <v>96</v>
      </c>
      <c r="E746" s="160"/>
      <c r="F746" s="172" t="s">
        <v>25</v>
      </c>
      <c r="G746" s="173">
        <v>0</v>
      </c>
      <c r="H746" s="174" t="s">
        <v>65</v>
      </c>
      <c r="I746" s="174" t="s">
        <v>65</v>
      </c>
      <c r="J746" s="174">
        <v>0</v>
      </c>
      <c r="K746" s="174" t="s">
        <v>65</v>
      </c>
      <c r="L746" s="175" t="s">
        <v>65</v>
      </c>
    </row>
    <row r="747" spans="1:12">
      <c r="A747" s="183" t="str">
        <f t="shared" si="25"/>
        <v>東側ケース⑤いの町</v>
      </c>
      <c r="B747" s="160" t="s">
        <v>39</v>
      </c>
      <c r="C747" s="160" t="s">
        <v>70</v>
      </c>
      <c r="D747" s="160" t="s">
        <v>96</v>
      </c>
      <c r="E747" s="160"/>
      <c r="F747" s="172" t="s">
        <v>26</v>
      </c>
      <c r="G747" s="173">
        <v>40</v>
      </c>
      <c r="H747" s="174">
        <v>130</v>
      </c>
      <c r="I747" s="174">
        <v>10</v>
      </c>
      <c r="J747" s="174">
        <v>0</v>
      </c>
      <c r="K747" s="174">
        <v>40</v>
      </c>
      <c r="L747" s="175">
        <v>210</v>
      </c>
    </row>
    <row r="748" spans="1:12">
      <c r="A748" s="183" t="str">
        <f t="shared" si="25"/>
        <v>東側ケース⑤仁淀川町</v>
      </c>
      <c r="B748" s="160" t="s">
        <v>39</v>
      </c>
      <c r="C748" s="160" t="s">
        <v>70</v>
      </c>
      <c r="D748" s="160" t="s">
        <v>96</v>
      </c>
      <c r="E748" s="160"/>
      <c r="F748" s="172" t="s">
        <v>27</v>
      </c>
      <c r="G748" s="173" t="s">
        <v>65</v>
      </c>
      <c r="H748" s="174" t="s">
        <v>65</v>
      </c>
      <c r="I748" s="174" t="s">
        <v>65</v>
      </c>
      <c r="J748" s="174">
        <v>0</v>
      </c>
      <c r="K748" s="174">
        <v>20</v>
      </c>
      <c r="L748" s="175">
        <v>20</v>
      </c>
    </row>
    <row r="749" spans="1:12">
      <c r="A749" s="183" t="str">
        <f t="shared" si="25"/>
        <v>東側ケース⑤中土佐町</v>
      </c>
      <c r="B749" s="160" t="s">
        <v>39</v>
      </c>
      <c r="C749" s="160" t="s">
        <v>70</v>
      </c>
      <c r="D749" s="160" t="s">
        <v>96</v>
      </c>
      <c r="E749" s="160"/>
      <c r="F749" s="172" t="s">
        <v>28</v>
      </c>
      <c r="G749" s="173">
        <v>30</v>
      </c>
      <c r="H749" s="174">
        <v>530</v>
      </c>
      <c r="I749" s="174">
        <v>10</v>
      </c>
      <c r="J749" s="174">
        <v>3500</v>
      </c>
      <c r="K749" s="174">
        <v>10</v>
      </c>
      <c r="L749" s="175">
        <v>4100</v>
      </c>
    </row>
    <row r="750" spans="1:12">
      <c r="A750" s="183" t="str">
        <f t="shared" si="25"/>
        <v>東側ケース⑤佐川町</v>
      </c>
      <c r="B750" s="160" t="s">
        <v>39</v>
      </c>
      <c r="C750" s="160" t="s">
        <v>70</v>
      </c>
      <c r="D750" s="160" t="s">
        <v>96</v>
      </c>
      <c r="E750" s="160"/>
      <c r="F750" s="172" t="s">
        <v>29</v>
      </c>
      <c r="G750" s="173" t="s">
        <v>65</v>
      </c>
      <c r="H750" s="174">
        <v>320</v>
      </c>
      <c r="I750" s="174" t="s">
        <v>65</v>
      </c>
      <c r="J750" s="174">
        <v>0</v>
      </c>
      <c r="K750" s="174">
        <v>20</v>
      </c>
      <c r="L750" s="175">
        <v>340</v>
      </c>
    </row>
    <row r="751" spans="1:12">
      <c r="A751" s="183" t="str">
        <f t="shared" si="25"/>
        <v>東側ケース⑤越知町</v>
      </c>
      <c r="B751" s="160" t="s">
        <v>39</v>
      </c>
      <c r="C751" s="160" t="s">
        <v>70</v>
      </c>
      <c r="D751" s="160" t="s">
        <v>96</v>
      </c>
      <c r="E751" s="160"/>
      <c r="F751" s="172" t="s">
        <v>30</v>
      </c>
      <c r="G751" s="173">
        <v>0</v>
      </c>
      <c r="H751" s="174">
        <v>20</v>
      </c>
      <c r="I751" s="174" t="s">
        <v>65</v>
      </c>
      <c r="J751" s="174">
        <v>0</v>
      </c>
      <c r="K751" s="174">
        <v>330</v>
      </c>
      <c r="L751" s="175">
        <v>350</v>
      </c>
    </row>
    <row r="752" spans="1:12">
      <c r="A752" s="183" t="str">
        <f t="shared" si="25"/>
        <v>東側ケース⑤檮原町</v>
      </c>
      <c r="B752" s="160" t="s">
        <v>39</v>
      </c>
      <c r="C752" s="160" t="s">
        <v>70</v>
      </c>
      <c r="D752" s="160" t="s">
        <v>96</v>
      </c>
      <c r="E752" s="160"/>
      <c r="F752" s="172" t="s">
        <v>31</v>
      </c>
      <c r="G752" s="173" t="s">
        <v>65</v>
      </c>
      <c r="H752" s="174" t="s">
        <v>65</v>
      </c>
      <c r="I752" s="174" t="s">
        <v>65</v>
      </c>
      <c r="J752" s="174">
        <v>0</v>
      </c>
      <c r="K752" s="174">
        <v>0</v>
      </c>
      <c r="L752" s="175" t="s">
        <v>65</v>
      </c>
    </row>
    <row r="753" spans="1:12">
      <c r="A753" s="183" t="str">
        <f t="shared" si="25"/>
        <v>東側ケース⑤日高村</v>
      </c>
      <c r="B753" s="160" t="s">
        <v>39</v>
      </c>
      <c r="C753" s="160" t="s">
        <v>70</v>
      </c>
      <c r="D753" s="160" t="s">
        <v>96</v>
      </c>
      <c r="E753" s="160"/>
      <c r="F753" s="172" t="s">
        <v>32</v>
      </c>
      <c r="G753" s="173">
        <v>10</v>
      </c>
      <c r="H753" s="174">
        <v>10</v>
      </c>
      <c r="I753" s="174" t="s">
        <v>65</v>
      </c>
      <c r="J753" s="174">
        <v>0</v>
      </c>
      <c r="K753" s="174">
        <v>0</v>
      </c>
      <c r="L753" s="175">
        <v>20</v>
      </c>
    </row>
    <row r="754" spans="1:12">
      <c r="A754" s="183" t="str">
        <f t="shared" si="25"/>
        <v>東側ケース⑤津野町</v>
      </c>
      <c r="B754" s="160" t="s">
        <v>39</v>
      </c>
      <c r="C754" s="160" t="s">
        <v>70</v>
      </c>
      <c r="D754" s="160" t="s">
        <v>96</v>
      </c>
      <c r="E754" s="160"/>
      <c r="F754" s="172" t="s">
        <v>33</v>
      </c>
      <c r="G754" s="173" t="s">
        <v>65</v>
      </c>
      <c r="H754" s="174">
        <v>80</v>
      </c>
      <c r="I754" s="174" t="s">
        <v>65</v>
      </c>
      <c r="J754" s="174">
        <v>0</v>
      </c>
      <c r="K754" s="174">
        <v>10</v>
      </c>
      <c r="L754" s="175">
        <v>100</v>
      </c>
    </row>
    <row r="755" spans="1:12">
      <c r="A755" s="183" t="str">
        <f t="shared" si="25"/>
        <v>東側ケース⑤四万十町</v>
      </c>
      <c r="B755" s="160" t="s">
        <v>39</v>
      </c>
      <c r="C755" s="160" t="s">
        <v>70</v>
      </c>
      <c r="D755" s="160" t="s">
        <v>96</v>
      </c>
      <c r="E755" s="160"/>
      <c r="F755" s="172" t="s">
        <v>34</v>
      </c>
      <c r="G755" s="173">
        <v>30</v>
      </c>
      <c r="H755" s="174">
        <v>1500</v>
      </c>
      <c r="I755" s="174">
        <v>20</v>
      </c>
      <c r="J755" s="174">
        <v>1300</v>
      </c>
      <c r="K755" s="174">
        <v>100</v>
      </c>
      <c r="L755" s="175">
        <v>2900</v>
      </c>
    </row>
    <row r="756" spans="1:12">
      <c r="A756" s="183" t="str">
        <f t="shared" si="25"/>
        <v>東側ケース⑤大月町</v>
      </c>
      <c r="B756" s="160" t="s">
        <v>39</v>
      </c>
      <c r="C756" s="160" t="s">
        <v>70</v>
      </c>
      <c r="D756" s="160" t="s">
        <v>96</v>
      </c>
      <c r="E756" s="160"/>
      <c r="F756" s="172" t="s">
        <v>35</v>
      </c>
      <c r="G756" s="173">
        <v>30</v>
      </c>
      <c r="H756" s="174">
        <v>10</v>
      </c>
      <c r="I756" s="174" t="s">
        <v>65</v>
      </c>
      <c r="J756" s="174">
        <v>1400</v>
      </c>
      <c r="K756" s="174">
        <v>10</v>
      </c>
      <c r="L756" s="175">
        <v>1500</v>
      </c>
    </row>
    <row r="757" spans="1:12">
      <c r="A757" s="183" t="str">
        <f t="shared" si="25"/>
        <v>東側ケース⑤三原村</v>
      </c>
      <c r="B757" s="160" t="s">
        <v>39</v>
      </c>
      <c r="C757" s="160" t="s">
        <v>70</v>
      </c>
      <c r="D757" s="160" t="s">
        <v>96</v>
      </c>
      <c r="E757" s="160"/>
      <c r="F757" s="172" t="s">
        <v>36</v>
      </c>
      <c r="G757" s="173" t="s">
        <v>65</v>
      </c>
      <c r="H757" s="174">
        <v>30</v>
      </c>
      <c r="I757" s="174" t="s">
        <v>65</v>
      </c>
      <c r="J757" s="174">
        <v>0</v>
      </c>
      <c r="K757" s="174">
        <v>10</v>
      </c>
      <c r="L757" s="175">
        <v>40</v>
      </c>
    </row>
    <row r="758" spans="1:12">
      <c r="A758" s="183" t="str">
        <f t="shared" si="25"/>
        <v>東側ケース⑤黒潮町</v>
      </c>
      <c r="B758" s="160" t="s">
        <v>39</v>
      </c>
      <c r="C758" s="160" t="s">
        <v>70</v>
      </c>
      <c r="D758" s="160" t="s">
        <v>96</v>
      </c>
      <c r="E758" s="160"/>
      <c r="F758" s="176" t="s">
        <v>37</v>
      </c>
      <c r="G758" s="177">
        <v>20</v>
      </c>
      <c r="H758" s="178">
        <v>2000</v>
      </c>
      <c r="I758" s="178">
        <v>30</v>
      </c>
      <c r="J758" s="178">
        <v>3900</v>
      </c>
      <c r="K758" s="178">
        <v>210</v>
      </c>
      <c r="L758" s="179">
        <v>6200</v>
      </c>
    </row>
    <row r="759" spans="1:12">
      <c r="A759" s="183" t="str">
        <f t="shared" si="25"/>
        <v>合計</v>
      </c>
      <c r="B759" s="163"/>
      <c r="C759" s="163"/>
      <c r="D759" s="163"/>
      <c r="E759" s="163"/>
      <c r="F759" s="164" t="s">
        <v>122</v>
      </c>
      <c r="G759" s="180">
        <v>1100</v>
      </c>
      <c r="H759" s="181">
        <v>48000</v>
      </c>
      <c r="I759" s="181">
        <v>400</v>
      </c>
      <c r="J759" s="181">
        <v>65000</v>
      </c>
      <c r="K759" s="181">
        <v>6900</v>
      </c>
      <c r="L759" s="182">
        <v>121000</v>
      </c>
    </row>
    <row r="760" spans="1:12">
      <c r="A760" s="183" t="str">
        <f t="shared" si="25"/>
        <v>00市町村名</v>
      </c>
      <c r="B760" s="163">
        <v>0</v>
      </c>
      <c r="C760" s="163">
        <v>0</v>
      </c>
      <c r="D760" s="163">
        <v>0</v>
      </c>
      <c r="E760" s="163"/>
      <c r="F760" s="164" t="s">
        <v>86</v>
      </c>
      <c r="G760" s="165" t="s">
        <v>117</v>
      </c>
      <c r="H760" s="166" t="s">
        <v>118</v>
      </c>
      <c r="I760" s="166" t="s">
        <v>119</v>
      </c>
      <c r="J760" s="166" t="s">
        <v>120</v>
      </c>
      <c r="K760" s="166" t="s">
        <v>121</v>
      </c>
      <c r="L760" s="167" t="s">
        <v>122</v>
      </c>
    </row>
    <row r="761" spans="1:12">
      <c r="A761" s="183" t="str">
        <f t="shared" si="25"/>
        <v>東側ケース⑨高知市</v>
      </c>
      <c r="B761" s="160" t="s">
        <v>39</v>
      </c>
      <c r="C761" s="160" t="s">
        <v>109</v>
      </c>
      <c r="D761" s="160" t="s">
        <v>83</v>
      </c>
      <c r="E761" s="160"/>
      <c r="F761" s="168" t="s">
        <v>4</v>
      </c>
      <c r="G761" s="169">
        <v>340</v>
      </c>
      <c r="H761" s="170">
        <v>10000</v>
      </c>
      <c r="I761" s="170">
        <v>110</v>
      </c>
      <c r="J761" s="170">
        <v>12000</v>
      </c>
      <c r="K761" s="170">
        <v>1100</v>
      </c>
      <c r="L761" s="171">
        <v>24000</v>
      </c>
    </row>
    <row r="762" spans="1:12">
      <c r="A762" s="183" t="str">
        <f t="shared" si="25"/>
        <v>東側ケース⑨室戸市</v>
      </c>
      <c r="B762" s="160" t="s">
        <v>39</v>
      </c>
      <c r="C762" s="160" t="s">
        <v>109</v>
      </c>
      <c r="D762" s="160" t="s">
        <v>83</v>
      </c>
      <c r="E762" s="160"/>
      <c r="F762" s="172" t="s">
        <v>5</v>
      </c>
      <c r="G762" s="173">
        <v>10</v>
      </c>
      <c r="H762" s="174">
        <v>8000</v>
      </c>
      <c r="I762" s="174">
        <v>40</v>
      </c>
      <c r="J762" s="174">
        <v>1700</v>
      </c>
      <c r="K762" s="174">
        <v>260</v>
      </c>
      <c r="L762" s="175">
        <v>10000</v>
      </c>
    </row>
    <row r="763" spans="1:12">
      <c r="A763" s="183" t="str">
        <f t="shared" si="25"/>
        <v>東側ケース⑨安芸市</v>
      </c>
      <c r="B763" s="160" t="s">
        <v>39</v>
      </c>
      <c r="C763" s="160" t="s">
        <v>109</v>
      </c>
      <c r="D763" s="160" t="s">
        <v>83</v>
      </c>
      <c r="E763" s="160"/>
      <c r="F763" s="172" t="s">
        <v>6</v>
      </c>
      <c r="G763" s="173">
        <v>30</v>
      </c>
      <c r="H763" s="174">
        <v>6000</v>
      </c>
      <c r="I763" s="174">
        <v>20</v>
      </c>
      <c r="J763" s="174">
        <v>590</v>
      </c>
      <c r="K763" s="174">
        <v>560</v>
      </c>
      <c r="L763" s="175">
        <v>7200</v>
      </c>
    </row>
    <row r="764" spans="1:12">
      <c r="A764" s="183" t="str">
        <f t="shared" si="25"/>
        <v>東側ケース⑨南国市</v>
      </c>
      <c r="B764" s="160" t="s">
        <v>39</v>
      </c>
      <c r="C764" s="160" t="s">
        <v>109</v>
      </c>
      <c r="D764" s="160" t="s">
        <v>83</v>
      </c>
      <c r="E764" s="160"/>
      <c r="F764" s="172" t="s">
        <v>7</v>
      </c>
      <c r="G764" s="173">
        <v>20</v>
      </c>
      <c r="H764" s="174">
        <v>2400</v>
      </c>
      <c r="I764" s="174">
        <v>10</v>
      </c>
      <c r="J764" s="174">
        <v>2200</v>
      </c>
      <c r="K764" s="174">
        <v>60</v>
      </c>
      <c r="L764" s="175">
        <v>4700</v>
      </c>
    </row>
    <row r="765" spans="1:12">
      <c r="A765" s="183" t="str">
        <f t="shared" si="25"/>
        <v>東側ケース⑨土佐市</v>
      </c>
      <c r="B765" s="160" t="s">
        <v>39</v>
      </c>
      <c r="C765" s="160" t="s">
        <v>109</v>
      </c>
      <c r="D765" s="160" t="s">
        <v>83</v>
      </c>
      <c r="E765" s="160"/>
      <c r="F765" s="172" t="s">
        <v>8</v>
      </c>
      <c r="G765" s="173">
        <v>270</v>
      </c>
      <c r="H765" s="174">
        <v>1300</v>
      </c>
      <c r="I765" s="174">
        <v>20</v>
      </c>
      <c r="J765" s="174">
        <v>3000</v>
      </c>
      <c r="K765" s="174">
        <v>40</v>
      </c>
      <c r="L765" s="175">
        <v>4600</v>
      </c>
    </row>
    <row r="766" spans="1:12">
      <c r="A766" s="183" t="str">
        <f t="shared" si="25"/>
        <v>東側ケース⑨須崎市</v>
      </c>
      <c r="B766" s="160" t="s">
        <v>39</v>
      </c>
      <c r="C766" s="160" t="s">
        <v>109</v>
      </c>
      <c r="D766" s="160" t="s">
        <v>83</v>
      </c>
      <c r="E766" s="160"/>
      <c r="F766" s="172" t="s">
        <v>9</v>
      </c>
      <c r="G766" s="173">
        <v>50</v>
      </c>
      <c r="H766" s="174">
        <v>560</v>
      </c>
      <c r="I766" s="174">
        <v>10</v>
      </c>
      <c r="J766" s="174">
        <v>6100</v>
      </c>
      <c r="K766" s="174">
        <v>80</v>
      </c>
      <c r="L766" s="175">
        <v>6800</v>
      </c>
    </row>
    <row r="767" spans="1:12">
      <c r="A767" s="183" t="str">
        <f t="shared" si="25"/>
        <v>東側ケース⑨宿毛市</v>
      </c>
      <c r="B767" s="160" t="s">
        <v>39</v>
      </c>
      <c r="C767" s="160" t="s">
        <v>109</v>
      </c>
      <c r="D767" s="160" t="s">
        <v>83</v>
      </c>
      <c r="E767" s="160"/>
      <c r="F767" s="172" t="s">
        <v>10</v>
      </c>
      <c r="G767" s="173">
        <v>10</v>
      </c>
      <c r="H767" s="174">
        <v>40</v>
      </c>
      <c r="I767" s="174" t="s">
        <v>65</v>
      </c>
      <c r="J767" s="174">
        <v>4000</v>
      </c>
      <c r="K767" s="174">
        <v>40</v>
      </c>
      <c r="L767" s="175">
        <v>4100</v>
      </c>
    </row>
    <row r="768" spans="1:12">
      <c r="A768" s="183" t="str">
        <f t="shared" si="25"/>
        <v>東側ケース⑨土佐清水市</v>
      </c>
      <c r="B768" s="160" t="s">
        <v>39</v>
      </c>
      <c r="C768" s="160" t="s">
        <v>109</v>
      </c>
      <c r="D768" s="160" t="s">
        <v>83</v>
      </c>
      <c r="E768" s="160"/>
      <c r="F768" s="172" t="s">
        <v>11</v>
      </c>
      <c r="G768" s="173">
        <v>30</v>
      </c>
      <c r="H768" s="174">
        <v>1400</v>
      </c>
      <c r="I768" s="174">
        <v>20</v>
      </c>
      <c r="J768" s="174">
        <v>4900</v>
      </c>
      <c r="K768" s="174">
        <v>70</v>
      </c>
      <c r="L768" s="175">
        <v>6500</v>
      </c>
    </row>
    <row r="769" spans="1:12">
      <c r="A769" s="183" t="str">
        <f t="shared" si="25"/>
        <v>東側ケース⑨四万十市</v>
      </c>
      <c r="B769" s="160" t="s">
        <v>39</v>
      </c>
      <c r="C769" s="160" t="s">
        <v>109</v>
      </c>
      <c r="D769" s="160" t="s">
        <v>83</v>
      </c>
      <c r="E769" s="160"/>
      <c r="F769" s="172" t="s">
        <v>12</v>
      </c>
      <c r="G769" s="173">
        <v>140</v>
      </c>
      <c r="H769" s="174">
        <v>1300</v>
      </c>
      <c r="I769" s="174">
        <v>30</v>
      </c>
      <c r="J769" s="174">
        <v>320</v>
      </c>
      <c r="K769" s="174">
        <v>100</v>
      </c>
      <c r="L769" s="175">
        <v>1900</v>
      </c>
    </row>
    <row r="770" spans="1:12">
      <c r="A770" s="183" t="str">
        <f t="shared" si="25"/>
        <v>東側ケース⑨香南市</v>
      </c>
      <c r="B770" s="160" t="s">
        <v>39</v>
      </c>
      <c r="C770" s="160" t="s">
        <v>109</v>
      </c>
      <c r="D770" s="160" t="s">
        <v>83</v>
      </c>
      <c r="E770" s="160"/>
      <c r="F770" s="172" t="s">
        <v>13</v>
      </c>
      <c r="G770" s="173">
        <v>10</v>
      </c>
      <c r="H770" s="174">
        <v>2000</v>
      </c>
      <c r="I770" s="174">
        <v>10</v>
      </c>
      <c r="J770" s="174">
        <v>3600</v>
      </c>
      <c r="K770" s="174">
        <v>20</v>
      </c>
      <c r="L770" s="175">
        <v>5700</v>
      </c>
    </row>
    <row r="771" spans="1:12">
      <c r="A771" s="183" t="str">
        <f t="shared" si="25"/>
        <v>東側ケース⑨香美市</v>
      </c>
      <c r="B771" s="160" t="s">
        <v>39</v>
      </c>
      <c r="C771" s="160" t="s">
        <v>109</v>
      </c>
      <c r="D771" s="160" t="s">
        <v>83</v>
      </c>
      <c r="E771" s="160"/>
      <c r="F771" s="172" t="s">
        <v>14</v>
      </c>
      <c r="G771" s="173" t="s">
        <v>65</v>
      </c>
      <c r="H771" s="174">
        <v>1700</v>
      </c>
      <c r="I771" s="174">
        <v>10</v>
      </c>
      <c r="J771" s="174">
        <v>0</v>
      </c>
      <c r="K771" s="174">
        <v>400</v>
      </c>
      <c r="L771" s="175">
        <v>2200</v>
      </c>
    </row>
    <row r="772" spans="1:12">
      <c r="A772" s="183" t="str">
        <f t="shared" si="25"/>
        <v>東側ケース⑨東洋町</v>
      </c>
      <c r="B772" s="160" t="s">
        <v>39</v>
      </c>
      <c r="C772" s="160" t="s">
        <v>109</v>
      </c>
      <c r="D772" s="160" t="s">
        <v>83</v>
      </c>
      <c r="E772" s="160"/>
      <c r="F772" s="172" t="s">
        <v>15</v>
      </c>
      <c r="G772" s="173">
        <v>10</v>
      </c>
      <c r="H772" s="174">
        <v>890</v>
      </c>
      <c r="I772" s="174">
        <v>10</v>
      </c>
      <c r="J772" s="174">
        <v>980</v>
      </c>
      <c r="K772" s="174">
        <v>40</v>
      </c>
      <c r="L772" s="175">
        <v>1900</v>
      </c>
    </row>
    <row r="773" spans="1:12">
      <c r="A773" s="183" t="str">
        <f t="shared" si="25"/>
        <v>東側ケース⑨奈半利町</v>
      </c>
      <c r="B773" s="160" t="s">
        <v>39</v>
      </c>
      <c r="C773" s="160" t="s">
        <v>109</v>
      </c>
      <c r="D773" s="160" t="s">
        <v>83</v>
      </c>
      <c r="E773" s="160"/>
      <c r="F773" s="172" t="s">
        <v>16</v>
      </c>
      <c r="G773" s="173" t="s">
        <v>65</v>
      </c>
      <c r="H773" s="174">
        <v>1700</v>
      </c>
      <c r="I773" s="174">
        <v>10</v>
      </c>
      <c r="J773" s="174">
        <v>200</v>
      </c>
      <c r="K773" s="174">
        <v>50</v>
      </c>
      <c r="L773" s="175">
        <v>2000</v>
      </c>
    </row>
    <row r="774" spans="1:12">
      <c r="A774" s="183" t="str">
        <f t="shared" si="25"/>
        <v>東側ケース⑨田野町</v>
      </c>
      <c r="B774" s="160" t="s">
        <v>39</v>
      </c>
      <c r="C774" s="160" t="s">
        <v>109</v>
      </c>
      <c r="D774" s="160" t="s">
        <v>83</v>
      </c>
      <c r="E774" s="160"/>
      <c r="F774" s="172" t="s">
        <v>17</v>
      </c>
      <c r="G774" s="173">
        <v>10</v>
      </c>
      <c r="H774" s="174">
        <v>2100</v>
      </c>
      <c r="I774" s="174" t="s">
        <v>65</v>
      </c>
      <c r="J774" s="174">
        <v>110</v>
      </c>
      <c r="K774" s="174">
        <v>90</v>
      </c>
      <c r="L774" s="175">
        <v>2300</v>
      </c>
    </row>
    <row r="775" spans="1:12">
      <c r="A775" s="183" t="str">
        <f t="shared" si="25"/>
        <v>東側ケース⑨安田町</v>
      </c>
      <c r="B775" s="160" t="s">
        <v>39</v>
      </c>
      <c r="C775" s="160" t="s">
        <v>109</v>
      </c>
      <c r="D775" s="160" t="s">
        <v>83</v>
      </c>
      <c r="E775" s="160"/>
      <c r="F775" s="172" t="s">
        <v>18</v>
      </c>
      <c r="G775" s="173" t="s">
        <v>65</v>
      </c>
      <c r="H775" s="174">
        <v>1700</v>
      </c>
      <c r="I775" s="174">
        <v>10</v>
      </c>
      <c r="J775" s="174">
        <v>10</v>
      </c>
      <c r="K775" s="174">
        <v>50</v>
      </c>
      <c r="L775" s="175">
        <v>1800</v>
      </c>
    </row>
    <row r="776" spans="1:12">
      <c r="A776" s="183" t="str">
        <f t="shared" si="25"/>
        <v>東側ケース⑨北川村</v>
      </c>
      <c r="B776" s="160" t="s">
        <v>39</v>
      </c>
      <c r="C776" s="160" t="s">
        <v>109</v>
      </c>
      <c r="D776" s="160" t="s">
        <v>83</v>
      </c>
      <c r="E776" s="160"/>
      <c r="F776" s="172" t="s">
        <v>19</v>
      </c>
      <c r="G776" s="173">
        <v>0</v>
      </c>
      <c r="H776" s="174">
        <v>990</v>
      </c>
      <c r="I776" s="174">
        <v>10</v>
      </c>
      <c r="J776" s="174">
        <v>0</v>
      </c>
      <c r="K776" s="174">
        <v>10</v>
      </c>
      <c r="L776" s="175">
        <v>1000</v>
      </c>
    </row>
    <row r="777" spans="1:12">
      <c r="A777" s="183" t="str">
        <f t="shared" si="25"/>
        <v>東側ケース⑨馬路村</v>
      </c>
      <c r="B777" s="160" t="s">
        <v>39</v>
      </c>
      <c r="C777" s="160" t="s">
        <v>109</v>
      </c>
      <c r="D777" s="160" t="s">
        <v>83</v>
      </c>
      <c r="E777" s="160"/>
      <c r="F777" s="172" t="s">
        <v>20</v>
      </c>
      <c r="G777" s="173">
        <v>0</v>
      </c>
      <c r="H777" s="174">
        <v>240</v>
      </c>
      <c r="I777" s="174">
        <v>10</v>
      </c>
      <c r="J777" s="174">
        <v>0</v>
      </c>
      <c r="K777" s="174">
        <v>30</v>
      </c>
      <c r="L777" s="175">
        <v>280</v>
      </c>
    </row>
    <row r="778" spans="1:12">
      <c r="A778" s="183" t="str">
        <f t="shared" si="25"/>
        <v>東側ケース⑨芸西村</v>
      </c>
      <c r="B778" s="160" t="s">
        <v>39</v>
      </c>
      <c r="C778" s="160" t="s">
        <v>109</v>
      </c>
      <c r="D778" s="160" t="s">
        <v>83</v>
      </c>
      <c r="E778" s="160"/>
      <c r="F778" s="172" t="s">
        <v>21</v>
      </c>
      <c r="G778" s="173" t="s">
        <v>65</v>
      </c>
      <c r="H778" s="174">
        <v>330</v>
      </c>
      <c r="I778" s="174" t="s">
        <v>65</v>
      </c>
      <c r="J778" s="174" t="s">
        <v>65</v>
      </c>
      <c r="K778" s="174">
        <v>40</v>
      </c>
      <c r="L778" s="175">
        <v>370</v>
      </c>
    </row>
    <row r="779" spans="1:12">
      <c r="A779" s="183" t="str">
        <f t="shared" si="25"/>
        <v>東側ケース⑨本山町</v>
      </c>
      <c r="B779" s="160" t="s">
        <v>39</v>
      </c>
      <c r="C779" s="160" t="s">
        <v>109</v>
      </c>
      <c r="D779" s="160" t="s">
        <v>83</v>
      </c>
      <c r="E779" s="160"/>
      <c r="F779" s="172" t="s">
        <v>22</v>
      </c>
      <c r="G779" s="173">
        <v>0</v>
      </c>
      <c r="H779" s="174" t="s">
        <v>65</v>
      </c>
      <c r="I779" s="174" t="s">
        <v>65</v>
      </c>
      <c r="J779" s="174">
        <v>0</v>
      </c>
      <c r="K779" s="174">
        <v>0</v>
      </c>
      <c r="L779" s="175" t="s">
        <v>65</v>
      </c>
    </row>
    <row r="780" spans="1:12">
      <c r="A780" s="183" t="str">
        <f t="shared" si="25"/>
        <v>東側ケース⑨大豊町</v>
      </c>
      <c r="B780" s="160" t="s">
        <v>39</v>
      </c>
      <c r="C780" s="160" t="s">
        <v>109</v>
      </c>
      <c r="D780" s="160" t="s">
        <v>83</v>
      </c>
      <c r="E780" s="160"/>
      <c r="F780" s="172" t="s">
        <v>23</v>
      </c>
      <c r="G780" s="173" t="s">
        <v>65</v>
      </c>
      <c r="H780" s="174">
        <v>80</v>
      </c>
      <c r="I780" s="174" t="s">
        <v>65</v>
      </c>
      <c r="J780" s="174">
        <v>0</v>
      </c>
      <c r="K780" s="174" t="s">
        <v>65</v>
      </c>
      <c r="L780" s="175">
        <v>90</v>
      </c>
    </row>
    <row r="781" spans="1:12">
      <c r="A781" s="183" t="str">
        <f t="shared" si="25"/>
        <v>東側ケース⑨土佐町</v>
      </c>
      <c r="B781" s="160" t="s">
        <v>39</v>
      </c>
      <c r="C781" s="160" t="s">
        <v>109</v>
      </c>
      <c r="D781" s="160" t="s">
        <v>83</v>
      </c>
      <c r="E781" s="160"/>
      <c r="F781" s="172" t="s">
        <v>24</v>
      </c>
      <c r="G781" s="173">
        <v>0</v>
      </c>
      <c r="H781" s="174">
        <v>0</v>
      </c>
      <c r="I781" s="174" t="s">
        <v>65</v>
      </c>
      <c r="J781" s="174">
        <v>0</v>
      </c>
      <c r="K781" s="174">
        <v>0</v>
      </c>
      <c r="L781" s="175" t="s">
        <v>65</v>
      </c>
    </row>
    <row r="782" spans="1:12">
      <c r="A782" s="183" t="str">
        <f t="shared" si="25"/>
        <v>東側ケース⑨大川村</v>
      </c>
      <c r="B782" s="160" t="s">
        <v>39</v>
      </c>
      <c r="C782" s="160" t="s">
        <v>109</v>
      </c>
      <c r="D782" s="160" t="s">
        <v>83</v>
      </c>
      <c r="E782" s="160"/>
      <c r="F782" s="172" t="s">
        <v>25</v>
      </c>
      <c r="G782" s="173">
        <v>0</v>
      </c>
      <c r="H782" s="174" t="s">
        <v>65</v>
      </c>
      <c r="I782" s="174" t="s">
        <v>65</v>
      </c>
      <c r="J782" s="174">
        <v>0</v>
      </c>
      <c r="K782" s="174">
        <v>0</v>
      </c>
      <c r="L782" s="175" t="s">
        <v>65</v>
      </c>
    </row>
    <row r="783" spans="1:12">
      <c r="A783" s="183" t="str">
        <f t="shared" si="25"/>
        <v>東側ケース⑨いの町</v>
      </c>
      <c r="B783" s="160" t="s">
        <v>39</v>
      </c>
      <c r="C783" s="160" t="s">
        <v>109</v>
      </c>
      <c r="D783" s="160" t="s">
        <v>83</v>
      </c>
      <c r="E783" s="160"/>
      <c r="F783" s="172" t="s">
        <v>26</v>
      </c>
      <c r="G783" s="173">
        <v>40</v>
      </c>
      <c r="H783" s="174">
        <v>130</v>
      </c>
      <c r="I783" s="174">
        <v>10</v>
      </c>
      <c r="J783" s="174">
        <v>0</v>
      </c>
      <c r="K783" s="174">
        <v>50</v>
      </c>
      <c r="L783" s="175">
        <v>230</v>
      </c>
    </row>
    <row r="784" spans="1:12">
      <c r="A784" s="183" t="str">
        <f t="shared" ref="A784:A847" si="26">B784&amp;C784&amp;F784</f>
        <v>東側ケース⑨仁淀川町</v>
      </c>
      <c r="B784" s="160" t="s">
        <v>39</v>
      </c>
      <c r="C784" s="160" t="s">
        <v>109</v>
      </c>
      <c r="D784" s="160" t="s">
        <v>83</v>
      </c>
      <c r="E784" s="160"/>
      <c r="F784" s="172" t="s">
        <v>27</v>
      </c>
      <c r="G784" s="173" t="s">
        <v>65</v>
      </c>
      <c r="H784" s="174" t="s">
        <v>65</v>
      </c>
      <c r="I784" s="174" t="s">
        <v>65</v>
      </c>
      <c r="J784" s="174">
        <v>0</v>
      </c>
      <c r="K784" s="174">
        <v>0</v>
      </c>
      <c r="L784" s="175" t="s">
        <v>65</v>
      </c>
    </row>
    <row r="785" spans="1:12">
      <c r="A785" s="183" t="str">
        <f t="shared" si="26"/>
        <v>東側ケース⑨中土佐町</v>
      </c>
      <c r="B785" s="160" t="s">
        <v>39</v>
      </c>
      <c r="C785" s="160" t="s">
        <v>109</v>
      </c>
      <c r="D785" s="160" t="s">
        <v>83</v>
      </c>
      <c r="E785" s="160"/>
      <c r="F785" s="172" t="s">
        <v>28</v>
      </c>
      <c r="G785" s="173">
        <v>30</v>
      </c>
      <c r="H785" s="174">
        <v>530</v>
      </c>
      <c r="I785" s="174">
        <v>10</v>
      </c>
      <c r="J785" s="174">
        <v>3000</v>
      </c>
      <c r="K785" s="174">
        <v>10</v>
      </c>
      <c r="L785" s="175">
        <v>3600</v>
      </c>
    </row>
    <row r="786" spans="1:12">
      <c r="A786" s="183" t="str">
        <f t="shared" si="26"/>
        <v>東側ケース⑨佐川町</v>
      </c>
      <c r="B786" s="160" t="s">
        <v>39</v>
      </c>
      <c r="C786" s="160" t="s">
        <v>109</v>
      </c>
      <c r="D786" s="160" t="s">
        <v>83</v>
      </c>
      <c r="E786" s="160"/>
      <c r="F786" s="172" t="s">
        <v>29</v>
      </c>
      <c r="G786" s="173" t="s">
        <v>65</v>
      </c>
      <c r="H786" s="174">
        <v>320</v>
      </c>
      <c r="I786" s="174" t="s">
        <v>65</v>
      </c>
      <c r="J786" s="174">
        <v>0</v>
      </c>
      <c r="K786" s="174">
        <v>30</v>
      </c>
      <c r="L786" s="175">
        <v>350</v>
      </c>
    </row>
    <row r="787" spans="1:12">
      <c r="A787" s="183" t="str">
        <f t="shared" si="26"/>
        <v>東側ケース⑨越知町</v>
      </c>
      <c r="B787" s="160" t="s">
        <v>39</v>
      </c>
      <c r="C787" s="160" t="s">
        <v>109</v>
      </c>
      <c r="D787" s="160" t="s">
        <v>83</v>
      </c>
      <c r="E787" s="160"/>
      <c r="F787" s="172" t="s">
        <v>30</v>
      </c>
      <c r="G787" s="173">
        <v>0</v>
      </c>
      <c r="H787" s="174">
        <v>20</v>
      </c>
      <c r="I787" s="174" t="s">
        <v>65</v>
      </c>
      <c r="J787" s="174">
        <v>0</v>
      </c>
      <c r="K787" s="174">
        <v>0</v>
      </c>
      <c r="L787" s="175">
        <v>20</v>
      </c>
    </row>
    <row r="788" spans="1:12">
      <c r="A788" s="183" t="str">
        <f t="shared" si="26"/>
        <v>東側ケース⑨檮原町</v>
      </c>
      <c r="B788" s="160" t="s">
        <v>39</v>
      </c>
      <c r="C788" s="160" t="s">
        <v>109</v>
      </c>
      <c r="D788" s="160" t="s">
        <v>83</v>
      </c>
      <c r="E788" s="160"/>
      <c r="F788" s="172" t="s">
        <v>31</v>
      </c>
      <c r="G788" s="173" t="s">
        <v>65</v>
      </c>
      <c r="H788" s="174" t="s">
        <v>65</v>
      </c>
      <c r="I788" s="174" t="s">
        <v>65</v>
      </c>
      <c r="J788" s="174">
        <v>0</v>
      </c>
      <c r="K788" s="174">
        <v>0</v>
      </c>
      <c r="L788" s="175" t="s">
        <v>65</v>
      </c>
    </row>
    <row r="789" spans="1:12">
      <c r="A789" s="183" t="str">
        <f t="shared" si="26"/>
        <v>東側ケース⑨日高村</v>
      </c>
      <c r="B789" s="160" t="s">
        <v>39</v>
      </c>
      <c r="C789" s="160" t="s">
        <v>109</v>
      </c>
      <c r="D789" s="160" t="s">
        <v>83</v>
      </c>
      <c r="E789" s="160"/>
      <c r="F789" s="172" t="s">
        <v>32</v>
      </c>
      <c r="G789" s="173">
        <v>10</v>
      </c>
      <c r="H789" s="174">
        <v>10</v>
      </c>
      <c r="I789" s="174" t="s">
        <v>65</v>
      </c>
      <c r="J789" s="174">
        <v>0</v>
      </c>
      <c r="K789" s="174">
        <v>0</v>
      </c>
      <c r="L789" s="175">
        <v>20</v>
      </c>
    </row>
    <row r="790" spans="1:12">
      <c r="A790" s="183" t="str">
        <f t="shared" si="26"/>
        <v>東側ケース⑨津野町</v>
      </c>
      <c r="B790" s="160" t="s">
        <v>39</v>
      </c>
      <c r="C790" s="160" t="s">
        <v>109</v>
      </c>
      <c r="D790" s="160" t="s">
        <v>83</v>
      </c>
      <c r="E790" s="160"/>
      <c r="F790" s="172" t="s">
        <v>33</v>
      </c>
      <c r="G790" s="173" t="s">
        <v>65</v>
      </c>
      <c r="H790" s="174">
        <v>80</v>
      </c>
      <c r="I790" s="174" t="s">
        <v>65</v>
      </c>
      <c r="J790" s="174">
        <v>0</v>
      </c>
      <c r="K790" s="174">
        <v>10</v>
      </c>
      <c r="L790" s="175">
        <v>90</v>
      </c>
    </row>
    <row r="791" spans="1:12">
      <c r="A791" s="183" t="str">
        <f t="shared" si="26"/>
        <v>東側ケース⑨四万十町</v>
      </c>
      <c r="B791" s="160" t="s">
        <v>39</v>
      </c>
      <c r="C791" s="160" t="s">
        <v>109</v>
      </c>
      <c r="D791" s="160" t="s">
        <v>83</v>
      </c>
      <c r="E791" s="160"/>
      <c r="F791" s="172" t="s">
        <v>34</v>
      </c>
      <c r="G791" s="173">
        <v>30</v>
      </c>
      <c r="H791" s="174">
        <v>1500</v>
      </c>
      <c r="I791" s="174">
        <v>20</v>
      </c>
      <c r="J791" s="174">
        <v>910</v>
      </c>
      <c r="K791" s="174">
        <v>70</v>
      </c>
      <c r="L791" s="175">
        <v>2500</v>
      </c>
    </row>
    <row r="792" spans="1:12">
      <c r="A792" s="183" t="str">
        <f t="shared" si="26"/>
        <v>東側ケース⑨大月町</v>
      </c>
      <c r="B792" s="160" t="s">
        <v>39</v>
      </c>
      <c r="C792" s="160" t="s">
        <v>109</v>
      </c>
      <c r="D792" s="160" t="s">
        <v>83</v>
      </c>
      <c r="E792" s="160"/>
      <c r="F792" s="172" t="s">
        <v>35</v>
      </c>
      <c r="G792" s="173">
        <v>30</v>
      </c>
      <c r="H792" s="174">
        <v>10</v>
      </c>
      <c r="I792" s="174" t="s">
        <v>65</v>
      </c>
      <c r="J792" s="174">
        <v>1000</v>
      </c>
      <c r="K792" s="174">
        <v>20</v>
      </c>
      <c r="L792" s="175">
        <v>1100</v>
      </c>
    </row>
    <row r="793" spans="1:12">
      <c r="A793" s="183" t="str">
        <f t="shared" si="26"/>
        <v>東側ケース⑨三原村</v>
      </c>
      <c r="B793" s="160" t="s">
        <v>39</v>
      </c>
      <c r="C793" s="160" t="s">
        <v>109</v>
      </c>
      <c r="D793" s="160" t="s">
        <v>83</v>
      </c>
      <c r="E793" s="160"/>
      <c r="F793" s="172" t="s">
        <v>36</v>
      </c>
      <c r="G793" s="173" t="s">
        <v>65</v>
      </c>
      <c r="H793" s="174">
        <v>30</v>
      </c>
      <c r="I793" s="174" t="s">
        <v>65</v>
      </c>
      <c r="J793" s="174">
        <v>0</v>
      </c>
      <c r="K793" s="174">
        <v>10</v>
      </c>
      <c r="L793" s="175">
        <v>30</v>
      </c>
    </row>
    <row r="794" spans="1:12">
      <c r="A794" s="183" t="str">
        <f t="shared" si="26"/>
        <v>東側ケース⑨黒潮町</v>
      </c>
      <c r="B794" s="160" t="s">
        <v>39</v>
      </c>
      <c r="C794" s="160" t="s">
        <v>109</v>
      </c>
      <c r="D794" s="160" t="s">
        <v>83</v>
      </c>
      <c r="E794" s="160"/>
      <c r="F794" s="176" t="s">
        <v>37</v>
      </c>
      <c r="G794" s="177">
        <v>20</v>
      </c>
      <c r="H794" s="178">
        <v>2000</v>
      </c>
      <c r="I794" s="178">
        <v>30</v>
      </c>
      <c r="J794" s="178">
        <v>2800</v>
      </c>
      <c r="K794" s="178">
        <v>80</v>
      </c>
      <c r="L794" s="179">
        <v>4900</v>
      </c>
    </row>
    <row r="795" spans="1:12">
      <c r="A795" s="183" t="str">
        <f t="shared" si="26"/>
        <v>合計</v>
      </c>
      <c r="B795" s="163"/>
      <c r="C795" s="163"/>
      <c r="D795" s="163"/>
      <c r="E795" s="163"/>
      <c r="F795" s="164" t="s">
        <v>122</v>
      </c>
      <c r="G795" s="180">
        <v>1100</v>
      </c>
      <c r="H795" s="181">
        <v>48000</v>
      </c>
      <c r="I795" s="181">
        <v>400</v>
      </c>
      <c r="J795" s="181">
        <v>48000</v>
      </c>
      <c r="K795" s="181">
        <v>3300</v>
      </c>
      <c r="L795" s="182">
        <v>101000</v>
      </c>
    </row>
    <row r="796" spans="1:12">
      <c r="A796" s="183" t="str">
        <f t="shared" si="26"/>
        <v>00市町村名</v>
      </c>
      <c r="B796" s="163">
        <v>0</v>
      </c>
      <c r="C796" s="163">
        <v>0</v>
      </c>
      <c r="D796" s="163">
        <v>0</v>
      </c>
      <c r="E796" s="163"/>
      <c r="F796" s="164" t="s">
        <v>86</v>
      </c>
      <c r="G796" s="165" t="s">
        <v>117</v>
      </c>
      <c r="H796" s="166" t="s">
        <v>118</v>
      </c>
      <c r="I796" s="166" t="s">
        <v>119</v>
      </c>
      <c r="J796" s="166" t="s">
        <v>120</v>
      </c>
      <c r="K796" s="166" t="s">
        <v>121</v>
      </c>
      <c r="L796" s="167" t="s">
        <v>122</v>
      </c>
    </row>
    <row r="797" spans="1:12">
      <c r="A797" s="183" t="str">
        <f t="shared" si="26"/>
        <v>東側ケース⑨高知市</v>
      </c>
      <c r="B797" s="160" t="s">
        <v>39</v>
      </c>
      <c r="C797" s="160" t="s">
        <v>109</v>
      </c>
      <c r="D797" s="160" t="s">
        <v>94</v>
      </c>
      <c r="E797" s="160"/>
      <c r="F797" s="168" t="s">
        <v>4</v>
      </c>
      <c r="G797" s="169">
        <v>340</v>
      </c>
      <c r="H797" s="170">
        <v>10000</v>
      </c>
      <c r="I797" s="170">
        <v>110</v>
      </c>
      <c r="J797" s="170">
        <v>12000</v>
      </c>
      <c r="K797" s="170">
        <v>1300</v>
      </c>
      <c r="L797" s="171">
        <v>25000</v>
      </c>
    </row>
    <row r="798" spans="1:12">
      <c r="A798" s="183" t="str">
        <f t="shared" si="26"/>
        <v>東側ケース⑨室戸市</v>
      </c>
      <c r="B798" s="160" t="s">
        <v>39</v>
      </c>
      <c r="C798" s="160" t="s">
        <v>109</v>
      </c>
      <c r="D798" s="160" t="s">
        <v>94</v>
      </c>
      <c r="E798" s="160"/>
      <c r="F798" s="172" t="s">
        <v>5</v>
      </c>
      <c r="G798" s="173">
        <v>10</v>
      </c>
      <c r="H798" s="174">
        <v>8000</v>
      </c>
      <c r="I798" s="174">
        <v>40</v>
      </c>
      <c r="J798" s="174">
        <v>1700</v>
      </c>
      <c r="K798" s="174">
        <v>300</v>
      </c>
      <c r="L798" s="175">
        <v>10000</v>
      </c>
    </row>
    <row r="799" spans="1:12">
      <c r="A799" s="183" t="str">
        <f t="shared" si="26"/>
        <v>東側ケース⑨安芸市</v>
      </c>
      <c r="B799" s="160" t="s">
        <v>39</v>
      </c>
      <c r="C799" s="160" t="s">
        <v>109</v>
      </c>
      <c r="D799" s="160" t="s">
        <v>94</v>
      </c>
      <c r="E799" s="160"/>
      <c r="F799" s="172" t="s">
        <v>6</v>
      </c>
      <c r="G799" s="173">
        <v>30</v>
      </c>
      <c r="H799" s="174">
        <v>6000</v>
      </c>
      <c r="I799" s="174">
        <v>20</v>
      </c>
      <c r="J799" s="174">
        <v>590</v>
      </c>
      <c r="K799" s="174">
        <v>770</v>
      </c>
      <c r="L799" s="175">
        <v>7500</v>
      </c>
    </row>
    <row r="800" spans="1:12">
      <c r="A800" s="183" t="str">
        <f t="shared" si="26"/>
        <v>東側ケース⑨南国市</v>
      </c>
      <c r="B800" s="160" t="s">
        <v>39</v>
      </c>
      <c r="C800" s="160" t="s">
        <v>109</v>
      </c>
      <c r="D800" s="160" t="s">
        <v>94</v>
      </c>
      <c r="E800" s="160"/>
      <c r="F800" s="172" t="s">
        <v>7</v>
      </c>
      <c r="G800" s="173">
        <v>20</v>
      </c>
      <c r="H800" s="174">
        <v>2400</v>
      </c>
      <c r="I800" s="174">
        <v>10</v>
      </c>
      <c r="J800" s="174">
        <v>2200</v>
      </c>
      <c r="K800" s="174">
        <v>200</v>
      </c>
      <c r="L800" s="175">
        <v>4800</v>
      </c>
    </row>
    <row r="801" spans="1:12">
      <c r="A801" s="183" t="str">
        <f t="shared" si="26"/>
        <v>東側ケース⑨土佐市</v>
      </c>
      <c r="B801" s="160" t="s">
        <v>39</v>
      </c>
      <c r="C801" s="160" t="s">
        <v>109</v>
      </c>
      <c r="D801" s="160" t="s">
        <v>94</v>
      </c>
      <c r="E801" s="160"/>
      <c r="F801" s="172" t="s">
        <v>8</v>
      </c>
      <c r="G801" s="173">
        <v>270</v>
      </c>
      <c r="H801" s="174">
        <v>1300</v>
      </c>
      <c r="I801" s="174">
        <v>20</v>
      </c>
      <c r="J801" s="174">
        <v>3000</v>
      </c>
      <c r="K801" s="174">
        <v>30</v>
      </c>
      <c r="L801" s="175">
        <v>4600</v>
      </c>
    </row>
    <row r="802" spans="1:12">
      <c r="A802" s="183" t="str">
        <f t="shared" si="26"/>
        <v>東側ケース⑨須崎市</v>
      </c>
      <c r="B802" s="160" t="s">
        <v>39</v>
      </c>
      <c r="C802" s="160" t="s">
        <v>109</v>
      </c>
      <c r="D802" s="160" t="s">
        <v>94</v>
      </c>
      <c r="E802" s="160"/>
      <c r="F802" s="172" t="s">
        <v>9</v>
      </c>
      <c r="G802" s="173">
        <v>50</v>
      </c>
      <c r="H802" s="174">
        <v>560</v>
      </c>
      <c r="I802" s="174">
        <v>10</v>
      </c>
      <c r="J802" s="174">
        <v>6100</v>
      </c>
      <c r="K802" s="174">
        <v>50</v>
      </c>
      <c r="L802" s="175">
        <v>6700</v>
      </c>
    </row>
    <row r="803" spans="1:12">
      <c r="A803" s="183" t="str">
        <f t="shared" si="26"/>
        <v>東側ケース⑨宿毛市</v>
      </c>
      <c r="B803" s="160" t="s">
        <v>39</v>
      </c>
      <c r="C803" s="160" t="s">
        <v>109</v>
      </c>
      <c r="D803" s="160" t="s">
        <v>94</v>
      </c>
      <c r="E803" s="160"/>
      <c r="F803" s="172" t="s">
        <v>10</v>
      </c>
      <c r="G803" s="173">
        <v>10</v>
      </c>
      <c r="H803" s="174">
        <v>40</v>
      </c>
      <c r="I803" s="174" t="s">
        <v>65</v>
      </c>
      <c r="J803" s="174">
        <v>4000</v>
      </c>
      <c r="K803" s="174">
        <v>30</v>
      </c>
      <c r="L803" s="175">
        <v>4000</v>
      </c>
    </row>
    <row r="804" spans="1:12">
      <c r="A804" s="183" t="str">
        <f t="shared" si="26"/>
        <v>東側ケース⑨土佐清水市</v>
      </c>
      <c r="B804" s="160" t="s">
        <v>39</v>
      </c>
      <c r="C804" s="160" t="s">
        <v>109</v>
      </c>
      <c r="D804" s="160" t="s">
        <v>94</v>
      </c>
      <c r="E804" s="160"/>
      <c r="F804" s="172" t="s">
        <v>11</v>
      </c>
      <c r="G804" s="173">
        <v>30</v>
      </c>
      <c r="H804" s="174">
        <v>1400</v>
      </c>
      <c r="I804" s="174">
        <v>20</v>
      </c>
      <c r="J804" s="174">
        <v>4900</v>
      </c>
      <c r="K804" s="174">
        <v>60</v>
      </c>
      <c r="L804" s="175">
        <v>6400</v>
      </c>
    </row>
    <row r="805" spans="1:12">
      <c r="A805" s="183" t="str">
        <f t="shared" si="26"/>
        <v>東側ケース⑨四万十市</v>
      </c>
      <c r="B805" s="160" t="s">
        <v>39</v>
      </c>
      <c r="C805" s="160" t="s">
        <v>109</v>
      </c>
      <c r="D805" s="160" t="s">
        <v>94</v>
      </c>
      <c r="E805" s="160"/>
      <c r="F805" s="172" t="s">
        <v>12</v>
      </c>
      <c r="G805" s="173">
        <v>140</v>
      </c>
      <c r="H805" s="174">
        <v>1300</v>
      </c>
      <c r="I805" s="174">
        <v>30</v>
      </c>
      <c r="J805" s="174">
        <v>320</v>
      </c>
      <c r="K805" s="174">
        <v>130</v>
      </c>
      <c r="L805" s="175">
        <v>1900</v>
      </c>
    </row>
    <row r="806" spans="1:12">
      <c r="A806" s="183" t="str">
        <f t="shared" si="26"/>
        <v>東側ケース⑨香南市</v>
      </c>
      <c r="B806" s="160" t="s">
        <v>39</v>
      </c>
      <c r="C806" s="160" t="s">
        <v>109</v>
      </c>
      <c r="D806" s="160" t="s">
        <v>94</v>
      </c>
      <c r="E806" s="160"/>
      <c r="F806" s="172" t="s">
        <v>13</v>
      </c>
      <c r="G806" s="173">
        <v>10</v>
      </c>
      <c r="H806" s="174">
        <v>2000</v>
      </c>
      <c r="I806" s="174">
        <v>10</v>
      </c>
      <c r="J806" s="174">
        <v>3600</v>
      </c>
      <c r="K806" s="174">
        <v>60</v>
      </c>
      <c r="L806" s="175">
        <v>5700</v>
      </c>
    </row>
    <row r="807" spans="1:12">
      <c r="A807" s="183" t="str">
        <f t="shared" si="26"/>
        <v>東側ケース⑨香美市</v>
      </c>
      <c r="B807" s="160" t="s">
        <v>39</v>
      </c>
      <c r="C807" s="160" t="s">
        <v>109</v>
      </c>
      <c r="D807" s="160" t="s">
        <v>94</v>
      </c>
      <c r="E807" s="160"/>
      <c r="F807" s="172" t="s">
        <v>14</v>
      </c>
      <c r="G807" s="173" t="s">
        <v>65</v>
      </c>
      <c r="H807" s="174">
        <v>1700</v>
      </c>
      <c r="I807" s="174">
        <v>10</v>
      </c>
      <c r="J807" s="174">
        <v>0</v>
      </c>
      <c r="K807" s="174">
        <v>600</v>
      </c>
      <c r="L807" s="175">
        <v>2400</v>
      </c>
    </row>
    <row r="808" spans="1:12">
      <c r="A808" s="183" t="str">
        <f t="shared" si="26"/>
        <v>東側ケース⑨東洋町</v>
      </c>
      <c r="B808" s="160" t="s">
        <v>39</v>
      </c>
      <c r="C808" s="160" t="s">
        <v>109</v>
      </c>
      <c r="D808" s="160" t="s">
        <v>94</v>
      </c>
      <c r="E808" s="160"/>
      <c r="F808" s="172" t="s">
        <v>15</v>
      </c>
      <c r="G808" s="173">
        <v>10</v>
      </c>
      <c r="H808" s="174">
        <v>890</v>
      </c>
      <c r="I808" s="174">
        <v>10</v>
      </c>
      <c r="J808" s="174">
        <v>980</v>
      </c>
      <c r="K808" s="174">
        <v>40</v>
      </c>
      <c r="L808" s="175">
        <v>1900</v>
      </c>
    </row>
    <row r="809" spans="1:12">
      <c r="A809" s="183" t="str">
        <f t="shared" si="26"/>
        <v>東側ケース⑨奈半利町</v>
      </c>
      <c r="B809" s="160" t="s">
        <v>39</v>
      </c>
      <c r="C809" s="160" t="s">
        <v>109</v>
      </c>
      <c r="D809" s="160" t="s">
        <v>94</v>
      </c>
      <c r="E809" s="160"/>
      <c r="F809" s="172" t="s">
        <v>16</v>
      </c>
      <c r="G809" s="173" t="s">
        <v>65</v>
      </c>
      <c r="H809" s="174">
        <v>1700</v>
      </c>
      <c r="I809" s="174">
        <v>10</v>
      </c>
      <c r="J809" s="174">
        <v>200</v>
      </c>
      <c r="K809" s="174">
        <v>60</v>
      </c>
      <c r="L809" s="175">
        <v>2000</v>
      </c>
    </row>
    <row r="810" spans="1:12">
      <c r="A810" s="183" t="str">
        <f t="shared" si="26"/>
        <v>東側ケース⑨田野町</v>
      </c>
      <c r="B810" s="160" t="s">
        <v>39</v>
      </c>
      <c r="C810" s="160" t="s">
        <v>109</v>
      </c>
      <c r="D810" s="160" t="s">
        <v>94</v>
      </c>
      <c r="E810" s="160"/>
      <c r="F810" s="172" t="s">
        <v>17</v>
      </c>
      <c r="G810" s="173">
        <v>10</v>
      </c>
      <c r="H810" s="174">
        <v>2100</v>
      </c>
      <c r="I810" s="174" t="s">
        <v>65</v>
      </c>
      <c r="J810" s="174">
        <v>110</v>
      </c>
      <c r="K810" s="174">
        <v>80</v>
      </c>
      <c r="L810" s="175">
        <v>2300</v>
      </c>
    </row>
    <row r="811" spans="1:12">
      <c r="A811" s="183" t="str">
        <f t="shared" si="26"/>
        <v>東側ケース⑨安田町</v>
      </c>
      <c r="B811" s="160" t="s">
        <v>39</v>
      </c>
      <c r="C811" s="160" t="s">
        <v>109</v>
      </c>
      <c r="D811" s="160" t="s">
        <v>94</v>
      </c>
      <c r="E811" s="160"/>
      <c r="F811" s="172" t="s">
        <v>18</v>
      </c>
      <c r="G811" s="173" t="s">
        <v>65</v>
      </c>
      <c r="H811" s="174">
        <v>1700</v>
      </c>
      <c r="I811" s="174">
        <v>10</v>
      </c>
      <c r="J811" s="174">
        <v>10</v>
      </c>
      <c r="K811" s="174">
        <v>70</v>
      </c>
      <c r="L811" s="175">
        <v>1800</v>
      </c>
    </row>
    <row r="812" spans="1:12">
      <c r="A812" s="183" t="str">
        <f t="shared" si="26"/>
        <v>東側ケース⑨北川村</v>
      </c>
      <c r="B812" s="160" t="s">
        <v>39</v>
      </c>
      <c r="C812" s="160" t="s">
        <v>109</v>
      </c>
      <c r="D812" s="160" t="s">
        <v>94</v>
      </c>
      <c r="E812" s="160"/>
      <c r="F812" s="172" t="s">
        <v>19</v>
      </c>
      <c r="G812" s="173">
        <v>0</v>
      </c>
      <c r="H812" s="174">
        <v>990</v>
      </c>
      <c r="I812" s="174">
        <v>10</v>
      </c>
      <c r="J812" s="174">
        <v>0</v>
      </c>
      <c r="K812" s="174">
        <v>20</v>
      </c>
      <c r="L812" s="175">
        <v>1000</v>
      </c>
    </row>
    <row r="813" spans="1:12">
      <c r="A813" s="183" t="str">
        <f t="shared" si="26"/>
        <v>東側ケース⑨馬路村</v>
      </c>
      <c r="B813" s="160" t="s">
        <v>39</v>
      </c>
      <c r="C813" s="160" t="s">
        <v>109</v>
      </c>
      <c r="D813" s="160" t="s">
        <v>94</v>
      </c>
      <c r="E813" s="160"/>
      <c r="F813" s="172" t="s">
        <v>20</v>
      </c>
      <c r="G813" s="173">
        <v>0</v>
      </c>
      <c r="H813" s="174">
        <v>240</v>
      </c>
      <c r="I813" s="174">
        <v>10</v>
      </c>
      <c r="J813" s="174">
        <v>0</v>
      </c>
      <c r="K813" s="174">
        <v>30</v>
      </c>
      <c r="L813" s="175">
        <v>280</v>
      </c>
    </row>
    <row r="814" spans="1:12">
      <c r="A814" s="183" t="str">
        <f t="shared" si="26"/>
        <v>東側ケース⑨芸西村</v>
      </c>
      <c r="B814" s="160" t="s">
        <v>39</v>
      </c>
      <c r="C814" s="160" t="s">
        <v>109</v>
      </c>
      <c r="D814" s="160" t="s">
        <v>94</v>
      </c>
      <c r="E814" s="160"/>
      <c r="F814" s="172" t="s">
        <v>21</v>
      </c>
      <c r="G814" s="173" t="s">
        <v>65</v>
      </c>
      <c r="H814" s="174">
        <v>330</v>
      </c>
      <c r="I814" s="174" t="s">
        <v>65</v>
      </c>
      <c r="J814" s="174" t="s">
        <v>65</v>
      </c>
      <c r="K814" s="174">
        <v>30</v>
      </c>
      <c r="L814" s="175">
        <v>360</v>
      </c>
    </row>
    <row r="815" spans="1:12">
      <c r="A815" s="183" t="str">
        <f t="shared" si="26"/>
        <v>東側ケース⑨本山町</v>
      </c>
      <c r="B815" s="160" t="s">
        <v>39</v>
      </c>
      <c r="C815" s="160" t="s">
        <v>109</v>
      </c>
      <c r="D815" s="160" t="s">
        <v>94</v>
      </c>
      <c r="E815" s="160"/>
      <c r="F815" s="172" t="s">
        <v>22</v>
      </c>
      <c r="G815" s="173">
        <v>0</v>
      </c>
      <c r="H815" s="174" t="s">
        <v>65</v>
      </c>
      <c r="I815" s="174" t="s">
        <v>65</v>
      </c>
      <c r="J815" s="174">
        <v>0</v>
      </c>
      <c r="K815" s="174">
        <v>0</v>
      </c>
      <c r="L815" s="175" t="s">
        <v>65</v>
      </c>
    </row>
    <row r="816" spans="1:12">
      <c r="A816" s="183" t="str">
        <f t="shared" si="26"/>
        <v>東側ケース⑨大豊町</v>
      </c>
      <c r="B816" s="160" t="s">
        <v>39</v>
      </c>
      <c r="C816" s="160" t="s">
        <v>109</v>
      </c>
      <c r="D816" s="160" t="s">
        <v>94</v>
      </c>
      <c r="E816" s="160"/>
      <c r="F816" s="172" t="s">
        <v>23</v>
      </c>
      <c r="G816" s="173" t="s">
        <v>65</v>
      </c>
      <c r="H816" s="174">
        <v>80</v>
      </c>
      <c r="I816" s="174" t="s">
        <v>65</v>
      </c>
      <c r="J816" s="174">
        <v>0</v>
      </c>
      <c r="K816" s="174">
        <v>10</v>
      </c>
      <c r="L816" s="175">
        <v>90</v>
      </c>
    </row>
    <row r="817" spans="1:12">
      <c r="A817" s="183" t="str">
        <f t="shared" si="26"/>
        <v>東側ケース⑨土佐町</v>
      </c>
      <c r="B817" s="160" t="s">
        <v>39</v>
      </c>
      <c r="C817" s="160" t="s">
        <v>109</v>
      </c>
      <c r="D817" s="160" t="s">
        <v>94</v>
      </c>
      <c r="E817" s="160"/>
      <c r="F817" s="172" t="s">
        <v>24</v>
      </c>
      <c r="G817" s="173">
        <v>0</v>
      </c>
      <c r="H817" s="174">
        <v>0</v>
      </c>
      <c r="I817" s="174" t="s">
        <v>65</v>
      </c>
      <c r="J817" s="174">
        <v>0</v>
      </c>
      <c r="K817" s="174">
        <v>0</v>
      </c>
      <c r="L817" s="175" t="s">
        <v>65</v>
      </c>
    </row>
    <row r="818" spans="1:12">
      <c r="A818" s="183" t="str">
        <f t="shared" si="26"/>
        <v>東側ケース⑨大川村</v>
      </c>
      <c r="B818" s="160" t="s">
        <v>39</v>
      </c>
      <c r="C818" s="160" t="s">
        <v>109</v>
      </c>
      <c r="D818" s="160" t="s">
        <v>94</v>
      </c>
      <c r="E818" s="160"/>
      <c r="F818" s="172" t="s">
        <v>25</v>
      </c>
      <c r="G818" s="173">
        <v>0</v>
      </c>
      <c r="H818" s="174" t="s">
        <v>65</v>
      </c>
      <c r="I818" s="174" t="s">
        <v>65</v>
      </c>
      <c r="J818" s="174">
        <v>0</v>
      </c>
      <c r="K818" s="174">
        <v>0</v>
      </c>
      <c r="L818" s="175" t="s">
        <v>65</v>
      </c>
    </row>
    <row r="819" spans="1:12">
      <c r="A819" s="183" t="str">
        <f t="shared" si="26"/>
        <v>東側ケース⑨いの町</v>
      </c>
      <c r="B819" s="160" t="s">
        <v>39</v>
      </c>
      <c r="C819" s="160" t="s">
        <v>109</v>
      </c>
      <c r="D819" s="160" t="s">
        <v>94</v>
      </c>
      <c r="E819" s="160"/>
      <c r="F819" s="172" t="s">
        <v>26</v>
      </c>
      <c r="G819" s="173">
        <v>40</v>
      </c>
      <c r="H819" s="174">
        <v>130</v>
      </c>
      <c r="I819" s="174">
        <v>10</v>
      </c>
      <c r="J819" s="174">
        <v>0</v>
      </c>
      <c r="K819" s="174">
        <v>40</v>
      </c>
      <c r="L819" s="175">
        <v>210</v>
      </c>
    </row>
    <row r="820" spans="1:12">
      <c r="A820" s="183" t="str">
        <f t="shared" si="26"/>
        <v>東側ケース⑨仁淀川町</v>
      </c>
      <c r="B820" s="160" t="s">
        <v>39</v>
      </c>
      <c r="C820" s="160" t="s">
        <v>109</v>
      </c>
      <c r="D820" s="160" t="s">
        <v>94</v>
      </c>
      <c r="E820" s="160"/>
      <c r="F820" s="172" t="s">
        <v>27</v>
      </c>
      <c r="G820" s="173" t="s">
        <v>65</v>
      </c>
      <c r="H820" s="174" t="s">
        <v>65</v>
      </c>
      <c r="I820" s="174" t="s">
        <v>65</v>
      </c>
      <c r="J820" s="174">
        <v>0</v>
      </c>
      <c r="K820" s="174" t="s">
        <v>65</v>
      </c>
      <c r="L820" s="175" t="s">
        <v>65</v>
      </c>
    </row>
    <row r="821" spans="1:12">
      <c r="A821" s="183" t="str">
        <f t="shared" si="26"/>
        <v>東側ケース⑨中土佐町</v>
      </c>
      <c r="B821" s="160" t="s">
        <v>39</v>
      </c>
      <c r="C821" s="160" t="s">
        <v>109</v>
      </c>
      <c r="D821" s="160" t="s">
        <v>94</v>
      </c>
      <c r="E821" s="160"/>
      <c r="F821" s="172" t="s">
        <v>28</v>
      </c>
      <c r="G821" s="173">
        <v>30</v>
      </c>
      <c r="H821" s="174">
        <v>530</v>
      </c>
      <c r="I821" s="174">
        <v>10</v>
      </c>
      <c r="J821" s="174">
        <v>3000</v>
      </c>
      <c r="K821" s="174">
        <v>20</v>
      </c>
      <c r="L821" s="175">
        <v>3600</v>
      </c>
    </row>
    <row r="822" spans="1:12">
      <c r="A822" s="183" t="str">
        <f t="shared" si="26"/>
        <v>東側ケース⑨佐川町</v>
      </c>
      <c r="B822" s="160" t="s">
        <v>39</v>
      </c>
      <c r="C822" s="160" t="s">
        <v>109</v>
      </c>
      <c r="D822" s="160" t="s">
        <v>94</v>
      </c>
      <c r="E822" s="160"/>
      <c r="F822" s="172" t="s">
        <v>29</v>
      </c>
      <c r="G822" s="173" t="s">
        <v>65</v>
      </c>
      <c r="H822" s="174">
        <v>320</v>
      </c>
      <c r="I822" s="174" t="s">
        <v>65</v>
      </c>
      <c r="J822" s="174">
        <v>0</v>
      </c>
      <c r="K822" s="174">
        <v>30</v>
      </c>
      <c r="L822" s="175">
        <v>350</v>
      </c>
    </row>
    <row r="823" spans="1:12">
      <c r="A823" s="183" t="str">
        <f t="shared" si="26"/>
        <v>東側ケース⑨越知町</v>
      </c>
      <c r="B823" s="160" t="s">
        <v>39</v>
      </c>
      <c r="C823" s="160" t="s">
        <v>109</v>
      </c>
      <c r="D823" s="160" t="s">
        <v>94</v>
      </c>
      <c r="E823" s="160"/>
      <c r="F823" s="172" t="s">
        <v>30</v>
      </c>
      <c r="G823" s="173">
        <v>0</v>
      </c>
      <c r="H823" s="174">
        <v>20</v>
      </c>
      <c r="I823" s="174" t="s">
        <v>65</v>
      </c>
      <c r="J823" s="174">
        <v>0</v>
      </c>
      <c r="K823" s="174">
        <v>280</v>
      </c>
      <c r="L823" s="175">
        <v>290</v>
      </c>
    </row>
    <row r="824" spans="1:12">
      <c r="A824" s="183" t="str">
        <f t="shared" si="26"/>
        <v>東側ケース⑨檮原町</v>
      </c>
      <c r="B824" s="160" t="s">
        <v>39</v>
      </c>
      <c r="C824" s="160" t="s">
        <v>109</v>
      </c>
      <c r="D824" s="160" t="s">
        <v>94</v>
      </c>
      <c r="E824" s="160"/>
      <c r="F824" s="172" t="s">
        <v>31</v>
      </c>
      <c r="G824" s="173" t="s">
        <v>65</v>
      </c>
      <c r="H824" s="174" t="s">
        <v>65</v>
      </c>
      <c r="I824" s="174" t="s">
        <v>65</v>
      </c>
      <c r="J824" s="174">
        <v>0</v>
      </c>
      <c r="K824" s="174">
        <v>0</v>
      </c>
      <c r="L824" s="175" t="s">
        <v>65</v>
      </c>
    </row>
    <row r="825" spans="1:12">
      <c r="A825" s="183" t="str">
        <f t="shared" si="26"/>
        <v>東側ケース⑨日高村</v>
      </c>
      <c r="B825" s="160" t="s">
        <v>39</v>
      </c>
      <c r="C825" s="160" t="s">
        <v>109</v>
      </c>
      <c r="D825" s="160" t="s">
        <v>94</v>
      </c>
      <c r="E825" s="160"/>
      <c r="F825" s="172" t="s">
        <v>32</v>
      </c>
      <c r="G825" s="173">
        <v>10</v>
      </c>
      <c r="H825" s="174">
        <v>10</v>
      </c>
      <c r="I825" s="174" t="s">
        <v>65</v>
      </c>
      <c r="J825" s="174">
        <v>0</v>
      </c>
      <c r="K825" s="174">
        <v>0</v>
      </c>
      <c r="L825" s="175">
        <v>20</v>
      </c>
    </row>
    <row r="826" spans="1:12">
      <c r="A826" s="183" t="str">
        <f t="shared" si="26"/>
        <v>東側ケース⑨津野町</v>
      </c>
      <c r="B826" s="160" t="s">
        <v>39</v>
      </c>
      <c r="C826" s="160" t="s">
        <v>109</v>
      </c>
      <c r="D826" s="160" t="s">
        <v>94</v>
      </c>
      <c r="E826" s="160"/>
      <c r="F826" s="172" t="s">
        <v>33</v>
      </c>
      <c r="G826" s="173" t="s">
        <v>65</v>
      </c>
      <c r="H826" s="174">
        <v>80</v>
      </c>
      <c r="I826" s="174" t="s">
        <v>65</v>
      </c>
      <c r="J826" s="174">
        <v>0</v>
      </c>
      <c r="K826" s="174">
        <v>20</v>
      </c>
      <c r="L826" s="175">
        <v>110</v>
      </c>
    </row>
    <row r="827" spans="1:12">
      <c r="A827" s="183" t="str">
        <f t="shared" si="26"/>
        <v>東側ケース⑨四万十町</v>
      </c>
      <c r="B827" s="160" t="s">
        <v>39</v>
      </c>
      <c r="C827" s="160" t="s">
        <v>109</v>
      </c>
      <c r="D827" s="160" t="s">
        <v>94</v>
      </c>
      <c r="E827" s="160"/>
      <c r="F827" s="172" t="s">
        <v>34</v>
      </c>
      <c r="G827" s="173">
        <v>30</v>
      </c>
      <c r="H827" s="174">
        <v>1500</v>
      </c>
      <c r="I827" s="174">
        <v>20</v>
      </c>
      <c r="J827" s="174">
        <v>910</v>
      </c>
      <c r="K827" s="174">
        <v>50</v>
      </c>
      <c r="L827" s="175">
        <v>2500</v>
      </c>
    </row>
    <row r="828" spans="1:12">
      <c r="A828" s="183" t="str">
        <f t="shared" si="26"/>
        <v>東側ケース⑨大月町</v>
      </c>
      <c r="B828" s="160" t="s">
        <v>39</v>
      </c>
      <c r="C828" s="160" t="s">
        <v>109</v>
      </c>
      <c r="D828" s="160" t="s">
        <v>94</v>
      </c>
      <c r="E828" s="160"/>
      <c r="F828" s="172" t="s">
        <v>35</v>
      </c>
      <c r="G828" s="173">
        <v>30</v>
      </c>
      <c r="H828" s="174">
        <v>10</v>
      </c>
      <c r="I828" s="174" t="s">
        <v>65</v>
      </c>
      <c r="J828" s="174">
        <v>1000</v>
      </c>
      <c r="K828" s="174">
        <v>10</v>
      </c>
      <c r="L828" s="175">
        <v>1100</v>
      </c>
    </row>
    <row r="829" spans="1:12">
      <c r="A829" s="183" t="str">
        <f t="shared" si="26"/>
        <v>東側ケース⑨三原村</v>
      </c>
      <c r="B829" s="160" t="s">
        <v>39</v>
      </c>
      <c r="C829" s="160" t="s">
        <v>109</v>
      </c>
      <c r="D829" s="160" t="s">
        <v>94</v>
      </c>
      <c r="E829" s="160"/>
      <c r="F829" s="172" t="s">
        <v>36</v>
      </c>
      <c r="G829" s="173" t="s">
        <v>65</v>
      </c>
      <c r="H829" s="174">
        <v>30</v>
      </c>
      <c r="I829" s="174" t="s">
        <v>65</v>
      </c>
      <c r="J829" s="174">
        <v>0</v>
      </c>
      <c r="K829" s="174">
        <v>10</v>
      </c>
      <c r="L829" s="175">
        <v>30</v>
      </c>
    </row>
    <row r="830" spans="1:12">
      <c r="A830" s="183" t="str">
        <f t="shared" si="26"/>
        <v>東側ケース⑨黒潮町</v>
      </c>
      <c r="B830" s="160" t="s">
        <v>39</v>
      </c>
      <c r="C830" s="160" t="s">
        <v>109</v>
      </c>
      <c r="D830" s="160" t="s">
        <v>94</v>
      </c>
      <c r="E830" s="160"/>
      <c r="F830" s="176" t="s">
        <v>37</v>
      </c>
      <c r="G830" s="177">
        <v>20</v>
      </c>
      <c r="H830" s="178">
        <v>2000</v>
      </c>
      <c r="I830" s="178">
        <v>30</v>
      </c>
      <c r="J830" s="178">
        <v>2800</v>
      </c>
      <c r="K830" s="178">
        <v>110</v>
      </c>
      <c r="L830" s="179">
        <v>5000</v>
      </c>
    </row>
    <row r="831" spans="1:12">
      <c r="A831" s="183" t="str">
        <f t="shared" si="26"/>
        <v>合計</v>
      </c>
      <c r="B831" s="163"/>
      <c r="C831" s="163"/>
      <c r="D831" s="163"/>
      <c r="E831" s="163"/>
      <c r="F831" s="164" t="s">
        <v>122</v>
      </c>
      <c r="G831" s="180">
        <v>1100</v>
      </c>
      <c r="H831" s="181">
        <v>48000</v>
      </c>
      <c r="I831" s="181">
        <v>400</v>
      </c>
      <c r="J831" s="181">
        <v>48000</v>
      </c>
      <c r="K831" s="181">
        <v>4400</v>
      </c>
      <c r="L831" s="182">
        <v>102000</v>
      </c>
    </row>
    <row r="832" spans="1:12">
      <c r="A832" s="183" t="str">
        <f t="shared" si="26"/>
        <v>00市町村名</v>
      </c>
      <c r="B832" s="163">
        <v>0</v>
      </c>
      <c r="C832" s="163">
        <v>0</v>
      </c>
      <c r="D832" s="163">
        <v>0</v>
      </c>
      <c r="E832" s="163"/>
      <c r="F832" s="164" t="s">
        <v>86</v>
      </c>
      <c r="G832" s="165" t="s">
        <v>117</v>
      </c>
      <c r="H832" s="166" t="s">
        <v>118</v>
      </c>
      <c r="I832" s="166" t="s">
        <v>119</v>
      </c>
      <c r="J832" s="166" t="s">
        <v>120</v>
      </c>
      <c r="K832" s="166" t="s">
        <v>121</v>
      </c>
      <c r="L832" s="167" t="s">
        <v>122</v>
      </c>
    </row>
    <row r="833" spans="1:12">
      <c r="A833" s="183" t="str">
        <f t="shared" si="26"/>
        <v>東側ケース⑨高知市</v>
      </c>
      <c r="B833" s="160" t="s">
        <v>39</v>
      </c>
      <c r="C833" s="160" t="s">
        <v>109</v>
      </c>
      <c r="D833" s="160" t="s">
        <v>96</v>
      </c>
      <c r="E833" s="160"/>
      <c r="F833" s="168" t="s">
        <v>4</v>
      </c>
      <c r="G833" s="169">
        <v>340</v>
      </c>
      <c r="H833" s="170">
        <v>10000</v>
      </c>
      <c r="I833" s="170">
        <v>110</v>
      </c>
      <c r="J833" s="170">
        <v>12000</v>
      </c>
      <c r="K833" s="170">
        <v>2800</v>
      </c>
      <c r="L833" s="171">
        <v>26000</v>
      </c>
    </row>
    <row r="834" spans="1:12">
      <c r="A834" s="183" t="str">
        <f t="shared" si="26"/>
        <v>東側ケース⑨室戸市</v>
      </c>
      <c r="B834" s="160" t="s">
        <v>39</v>
      </c>
      <c r="C834" s="160" t="s">
        <v>109</v>
      </c>
      <c r="D834" s="160" t="s">
        <v>96</v>
      </c>
      <c r="E834" s="160"/>
      <c r="F834" s="172" t="s">
        <v>5</v>
      </c>
      <c r="G834" s="173">
        <v>10</v>
      </c>
      <c r="H834" s="174">
        <v>8000</v>
      </c>
      <c r="I834" s="174">
        <v>40</v>
      </c>
      <c r="J834" s="174">
        <v>1700</v>
      </c>
      <c r="K834" s="174">
        <v>500</v>
      </c>
      <c r="L834" s="175">
        <v>10000</v>
      </c>
    </row>
    <row r="835" spans="1:12">
      <c r="A835" s="183" t="str">
        <f t="shared" si="26"/>
        <v>東側ケース⑨安芸市</v>
      </c>
      <c r="B835" s="160" t="s">
        <v>39</v>
      </c>
      <c r="C835" s="160" t="s">
        <v>109</v>
      </c>
      <c r="D835" s="160" t="s">
        <v>96</v>
      </c>
      <c r="E835" s="160"/>
      <c r="F835" s="172" t="s">
        <v>6</v>
      </c>
      <c r="G835" s="173">
        <v>30</v>
      </c>
      <c r="H835" s="174">
        <v>6000</v>
      </c>
      <c r="I835" s="174">
        <v>20</v>
      </c>
      <c r="J835" s="174">
        <v>590</v>
      </c>
      <c r="K835" s="174">
        <v>1100</v>
      </c>
      <c r="L835" s="175">
        <v>7800</v>
      </c>
    </row>
    <row r="836" spans="1:12">
      <c r="A836" s="183" t="str">
        <f t="shared" si="26"/>
        <v>東側ケース⑨南国市</v>
      </c>
      <c r="B836" s="160" t="s">
        <v>39</v>
      </c>
      <c r="C836" s="160" t="s">
        <v>109</v>
      </c>
      <c r="D836" s="160" t="s">
        <v>96</v>
      </c>
      <c r="E836" s="160"/>
      <c r="F836" s="172" t="s">
        <v>7</v>
      </c>
      <c r="G836" s="173">
        <v>20</v>
      </c>
      <c r="H836" s="174">
        <v>2400</v>
      </c>
      <c r="I836" s="174">
        <v>10</v>
      </c>
      <c r="J836" s="174">
        <v>2200</v>
      </c>
      <c r="K836" s="174">
        <v>300</v>
      </c>
      <c r="L836" s="175">
        <v>4900</v>
      </c>
    </row>
    <row r="837" spans="1:12">
      <c r="A837" s="183" t="str">
        <f t="shared" si="26"/>
        <v>東側ケース⑨土佐市</v>
      </c>
      <c r="B837" s="160" t="s">
        <v>39</v>
      </c>
      <c r="C837" s="160" t="s">
        <v>109</v>
      </c>
      <c r="D837" s="160" t="s">
        <v>96</v>
      </c>
      <c r="E837" s="160"/>
      <c r="F837" s="172" t="s">
        <v>8</v>
      </c>
      <c r="G837" s="173">
        <v>270</v>
      </c>
      <c r="H837" s="174">
        <v>1300</v>
      </c>
      <c r="I837" s="174">
        <v>20</v>
      </c>
      <c r="J837" s="174">
        <v>3000</v>
      </c>
      <c r="K837" s="174">
        <v>90</v>
      </c>
      <c r="L837" s="175">
        <v>4700</v>
      </c>
    </row>
    <row r="838" spans="1:12">
      <c r="A838" s="183" t="str">
        <f t="shared" si="26"/>
        <v>東側ケース⑨須崎市</v>
      </c>
      <c r="B838" s="160" t="s">
        <v>39</v>
      </c>
      <c r="C838" s="160" t="s">
        <v>109</v>
      </c>
      <c r="D838" s="160" t="s">
        <v>96</v>
      </c>
      <c r="E838" s="160"/>
      <c r="F838" s="172" t="s">
        <v>9</v>
      </c>
      <c r="G838" s="173">
        <v>50</v>
      </c>
      <c r="H838" s="174">
        <v>560</v>
      </c>
      <c r="I838" s="174">
        <v>10</v>
      </c>
      <c r="J838" s="174">
        <v>6100</v>
      </c>
      <c r="K838" s="174">
        <v>100</v>
      </c>
      <c r="L838" s="175">
        <v>6800</v>
      </c>
    </row>
    <row r="839" spans="1:12">
      <c r="A839" s="183" t="str">
        <f t="shared" si="26"/>
        <v>東側ケース⑨宿毛市</v>
      </c>
      <c r="B839" s="160" t="s">
        <v>39</v>
      </c>
      <c r="C839" s="160" t="s">
        <v>109</v>
      </c>
      <c r="D839" s="160" t="s">
        <v>96</v>
      </c>
      <c r="E839" s="160"/>
      <c r="F839" s="172" t="s">
        <v>10</v>
      </c>
      <c r="G839" s="173">
        <v>10</v>
      </c>
      <c r="H839" s="174">
        <v>40</v>
      </c>
      <c r="I839" s="174" t="s">
        <v>65</v>
      </c>
      <c r="J839" s="174">
        <v>4000</v>
      </c>
      <c r="K839" s="174">
        <v>30</v>
      </c>
      <c r="L839" s="175">
        <v>4000</v>
      </c>
    </row>
    <row r="840" spans="1:12">
      <c r="A840" s="183" t="str">
        <f t="shared" si="26"/>
        <v>東側ケース⑨土佐清水市</v>
      </c>
      <c r="B840" s="160" t="s">
        <v>39</v>
      </c>
      <c r="C840" s="160" t="s">
        <v>109</v>
      </c>
      <c r="D840" s="160" t="s">
        <v>96</v>
      </c>
      <c r="E840" s="160"/>
      <c r="F840" s="172" t="s">
        <v>11</v>
      </c>
      <c r="G840" s="173">
        <v>30</v>
      </c>
      <c r="H840" s="174">
        <v>1400</v>
      </c>
      <c r="I840" s="174">
        <v>20</v>
      </c>
      <c r="J840" s="174">
        <v>4900</v>
      </c>
      <c r="K840" s="174">
        <v>120</v>
      </c>
      <c r="L840" s="175">
        <v>6500</v>
      </c>
    </row>
    <row r="841" spans="1:12">
      <c r="A841" s="183" t="str">
        <f t="shared" si="26"/>
        <v>東側ケース⑨四万十市</v>
      </c>
      <c r="B841" s="160" t="s">
        <v>39</v>
      </c>
      <c r="C841" s="160" t="s">
        <v>109</v>
      </c>
      <c r="D841" s="160" t="s">
        <v>96</v>
      </c>
      <c r="E841" s="160"/>
      <c r="F841" s="172" t="s">
        <v>12</v>
      </c>
      <c r="G841" s="173">
        <v>140</v>
      </c>
      <c r="H841" s="174">
        <v>1300</v>
      </c>
      <c r="I841" s="174">
        <v>30</v>
      </c>
      <c r="J841" s="174">
        <v>320</v>
      </c>
      <c r="K841" s="174">
        <v>230</v>
      </c>
      <c r="L841" s="175">
        <v>2000</v>
      </c>
    </row>
    <row r="842" spans="1:12">
      <c r="A842" s="183" t="str">
        <f t="shared" si="26"/>
        <v>東側ケース⑨香南市</v>
      </c>
      <c r="B842" s="160" t="s">
        <v>39</v>
      </c>
      <c r="C842" s="160" t="s">
        <v>109</v>
      </c>
      <c r="D842" s="160" t="s">
        <v>96</v>
      </c>
      <c r="E842" s="160"/>
      <c r="F842" s="172" t="s">
        <v>13</v>
      </c>
      <c r="G842" s="173">
        <v>10</v>
      </c>
      <c r="H842" s="174">
        <v>2000</v>
      </c>
      <c r="I842" s="174">
        <v>10</v>
      </c>
      <c r="J842" s="174">
        <v>3600</v>
      </c>
      <c r="K842" s="174">
        <v>90</v>
      </c>
      <c r="L842" s="175">
        <v>5700</v>
      </c>
    </row>
    <row r="843" spans="1:12">
      <c r="A843" s="183" t="str">
        <f t="shared" si="26"/>
        <v>東側ケース⑨香美市</v>
      </c>
      <c r="B843" s="160" t="s">
        <v>39</v>
      </c>
      <c r="C843" s="160" t="s">
        <v>109</v>
      </c>
      <c r="D843" s="160" t="s">
        <v>96</v>
      </c>
      <c r="E843" s="160"/>
      <c r="F843" s="172" t="s">
        <v>14</v>
      </c>
      <c r="G843" s="173" t="s">
        <v>65</v>
      </c>
      <c r="H843" s="174">
        <v>1700</v>
      </c>
      <c r="I843" s="174">
        <v>10</v>
      </c>
      <c r="J843" s="174">
        <v>0</v>
      </c>
      <c r="K843" s="174">
        <v>840</v>
      </c>
      <c r="L843" s="175">
        <v>2600</v>
      </c>
    </row>
    <row r="844" spans="1:12">
      <c r="A844" s="183" t="str">
        <f t="shared" si="26"/>
        <v>東側ケース⑨東洋町</v>
      </c>
      <c r="B844" s="160" t="s">
        <v>39</v>
      </c>
      <c r="C844" s="160" t="s">
        <v>109</v>
      </c>
      <c r="D844" s="160" t="s">
        <v>96</v>
      </c>
      <c r="E844" s="160"/>
      <c r="F844" s="172" t="s">
        <v>15</v>
      </c>
      <c r="G844" s="173">
        <v>10</v>
      </c>
      <c r="H844" s="174">
        <v>890</v>
      </c>
      <c r="I844" s="174">
        <v>10</v>
      </c>
      <c r="J844" s="174">
        <v>980</v>
      </c>
      <c r="K844" s="174">
        <v>70</v>
      </c>
      <c r="L844" s="175">
        <v>2000</v>
      </c>
    </row>
    <row r="845" spans="1:12">
      <c r="A845" s="183" t="str">
        <f t="shared" si="26"/>
        <v>東側ケース⑨奈半利町</v>
      </c>
      <c r="B845" s="160" t="s">
        <v>39</v>
      </c>
      <c r="C845" s="160" t="s">
        <v>109</v>
      </c>
      <c r="D845" s="160" t="s">
        <v>96</v>
      </c>
      <c r="E845" s="160"/>
      <c r="F845" s="172" t="s">
        <v>16</v>
      </c>
      <c r="G845" s="173" t="s">
        <v>65</v>
      </c>
      <c r="H845" s="174">
        <v>1700</v>
      </c>
      <c r="I845" s="174">
        <v>10</v>
      </c>
      <c r="J845" s="174">
        <v>200</v>
      </c>
      <c r="K845" s="174">
        <v>80</v>
      </c>
      <c r="L845" s="175">
        <v>2000</v>
      </c>
    </row>
    <row r="846" spans="1:12">
      <c r="A846" s="183" t="str">
        <f t="shared" si="26"/>
        <v>東側ケース⑨田野町</v>
      </c>
      <c r="B846" s="160" t="s">
        <v>39</v>
      </c>
      <c r="C846" s="160" t="s">
        <v>109</v>
      </c>
      <c r="D846" s="160" t="s">
        <v>96</v>
      </c>
      <c r="E846" s="160"/>
      <c r="F846" s="172" t="s">
        <v>17</v>
      </c>
      <c r="G846" s="173">
        <v>10</v>
      </c>
      <c r="H846" s="174">
        <v>2100</v>
      </c>
      <c r="I846" s="174" t="s">
        <v>65</v>
      </c>
      <c r="J846" s="174">
        <v>110</v>
      </c>
      <c r="K846" s="174">
        <v>120</v>
      </c>
      <c r="L846" s="175">
        <v>2300</v>
      </c>
    </row>
    <row r="847" spans="1:12">
      <c r="A847" s="183" t="str">
        <f t="shared" si="26"/>
        <v>東側ケース⑨安田町</v>
      </c>
      <c r="B847" s="160" t="s">
        <v>39</v>
      </c>
      <c r="C847" s="160" t="s">
        <v>109</v>
      </c>
      <c r="D847" s="160" t="s">
        <v>96</v>
      </c>
      <c r="E847" s="160"/>
      <c r="F847" s="172" t="s">
        <v>18</v>
      </c>
      <c r="G847" s="173" t="s">
        <v>65</v>
      </c>
      <c r="H847" s="174">
        <v>1700</v>
      </c>
      <c r="I847" s="174">
        <v>10</v>
      </c>
      <c r="J847" s="174">
        <v>10</v>
      </c>
      <c r="K847" s="174">
        <v>110</v>
      </c>
      <c r="L847" s="175">
        <v>1900</v>
      </c>
    </row>
    <row r="848" spans="1:12">
      <c r="A848" s="183" t="str">
        <f t="shared" ref="A848:A911" si="27">B848&amp;C848&amp;F848</f>
        <v>東側ケース⑨北川村</v>
      </c>
      <c r="B848" s="160" t="s">
        <v>39</v>
      </c>
      <c r="C848" s="160" t="s">
        <v>109</v>
      </c>
      <c r="D848" s="160" t="s">
        <v>96</v>
      </c>
      <c r="E848" s="160"/>
      <c r="F848" s="172" t="s">
        <v>19</v>
      </c>
      <c r="G848" s="173">
        <v>0</v>
      </c>
      <c r="H848" s="174">
        <v>990</v>
      </c>
      <c r="I848" s="174">
        <v>10</v>
      </c>
      <c r="J848" s="174">
        <v>0</v>
      </c>
      <c r="K848" s="174">
        <v>30</v>
      </c>
      <c r="L848" s="175">
        <v>1000</v>
      </c>
    </row>
    <row r="849" spans="1:12">
      <c r="A849" s="183" t="str">
        <f t="shared" si="27"/>
        <v>東側ケース⑨馬路村</v>
      </c>
      <c r="B849" s="160" t="s">
        <v>39</v>
      </c>
      <c r="C849" s="160" t="s">
        <v>109</v>
      </c>
      <c r="D849" s="160" t="s">
        <v>96</v>
      </c>
      <c r="E849" s="160"/>
      <c r="F849" s="172" t="s">
        <v>20</v>
      </c>
      <c r="G849" s="173">
        <v>0</v>
      </c>
      <c r="H849" s="174">
        <v>240</v>
      </c>
      <c r="I849" s="174">
        <v>10</v>
      </c>
      <c r="J849" s="174">
        <v>0</v>
      </c>
      <c r="K849" s="174">
        <v>40</v>
      </c>
      <c r="L849" s="175">
        <v>290</v>
      </c>
    </row>
    <row r="850" spans="1:12">
      <c r="A850" s="183" t="str">
        <f t="shared" si="27"/>
        <v>東側ケース⑨芸西村</v>
      </c>
      <c r="B850" s="160" t="s">
        <v>39</v>
      </c>
      <c r="C850" s="160" t="s">
        <v>109</v>
      </c>
      <c r="D850" s="160" t="s">
        <v>96</v>
      </c>
      <c r="E850" s="160"/>
      <c r="F850" s="172" t="s">
        <v>21</v>
      </c>
      <c r="G850" s="173" t="s">
        <v>65</v>
      </c>
      <c r="H850" s="174">
        <v>330</v>
      </c>
      <c r="I850" s="174" t="s">
        <v>65</v>
      </c>
      <c r="J850" s="174" t="s">
        <v>65</v>
      </c>
      <c r="K850" s="174">
        <v>40</v>
      </c>
      <c r="L850" s="175">
        <v>370</v>
      </c>
    </row>
    <row r="851" spans="1:12">
      <c r="A851" s="183" t="str">
        <f t="shared" si="27"/>
        <v>東側ケース⑨本山町</v>
      </c>
      <c r="B851" s="160" t="s">
        <v>39</v>
      </c>
      <c r="C851" s="160" t="s">
        <v>109</v>
      </c>
      <c r="D851" s="160" t="s">
        <v>96</v>
      </c>
      <c r="E851" s="160"/>
      <c r="F851" s="172" t="s">
        <v>22</v>
      </c>
      <c r="G851" s="173">
        <v>0</v>
      </c>
      <c r="H851" s="174" t="s">
        <v>65</v>
      </c>
      <c r="I851" s="174" t="s">
        <v>65</v>
      </c>
      <c r="J851" s="174">
        <v>0</v>
      </c>
      <c r="K851" s="174">
        <v>0</v>
      </c>
      <c r="L851" s="175" t="s">
        <v>65</v>
      </c>
    </row>
    <row r="852" spans="1:12">
      <c r="A852" s="183" t="str">
        <f t="shared" si="27"/>
        <v>東側ケース⑨大豊町</v>
      </c>
      <c r="B852" s="160" t="s">
        <v>39</v>
      </c>
      <c r="C852" s="160" t="s">
        <v>109</v>
      </c>
      <c r="D852" s="160" t="s">
        <v>96</v>
      </c>
      <c r="E852" s="160"/>
      <c r="F852" s="172" t="s">
        <v>23</v>
      </c>
      <c r="G852" s="173" t="s">
        <v>65</v>
      </c>
      <c r="H852" s="174">
        <v>80</v>
      </c>
      <c r="I852" s="174" t="s">
        <v>65</v>
      </c>
      <c r="J852" s="174">
        <v>0</v>
      </c>
      <c r="K852" s="174">
        <v>10</v>
      </c>
      <c r="L852" s="175">
        <v>90</v>
      </c>
    </row>
    <row r="853" spans="1:12">
      <c r="A853" s="183" t="str">
        <f t="shared" si="27"/>
        <v>東側ケース⑨土佐町</v>
      </c>
      <c r="B853" s="160" t="s">
        <v>39</v>
      </c>
      <c r="C853" s="160" t="s">
        <v>109</v>
      </c>
      <c r="D853" s="160" t="s">
        <v>96</v>
      </c>
      <c r="E853" s="160"/>
      <c r="F853" s="172" t="s">
        <v>24</v>
      </c>
      <c r="G853" s="173">
        <v>0</v>
      </c>
      <c r="H853" s="174">
        <v>0</v>
      </c>
      <c r="I853" s="174" t="s">
        <v>65</v>
      </c>
      <c r="J853" s="174">
        <v>0</v>
      </c>
      <c r="K853" s="174">
        <v>0</v>
      </c>
      <c r="L853" s="175" t="s">
        <v>65</v>
      </c>
    </row>
    <row r="854" spans="1:12">
      <c r="A854" s="183" t="str">
        <f t="shared" si="27"/>
        <v>東側ケース⑨大川村</v>
      </c>
      <c r="B854" s="160" t="s">
        <v>39</v>
      </c>
      <c r="C854" s="160" t="s">
        <v>109</v>
      </c>
      <c r="D854" s="160" t="s">
        <v>96</v>
      </c>
      <c r="E854" s="160"/>
      <c r="F854" s="172" t="s">
        <v>25</v>
      </c>
      <c r="G854" s="173">
        <v>0</v>
      </c>
      <c r="H854" s="174" t="s">
        <v>65</v>
      </c>
      <c r="I854" s="174" t="s">
        <v>65</v>
      </c>
      <c r="J854" s="174">
        <v>0</v>
      </c>
      <c r="K854" s="174" t="s">
        <v>65</v>
      </c>
      <c r="L854" s="175" t="s">
        <v>65</v>
      </c>
    </row>
    <row r="855" spans="1:12">
      <c r="A855" s="183" t="str">
        <f t="shared" si="27"/>
        <v>東側ケース⑨いの町</v>
      </c>
      <c r="B855" s="160" t="s">
        <v>39</v>
      </c>
      <c r="C855" s="160" t="s">
        <v>109</v>
      </c>
      <c r="D855" s="160" t="s">
        <v>96</v>
      </c>
      <c r="E855" s="160"/>
      <c r="F855" s="172" t="s">
        <v>26</v>
      </c>
      <c r="G855" s="173">
        <v>40</v>
      </c>
      <c r="H855" s="174">
        <v>130</v>
      </c>
      <c r="I855" s="174">
        <v>10</v>
      </c>
      <c r="J855" s="174">
        <v>0</v>
      </c>
      <c r="K855" s="174">
        <v>40</v>
      </c>
      <c r="L855" s="175">
        <v>210</v>
      </c>
    </row>
    <row r="856" spans="1:12">
      <c r="A856" s="183" t="str">
        <f t="shared" si="27"/>
        <v>東側ケース⑨仁淀川町</v>
      </c>
      <c r="B856" s="160" t="s">
        <v>39</v>
      </c>
      <c r="C856" s="160" t="s">
        <v>109</v>
      </c>
      <c r="D856" s="160" t="s">
        <v>96</v>
      </c>
      <c r="E856" s="160"/>
      <c r="F856" s="172" t="s">
        <v>27</v>
      </c>
      <c r="G856" s="173" t="s">
        <v>65</v>
      </c>
      <c r="H856" s="174" t="s">
        <v>65</v>
      </c>
      <c r="I856" s="174" t="s">
        <v>65</v>
      </c>
      <c r="J856" s="174">
        <v>0</v>
      </c>
      <c r="K856" s="174">
        <v>20</v>
      </c>
      <c r="L856" s="175">
        <v>20</v>
      </c>
    </row>
    <row r="857" spans="1:12">
      <c r="A857" s="183" t="str">
        <f t="shared" si="27"/>
        <v>東側ケース⑨中土佐町</v>
      </c>
      <c r="B857" s="160" t="s">
        <v>39</v>
      </c>
      <c r="C857" s="160" t="s">
        <v>109</v>
      </c>
      <c r="D857" s="160" t="s">
        <v>96</v>
      </c>
      <c r="E857" s="160"/>
      <c r="F857" s="172" t="s">
        <v>28</v>
      </c>
      <c r="G857" s="173">
        <v>30</v>
      </c>
      <c r="H857" s="174">
        <v>530</v>
      </c>
      <c r="I857" s="174">
        <v>10</v>
      </c>
      <c r="J857" s="174">
        <v>3000</v>
      </c>
      <c r="K857" s="174">
        <v>20</v>
      </c>
      <c r="L857" s="175">
        <v>3600</v>
      </c>
    </row>
    <row r="858" spans="1:12">
      <c r="A858" s="183" t="str">
        <f t="shared" si="27"/>
        <v>東側ケース⑨佐川町</v>
      </c>
      <c r="B858" s="160" t="s">
        <v>39</v>
      </c>
      <c r="C858" s="160" t="s">
        <v>109</v>
      </c>
      <c r="D858" s="160" t="s">
        <v>96</v>
      </c>
      <c r="E858" s="160"/>
      <c r="F858" s="172" t="s">
        <v>29</v>
      </c>
      <c r="G858" s="173" t="s">
        <v>65</v>
      </c>
      <c r="H858" s="174">
        <v>320</v>
      </c>
      <c r="I858" s="174" t="s">
        <v>65</v>
      </c>
      <c r="J858" s="174">
        <v>0</v>
      </c>
      <c r="K858" s="174">
        <v>20</v>
      </c>
      <c r="L858" s="175">
        <v>340</v>
      </c>
    </row>
    <row r="859" spans="1:12">
      <c r="A859" s="183" t="str">
        <f t="shared" si="27"/>
        <v>東側ケース⑨越知町</v>
      </c>
      <c r="B859" s="160" t="s">
        <v>39</v>
      </c>
      <c r="C859" s="160" t="s">
        <v>109</v>
      </c>
      <c r="D859" s="160" t="s">
        <v>96</v>
      </c>
      <c r="E859" s="160"/>
      <c r="F859" s="172" t="s">
        <v>30</v>
      </c>
      <c r="G859" s="173">
        <v>0</v>
      </c>
      <c r="H859" s="174">
        <v>20</v>
      </c>
      <c r="I859" s="174" t="s">
        <v>65</v>
      </c>
      <c r="J859" s="174">
        <v>0</v>
      </c>
      <c r="K859" s="174">
        <v>330</v>
      </c>
      <c r="L859" s="175">
        <v>350</v>
      </c>
    </row>
    <row r="860" spans="1:12">
      <c r="A860" s="183" t="str">
        <f t="shared" si="27"/>
        <v>東側ケース⑨檮原町</v>
      </c>
      <c r="B860" s="160" t="s">
        <v>39</v>
      </c>
      <c r="C860" s="160" t="s">
        <v>109</v>
      </c>
      <c r="D860" s="160" t="s">
        <v>96</v>
      </c>
      <c r="E860" s="160"/>
      <c r="F860" s="172" t="s">
        <v>31</v>
      </c>
      <c r="G860" s="173" t="s">
        <v>65</v>
      </c>
      <c r="H860" s="174" t="s">
        <v>65</v>
      </c>
      <c r="I860" s="174" t="s">
        <v>65</v>
      </c>
      <c r="J860" s="174">
        <v>0</v>
      </c>
      <c r="K860" s="174">
        <v>0</v>
      </c>
      <c r="L860" s="175" t="s">
        <v>65</v>
      </c>
    </row>
    <row r="861" spans="1:12">
      <c r="A861" s="183" t="str">
        <f t="shared" si="27"/>
        <v>東側ケース⑨日高村</v>
      </c>
      <c r="B861" s="160" t="s">
        <v>39</v>
      </c>
      <c r="C861" s="160" t="s">
        <v>109</v>
      </c>
      <c r="D861" s="160" t="s">
        <v>96</v>
      </c>
      <c r="E861" s="160"/>
      <c r="F861" s="172" t="s">
        <v>32</v>
      </c>
      <c r="G861" s="173">
        <v>10</v>
      </c>
      <c r="H861" s="174">
        <v>10</v>
      </c>
      <c r="I861" s="174" t="s">
        <v>65</v>
      </c>
      <c r="J861" s="174">
        <v>0</v>
      </c>
      <c r="K861" s="174">
        <v>0</v>
      </c>
      <c r="L861" s="175">
        <v>20</v>
      </c>
    </row>
    <row r="862" spans="1:12">
      <c r="A862" s="183" t="str">
        <f t="shared" si="27"/>
        <v>東側ケース⑨津野町</v>
      </c>
      <c r="B862" s="160" t="s">
        <v>39</v>
      </c>
      <c r="C862" s="160" t="s">
        <v>109</v>
      </c>
      <c r="D862" s="160" t="s">
        <v>96</v>
      </c>
      <c r="E862" s="160"/>
      <c r="F862" s="172" t="s">
        <v>33</v>
      </c>
      <c r="G862" s="173" t="s">
        <v>65</v>
      </c>
      <c r="H862" s="174">
        <v>80</v>
      </c>
      <c r="I862" s="174" t="s">
        <v>65</v>
      </c>
      <c r="J862" s="174">
        <v>0</v>
      </c>
      <c r="K862" s="174">
        <v>10</v>
      </c>
      <c r="L862" s="175">
        <v>100</v>
      </c>
    </row>
    <row r="863" spans="1:12">
      <c r="A863" s="183" t="str">
        <f t="shared" si="27"/>
        <v>東側ケース⑨四万十町</v>
      </c>
      <c r="B863" s="160" t="s">
        <v>39</v>
      </c>
      <c r="C863" s="160" t="s">
        <v>109</v>
      </c>
      <c r="D863" s="160" t="s">
        <v>96</v>
      </c>
      <c r="E863" s="160"/>
      <c r="F863" s="172" t="s">
        <v>34</v>
      </c>
      <c r="G863" s="173">
        <v>30</v>
      </c>
      <c r="H863" s="174">
        <v>1500</v>
      </c>
      <c r="I863" s="174">
        <v>20</v>
      </c>
      <c r="J863" s="174">
        <v>910</v>
      </c>
      <c r="K863" s="174">
        <v>140</v>
      </c>
      <c r="L863" s="175">
        <v>2600</v>
      </c>
    </row>
    <row r="864" spans="1:12">
      <c r="A864" s="183" t="str">
        <f t="shared" si="27"/>
        <v>東側ケース⑨大月町</v>
      </c>
      <c r="B864" s="160" t="s">
        <v>39</v>
      </c>
      <c r="C864" s="160" t="s">
        <v>109</v>
      </c>
      <c r="D864" s="160" t="s">
        <v>96</v>
      </c>
      <c r="E864" s="160"/>
      <c r="F864" s="172" t="s">
        <v>35</v>
      </c>
      <c r="G864" s="173">
        <v>30</v>
      </c>
      <c r="H864" s="174">
        <v>10</v>
      </c>
      <c r="I864" s="174" t="s">
        <v>65</v>
      </c>
      <c r="J864" s="174">
        <v>1000</v>
      </c>
      <c r="K864" s="174">
        <v>20</v>
      </c>
      <c r="L864" s="175">
        <v>1100</v>
      </c>
    </row>
    <row r="865" spans="1:12">
      <c r="A865" s="183" t="str">
        <f t="shared" si="27"/>
        <v>東側ケース⑨三原村</v>
      </c>
      <c r="B865" s="160" t="s">
        <v>39</v>
      </c>
      <c r="C865" s="160" t="s">
        <v>109</v>
      </c>
      <c r="D865" s="160" t="s">
        <v>96</v>
      </c>
      <c r="E865" s="160"/>
      <c r="F865" s="172" t="s">
        <v>36</v>
      </c>
      <c r="G865" s="173" t="s">
        <v>65</v>
      </c>
      <c r="H865" s="174">
        <v>30</v>
      </c>
      <c r="I865" s="174" t="s">
        <v>65</v>
      </c>
      <c r="J865" s="174">
        <v>0</v>
      </c>
      <c r="K865" s="174">
        <v>10</v>
      </c>
      <c r="L865" s="175">
        <v>40</v>
      </c>
    </row>
    <row r="866" spans="1:12">
      <c r="A866" s="183" t="str">
        <f t="shared" si="27"/>
        <v>東側ケース⑨黒潮町</v>
      </c>
      <c r="B866" s="160" t="s">
        <v>39</v>
      </c>
      <c r="C866" s="160" t="s">
        <v>109</v>
      </c>
      <c r="D866" s="160" t="s">
        <v>96</v>
      </c>
      <c r="E866" s="160"/>
      <c r="F866" s="176" t="s">
        <v>37</v>
      </c>
      <c r="G866" s="177">
        <v>20</v>
      </c>
      <c r="H866" s="178">
        <v>2000</v>
      </c>
      <c r="I866" s="178">
        <v>30</v>
      </c>
      <c r="J866" s="178">
        <v>2800</v>
      </c>
      <c r="K866" s="178">
        <v>240</v>
      </c>
      <c r="L866" s="179">
        <v>5100</v>
      </c>
    </row>
    <row r="867" spans="1:12">
      <c r="A867" s="183" t="str">
        <f t="shared" si="27"/>
        <v>合計</v>
      </c>
      <c r="B867" s="163"/>
      <c r="C867" s="163"/>
      <c r="D867" s="163"/>
      <c r="E867" s="163"/>
      <c r="F867" s="164" t="s">
        <v>122</v>
      </c>
      <c r="G867" s="180">
        <v>1100</v>
      </c>
      <c r="H867" s="181">
        <v>48000</v>
      </c>
      <c r="I867" s="181">
        <v>400</v>
      </c>
      <c r="J867" s="181">
        <v>48000</v>
      </c>
      <c r="K867" s="181">
        <v>7500</v>
      </c>
      <c r="L867" s="182">
        <v>105000</v>
      </c>
    </row>
    <row r="868" spans="1:12">
      <c r="A868" s="183" t="str">
        <f t="shared" si="27"/>
        <v>00市町村名</v>
      </c>
      <c r="B868" s="163">
        <v>0</v>
      </c>
      <c r="C868" s="163">
        <v>0</v>
      </c>
      <c r="D868" s="163">
        <v>0</v>
      </c>
      <c r="E868" s="163"/>
      <c r="F868" s="164" t="s">
        <v>86</v>
      </c>
      <c r="G868" s="165" t="s">
        <v>117</v>
      </c>
      <c r="H868" s="166" t="s">
        <v>118</v>
      </c>
      <c r="I868" s="166" t="s">
        <v>119</v>
      </c>
      <c r="J868" s="166" t="s">
        <v>120</v>
      </c>
      <c r="K868" s="166" t="s">
        <v>121</v>
      </c>
      <c r="L868" s="167" t="s">
        <v>122</v>
      </c>
    </row>
    <row r="869" spans="1:12">
      <c r="A869" s="183" t="str">
        <f t="shared" si="27"/>
        <v>西側ケース④高知市</v>
      </c>
      <c r="B869" s="160" t="s">
        <v>40</v>
      </c>
      <c r="C869" s="160" t="s">
        <v>67</v>
      </c>
      <c r="D869" s="160" t="s">
        <v>83</v>
      </c>
      <c r="E869" s="160"/>
      <c r="F869" s="168" t="s">
        <v>4</v>
      </c>
      <c r="G869" s="169">
        <v>340</v>
      </c>
      <c r="H869" s="170">
        <v>6700</v>
      </c>
      <c r="I869" s="170">
        <v>70</v>
      </c>
      <c r="J869" s="170">
        <v>21000</v>
      </c>
      <c r="K869" s="170">
        <v>710</v>
      </c>
      <c r="L869" s="171">
        <v>29000</v>
      </c>
    </row>
    <row r="870" spans="1:12">
      <c r="A870" s="183" t="str">
        <f t="shared" si="27"/>
        <v>西側ケース④室戸市</v>
      </c>
      <c r="B870" s="160" t="s">
        <v>40</v>
      </c>
      <c r="C870" s="160" t="s">
        <v>67</v>
      </c>
      <c r="D870" s="160" t="s">
        <v>83</v>
      </c>
      <c r="E870" s="160"/>
      <c r="F870" s="172" t="s">
        <v>5</v>
      </c>
      <c r="G870" s="173">
        <v>10</v>
      </c>
      <c r="H870" s="174">
        <v>830</v>
      </c>
      <c r="I870" s="174">
        <v>10</v>
      </c>
      <c r="J870" s="174">
        <v>3900</v>
      </c>
      <c r="K870" s="174">
        <v>60</v>
      </c>
      <c r="L870" s="175">
        <v>4800</v>
      </c>
    </row>
    <row r="871" spans="1:12">
      <c r="A871" s="183" t="str">
        <f t="shared" si="27"/>
        <v>西側ケース④安芸市</v>
      </c>
      <c r="B871" s="160" t="s">
        <v>40</v>
      </c>
      <c r="C871" s="160" t="s">
        <v>67</v>
      </c>
      <c r="D871" s="160" t="s">
        <v>83</v>
      </c>
      <c r="E871" s="160"/>
      <c r="F871" s="172" t="s">
        <v>6</v>
      </c>
      <c r="G871" s="173">
        <v>30</v>
      </c>
      <c r="H871" s="174">
        <v>2000</v>
      </c>
      <c r="I871" s="174">
        <v>10</v>
      </c>
      <c r="J871" s="174">
        <v>3500</v>
      </c>
      <c r="K871" s="174">
        <v>190</v>
      </c>
      <c r="L871" s="175">
        <v>5700</v>
      </c>
    </row>
    <row r="872" spans="1:12">
      <c r="A872" s="183" t="str">
        <f t="shared" si="27"/>
        <v>西側ケース④南国市</v>
      </c>
      <c r="B872" s="160" t="s">
        <v>40</v>
      </c>
      <c r="C872" s="160" t="s">
        <v>67</v>
      </c>
      <c r="D872" s="160" t="s">
        <v>83</v>
      </c>
      <c r="E872" s="160"/>
      <c r="F872" s="172" t="s">
        <v>7</v>
      </c>
      <c r="G872" s="173">
        <v>20</v>
      </c>
      <c r="H872" s="174">
        <v>860</v>
      </c>
      <c r="I872" s="174" t="s">
        <v>65</v>
      </c>
      <c r="J872" s="174">
        <v>4600</v>
      </c>
      <c r="K872" s="174">
        <v>70</v>
      </c>
      <c r="L872" s="175">
        <v>5500</v>
      </c>
    </row>
    <row r="873" spans="1:12">
      <c r="A873" s="183" t="str">
        <f t="shared" si="27"/>
        <v>西側ケース④土佐市</v>
      </c>
      <c r="B873" s="160" t="s">
        <v>40</v>
      </c>
      <c r="C873" s="160" t="s">
        <v>67</v>
      </c>
      <c r="D873" s="160" t="s">
        <v>83</v>
      </c>
      <c r="E873" s="160"/>
      <c r="F873" s="172" t="s">
        <v>8</v>
      </c>
      <c r="G873" s="173">
        <v>270</v>
      </c>
      <c r="H873" s="174">
        <v>1100</v>
      </c>
      <c r="I873" s="174">
        <v>20</v>
      </c>
      <c r="J873" s="174">
        <v>3600</v>
      </c>
      <c r="K873" s="174">
        <v>40</v>
      </c>
      <c r="L873" s="175">
        <v>5000</v>
      </c>
    </row>
    <row r="874" spans="1:12">
      <c r="A874" s="183" t="str">
        <f t="shared" si="27"/>
        <v>西側ケース④須崎市</v>
      </c>
      <c r="B874" s="160" t="s">
        <v>40</v>
      </c>
      <c r="C874" s="160" t="s">
        <v>67</v>
      </c>
      <c r="D874" s="160" t="s">
        <v>83</v>
      </c>
      <c r="E874" s="160"/>
      <c r="F874" s="172" t="s">
        <v>9</v>
      </c>
      <c r="G874" s="173">
        <v>50</v>
      </c>
      <c r="H874" s="174">
        <v>690</v>
      </c>
      <c r="I874" s="174">
        <v>20</v>
      </c>
      <c r="J874" s="174">
        <v>7300</v>
      </c>
      <c r="K874" s="174">
        <v>60</v>
      </c>
      <c r="L874" s="175">
        <v>8100</v>
      </c>
    </row>
    <row r="875" spans="1:12">
      <c r="A875" s="183" t="str">
        <f t="shared" si="27"/>
        <v>西側ケース④宿毛市</v>
      </c>
      <c r="B875" s="160" t="s">
        <v>40</v>
      </c>
      <c r="C875" s="160" t="s">
        <v>67</v>
      </c>
      <c r="D875" s="160" t="s">
        <v>83</v>
      </c>
      <c r="E875" s="160"/>
      <c r="F875" s="172" t="s">
        <v>10</v>
      </c>
      <c r="G875" s="173">
        <v>10</v>
      </c>
      <c r="H875" s="174">
        <v>490</v>
      </c>
      <c r="I875" s="174">
        <v>10</v>
      </c>
      <c r="J875" s="174">
        <v>5200</v>
      </c>
      <c r="K875" s="174">
        <v>10</v>
      </c>
      <c r="L875" s="175">
        <v>5700</v>
      </c>
    </row>
    <row r="876" spans="1:12">
      <c r="A876" s="183" t="str">
        <f t="shared" si="27"/>
        <v>西側ケース④土佐清水市</v>
      </c>
      <c r="B876" s="160" t="s">
        <v>40</v>
      </c>
      <c r="C876" s="160" t="s">
        <v>67</v>
      </c>
      <c r="D876" s="160" t="s">
        <v>83</v>
      </c>
      <c r="E876" s="160"/>
      <c r="F876" s="172" t="s">
        <v>11</v>
      </c>
      <c r="G876" s="173">
        <v>30</v>
      </c>
      <c r="H876" s="174">
        <v>5400</v>
      </c>
      <c r="I876" s="174">
        <v>50</v>
      </c>
      <c r="J876" s="174">
        <v>3900</v>
      </c>
      <c r="K876" s="174">
        <v>90</v>
      </c>
      <c r="L876" s="175">
        <v>9400</v>
      </c>
    </row>
    <row r="877" spans="1:12">
      <c r="A877" s="183" t="str">
        <f t="shared" si="27"/>
        <v>西側ケース④四万十市</v>
      </c>
      <c r="B877" s="160" t="s">
        <v>40</v>
      </c>
      <c r="C877" s="160" t="s">
        <v>67</v>
      </c>
      <c r="D877" s="160" t="s">
        <v>83</v>
      </c>
      <c r="E877" s="160"/>
      <c r="F877" s="172" t="s">
        <v>12</v>
      </c>
      <c r="G877" s="173">
        <v>140</v>
      </c>
      <c r="H877" s="174">
        <v>2000</v>
      </c>
      <c r="I877" s="174">
        <v>40</v>
      </c>
      <c r="J877" s="174">
        <v>950</v>
      </c>
      <c r="K877" s="174">
        <v>150</v>
      </c>
      <c r="L877" s="175">
        <v>3300</v>
      </c>
    </row>
    <row r="878" spans="1:12">
      <c r="A878" s="183" t="str">
        <f t="shared" si="27"/>
        <v>西側ケース④香南市</v>
      </c>
      <c r="B878" s="160" t="s">
        <v>40</v>
      </c>
      <c r="C878" s="160" t="s">
        <v>67</v>
      </c>
      <c r="D878" s="160" t="s">
        <v>83</v>
      </c>
      <c r="E878" s="160"/>
      <c r="F878" s="172" t="s">
        <v>13</v>
      </c>
      <c r="G878" s="173">
        <v>10</v>
      </c>
      <c r="H878" s="174">
        <v>400</v>
      </c>
      <c r="I878" s="174" t="s">
        <v>65</v>
      </c>
      <c r="J878" s="174">
        <v>5300</v>
      </c>
      <c r="K878" s="174">
        <v>20</v>
      </c>
      <c r="L878" s="175">
        <v>5700</v>
      </c>
    </row>
    <row r="879" spans="1:12">
      <c r="A879" s="183" t="str">
        <f t="shared" si="27"/>
        <v>西側ケース④香美市</v>
      </c>
      <c r="B879" s="160" t="s">
        <v>40</v>
      </c>
      <c r="C879" s="160" t="s">
        <v>67</v>
      </c>
      <c r="D879" s="160" t="s">
        <v>83</v>
      </c>
      <c r="E879" s="160"/>
      <c r="F879" s="172" t="s">
        <v>14</v>
      </c>
      <c r="G879" s="173" t="s">
        <v>65</v>
      </c>
      <c r="H879" s="174">
        <v>190</v>
      </c>
      <c r="I879" s="174" t="s">
        <v>65</v>
      </c>
      <c r="J879" s="174">
        <v>0</v>
      </c>
      <c r="K879" s="174">
        <v>310</v>
      </c>
      <c r="L879" s="175">
        <v>500</v>
      </c>
    </row>
    <row r="880" spans="1:12">
      <c r="A880" s="183" t="str">
        <f t="shared" si="27"/>
        <v>西側ケース④東洋町</v>
      </c>
      <c r="B880" s="160" t="s">
        <v>40</v>
      </c>
      <c r="C880" s="160" t="s">
        <v>67</v>
      </c>
      <c r="D880" s="160" t="s">
        <v>83</v>
      </c>
      <c r="E880" s="160"/>
      <c r="F880" s="172" t="s">
        <v>15</v>
      </c>
      <c r="G880" s="173">
        <v>10</v>
      </c>
      <c r="H880" s="174">
        <v>490</v>
      </c>
      <c r="I880" s="174">
        <v>10</v>
      </c>
      <c r="J880" s="174">
        <v>930</v>
      </c>
      <c r="K880" s="174">
        <v>50</v>
      </c>
      <c r="L880" s="175">
        <v>1500</v>
      </c>
    </row>
    <row r="881" spans="1:12">
      <c r="A881" s="183" t="str">
        <f t="shared" si="27"/>
        <v>西側ケース④奈半利町</v>
      </c>
      <c r="B881" s="160" t="s">
        <v>40</v>
      </c>
      <c r="C881" s="160" t="s">
        <v>67</v>
      </c>
      <c r="D881" s="160" t="s">
        <v>83</v>
      </c>
      <c r="E881" s="160"/>
      <c r="F881" s="172" t="s">
        <v>16</v>
      </c>
      <c r="G881" s="173" t="s">
        <v>65</v>
      </c>
      <c r="H881" s="174">
        <v>1100</v>
      </c>
      <c r="I881" s="174">
        <v>10</v>
      </c>
      <c r="J881" s="174">
        <v>580</v>
      </c>
      <c r="K881" s="174">
        <v>20</v>
      </c>
      <c r="L881" s="175">
        <v>1700</v>
      </c>
    </row>
    <row r="882" spans="1:12">
      <c r="A882" s="183" t="str">
        <f t="shared" si="27"/>
        <v>西側ケース④田野町</v>
      </c>
      <c r="B882" s="160" t="s">
        <v>40</v>
      </c>
      <c r="C882" s="160" t="s">
        <v>67</v>
      </c>
      <c r="D882" s="160" t="s">
        <v>83</v>
      </c>
      <c r="E882" s="160"/>
      <c r="F882" s="172" t="s">
        <v>17</v>
      </c>
      <c r="G882" s="173">
        <v>10</v>
      </c>
      <c r="H882" s="174">
        <v>1300</v>
      </c>
      <c r="I882" s="174" t="s">
        <v>65</v>
      </c>
      <c r="J882" s="174">
        <v>530</v>
      </c>
      <c r="K882" s="174">
        <v>60</v>
      </c>
      <c r="L882" s="175">
        <v>1900</v>
      </c>
    </row>
    <row r="883" spans="1:12">
      <c r="A883" s="183" t="str">
        <f t="shared" si="27"/>
        <v>西側ケース④安田町</v>
      </c>
      <c r="B883" s="160" t="s">
        <v>40</v>
      </c>
      <c r="C883" s="160" t="s">
        <v>67</v>
      </c>
      <c r="D883" s="160" t="s">
        <v>83</v>
      </c>
      <c r="E883" s="160"/>
      <c r="F883" s="172" t="s">
        <v>18</v>
      </c>
      <c r="G883" s="173" t="s">
        <v>65</v>
      </c>
      <c r="H883" s="174">
        <v>590</v>
      </c>
      <c r="I883" s="174">
        <v>10</v>
      </c>
      <c r="J883" s="174">
        <v>180</v>
      </c>
      <c r="K883" s="174">
        <v>50</v>
      </c>
      <c r="L883" s="175">
        <v>830</v>
      </c>
    </row>
    <row r="884" spans="1:12">
      <c r="A884" s="183" t="str">
        <f t="shared" si="27"/>
        <v>西側ケース④北川村</v>
      </c>
      <c r="B884" s="160" t="s">
        <v>40</v>
      </c>
      <c r="C884" s="160" t="s">
        <v>67</v>
      </c>
      <c r="D884" s="160" t="s">
        <v>83</v>
      </c>
      <c r="E884" s="160"/>
      <c r="F884" s="172" t="s">
        <v>19</v>
      </c>
      <c r="G884" s="173">
        <v>0</v>
      </c>
      <c r="H884" s="174">
        <v>160</v>
      </c>
      <c r="I884" s="174" t="s">
        <v>65</v>
      </c>
      <c r="J884" s="174">
        <v>0</v>
      </c>
      <c r="K884" s="174">
        <v>10</v>
      </c>
      <c r="L884" s="175">
        <v>170</v>
      </c>
    </row>
    <row r="885" spans="1:12">
      <c r="A885" s="183" t="str">
        <f t="shared" si="27"/>
        <v>西側ケース④馬路村</v>
      </c>
      <c r="B885" s="160" t="s">
        <v>40</v>
      </c>
      <c r="C885" s="160" t="s">
        <v>67</v>
      </c>
      <c r="D885" s="160" t="s">
        <v>83</v>
      </c>
      <c r="E885" s="160"/>
      <c r="F885" s="172" t="s">
        <v>20</v>
      </c>
      <c r="G885" s="173">
        <v>0</v>
      </c>
      <c r="H885" s="174">
        <v>20</v>
      </c>
      <c r="I885" s="174" t="s">
        <v>65</v>
      </c>
      <c r="J885" s="174">
        <v>0</v>
      </c>
      <c r="K885" s="174">
        <v>40</v>
      </c>
      <c r="L885" s="175">
        <v>60</v>
      </c>
    </row>
    <row r="886" spans="1:12">
      <c r="A886" s="183" t="str">
        <f t="shared" si="27"/>
        <v>西側ケース④芸西村</v>
      </c>
      <c r="B886" s="160" t="s">
        <v>40</v>
      </c>
      <c r="C886" s="160" t="s">
        <v>67</v>
      </c>
      <c r="D886" s="160" t="s">
        <v>83</v>
      </c>
      <c r="E886" s="160"/>
      <c r="F886" s="172" t="s">
        <v>21</v>
      </c>
      <c r="G886" s="173" t="s">
        <v>65</v>
      </c>
      <c r="H886" s="174">
        <v>100</v>
      </c>
      <c r="I886" s="174" t="s">
        <v>65</v>
      </c>
      <c r="J886" s="174">
        <v>80</v>
      </c>
      <c r="K886" s="174">
        <v>40</v>
      </c>
      <c r="L886" s="175">
        <v>210</v>
      </c>
    </row>
    <row r="887" spans="1:12">
      <c r="A887" s="183" t="str">
        <f t="shared" si="27"/>
        <v>西側ケース④本山町</v>
      </c>
      <c r="B887" s="160" t="s">
        <v>40</v>
      </c>
      <c r="C887" s="160" t="s">
        <v>67</v>
      </c>
      <c r="D887" s="160" t="s">
        <v>83</v>
      </c>
      <c r="E887" s="160"/>
      <c r="F887" s="172" t="s">
        <v>22</v>
      </c>
      <c r="G887" s="173">
        <v>0</v>
      </c>
      <c r="H887" s="174">
        <v>0</v>
      </c>
      <c r="I887" s="174" t="s">
        <v>65</v>
      </c>
      <c r="J887" s="174">
        <v>0</v>
      </c>
      <c r="K887" s="174">
        <v>0</v>
      </c>
      <c r="L887" s="175" t="s">
        <v>65</v>
      </c>
    </row>
    <row r="888" spans="1:12">
      <c r="A888" s="183" t="str">
        <f t="shared" si="27"/>
        <v>西側ケース④大豊町</v>
      </c>
      <c r="B888" s="160" t="s">
        <v>40</v>
      </c>
      <c r="C888" s="160" t="s">
        <v>67</v>
      </c>
      <c r="D888" s="160" t="s">
        <v>83</v>
      </c>
      <c r="E888" s="160"/>
      <c r="F888" s="172" t="s">
        <v>23</v>
      </c>
      <c r="G888" s="173" t="s">
        <v>65</v>
      </c>
      <c r="H888" s="174">
        <v>10</v>
      </c>
      <c r="I888" s="174" t="s">
        <v>65</v>
      </c>
      <c r="J888" s="174">
        <v>0</v>
      </c>
      <c r="K888" s="174">
        <v>0</v>
      </c>
      <c r="L888" s="175">
        <v>10</v>
      </c>
    </row>
    <row r="889" spans="1:12">
      <c r="A889" s="183" t="str">
        <f t="shared" si="27"/>
        <v>西側ケース④土佐町</v>
      </c>
      <c r="B889" s="160" t="s">
        <v>40</v>
      </c>
      <c r="C889" s="160" t="s">
        <v>67</v>
      </c>
      <c r="D889" s="160" t="s">
        <v>83</v>
      </c>
      <c r="E889" s="160"/>
      <c r="F889" s="172" t="s">
        <v>24</v>
      </c>
      <c r="G889" s="173">
        <v>0</v>
      </c>
      <c r="H889" s="174">
        <v>0</v>
      </c>
      <c r="I889" s="174" t="s">
        <v>65</v>
      </c>
      <c r="J889" s="174">
        <v>0</v>
      </c>
      <c r="K889" s="174">
        <v>0</v>
      </c>
      <c r="L889" s="175" t="s">
        <v>65</v>
      </c>
    </row>
    <row r="890" spans="1:12">
      <c r="A890" s="183" t="str">
        <f t="shared" si="27"/>
        <v>西側ケース④大川村</v>
      </c>
      <c r="B890" s="160" t="s">
        <v>40</v>
      </c>
      <c r="C890" s="160" t="s">
        <v>67</v>
      </c>
      <c r="D890" s="160" t="s">
        <v>83</v>
      </c>
      <c r="E890" s="160"/>
      <c r="F890" s="172" t="s">
        <v>25</v>
      </c>
      <c r="G890" s="173">
        <v>0</v>
      </c>
      <c r="H890" s="174">
        <v>0</v>
      </c>
      <c r="I890" s="174">
        <v>0</v>
      </c>
      <c r="J890" s="174">
        <v>0</v>
      </c>
      <c r="K890" s="174">
        <v>0</v>
      </c>
      <c r="L890" s="175">
        <v>0</v>
      </c>
    </row>
    <row r="891" spans="1:12">
      <c r="A891" s="183" t="str">
        <f t="shared" si="27"/>
        <v>西側ケース④いの町</v>
      </c>
      <c r="B891" s="160" t="s">
        <v>40</v>
      </c>
      <c r="C891" s="160" t="s">
        <v>67</v>
      </c>
      <c r="D891" s="160" t="s">
        <v>83</v>
      </c>
      <c r="E891" s="160"/>
      <c r="F891" s="172" t="s">
        <v>26</v>
      </c>
      <c r="G891" s="173">
        <v>40</v>
      </c>
      <c r="H891" s="174">
        <v>180</v>
      </c>
      <c r="I891" s="174">
        <v>10</v>
      </c>
      <c r="J891" s="174">
        <v>0</v>
      </c>
      <c r="K891" s="174">
        <v>50</v>
      </c>
      <c r="L891" s="175">
        <v>280</v>
      </c>
    </row>
    <row r="892" spans="1:12">
      <c r="A892" s="183" t="str">
        <f t="shared" si="27"/>
        <v>西側ケース④仁淀川町</v>
      </c>
      <c r="B892" s="160" t="s">
        <v>40</v>
      </c>
      <c r="C892" s="160" t="s">
        <v>67</v>
      </c>
      <c r="D892" s="160" t="s">
        <v>83</v>
      </c>
      <c r="E892" s="160"/>
      <c r="F892" s="172" t="s">
        <v>27</v>
      </c>
      <c r="G892" s="173" t="s">
        <v>65</v>
      </c>
      <c r="H892" s="174" t="s">
        <v>65</v>
      </c>
      <c r="I892" s="174" t="s">
        <v>65</v>
      </c>
      <c r="J892" s="174">
        <v>0</v>
      </c>
      <c r="K892" s="174">
        <v>0</v>
      </c>
      <c r="L892" s="175" t="s">
        <v>65</v>
      </c>
    </row>
    <row r="893" spans="1:12">
      <c r="A893" s="183" t="str">
        <f t="shared" si="27"/>
        <v>西側ケース④中土佐町</v>
      </c>
      <c r="B893" s="160" t="s">
        <v>40</v>
      </c>
      <c r="C893" s="160" t="s">
        <v>67</v>
      </c>
      <c r="D893" s="160" t="s">
        <v>83</v>
      </c>
      <c r="E893" s="160"/>
      <c r="F893" s="172" t="s">
        <v>28</v>
      </c>
      <c r="G893" s="173">
        <v>30</v>
      </c>
      <c r="H893" s="174">
        <v>780</v>
      </c>
      <c r="I893" s="174">
        <v>10</v>
      </c>
      <c r="J893" s="174">
        <v>3300</v>
      </c>
      <c r="K893" s="174" t="s">
        <v>65</v>
      </c>
      <c r="L893" s="175">
        <v>4200</v>
      </c>
    </row>
    <row r="894" spans="1:12">
      <c r="A894" s="183" t="str">
        <f t="shared" si="27"/>
        <v>西側ケース④佐川町</v>
      </c>
      <c r="B894" s="160" t="s">
        <v>40</v>
      </c>
      <c r="C894" s="160" t="s">
        <v>67</v>
      </c>
      <c r="D894" s="160" t="s">
        <v>83</v>
      </c>
      <c r="E894" s="160"/>
      <c r="F894" s="172" t="s">
        <v>29</v>
      </c>
      <c r="G894" s="173" t="s">
        <v>65</v>
      </c>
      <c r="H894" s="174">
        <v>220</v>
      </c>
      <c r="I894" s="174" t="s">
        <v>65</v>
      </c>
      <c r="J894" s="174">
        <v>0</v>
      </c>
      <c r="K894" s="174">
        <v>40</v>
      </c>
      <c r="L894" s="175">
        <v>260</v>
      </c>
    </row>
    <row r="895" spans="1:12">
      <c r="A895" s="183" t="str">
        <f t="shared" si="27"/>
        <v>西側ケース④越知町</v>
      </c>
      <c r="B895" s="160" t="s">
        <v>40</v>
      </c>
      <c r="C895" s="160" t="s">
        <v>67</v>
      </c>
      <c r="D895" s="160" t="s">
        <v>83</v>
      </c>
      <c r="E895" s="160"/>
      <c r="F895" s="172" t="s">
        <v>30</v>
      </c>
      <c r="G895" s="173">
        <v>0</v>
      </c>
      <c r="H895" s="174">
        <v>30</v>
      </c>
      <c r="I895" s="174" t="s">
        <v>65</v>
      </c>
      <c r="J895" s="174">
        <v>0</v>
      </c>
      <c r="K895" s="174">
        <v>360</v>
      </c>
      <c r="L895" s="175">
        <v>390</v>
      </c>
    </row>
    <row r="896" spans="1:12">
      <c r="A896" s="183" t="str">
        <f t="shared" si="27"/>
        <v>西側ケース④檮原町</v>
      </c>
      <c r="B896" s="160" t="s">
        <v>40</v>
      </c>
      <c r="C896" s="160" t="s">
        <v>67</v>
      </c>
      <c r="D896" s="160" t="s">
        <v>83</v>
      </c>
      <c r="E896" s="160"/>
      <c r="F896" s="172" t="s">
        <v>31</v>
      </c>
      <c r="G896" s="173" t="s">
        <v>65</v>
      </c>
      <c r="H896" s="174" t="s">
        <v>65</v>
      </c>
      <c r="I896" s="174" t="s">
        <v>65</v>
      </c>
      <c r="J896" s="174">
        <v>0</v>
      </c>
      <c r="K896" s="174">
        <v>0</v>
      </c>
      <c r="L896" s="175" t="s">
        <v>65</v>
      </c>
    </row>
    <row r="897" spans="1:12">
      <c r="A897" s="183" t="str">
        <f t="shared" si="27"/>
        <v>西側ケース④日高村</v>
      </c>
      <c r="B897" s="160" t="s">
        <v>40</v>
      </c>
      <c r="C897" s="160" t="s">
        <v>67</v>
      </c>
      <c r="D897" s="160" t="s">
        <v>83</v>
      </c>
      <c r="E897" s="160"/>
      <c r="F897" s="172" t="s">
        <v>32</v>
      </c>
      <c r="G897" s="173">
        <v>10</v>
      </c>
      <c r="H897" s="174">
        <v>20</v>
      </c>
      <c r="I897" s="174" t="s">
        <v>65</v>
      </c>
      <c r="J897" s="174">
        <v>0</v>
      </c>
      <c r="K897" s="174">
        <v>0</v>
      </c>
      <c r="L897" s="175">
        <v>30</v>
      </c>
    </row>
    <row r="898" spans="1:12">
      <c r="A898" s="183" t="str">
        <f t="shared" si="27"/>
        <v>西側ケース④津野町</v>
      </c>
      <c r="B898" s="160" t="s">
        <v>40</v>
      </c>
      <c r="C898" s="160" t="s">
        <v>67</v>
      </c>
      <c r="D898" s="160" t="s">
        <v>83</v>
      </c>
      <c r="E898" s="160"/>
      <c r="F898" s="172" t="s">
        <v>33</v>
      </c>
      <c r="G898" s="173" t="s">
        <v>65</v>
      </c>
      <c r="H898" s="174">
        <v>110</v>
      </c>
      <c r="I898" s="174" t="s">
        <v>65</v>
      </c>
      <c r="J898" s="174">
        <v>0</v>
      </c>
      <c r="K898" s="174">
        <v>10</v>
      </c>
      <c r="L898" s="175">
        <v>120</v>
      </c>
    </row>
    <row r="899" spans="1:12">
      <c r="A899" s="183" t="str">
        <f t="shared" si="27"/>
        <v>西側ケース④四万十町</v>
      </c>
      <c r="B899" s="160" t="s">
        <v>40</v>
      </c>
      <c r="C899" s="160" t="s">
        <v>67</v>
      </c>
      <c r="D899" s="160" t="s">
        <v>83</v>
      </c>
      <c r="E899" s="160"/>
      <c r="F899" s="172" t="s">
        <v>34</v>
      </c>
      <c r="G899" s="173">
        <v>30</v>
      </c>
      <c r="H899" s="174">
        <v>520</v>
      </c>
      <c r="I899" s="174">
        <v>10</v>
      </c>
      <c r="J899" s="174">
        <v>1300</v>
      </c>
      <c r="K899" s="174">
        <v>20</v>
      </c>
      <c r="L899" s="175">
        <v>1900</v>
      </c>
    </row>
    <row r="900" spans="1:12">
      <c r="A900" s="183" t="str">
        <f t="shared" si="27"/>
        <v>西側ケース④大月町</v>
      </c>
      <c r="B900" s="160" t="s">
        <v>40</v>
      </c>
      <c r="C900" s="160" t="s">
        <v>67</v>
      </c>
      <c r="D900" s="160" t="s">
        <v>83</v>
      </c>
      <c r="E900" s="160"/>
      <c r="F900" s="172" t="s">
        <v>35</v>
      </c>
      <c r="G900" s="173">
        <v>30</v>
      </c>
      <c r="H900" s="174">
        <v>390</v>
      </c>
      <c r="I900" s="174">
        <v>10</v>
      </c>
      <c r="J900" s="174">
        <v>1000</v>
      </c>
      <c r="K900" s="174">
        <v>20</v>
      </c>
      <c r="L900" s="175">
        <v>1500</v>
      </c>
    </row>
    <row r="901" spans="1:12">
      <c r="A901" s="183" t="str">
        <f t="shared" si="27"/>
        <v>西側ケース④三原村</v>
      </c>
      <c r="B901" s="160" t="s">
        <v>40</v>
      </c>
      <c r="C901" s="160" t="s">
        <v>67</v>
      </c>
      <c r="D901" s="160" t="s">
        <v>83</v>
      </c>
      <c r="E901" s="160"/>
      <c r="F901" s="172" t="s">
        <v>36</v>
      </c>
      <c r="G901" s="173" t="s">
        <v>65</v>
      </c>
      <c r="H901" s="174">
        <v>420</v>
      </c>
      <c r="I901" s="174">
        <v>10</v>
      </c>
      <c r="J901" s="174">
        <v>0</v>
      </c>
      <c r="K901" s="174">
        <v>10</v>
      </c>
      <c r="L901" s="175">
        <v>430</v>
      </c>
    </row>
    <row r="902" spans="1:12">
      <c r="A902" s="183" t="str">
        <f t="shared" si="27"/>
        <v>西側ケース④黒潮町</v>
      </c>
      <c r="B902" s="160" t="s">
        <v>40</v>
      </c>
      <c r="C902" s="160" t="s">
        <v>67</v>
      </c>
      <c r="D902" s="160" t="s">
        <v>83</v>
      </c>
      <c r="E902" s="160"/>
      <c r="F902" s="176" t="s">
        <v>37</v>
      </c>
      <c r="G902" s="177">
        <v>20</v>
      </c>
      <c r="H902" s="178">
        <v>2600</v>
      </c>
      <c r="I902" s="178">
        <v>30</v>
      </c>
      <c r="J902" s="178">
        <v>3500</v>
      </c>
      <c r="K902" s="178">
        <v>110</v>
      </c>
      <c r="L902" s="179">
        <v>6300</v>
      </c>
    </row>
    <row r="903" spans="1:12">
      <c r="A903" s="183" t="str">
        <f t="shared" si="27"/>
        <v>合計</v>
      </c>
      <c r="B903" s="163"/>
      <c r="C903" s="163"/>
      <c r="D903" s="163"/>
      <c r="E903" s="163"/>
      <c r="F903" s="164" t="s">
        <v>122</v>
      </c>
      <c r="G903" s="180">
        <v>1100</v>
      </c>
      <c r="H903" s="181">
        <v>30000</v>
      </c>
      <c r="I903" s="181">
        <v>330</v>
      </c>
      <c r="J903" s="181">
        <v>71000</v>
      </c>
      <c r="K903" s="181">
        <v>2600</v>
      </c>
      <c r="L903" s="182">
        <v>105000</v>
      </c>
    </row>
    <row r="904" spans="1:12">
      <c r="A904" s="183" t="str">
        <f t="shared" si="27"/>
        <v>00市町村名</v>
      </c>
      <c r="B904" s="163">
        <v>0</v>
      </c>
      <c r="C904" s="163">
        <v>0</v>
      </c>
      <c r="D904" s="163">
        <v>0</v>
      </c>
      <c r="E904" s="163"/>
      <c r="F904" s="164" t="s">
        <v>86</v>
      </c>
      <c r="G904" s="165" t="s">
        <v>117</v>
      </c>
      <c r="H904" s="166" t="s">
        <v>118</v>
      </c>
      <c r="I904" s="166" t="s">
        <v>119</v>
      </c>
      <c r="J904" s="166" t="s">
        <v>120</v>
      </c>
      <c r="K904" s="166" t="s">
        <v>121</v>
      </c>
      <c r="L904" s="167" t="s">
        <v>122</v>
      </c>
    </row>
    <row r="905" spans="1:12">
      <c r="A905" s="183" t="str">
        <f t="shared" si="27"/>
        <v>西側ケース④高知市</v>
      </c>
      <c r="B905" s="160" t="s">
        <v>40</v>
      </c>
      <c r="C905" s="160" t="s">
        <v>67</v>
      </c>
      <c r="D905" s="160" t="s">
        <v>94</v>
      </c>
      <c r="E905" s="160"/>
      <c r="F905" s="168" t="s">
        <v>4</v>
      </c>
      <c r="G905" s="169">
        <v>340</v>
      </c>
      <c r="H905" s="170">
        <v>6700</v>
      </c>
      <c r="I905" s="170">
        <v>70</v>
      </c>
      <c r="J905" s="170">
        <v>21000</v>
      </c>
      <c r="K905" s="170">
        <v>820</v>
      </c>
      <c r="L905" s="171">
        <v>29000</v>
      </c>
    </row>
    <row r="906" spans="1:12">
      <c r="A906" s="183" t="str">
        <f t="shared" si="27"/>
        <v>西側ケース④室戸市</v>
      </c>
      <c r="B906" s="160" t="s">
        <v>40</v>
      </c>
      <c r="C906" s="160" t="s">
        <v>67</v>
      </c>
      <c r="D906" s="160" t="s">
        <v>94</v>
      </c>
      <c r="E906" s="160"/>
      <c r="F906" s="172" t="s">
        <v>5</v>
      </c>
      <c r="G906" s="173">
        <v>10</v>
      </c>
      <c r="H906" s="174">
        <v>830</v>
      </c>
      <c r="I906" s="174">
        <v>10</v>
      </c>
      <c r="J906" s="174">
        <v>3900</v>
      </c>
      <c r="K906" s="174">
        <v>70</v>
      </c>
      <c r="L906" s="175">
        <v>4800</v>
      </c>
    </row>
    <row r="907" spans="1:12">
      <c r="A907" s="183" t="str">
        <f t="shared" si="27"/>
        <v>西側ケース④安芸市</v>
      </c>
      <c r="B907" s="160" t="s">
        <v>40</v>
      </c>
      <c r="C907" s="160" t="s">
        <v>67</v>
      </c>
      <c r="D907" s="160" t="s">
        <v>94</v>
      </c>
      <c r="E907" s="160"/>
      <c r="F907" s="172" t="s">
        <v>6</v>
      </c>
      <c r="G907" s="173">
        <v>30</v>
      </c>
      <c r="H907" s="174">
        <v>2000</v>
      </c>
      <c r="I907" s="174">
        <v>10</v>
      </c>
      <c r="J907" s="174">
        <v>3500</v>
      </c>
      <c r="K907" s="174">
        <v>250</v>
      </c>
      <c r="L907" s="175">
        <v>5800</v>
      </c>
    </row>
    <row r="908" spans="1:12">
      <c r="A908" s="183" t="str">
        <f t="shared" si="27"/>
        <v>西側ケース④南国市</v>
      </c>
      <c r="B908" s="160" t="s">
        <v>40</v>
      </c>
      <c r="C908" s="160" t="s">
        <v>67</v>
      </c>
      <c r="D908" s="160" t="s">
        <v>94</v>
      </c>
      <c r="E908" s="160"/>
      <c r="F908" s="172" t="s">
        <v>7</v>
      </c>
      <c r="G908" s="173">
        <v>20</v>
      </c>
      <c r="H908" s="174">
        <v>860</v>
      </c>
      <c r="I908" s="174" t="s">
        <v>65</v>
      </c>
      <c r="J908" s="174">
        <v>4600</v>
      </c>
      <c r="K908" s="174">
        <v>60</v>
      </c>
      <c r="L908" s="175">
        <v>5500</v>
      </c>
    </row>
    <row r="909" spans="1:12">
      <c r="A909" s="183" t="str">
        <f t="shared" si="27"/>
        <v>西側ケース④土佐市</v>
      </c>
      <c r="B909" s="160" t="s">
        <v>40</v>
      </c>
      <c r="C909" s="160" t="s">
        <v>67</v>
      </c>
      <c r="D909" s="160" t="s">
        <v>94</v>
      </c>
      <c r="E909" s="160"/>
      <c r="F909" s="172" t="s">
        <v>8</v>
      </c>
      <c r="G909" s="173">
        <v>270</v>
      </c>
      <c r="H909" s="174">
        <v>1100</v>
      </c>
      <c r="I909" s="174">
        <v>20</v>
      </c>
      <c r="J909" s="174">
        <v>3600</v>
      </c>
      <c r="K909" s="174">
        <v>20</v>
      </c>
      <c r="L909" s="175">
        <v>5000</v>
      </c>
    </row>
    <row r="910" spans="1:12">
      <c r="A910" s="183" t="str">
        <f t="shared" si="27"/>
        <v>西側ケース④須崎市</v>
      </c>
      <c r="B910" s="160" t="s">
        <v>40</v>
      </c>
      <c r="C910" s="160" t="s">
        <v>67</v>
      </c>
      <c r="D910" s="160" t="s">
        <v>94</v>
      </c>
      <c r="E910" s="160"/>
      <c r="F910" s="172" t="s">
        <v>9</v>
      </c>
      <c r="G910" s="173">
        <v>50</v>
      </c>
      <c r="H910" s="174">
        <v>690</v>
      </c>
      <c r="I910" s="174">
        <v>20</v>
      </c>
      <c r="J910" s="174">
        <v>7300</v>
      </c>
      <c r="K910" s="174">
        <v>40</v>
      </c>
      <c r="L910" s="175">
        <v>8100</v>
      </c>
    </row>
    <row r="911" spans="1:12">
      <c r="A911" s="183" t="str">
        <f t="shared" si="27"/>
        <v>西側ケース④宿毛市</v>
      </c>
      <c r="B911" s="160" t="s">
        <v>40</v>
      </c>
      <c r="C911" s="160" t="s">
        <v>67</v>
      </c>
      <c r="D911" s="160" t="s">
        <v>94</v>
      </c>
      <c r="E911" s="160"/>
      <c r="F911" s="172" t="s">
        <v>10</v>
      </c>
      <c r="G911" s="173">
        <v>10</v>
      </c>
      <c r="H911" s="174">
        <v>490</v>
      </c>
      <c r="I911" s="174">
        <v>10</v>
      </c>
      <c r="J911" s="174">
        <v>5200</v>
      </c>
      <c r="K911" s="174">
        <v>10</v>
      </c>
      <c r="L911" s="175">
        <v>5700</v>
      </c>
    </row>
    <row r="912" spans="1:12">
      <c r="A912" s="183" t="str">
        <f t="shared" ref="A912:A974" si="28">B912&amp;C912&amp;F912</f>
        <v>西側ケース④土佐清水市</v>
      </c>
      <c r="B912" s="160" t="s">
        <v>40</v>
      </c>
      <c r="C912" s="160" t="s">
        <v>67</v>
      </c>
      <c r="D912" s="160" t="s">
        <v>94</v>
      </c>
      <c r="E912" s="160"/>
      <c r="F912" s="172" t="s">
        <v>11</v>
      </c>
      <c r="G912" s="173">
        <v>30</v>
      </c>
      <c r="H912" s="174">
        <v>5400</v>
      </c>
      <c r="I912" s="174">
        <v>50</v>
      </c>
      <c r="J912" s="174">
        <v>3900</v>
      </c>
      <c r="K912" s="174">
        <v>100</v>
      </c>
      <c r="L912" s="175">
        <v>9400</v>
      </c>
    </row>
    <row r="913" spans="1:12">
      <c r="A913" s="183" t="str">
        <f t="shared" si="28"/>
        <v>西側ケース④四万十市</v>
      </c>
      <c r="B913" s="160" t="s">
        <v>40</v>
      </c>
      <c r="C913" s="160" t="s">
        <v>67</v>
      </c>
      <c r="D913" s="160" t="s">
        <v>94</v>
      </c>
      <c r="E913" s="160"/>
      <c r="F913" s="172" t="s">
        <v>12</v>
      </c>
      <c r="G913" s="173">
        <v>140</v>
      </c>
      <c r="H913" s="174">
        <v>2000</v>
      </c>
      <c r="I913" s="174">
        <v>40</v>
      </c>
      <c r="J913" s="174">
        <v>950</v>
      </c>
      <c r="K913" s="174">
        <v>200</v>
      </c>
      <c r="L913" s="175">
        <v>3300</v>
      </c>
    </row>
    <row r="914" spans="1:12">
      <c r="A914" s="183" t="str">
        <f t="shared" si="28"/>
        <v>西側ケース④香南市</v>
      </c>
      <c r="B914" s="160" t="s">
        <v>40</v>
      </c>
      <c r="C914" s="160" t="s">
        <v>67</v>
      </c>
      <c r="D914" s="160" t="s">
        <v>94</v>
      </c>
      <c r="E914" s="160"/>
      <c r="F914" s="172" t="s">
        <v>13</v>
      </c>
      <c r="G914" s="173">
        <v>10</v>
      </c>
      <c r="H914" s="174">
        <v>400</v>
      </c>
      <c r="I914" s="174" t="s">
        <v>65</v>
      </c>
      <c r="J914" s="174">
        <v>5300</v>
      </c>
      <c r="K914" s="174">
        <v>10</v>
      </c>
      <c r="L914" s="175">
        <v>5700</v>
      </c>
    </row>
    <row r="915" spans="1:12">
      <c r="A915" s="183" t="str">
        <f t="shared" si="28"/>
        <v>西側ケース④香美市</v>
      </c>
      <c r="B915" s="160" t="s">
        <v>40</v>
      </c>
      <c r="C915" s="160" t="s">
        <v>67</v>
      </c>
      <c r="D915" s="160" t="s">
        <v>94</v>
      </c>
      <c r="E915" s="160"/>
      <c r="F915" s="172" t="s">
        <v>14</v>
      </c>
      <c r="G915" s="173" t="s">
        <v>65</v>
      </c>
      <c r="H915" s="174">
        <v>190</v>
      </c>
      <c r="I915" s="174" t="s">
        <v>65</v>
      </c>
      <c r="J915" s="174">
        <v>0</v>
      </c>
      <c r="K915" s="174">
        <v>310</v>
      </c>
      <c r="L915" s="175">
        <v>500</v>
      </c>
    </row>
    <row r="916" spans="1:12">
      <c r="A916" s="183" t="str">
        <f t="shared" si="28"/>
        <v>西側ケース④東洋町</v>
      </c>
      <c r="B916" s="160" t="s">
        <v>40</v>
      </c>
      <c r="C916" s="160" t="s">
        <v>67</v>
      </c>
      <c r="D916" s="160" t="s">
        <v>94</v>
      </c>
      <c r="E916" s="160"/>
      <c r="F916" s="172" t="s">
        <v>15</v>
      </c>
      <c r="G916" s="173">
        <v>10</v>
      </c>
      <c r="H916" s="174">
        <v>490</v>
      </c>
      <c r="I916" s="174">
        <v>10</v>
      </c>
      <c r="J916" s="174">
        <v>930</v>
      </c>
      <c r="K916" s="174">
        <v>50</v>
      </c>
      <c r="L916" s="175">
        <v>1500</v>
      </c>
    </row>
    <row r="917" spans="1:12">
      <c r="A917" s="183" t="str">
        <f t="shared" si="28"/>
        <v>西側ケース④奈半利町</v>
      </c>
      <c r="B917" s="160" t="s">
        <v>40</v>
      </c>
      <c r="C917" s="160" t="s">
        <v>67</v>
      </c>
      <c r="D917" s="160" t="s">
        <v>94</v>
      </c>
      <c r="E917" s="160"/>
      <c r="F917" s="172" t="s">
        <v>16</v>
      </c>
      <c r="G917" s="173" t="s">
        <v>65</v>
      </c>
      <c r="H917" s="174">
        <v>1100</v>
      </c>
      <c r="I917" s="174">
        <v>10</v>
      </c>
      <c r="J917" s="174">
        <v>580</v>
      </c>
      <c r="K917" s="174">
        <v>30</v>
      </c>
      <c r="L917" s="175">
        <v>1700</v>
      </c>
    </row>
    <row r="918" spans="1:12">
      <c r="A918" s="183" t="str">
        <f t="shared" si="28"/>
        <v>西側ケース④田野町</v>
      </c>
      <c r="B918" s="160" t="s">
        <v>40</v>
      </c>
      <c r="C918" s="160" t="s">
        <v>67</v>
      </c>
      <c r="D918" s="160" t="s">
        <v>94</v>
      </c>
      <c r="E918" s="160"/>
      <c r="F918" s="172" t="s">
        <v>17</v>
      </c>
      <c r="G918" s="173">
        <v>10</v>
      </c>
      <c r="H918" s="174">
        <v>1300</v>
      </c>
      <c r="I918" s="174" t="s">
        <v>65</v>
      </c>
      <c r="J918" s="174">
        <v>530</v>
      </c>
      <c r="K918" s="174">
        <v>90</v>
      </c>
      <c r="L918" s="175">
        <v>1900</v>
      </c>
    </row>
    <row r="919" spans="1:12">
      <c r="A919" s="183" t="str">
        <f t="shared" si="28"/>
        <v>西側ケース④安田町</v>
      </c>
      <c r="B919" s="160" t="s">
        <v>40</v>
      </c>
      <c r="C919" s="160" t="s">
        <v>67</v>
      </c>
      <c r="D919" s="160" t="s">
        <v>94</v>
      </c>
      <c r="E919" s="160"/>
      <c r="F919" s="172" t="s">
        <v>18</v>
      </c>
      <c r="G919" s="173" t="s">
        <v>65</v>
      </c>
      <c r="H919" s="174">
        <v>590</v>
      </c>
      <c r="I919" s="174">
        <v>10</v>
      </c>
      <c r="J919" s="174">
        <v>180</v>
      </c>
      <c r="K919" s="174">
        <v>40</v>
      </c>
      <c r="L919" s="175">
        <v>820</v>
      </c>
    </row>
    <row r="920" spans="1:12">
      <c r="A920" s="183" t="str">
        <f t="shared" si="28"/>
        <v>西側ケース④北川村</v>
      </c>
      <c r="B920" s="160" t="s">
        <v>40</v>
      </c>
      <c r="C920" s="160" t="s">
        <v>67</v>
      </c>
      <c r="D920" s="160" t="s">
        <v>94</v>
      </c>
      <c r="E920" s="160"/>
      <c r="F920" s="172" t="s">
        <v>19</v>
      </c>
      <c r="G920" s="173">
        <v>0</v>
      </c>
      <c r="H920" s="174">
        <v>160</v>
      </c>
      <c r="I920" s="174" t="s">
        <v>65</v>
      </c>
      <c r="J920" s="174">
        <v>0</v>
      </c>
      <c r="K920" s="174">
        <v>10</v>
      </c>
      <c r="L920" s="175">
        <v>180</v>
      </c>
    </row>
    <row r="921" spans="1:12">
      <c r="A921" s="183" t="str">
        <f t="shared" si="28"/>
        <v>西側ケース④馬路村</v>
      </c>
      <c r="B921" s="160" t="s">
        <v>40</v>
      </c>
      <c r="C921" s="160" t="s">
        <v>67</v>
      </c>
      <c r="D921" s="160" t="s">
        <v>94</v>
      </c>
      <c r="E921" s="160"/>
      <c r="F921" s="172" t="s">
        <v>20</v>
      </c>
      <c r="G921" s="173">
        <v>0</v>
      </c>
      <c r="H921" s="174">
        <v>20</v>
      </c>
      <c r="I921" s="174" t="s">
        <v>65</v>
      </c>
      <c r="J921" s="174">
        <v>0</v>
      </c>
      <c r="K921" s="174">
        <v>40</v>
      </c>
      <c r="L921" s="175">
        <v>60</v>
      </c>
    </row>
    <row r="922" spans="1:12">
      <c r="A922" s="183" t="str">
        <f t="shared" si="28"/>
        <v>西側ケース④芸西村</v>
      </c>
      <c r="B922" s="160" t="s">
        <v>40</v>
      </c>
      <c r="C922" s="160" t="s">
        <v>67</v>
      </c>
      <c r="D922" s="160" t="s">
        <v>94</v>
      </c>
      <c r="E922" s="160"/>
      <c r="F922" s="172" t="s">
        <v>21</v>
      </c>
      <c r="G922" s="173" t="s">
        <v>65</v>
      </c>
      <c r="H922" s="174">
        <v>100</v>
      </c>
      <c r="I922" s="174" t="s">
        <v>65</v>
      </c>
      <c r="J922" s="174">
        <v>80</v>
      </c>
      <c r="K922" s="174">
        <v>40</v>
      </c>
      <c r="L922" s="175">
        <v>210</v>
      </c>
    </row>
    <row r="923" spans="1:12">
      <c r="A923" s="183" t="str">
        <f t="shared" si="28"/>
        <v>西側ケース④本山町</v>
      </c>
      <c r="B923" s="160" t="s">
        <v>40</v>
      </c>
      <c r="C923" s="160" t="s">
        <v>67</v>
      </c>
      <c r="D923" s="160" t="s">
        <v>94</v>
      </c>
      <c r="E923" s="160"/>
      <c r="F923" s="172" t="s">
        <v>22</v>
      </c>
      <c r="G923" s="173">
        <v>0</v>
      </c>
      <c r="H923" s="174">
        <v>0</v>
      </c>
      <c r="I923" s="174" t="s">
        <v>65</v>
      </c>
      <c r="J923" s="174">
        <v>0</v>
      </c>
      <c r="K923" s="174">
        <v>0</v>
      </c>
      <c r="L923" s="175" t="s">
        <v>65</v>
      </c>
    </row>
    <row r="924" spans="1:12">
      <c r="A924" s="183" t="str">
        <f t="shared" si="28"/>
        <v>西側ケース④大豊町</v>
      </c>
      <c r="B924" s="160" t="s">
        <v>40</v>
      </c>
      <c r="C924" s="160" t="s">
        <v>67</v>
      </c>
      <c r="D924" s="160" t="s">
        <v>94</v>
      </c>
      <c r="E924" s="160"/>
      <c r="F924" s="172" t="s">
        <v>23</v>
      </c>
      <c r="G924" s="173" t="s">
        <v>65</v>
      </c>
      <c r="H924" s="174">
        <v>10</v>
      </c>
      <c r="I924" s="174" t="s">
        <v>65</v>
      </c>
      <c r="J924" s="174">
        <v>0</v>
      </c>
      <c r="K924" s="174">
        <v>0</v>
      </c>
      <c r="L924" s="175">
        <v>10</v>
      </c>
    </row>
    <row r="925" spans="1:12">
      <c r="A925" s="183" t="str">
        <f t="shared" si="28"/>
        <v>西側ケース④土佐町</v>
      </c>
      <c r="B925" s="160" t="s">
        <v>40</v>
      </c>
      <c r="C925" s="160" t="s">
        <v>67</v>
      </c>
      <c r="D925" s="160" t="s">
        <v>94</v>
      </c>
      <c r="E925" s="160"/>
      <c r="F925" s="172" t="s">
        <v>24</v>
      </c>
      <c r="G925" s="173">
        <v>0</v>
      </c>
      <c r="H925" s="174">
        <v>0</v>
      </c>
      <c r="I925" s="174" t="s">
        <v>65</v>
      </c>
      <c r="J925" s="174">
        <v>0</v>
      </c>
      <c r="K925" s="174">
        <v>0</v>
      </c>
      <c r="L925" s="175" t="s">
        <v>65</v>
      </c>
    </row>
    <row r="926" spans="1:12">
      <c r="A926" s="183" t="str">
        <f t="shared" si="28"/>
        <v>西側ケース④大川村</v>
      </c>
      <c r="B926" s="160" t="s">
        <v>40</v>
      </c>
      <c r="C926" s="160" t="s">
        <v>67</v>
      </c>
      <c r="D926" s="160" t="s">
        <v>94</v>
      </c>
      <c r="E926" s="160"/>
      <c r="F926" s="172" t="s">
        <v>25</v>
      </c>
      <c r="G926" s="173">
        <v>0</v>
      </c>
      <c r="H926" s="174">
        <v>0</v>
      </c>
      <c r="I926" s="174">
        <v>0</v>
      </c>
      <c r="J926" s="174">
        <v>0</v>
      </c>
      <c r="K926" s="174">
        <v>0</v>
      </c>
      <c r="L926" s="175">
        <v>0</v>
      </c>
    </row>
    <row r="927" spans="1:12">
      <c r="A927" s="183" t="str">
        <f t="shared" si="28"/>
        <v>西側ケース④いの町</v>
      </c>
      <c r="B927" s="160" t="s">
        <v>40</v>
      </c>
      <c r="C927" s="160" t="s">
        <v>67</v>
      </c>
      <c r="D927" s="160" t="s">
        <v>94</v>
      </c>
      <c r="E927" s="160"/>
      <c r="F927" s="172" t="s">
        <v>26</v>
      </c>
      <c r="G927" s="173">
        <v>40</v>
      </c>
      <c r="H927" s="174">
        <v>180</v>
      </c>
      <c r="I927" s="174">
        <v>10</v>
      </c>
      <c r="J927" s="174">
        <v>0</v>
      </c>
      <c r="K927" s="174">
        <v>40</v>
      </c>
      <c r="L927" s="175">
        <v>260</v>
      </c>
    </row>
    <row r="928" spans="1:12">
      <c r="A928" s="183" t="str">
        <f t="shared" si="28"/>
        <v>西側ケース④仁淀川町</v>
      </c>
      <c r="B928" s="160" t="s">
        <v>40</v>
      </c>
      <c r="C928" s="160" t="s">
        <v>67</v>
      </c>
      <c r="D928" s="160" t="s">
        <v>94</v>
      </c>
      <c r="E928" s="160"/>
      <c r="F928" s="172" t="s">
        <v>27</v>
      </c>
      <c r="G928" s="173" t="s">
        <v>65</v>
      </c>
      <c r="H928" s="174" t="s">
        <v>65</v>
      </c>
      <c r="I928" s="174" t="s">
        <v>65</v>
      </c>
      <c r="J928" s="174">
        <v>0</v>
      </c>
      <c r="K928" s="174" t="s">
        <v>65</v>
      </c>
      <c r="L928" s="175" t="s">
        <v>65</v>
      </c>
    </row>
    <row r="929" spans="1:12">
      <c r="A929" s="183" t="str">
        <f t="shared" si="28"/>
        <v>西側ケース④中土佐町</v>
      </c>
      <c r="B929" s="160" t="s">
        <v>40</v>
      </c>
      <c r="C929" s="160" t="s">
        <v>67</v>
      </c>
      <c r="D929" s="160" t="s">
        <v>94</v>
      </c>
      <c r="E929" s="160"/>
      <c r="F929" s="172" t="s">
        <v>28</v>
      </c>
      <c r="G929" s="173">
        <v>30</v>
      </c>
      <c r="H929" s="174">
        <v>780</v>
      </c>
      <c r="I929" s="174">
        <v>10</v>
      </c>
      <c r="J929" s="174">
        <v>3300</v>
      </c>
      <c r="K929" s="174">
        <v>10</v>
      </c>
      <c r="L929" s="175">
        <v>4200</v>
      </c>
    </row>
    <row r="930" spans="1:12">
      <c r="A930" s="183" t="str">
        <f t="shared" si="28"/>
        <v>西側ケース④佐川町</v>
      </c>
      <c r="B930" s="160" t="s">
        <v>40</v>
      </c>
      <c r="C930" s="160" t="s">
        <v>67</v>
      </c>
      <c r="D930" s="160" t="s">
        <v>94</v>
      </c>
      <c r="E930" s="160"/>
      <c r="F930" s="172" t="s">
        <v>29</v>
      </c>
      <c r="G930" s="173" t="s">
        <v>65</v>
      </c>
      <c r="H930" s="174">
        <v>220</v>
      </c>
      <c r="I930" s="174" t="s">
        <v>65</v>
      </c>
      <c r="J930" s="174">
        <v>0</v>
      </c>
      <c r="K930" s="174">
        <v>30</v>
      </c>
      <c r="L930" s="175">
        <v>260</v>
      </c>
    </row>
    <row r="931" spans="1:12">
      <c r="A931" s="183" t="str">
        <f t="shared" si="28"/>
        <v>西側ケース④越知町</v>
      </c>
      <c r="B931" s="160" t="s">
        <v>40</v>
      </c>
      <c r="C931" s="160" t="s">
        <v>67</v>
      </c>
      <c r="D931" s="160" t="s">
        <v>94</v>
      </c>
      <c r="E931" s="160"/>
      <c r="F931" s="172" t="s">
        <v>30</v>
      </c>
      <c r="G931" s="173">
        <v>0</v>
      </c>
      <c r="H931" s="174">
        <v>30</v>
      </c>
      <c r="I931" s="174" t="s">
        <v>65</v>
      </c>
      <c r="J931" s="174">
        <v>0</v>
      </c>
      <c r="K931" s="174">
        <v>280</v>
      </c>
      <c r="L931" s="175">
        <v>300</v>
      </c>
    </row>
    <row r="932" spans="1:12">
      <c r="A932" s="183" t="str">
        <f t="shared" si="28"/>
        <v>西側ケース④檮原町</v>
      </c>
      <c r="B932" s="160" t="s">
        <v>40</v>
      </c>
      <c r="C932" s="160" t="s">
        <v>67</v>
      </c>
      <c r="D932" s="160" t="s">
        <v>94</v>
      </c>
      <c r="E932" s="160"/>
      <c r="F932" s="172" t="s">
        <v>31</v>
      </c>
      <c r="G932" s="173" t="s">
        <v>65</v>
      </c>
      <c r="H932" s="174" t="s">
        <v>65</v>
      </c>
      <c r="I932" s="174" t="s">
        <v>65</v>
      </c>
      <c r="J932" s="174">
        <v>0</v>
      </c>
      <c r="K932" s="174">
        <v>0</v>
      </c>
      <c r="L932" s="175" t="s">
        <v>65</v>
      </c>
    </row>
    <row r="933" spans="1:12">
      <c r="A933" s="183" t="str">
        <f t="shared" si="28"/>
        <v>西側ケース④日高村</v>
      </c>
      <c r="B933" s="160" t="s">
        <v>40</v>
      </c>
      <c r="C933" s="160" t="s">
        <v>67</v>
      </c>
      <c r="D933" s="160" t="s">
        <v>94</v>
      </c>
      <c r="E933" s="160"/>
      <c r="F933" s="172" t="s">
        <v>32</v>
      </c>
      <c r="G933" s="173">
        <v>10</v>
      </c>
      <c r="H933" s="174">
        <v>20</v>
      </c>
      <c r="I933" s="174" t="s">
        <v>65</v>
      </c>
      <c r="J933" s="174">
        <v>0</v>
      </c>
      <c r="K933" s="174">
        <v>0</v>
      </c>
      <c r="L933" s="175">
        <v>30</v>
      </c>
    </row>
    <row r="934" spans="1:12">
      <c r="A934" s="183" t="str">
        <f t="shared" si="28"/>
        <v>西側ケース④津野町</v>
      </c>
      <c r="B934" s="160" t="s">
        <v>40</v>
      </c>
      <c r="C934" s="160" t="s">
        <v>67</v>
      </c>
      <c r="D934" s="160" t="s">
        <v>94</v>
      </c>
      <c r="E934" s="160"/>
      <c r="F934" s="172" t="s">
        <v>33</v>
      </c>
      <c r="G934" s="173" t="s">
        <v>65</v>
      </c>
      <c r="H934" s="174">
        <v>110</v>
      </c>
      <c r="I934" s="174" t="s">
        <v>65</v>
      </c>
      <c r="J934" s="174">
        <v>0</v>
      </c>
      <c r="K934" s="174">
        <v>20</v>
      </c>
      <c r="L934" s="175">
        <v>130</v>
      </c>
    </row>
    <row r="935" spans="1:12">
      <c r="A935" s="183" t="str">
        <f t="shared" si="28"/>
        <v>西側ケース④四万十町</v>
      </c>
      <c r="B935" s="160" t="s">
        <v>40</v>
      </c>
      <c r="C935" s="160" t="s">
        <v>67</v>
      </c>
      <c r="D935" s="160" t="s">
        <v>94</v>
      </c>
      <c r="E935" s="160"/>
      <c r="F935" s="172" t="s">
        <v>34</v>
      </c>
      <c r="G935" s="173">
        <v>30</v>
      </c>
      <c r="H935" s="174">
        <v>520</v>
      </c>
      <c r="I935" s="174">
        <v>10</v>
      </c>
      <c r="J935" s="174">
        <v>1300</v>
      </c>
      <c r="K935" s="174">
        <v>20</v>
      </c>
      <c r="L935" s="175">
        <v>1900</v>
      </c>
    </row>
    <row r="936" spans="1:12">
      <c r="A936" s="183" t="str">
        <f t="shared" si="28"/>
        <v>西側ケース④大月町</v>
      </c>
      <c r="B936" s="160" t="s">
        <v>40</v>
      </c>
      <c r="C936" s="160" t="s">
        <v>67</v>
      </c>
      <c r="D936" s="160" t="s">
        <v>94</v>
      </c>
      <c r="E936" s="160"/>
      <c r="F936" s="172" t="s">
        <v>35</v>
      </c>
      <c r="G936" s="173">
        <v>30</v>
      </c>
      <c r="H936" s="174">
        <v>390</v>
      </c>
      <c r="I936" s="174">
        <v>10</v>
      </c>
      <c r="J936" s="174">
        <v>1000</v>
      </c>
      <c r="K936" s="174">
        <v>10</v>
      </c>
      <c r="L936" s="175">
        <v>1500</v>
      </c>
    </row>
    <row r="937" spans="1:12">
      <c r="A937" s="183" t="str">
        <f t="shared" si="28"/>
        <v>西側ケース④三原村</v>
      </c>
      <c r="B937" s="160" t="s">
        <v>40</v>
      </c>
      <c r="C937" s="160" t="s">
        <v>67</v>
      </c>
      <c r="D937" s="160" t="s">
        <v>94</v>
      </c>
      <c r="E937" s="160"/>
      <c r="F937" s="172" t="s">
        <v>36</v>
      </c>
      <c r="G937" s="173" t="s">
        <v>65</v>
      </c>
      <c r="H937" s="174">
        <v>420</v>
      </c>
      <c r="I937" s="174">
        <v>10</v>
      </c>
      <c r="J937" s="174">
        <v>0</v>
      </c>
      <c r="K937" s="174" t="s">
        <v>65</v>
      </c>
      <c r="L937" s="175">
        <v>430</v>
      </c>
    </row>
    <row r="938" spans="1:12">
      <c r="A938" s="183" t="str">
        <f t="shared" si="28"/>
        <v>西側ケース④黒潮町</v>
      </c>
      <c r="B938" s="160" t="s">
        <v>40</v>
      </c>
      <c r="C938" s="160" t="s">
        <v>67</v>
      </c>
      <c r="D938" s="160" t="s">
        <v>94</v>
      </c>
      <c r="E938" s="160"/>
      <c r="F938" s="176" t="s">
        <v>37</v>
      </c>
      <c r="G938" s="177">
        <v>20</v>
      </c>
      <c r="H938" s="178">
        <v>2600</v>
      </c>
      <c r="I938" s="178">
        <v>30</v>
      </c>
      <c r="J938" s="178">
        <v>3500</v>
      </c>
      <c r="K938" s="178">
        <v>140</v>
      </c>
      <c r="L938" s="179">
        <v>6300</v>
      </c>
    </row>
    <row r="939" spans="1:12">
      <c r="A939" s="183" t="str">
        <f t="shared" si="28"/>
        <v>合計</v>
      </c>
      <c r="B939" s="163"/>
      <c r="C939" s="163"/>
      <c r="D939" s="163"/>
      <c r="E939" s="163"/>
      <c r="F939" s="164" t="s">
        <v>122</v>
      </c>
      <c r="G939" s="180">
        <v>1100</v>
      </c>
      <c r="H939" s="181">
        <v>30000</v>
      </c>
      <c r="I939" s="181">
        <v>330</v>
      </c>
      <c r="J939" s="181">
        <v>71000</v>
      </c>
      <c r="K939" s="181">
        <v>2800</v>
      </c>
      <c r="L939" s="182">
        <v>105000</v>
      </c>
    </row>
    <row r="940" spans="1:12">
      <c r="A940" s="183" t="str">
        <f t="shared" si="28"/>
        <v>00市町村名</v>
      </c>
      <c r="B940" s="163">
        <v>0</v>
      </c>
      <c r="C940" s="163">
        <v>0</v>
      </c>
      <c r="D940" s="163">
        <v>0</v>
      </c>
      <c r="E940" s="163"/>
      <c r="F940" s="164" t="s">
        <v>86</v>
      </c>
      <c r="G940" s="165" t="s">
        <v>117</v>
      </c>
      <c r="H940" s="166" t="s">
        <v>118</v>
      </c>
      <c r="I940" s="166" t="s">
        <v>119</v>
      </c>
      <c r="J940" s="166" t="s">
        <v>120</v>
      </c>
      <c r="K940" s="166" t="s">
        <v>121</v>
      </c>
      <c r="L940" s="167" t="s">
        <v>122</v>
      </c>
    </row>
    <row r="941" spans="1:12">
      <c r="A941" s="183" t="str">
        <f t="shared" si="28"/>
        <v>西側ケース④高知市</v>
      </c>
      <c r="B941" s="160" t="s">
        <v>40</v>
      </c>
      <c r="C941" s="160" t="s">
        <v>67</v>
      </c>
      <c r="D941" s="160" t="s">
        <v>96</v>
      </c>
      <c r="E941" s="160"/>
      <c r="F941" s="168" t="s">
        <v>4</v>
      </c>
      <c r="G941" s="169">
        <v>340</v>
      </c>
      <c r="H941" s="170">
        <v>6700</v>
      </c>
      <c r="I941" s="170">
        <v>70</v>
      </c>
      <c r="J941" s="170">
        <v>21000</v>
      </c>
      <c r="K941" s="170">
        <v>2100</v>
      </c>
      <c r="L941" s="171">
        <v>31000</v>
      </c>
    </row>
    <row r="942" spans="1:12">
      <c r="A942" s="183" t="str">
        <f t="shared" si="28"/>
        <v>西側ケース④室戸市</v>
      </c>
      <c r="B942" s="160" t="s">
        <v>40</v>
      </c>
      <c r="C942" s="160" t="s">
        <v>67</v>
      </c>
      <c r="D942" s="160" t="s">
        <v>96</v>
      </c>
      <c r="E942" s="160"/>
      <c r="F942" s="172" t="s">
        <v>5</v>
      </c>
      <c r="G942" s="173">
        <v>10</v>
      </c>
      <c r="H942" s="174">
        <v>830</v>
      </c>
      <c r="I942" s="174">
        <v>10</v>
      </c>
      <c r="J942" s="174">
        <v>3900</v>
      </c>
      <c r="K942" s="174">
        <v>160</v>
      </c>
      <c r="L942" s="175">
        <v>4900</v>
      </c>
    </row>
    <row r="943" spans="1:12">
      <c r="A943" s="183" t="str">
        <f t="shared" si="28"/>
        <v>西側ケース④安芸市</v>
      </c>
      <c r="B943" s="160" t="s">
        <v>40</v>
      </c>
      <c r="C943" s="160" t="s">
        <v>67</v>
      </c>
      <c r="D943" s="160" t="s">
        <v>96</v>
      </c>
      <c r="E943" s="160"/>
      <c r="F943" s="172" t="s">
        <v>6</v>
      </c>
      <c r="G943" s="173">
        <v>30</v>
      </c>
      <c r="H943" s="174">
        <v>2000</v>
      </c>
      <c r="I943" s="174">
        <v>10</v>
      </c>
      <c r="J943" s="174">
        <v>3500</v>
      </c>
      <c r="K943" s="174">
        <v>370</v>
      </c>
      <c r="L943" s="175">
        <v>5900</v>
      </c>
    </row>
    <row r="944" spans="1:12">
      <c r="A944" s="183" t="str">
        <f t="shared" si="28"/>
        <v>西側ケース④南国市</v>
      </c>
      <c r="B944" s="160" t="s">
        <v>40</v>
      </c>
      <c r="C944" s="160" t="s">
        <v>67</v>
      </c>
      <c r="D944" s="160" t="s">
        <v>96</v>
      </c>
      <c r="E944" s="160"/>
      <c r="F944" s="172" t="s">
        <v>7</v>
      </c>
      <c r="G944" s="173">
        <v>20</v>
      </c>
      <c r="H944" s="174">
        <v>860</v>
      </c>
      <c r="I944" s="174" t="s">
        <v>65</v>
      </c>
      <c r="J944" s="174">
        <v>4600</v>
      </c>
      <c r="K944" s="174">
        <v>140</v>
      </c>
      <c r="L944" s="175">
        <v>5600</v>
      </c>
    </row>
    <row r="945" spans="1:12">
      <c r="A945" s="183" t="str">
        <f t="shared" si="28"/>
        <v>西側ケース④土佐市</v>
      </c>
      <c r="B945" s="160" t="s">
        <v>40</v>
      </c>
      <c r="C945" s="160" t="s">
        <v>67</v>
      </c>
      <c r="D945" s="160" t="s">
        <v>96</v>
      </c>
      <c r="E945" s="160"/>
      <c r="F945" s="172" t="s">
        <v>8</v>
      </c>
      <c r="G945" s="173">
        <v>270</v>
      </c>
      <c r="H945" s="174">
        <v>1100</v>
      </c>
      <c r="I945" s="174">
        <v>20</v>
      </c>
      <c r="J945" s="174">
        <v>3600</v>
      </c>
      <c r="K945" s="174">
        <v>60</v>
      </c>
      <c r="L945" s="175">
        <v>5000</v>
      </c>
    </row>
    <row r="946" spans="1:12">
      <c r="A946" s="183" t="str">
        <f t="shared" si="28"/>
        <v>西側ケース④須崎市</v>
      </c>
      <c r="B946" s="160" t="s">
        <v>40</v>
      </c>
      <c r="C946" s="160" t="s">
        <v>67</v>
      </c>
      <c r="D946" s="160" t="s">
        <v>96</v>
      </c>
      <c r="E946" s="160"/>
      <c r="F946" s="172" t="s">
        <v>9</v>
      </c>
      <c r="G946" s="173">
        <v>50</v>
      </c>
      <c r="H946" s="174">
        <v>690</v>
      </c>
      <c r="I946" s="174">
        <v>20</v>
      </c>
      <c r="J946" s="174">
        <v>7300</v>
      </c>
      <c r="K946" s="174">
        <v>80</v>
      </c>
      <c r="L946" s="175">
        <v>8100</v>
      </c>
    </row>
    <row r="947" spans="1:12">
      <c r="A947" s="183" t="str">
        <f t="shared" si="28"/>
        <v>西側ケース④宿毛市</v>
      </c>
      <c r="B947" s="160" t="s">
        <v>40</v>
      </c>
      <c r="C947" s="160" t="s">
        <v>67</v>
      </c>
      <c r="D947" s="160" t="s">
        <v>96</v>
      </c>
      <c r="E947" s="160"/>
      <c r="F947" s="172" t="s">
        <v>10</v>
      </c>
      <c r="G947" s="173">
        <v>10</v>
      </c>
      <c r="H947" s="174">
        <v>490</v>
      </c>
      <c r="I947" s="174">
        <v>10</v>
      </c>
      <c r="J947" s="174">
        <v>5200</v>
      </c>
      <c r="K947" s="174">
        <v>30</v>
      </c>
      <c r="L947" s="175">
        <v>5700</v>
      </c>
    </row>
    <row r="948" spans="1:12">
      <c r="A948" s="183" t="str">
        <f t="shared" si="28"/>
        <v>西側ケース④土佐清水市</v>
      </c>
      <c r="B948" s="160" t="s">
        <v>40</v>
      </c>
      <c r="C948" s="160" t="s">
        <v>67</v>
      </c>
      <c r="D948" s="160" t="s">
        <v>96</v>
      </c>
      <c r="E948" s="160"/>
      <c r="F948" s="172" t="s">
        <v>11</v>
      </c>
      <c r="G948" s="173">
        <v>30</v>
      </c>
      <c r="H948" s="174">
        <v>5400</v>
      </c>
      <c r="I948" s="174">
        <v>50</v>
      </c>
      <c r="J948" s="174">
        <v>3900</v>
      </c>
      <c r="K948" s="174">
        <v>170</v>
      </c>
      <c r="L948" s="175">
        <v>9500</v>
      </c>
    </row>
    <row r="949" spans="1:12">
      <c r="A949" s="183" t="str">
        <f t="shared" si="28"/>
        <v>西側ケース④四万十市</v>
      </c>
      <c r="B949" s="160" t="s">
        <v>40</v>
      </c>
      <c r="C949" s="160" t="s">
        <v>67</v>
      </c>
      <c r="D949" s="160" t="s">
        <v>96</v>
      </c>
      <c r="E949" s="160"/>
      <c r="F949" s="172" t="s">
        <v>12</v>
      </c>
      <c r="G949" s="173">
        <v>140</v>
      </c>
      <c r="H949" s="174">
        <v>2000</v>
      </c>
      <c r="I949" s="174">
        <v>40</v>
      </c>
      <c r="J949" s="174">
        <v>950</v>
      </c>
      <c r="K949" s="174">
        <v>320</v>
      </c>
      <c r="L949" s="175">
        <v>3500</v>
      </c>
    </row>
    <row r="950" spans="1:12">
      <c r="A950" s="183" t="str">
        <f t="shared" si="28"/>
        <v>西側ケース④香南市</v>
      </c>
      <c r="B950" s="160" t="s">
        <v>40</v>
      </c>
      <c r="C950" s="160" t="s">
        <v>67</v>
      </c>
      <c r="D950" s="160" t="s">
        <v>96</v>
      </c>
      <c r="E950" s="160"/>
      <c r="F950" s="172" t="s">
        <v>13</v>
      </c>
      <c r="G950" s="173">
        <v>10</v>
      </c>
      <c r="H950" s="174">
        <v>400</v>
      </c>
      <c r="I950" s="174" t="s">
        <v>65</v>
      </c>
      <c r="J950" s="174">
        <v>5300</v>
      </c>
      <c r="K950" s="174">
        <v>10</v>
      </c>
      <c r="L950" s="175">
        <v>5700</v>
      </c>
    </row>
    <row r="951" spans="1:12">
      <c r="A951" s="183" t="str">
        <f t="shared" si="28"/>
        <v>西側ケース④香美市</v>
      </c>
      <c r="B951" s="160" t="s">
        <v>40</v>
      </c>
      <c r="C951" s="160" t="s">
        <v>67</v>
      </c>
      <c r="D951" s="160" t="s">
        <v>96</v>
      </c>
      <c r="E951" s="160"/>
      <c r="F951" s="172" t="s">
        <v>14</v>
      </c>
      <c r="G951" s="173" t="s">
        <v>65</v>
      </c>
      <c r="H951" s="174">
        <v>190</v>
      </c>
      <c r="I951" s="174" t="s">
        <v>65</v>
      </c>
      <c r="J951" s="174">
        <v>0</v>
      </c>
      <c r="K951" s="174">
        <v>110</v>
      </c>
      <c r="L951" s="175">
        <v>290</v>
      </c>
    </row>
    <row r="952" spans="1:12">
      <c r="A952" s="183" t="str">
        <f t="shared" si="28"/>
        <v>西側ケース④東洋町</v>
      </c>
      <c r="B952" s="160" t="s">
        <v>40</v>
      </c>
      <c r="C952" s="160" t="s">
        <v>67</v>
      </c>
      <c r="D952" s="160" t="s">
        <v>96</v>
      </c>
      <c r="E952" s="160"/>
      <c r="F952" s="172" t="s">
        <v>15</v>
      </c>
      <c r="G952" s="173">
        <v>10</v>
      </c>
      <c r="H952" s="174">
        <v>490</v>
      </c>
      <c r="I952" s="174">
        <v>10</v>
      </c>
      <c r="J952" s="174">
        <v>930</v>
      </c>
      <c r="K952" s="174">
        <v>50</v>
      </c>
      <c r="L952" s="175">
        <v>1500</v>
      </c>
    </row>
    <row r="953" spans="1:12">
      <c r="A953" s="183" t="str">
        <f t="shared" si="28"/>
        <v>西側ケース④奈半利町</v>
      </c>
      <c r="B953" s="160" t="s">
        <v>40</v>
      </c>
      <c r="C953" s="160" t="s">
        <v>67</v>
      </c>
      <c r="D953" s="160" t="s">
        <v>96</v>
      </c>
      <c r="E953" s="160"/>
      <c r="F953" s="172" t="s">
        <v>16</v>
      </c>
      <c r="G953" s="173" t="s">
        <v>65</v>
      </c>
      <c r="H953" s="174">
        <v>1100</v>
      </c>
      <c r="I953" s="174">
        <v>10</v>
      </c>
      <c r="J953" s="174">
        <v>580</v>
      </c>
      <c r="K953" s="174">
        <v>60</v>
      </c>
      <c r="L953" s="175">
        <v>1700</v>
      </c>
    </row>
    <row r="954" spans="1:12">
      <c r="A954" s="183" t="str">
        <f t="shared" si="28"/>
        <v>西側ケース④田野町</v>
      </c>
      <c r="B954" s="160" t="s">
        <v>40</v>
      </c>
      <c r="C954" s="160" t="s">
        <v>67</v>
      </c>
      <c r="D954" s="160" t="s">
        <v>96</v>
      </c>
      <c r="E954" s="160"/>
      <c r="F954" s="172" t="s">
        <v>17</v>
      </c>
      <c r="G954" s="173">
        <v>10</v>
      </c>
      <c r="H954" s="174">
        <v>1300</v>
      </c>
      <c r="I954" s="174" t="s">
        <v>65</v>
      </c>
      <c r="J954" s="174">
        <v>530</v>
      </c>
      <c r="K954" s="174">
        <v>120</v>
      </c>
      <c r="L954" s="175">
        <v>2000</v>
      </c>
    </row>
    <row r="955" spans="1:12">
      <c r="A955" s="183" t="str">
        <f t="shared" si="28"/>
        <v>西側ケース④安田町</v>
      </c>
      <c r="B955" s="160" t="s">
        <v>40</v>
      </c>
      <c r="C955" s="160" t="s">
        <v>67</v>
      </c>
      <c r="D955" s="160" t="s">
        <v>96</v>
      </c>
      <c r="E955" s="160"/>
      <c r="F955" s="172" t="s">
        <v>18</v>
      </c>
      <c r="G955" s="173" t="s">
        <v>65</v>
      </c>
      <c r="H955" s="174">
        <v>590</v>
      </c>
      <c r="I955" s="174">
        <v>10</v>
      </c>
      <c r="J955" s="174">
        <v>180</v>
      </c>
      <c r="K955" s="174">
        <v>110</v>
      </c>
      <c r="L955" s="175">
        <v>890</v>
      </c>
    </row>
    <row r="956" spans="1:12">
      <c r="A956" s="183" t="str">
        <f t="shared" si="28"/>
        <v>西側ケース④北川村</v>
      </c>
      <c r="B956" s="160" t="s">
        <v>40</v>
      </c>
      <c r="C956" s="160" t="s">
        <v>67</v>
      </c>
      <c r="D956" s="160" t="s">
        <v>96</v>
      </c>
      <c r="E956" s="160"/>
      <c r="F956" s="172" t="s">
        <v>19</v>
      </c>
      <c r="G956" s="173">
        <v>0</v>
      </c>
      <c r="H956" s="174">
        <v>160</v>
      </c>
      <c r="I956" s="174" t="s">
        <v>65</v>
      </c>
      <c r="J956" s="174">
        <v>0</v>
      </c>
      <c r="K956" s="174">
        <v>10</v>
      </c>
      <c r="L956" s="175">
        <v>170</v>
      </c>
    </row>
    <row r="957" spans="1:12">
      <c r="A957" s="183" t="str">
        <f t="shared" si="28"/>
        <v>西側ケース④馬路村</v>
      </c>
      <c r="B957" s="160" t="s">
        <v>40</v>
      </c>
      <c r="C957" s="160" t="s">
        <v>67</v>
      </c>
      <c r="D957" s="160" t="s">
        <v>96</v>
      </c>
      <c r="E957" s="160"/>
      <c r="F957" s="172" t="s">
        <v>20</v>
      </c>
      <c r="G957" s="173">
        <v>0</v>
      </c>
      <c r="H957" s="174">
        <v>20</v>
      </c>
      <c r="I957" s="174" t="s">
        <v>65</v>
      </c>
      <c r="J957" s="174">
        <v>0</v>
      </c>
      <c r="K957" s="174">
        <v>50</v>
      </c>
      <c r="L957" s="175">
        <v>80</v>
      </c>
    </row>
    <row r="958" spans="1:12">
      <c r="A958" s="183" t="str">
        <f t="shared" si="28"/>
        <v>西側ケース④芸西村</v>
      </c>
      <c r="B958" s="160" t="s">
        <v>40</v>
      </c>
      <c r="C958" s="160" t="s">
        <v>67</v>
      </c>
      <c r="D958" s="160" t="s">
        <v>96</v>
      </c>
      <c r="E958" s="160"/>
      <c r="F958" s="172" t="s">
        <v>21</v>
      </c>
      <c r="G958" s="173" t="s">
        <v>65</v>
      </c>
      <c r="H958" s="174">
        <v>100</v>
      </c>
      <c r="I958" s="174" t="s">
        <v>65</v>
      </c>
      <c r="J958" s="174">
        <v>80</v>
      </c>
      <c r="K958" s="174">
        <v>50</v>
      </c>
      <c r="L958" s="175">
        <v>220</v>
      </c>
    </row>
    <row r="959" spans="1:12">
      <c r="A959" s="183" t="str">
        <f t="shared" si="28"/>
        <v>西側ケース④本山町</v>
      </c>
      <c r="B959" s="160" t="s">
        <v>40</v>
      </c>
      <c r="C959" s="160" t="s">
        <v>67</v>
      </c>
      <c r="D959" s="160" t="s">
        <v>96</v>
      </c>
      <c r="E959" s="160"/>
      <c r="F959" s="172" t="s">
        <v>22</v>
      </c>
      <c r="G959" s="173">
        <v>0</v>
      </c>
      <c r="H959" s="174">
        <v>0</v>
      </c>
      <c r="I959" s="174" t="s">
        <v>65</v>
      </c>
      <c r="J959" s="174">
        <v>0</v>
      </c>
      <c r="K959" s="174">
        <v>0</v>
      </c>
      <c r="L959" s="175" t="s">
        <v>65</v>
      </c>
    </row>
    <row r="960" spans="1:12">
      <c r="A960" s="183" t="str">
        <f t="shared" si="28"/>
        <v>西側ケース④大豊町</v>
      </c>
      <c r="B960" s="160" t="s">
        <v>40</v>
      </c>
      <c r="C960" s="160" t="s">
        <v>67</v>
      </c>
      <c r="D960" s="160" t="s">
        <v>96</v>
      </c>
      <c r="E960" s="160"/>
      <c r="F960" s="172" t="s">
        <v>23</v>
      </c>
      <c r="G960" s="173" t="s">
        <v>65</v>
      </c>
      <c r="H960" s="174">
        <v>10</v>
      </c>
      <c r="I960" s="174" t="s">
        <v>65</v>
      </c>
      <c r="J960" s="174">
        <v>0</v>
      </c>
      <c r="K960" s="174">
        <v>10</v>
      </c>
      <c r="L960" s="175">
        <v>10</v>
      </c>
    </row>
    <row r="961" spans="1:12">
      <c r="A961" s="183" t="str">
        <f t="shared" si="28"/>
        <v>西側ケース④土佐町</v>
      </c>
      <c r="B961" s="160" t="s">
        <v>40</v>
      </c>
      <c r="C961" s="160" t="s">
        <v>67</v>
      </c>
      <c r="D961" s="160" t="s">
        <v>96</v>
      </c>
      <c r="E961" s="160"/>
      <c r="F961" s="172" t="s">
        <v>24</v>
      </c>
      <c r="G961" s="173">
        <v>0</v>
      </c>
      <c r="H961" s="174">
        <v>0</v>
      </c>
      <c r="I961" s="174" t="s">
        <v>65</v>
      </c>
      <c r="J961" s="174">
        <v>0</v>
      </c>
      <c r="K961" s="174">
        <v>0</v>
      </c>
      <c r="L961" s="175" t="s">
        <v>65</v>
      </c>
    </row>
    <row r="962" spans="1:12">
      <c r="A962" s="183" t="str">
        <f t="shared" si="28"/>
        <v>西側ケース④大川村</v>
      </c>
      <c r="B962" s="160" t="s">
        <v>40</v>
      </c>
      <c r="C962" s="160" t="s">
        <v>67</v>
      </c>
      <c r="D962" s="160" t="s">
        <v>96</v>
      </c>
      <c r="E962" s="160"/>
      <c r="F962" s="172" t="s">
        <v>25</v>
      </c>
      <c r="G962" s="173">
        <v>0</v>
      </c>
      <c r="H962" s="174">
        <v>0</v>
      </c>
      <c r="I962" s="174">
        <v>0</v>
      </c>
      <c r="J962" s="174">
        <v>0</v>
      </c>
      <c r="K962" s="174" t="s">
        <v>65</v>
      </c>
      <c r="L962" s="175" t="s">
        <v>65</v>
      </c>
    </row>
    <row r="963" spans="1:12">
      <c r="A963" s="183" t="str">
        <f t="shared" si="28"/>
        <v>西側ケース④いの町</v>
      </c>
      <c r="B963" s="160" t="s">
        <v>40</v>
      </c>
      <c r="C963" s="160" t="s">
        <v>67</v>
      </c>
      <c r="D963" s="160" t="s">
        <v>96</v>
      </c>
      <c r="E963" s="160"/>
      <c r="F963" s="172" t="s">
        <v>26</v>
      </c>
      <c r="G963" s="173">
        <v>40</v>
      </c>
      <c r="H963" s="174">
        <v>180</v>
      </c>
      <c r="I963" s="174">
        <v>10</v>
      </c>
      <c r="J963" s="174">
        <v>0</v>
      </c>
      <c r="K963" s="174">
        <v>40</v>
      </c>
      <c r="L963" s="175">
        <v>270</v>
      </c>
    </row>
    <row r="964" spans="1:12">
      <c r="A964" s="183" t="str">
        <f t="shared" si="28"/>
        <v>西側ケース④仁淀川町</v>
      </c>
      <c r="B964" s="160" t="s">
        <v>40</v>
      </c>
      <c r="C964" s="160" t="s">
        <v>67</v>
      </c>
      <c r="D964" s="160" t="s">
        <v>96</v>
      </c>
      <c r="E964" s="160"/>
      <c r="F964" s="172" t="s">
        <v>27</v>
      </c>
      <c r="G964" s="173" t="s">
        <v>65</v>
      </c>
      <c r="H964" s="174" t="s">
        <v>65</v>
      </c>
      <c r="I964" s="174" t="s">
        <v>65</v>
      </c>
      <c r="J964" s="174">
        <v>0</v>
      </c>
      <c r="K964" s="174">
        <v>20</v>
      </c>
      <c r="L964" s="175">
        <v>20</v>
      </c>
    </row>
    <row r="965" spans="1:12">
      <c r="A965" s="183" t="str">
        <f t="shared" si="28"/>
        <v>西側ケース④中土佐町</v>
      </c>
      <c r="B965" s="160" t="s">
        <v>40</v>
      </c>
      <c r="C965" s="160" t="s">
        <v>67</v>
      </c>
      <c r="D965" s="160" t="s">
        <v>96</v>
      </c>
      <c r="E965" s="160"/>
      <c r="F965" s="172" t="s">
        <v>28</v>
      </c>
      <c r="G965" s="173">
        <v>30</v>
      </c>
      <c r="H965" s="174">
        <v>780</v>
      </c>
      <c r="I965" s="174">
        <v>10</v>
      </c>
      <c r="J965" s="174">
        <v>3300</v>
      </c>
      <c r="K965" s="174">
        <v>10</v>
      </c>
      <c r="L965" s="175">
        <v>4200</v>
      </c>
    </row>
    <row r="966" spans="1:12">
      <c r="A966" s="183" t="str">
        <f t="shared" si="28"/>
        <v>西側ケース④佐川町</v>
      </c>
      <c r="B966" s="160" t="s">
        <v>40</v>
      </c>
      <c r="C966" s="160" t="s">
        <v>67</v>
      </c>
      <c r="D966" s="160" t="s">
        <v>96</v>
      </c>
      <c r="E966" s="160"/>
      <c r="F966" s="172" t="s">
        <v>29</v>
      </c>
      <c r="G966" s="173" t="s">
        <v>65</v>
      </c>
      <c r="H966" s="174">
        <v>220</v>
      </c>
      <c r="I966" s="174" t="s">
        <v>65</v>
      </c>
      <c r="J966" s="174">
        <v>0</v>
      </c>
      <c r="K966" s="174">
        <v>20</v>
      </c>
      <c r="L966" s="175">
        <v>250</v>
      </c>
    </row>
    <row r="967" spans="1:12">
      <c r="A967" s="183" t="str">
        <f t="shared" si="28"/>
        <v>西側ケース④越知町</v>
      </c>
      <c r="B967" s="160" t="s">
        <v>40</v>
      </c>
      <c r="C967" s="160" t="s">
        <v>67</v>
      </c>
      <c r="D967" s="160" t="s">
        <v>96</v>
      </c>
      <c r="E967" s="160"/>
      <c r="F967" s="172" t="s">
        <v>30</v>
      </c>
      <c r="G967" s="173">
        <v>0</v>
      </c>
      <c r="H967" s="174">
        <v>30</v>
      </c>
      <c r="I967" s="174" t="s">
        <v>65</v>
      </c>
      <c r="J967" s="174">
        <v>0</v>
      </c>
      <c r="K967" s="174">
        <v>330</v>
      </c>
      <c r="L967" s="175">
        <v>360</v>
      </c>
    </row>
    <row r="968" spans="1:12">
      <c r="A968" s="183" t="str">
        <f t="shared" si="28"/>
        <v>西側ケース④檮原町</v>
      </c>
      <c r="B968" s="160" t="s">
        <v>40</v>
      </c>
      <c r="C968" s="160" t="s">
        <v>67</v>
      </c>
      <c r="D968" s="160" t="s">
        <v>96</v>
      </c>
      <c r="E968" s="160"/>
      <c r="F968" s="172" t="s">
        <v>31</v>
      </c>
      <c r="G968" s="173" t="s">
        <v>65</v>
      </c>
      <c r="H968" s="174" t="s">
        <v>65</v>
      </c>
      <c r="I968" s="174" t="s">
        <v>65</v>
      </c>
      <c r="J968" s="174">
        <v>0</v>
      </c>
      <c r="K968" s="174">
        <v>0</v>
      </c>
      <c r="L968" s="175" t="s">
        <v>65</v>
      </c>
    </row>
    <row r="969" spans="1:12">
      <c r="A969" s="183" t="str">
        <f t="shared" si="28"/>
        <v>西側ケース④日高村</v>
      </c>
      <c r="B969" s="160" t="s">
        <v>40</v>
      </c>
      <c r="C969" s="160" t="s">
        <v>67</v>
      </c>
      <c r="D969" s="160" t="s">
        <v>96</v>
      </c>
      <c r="E969" s="160"/>
      <c r="F969" s="172" t="s">
        <v>32</v>
      </c>
      <c r="G969" s="173">
        <v>10</v>
      </c>
      <c r="H969" s="174">
        <v>20</v>
      </c>
      <c r="I969" s="174" t="s">
        <v>65</v>
      </c>
      <c r="J969" s="174">
        <v>0</v>
      </c>
      <c r="K969" s="174">
        <v>0</v>
      </c>
      <c r="L969" s="175">
        <v>30</v>
      </c>
    </row>
    <row r="970" spans="1:12">
      <c r="A970" s="183" t="str">
        <f t="shared" si="28"/>
        <v>西側ケース④津野町</v>
      </c>
      <c r="B970" s="160" t="s">
        <v>40</v>
      </c>
      <c r="C970" s="160" t="s">
        <v>67</v>
      </c>
      <c r="D970" s="160" t="s">
        <v>96</v>
      </c>
      <c r="E970" s="160"/>
      <c r="F970" s="172" t="s">
        <v>33</v>
      </c>
      <c r="G970" s="173" t="s">
        <v>65</v>
      </c>
      <c r="H970" s="174">
        <v>110</v>
      </c>
      <c r="I970" s="174" t="s">
        <v>65</v>
      </c>
      <c r="J970" s="174">
        <v>0</v>
      </c>
      <c r="K970" s="174">
        <v>10</v>
      </c>
      <c r="L970" s="175">
        <v>120</v>
      </c>
    </row>
    <row r="971" spans="1:12">
      <c r="A971" s="183" t="str">
        <f t="shared" si="28"/>
        <v>西側ケース④四万十町</v>
      </c>
      <c r="B971" s="160" t="s">
        <v>40</v>
      </c>
      <c r="C971" s="160" t="s">
        <v>67</v>
      </c>
      <c r="D971" s="160" t="s">
        <v>96</v>
      </c>
      <c r="E971" s="160"/>
      <c r="F971" s="172" t="s">
        <v>34</v>
      </c>
      <c r="G971" s="173">
        <v>30</v>
      </c>
      <c r="H971" s="174">
        <v>520</v>
      </c>
      <c r="I971" s="174">
        <v>10</v>
      </c>
      <c r="J971" s="174">
        <v>1300</v>
      </c>
      <c r="K971" s="174">
        <v>40</v>
      </c>
      <c r="L971" s="175">
        <v>1900</v>
      </c>
    </row>
    <row r="972" spans="1:12">
      <c r="A972" s="183" t="str">
        <f t="shared" si="28"/>
        <v>西側ケース④大月町</v>
      </c>
      <c r="B972" s="160" t="s">
        <v>40</v>
      </c>
      <c r="C972" s="160" t="s">
        <v>67</v>
      </c>
      <c r="D972" s="160" t="s">
        <v>96</v>
      </c>
      <c r="E972" s="160"/>
      <c r="F972" s="172" t="s">
        <v>35</v>
      </c>
      <c r="G972" s="173">
        <v>30</v>
      </c>
      <c r="H972" s="174">
        <v>390</v>
      </c>
      <c r="I972" s="174">
        <v>10</v>
      </c>
      <c r="J972" s="174">
        <v>1000</v>
      </c>
      <c r="K972" s="174">
        <v>10</v>
      </c>
      <c r="L972" s="175">
        <v>1500</v>
      </c>
    </row>
    <row r="973" spans="1:12">
      <c r="A973" s="183" t="str">
        <f t="shared" si="28"/>
        <v>西側ケース④三原村</v>
      </c>
      <c r="B973" s="160" t="s">
        <v>40</v>
      </c>
      <c r="C973" s="160" t="s">
        <v>67</v>
      </c>
      <c r="D973" s="160" t="s">
        <v>96</v>
      </c>
      <c r="E973" s="160"/>
      <c r="F973" s="172" t="s">
        <v>36</v>
      </c>
      <c r="G973" s="173" t="s">
        <v>65</v>
      </c>
      <c r="H973" s="174">
        <v>420</v>
      </c>
      <c r="I973" s="174">
        <v>10</v>
      </c>
      <c r="J973" s="174">
        <v>0</v>
      </c>
      <c r="K973" s="174">
        <v>10</v>
      </c>
      <c r="L973" s="175">
        <v>430</v>
      </c>
    </row>
    <row r="974" spans="1:12">
      <c r="A974" s="183" t="str">
        <f t="shared" si="28"/>
        <v>西側ケース④黒潮町</v>
      </c>
      <c r="B974" s="160" t="s">
        <v>40</v>
      </c>
      <c r="C974" s="160" t="s">
        <v>67</v>
      </c>
      <c r="D974" s="160" t="s">
        <v>96</v>
      </c>
      <c r="E974" s="160"/>
      <c r="F974" s="176" t="s">
        <v>37</v>
      </c>
      <c r="G974" s="177">
        <v>20</v>
      </c>
      <c r="H974" s="178">
        <v>2600</v>
      </c>
      <c r="I974" s="178">
        <v>30</v>
      </c>
      <c r="J974" s="178">
        <v>3500</v>
      </c>
      <c r="K974" s="178">
        <v>160</v>
      </c>
      <c r="L974" s="179">
        <v>6300</v>
      </c>
    </row>
    <row r="975" spans="1:12">
      <c r="B975" s="163"/>
      <c r="C975" s="163"/>
      <c r="D975" s="163"/>
      <c r="E975" s="163"/>
      <c r="F975" s="164" t="s">
        <v>122</v>
      </c>
      <c r="G975" s="180">
        <v>1100</v>
      </c>
      <c r="H975" s="181">
        <v>30000</v>
      </c>
      <c r="I975" s="181">
        <v>330</v>
      </c>
      <c r="J975" s="181">
        <v>71000</v>
      </c>
      <c r="K975" s="181">
        <v>4700</v>
      </c>
      <c r="L975" s="182">
        <v>107000</v>
      </c>
    </row>
    <row r="976" spans="1:12">
      <c r="B976" s="160"/>
      <c r="C976" s="160"/>
      <c r="D976" s="160"/>
      <c r="E976" s="160"/>
      <c r="F976" s="162"/>
    </row>
    <row r="977" spans="2:6">
      <c r="B977" s="160"/>
      <c r="C977" s="160"/>
      <c r="D977" s="160"/>
      <c r="E977" s="160"/>
      <c r="F977" s="162"/>
    </row>
    <row r="978" spans="2:6">
      <c r="B978" s="160"/>
      <c r="C978" s="160"/>
      <c r="D978" s="160"/>
      <c r="E978" s="160"/>
      <c r="F978" s="162"/>
    </row>
    <row r="979" spans="2:6">
      <c r="B979" s="160"/>
      <c r="C979" s="160"/>
      <c r="D979" s="160"/>
      <c r="E979" s="160"/>
      <c r="F979" s="162"/>
    </row>
    <row r="980" spans="2:6">
      <c r="B980" s="160"/>
      <c r="C980" s="160"/>
      <c r="D980" s="160"/>
      <c r="E980" s="160"/>
      <c r="F980" s="162"/>
    </row>
    <row r="981" spans="2:6">
      <c r="B981" s="160"/>
      <c r="C981" s="160"/>
      <c r="D981" s="160"/>
      <c r="E981" s="160"/>
      <c r="F981" s="162"/>
    </row>
    <row r="982" spans="2:6">
      <c r="B982" s="160"/>
      <c r="C982" s="160"/>
      <c r="D982" s="160"/>
      <c r="E982" s="160"/>
      <c r="F982" s="162"/>
    </row>
    <row r="983" spans="2:6">
      <c r="B983" s="160"/>
      <c r="C983" s="160"/>
      <c r="D983" s="160"/>
      <c r="E983" s="160"/>
      <c r="F983" s="162"/>
    </row>
    <row r="984" spans="2:6">
      <c r="B984" s="160"/>
      <c r="C984" s="160"/>
      <c r="D984" s="160"/>
      <c r="E984" s="160"/>
      <c r="F984" s="162"/>
    </row>
    <row r="985" spans="2:6">
      <c r="B985" s="160"/>
      <c r="C985" s="160"/>
      <c r="D985" s="160"/>
      <c r="E985" s="160"/>
      <c r="F985" s="162"/>
    </row>
    <row r="986" spans="2:6">
      <c r="B986" s="160"/>
      <c r="C986" s="160"/>
      <c r="D986" s="160"/>
      <c r="E986" s="160"/>
      <c r="F986" s="162"/>
    </row>
    <row r="987" spans="2:6">
      <c r="B987" s="160"/>
      <c r="C987" s="160"/>
      <c r="D987" s="160"/>
      <c r="E987" s="160"/>
      <c r="F987" s="162"/>
    </row>
    <row r="988" spans="2:6">
      <c r="B988" s="160"/>
      <c r="C988" s="160"/>
      <c r="D988" s="160"/>
      <c r="E988" s="160"/>
      <c r="F988" s="162"/>
    </row>
    <row r="989" spans="2:6">
      <c r="B989" s="160"/>
      <c r="C989" s="160"/>
      <c r="D989" s="160"/>
      <c r="E989" s="160"/>
      <c r="F989" s="162"/>
    </row>
    <row r="990" spans="2:6">
      <c r="B990" s="160"/>
      <c r="C990" s="160"/>
      <c r="D990" s="160"/>
      <c r="E990" s="160"/>
      <c r="F990" s="162"/>
    </row>
    <row r="991" spans="2:6">
      <c r="B991" s="160"/>
      <c r="C991" s="160"/>
      <c r="D991" s="160"/>
      <c r="E991" s="160"/>
      <c r="F991" s="162"/>
    </row>
    <row r="992" spans="2:6">
      <c r="B992" s="160"/>
      <c r="C992" s="160"/>
      <c r="D992" s="160"/>
      <c r="E992" s="160"/>
      <c r="F992" s="162"/>
    </row>
    <row r="993" spans="2:6">
      <c r="B993" s="160"/>
      <c r="C993" s="160"/>
      <c r="D993" s="160"/>
      <c r="E993" s="160"/>
      <c r="F993" s="16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81"/>
  <sheetViews>
    <sheetView workbookViewId="0">
      <pane ySplit="2" topLeftCell="A3" activePane="bottomLeft" state="frozenSplit"/>
      <selection pane="bottomLeft" activeCell="H15" sqref="H15"/>
    </sheetView>
  </sheetViews>
  <sheetFormatPr defaultRowHeight="13.5"/>
  <cols>
    <col min="1" max="1" width="7.125" style="183" bestFit="1" customWidth="1"/>
    <col min="2" max="2" width="11" bestFit="1" customWidth="1"/>
    <col min="3" max="3" width="7.5" bestFit="1" customWidth="1"/>
    <col min="4" max="4" width="9" bestFit="1" customWidth="1"/>
    <col min="5" max="5" width="9.75" customWidth="1"/>
    <col min="6" max="6" width="10.25" customWidth="1"/>
    <col min="7" max="7" width="13.125" bestFit="1" customWidth="1"/>
    <col min="8" max="8" width="9.5" customWidth="1"/>
    <col min="9" max="9" width="15" customWidth="1"/>
    <col min="10" max="10" width="10.125" customWidth="1"/>
    <col min="11" max="12" width="10.5" bestFit="1" customWidth="1"/>
    <col min="13" max="13" width="9" bestFit="1" customWidth="1"/>
    <col min="14" max="14" width="5.125" style="183" bestFit="1" customWidth="1"/>
    <col min="15" max="21" width="9" style="183"/>
  </cols>
  <sheetData>
    <row r="1" spans="1:21" s="183" customFormat="1">
      <c r="A1" s="183">
        <v>1</v>
      </c>
      <c r="B1" s="183">
        <v>2</v>
      </c>
      <c r="C1" s="183">
        <v>3</v>
      </c>
      <c r="D1" s="183">
        <v>4</v>
      </c>
      <c r="E1" s="183">
        <v>5</v>
      </c>
      <c r="F1" s="183">
        <v>6</v>
      </c>
      <c r="G1" s="183">
        <v>7</v>
      </c>
      <c r="H1" s="183">
        <v>8</v>
      </c>
      <c r="I1" s="183">
        <v>9</v>
      </c>
      <c r="J1" s="183">
        <v>10</v>
      </c>
      <c r="K1" s="183">
        <v>11</v>
      </c>
      <c r="L1" s="183">
        <v>12</v>
      </c>
      <c r="M1" s="183">
        <v>13</v>
      </c>
      <c r="N1" s="183">
        <v>14</v>
      </c>
      <c r="O1" s="183">
        <v>15</v>
      </c>
      <c r="P1" s="183">
        <v>16</v>
      </c>
      <c r="Q1" s="183">
        <v>17</v>
      </c>
      <c r="R1" s="183">
        <v>18</v>
      </c>
      <c r="S1" s="183">
        <v>19</v>
      </c>
      <c r="T1" s="183">
        <v>20</v>
      </c>
      <c r="U1" s="183">
        <v>21</v>
      </c>
    </row>
    <row r="2" spans="1:21">
      <c r="B2" s="156" t="s">
        <v>73</v>
      </c>
      <c r="C2" s="156" t="s">
        <v>47</v>
      </c>
      <c r="D2" s="157" t="s">
        <v>0</v>
      </c>
      <c r="E2" s="158"/>
      <c r="F2" s="158" t="s">
        <v>69</v>
      </c>
      <c r="G2" s="158" t="s">
        <v>74</v>
      </c>
      <c r="H2" s="158" t="s">
        <v>75</v>
      </c>
      <c r="I2" s="158" t="s">
        <v>76</v>
      </c>
      <c r="J2" s="158" t="s">
        <v>1</v>
      </c>
      <c r="K2" s="158" t="s">
        <v>77</v>
      </c>
      <c r="L2" s="158" t="s">
        <v>78</v>
      </c>
      <c r="M2" s="158" t="s">
        <v>79</v>
      </c>
      <c r="N2" s="183" t="s">
        <v>81</v>
      </c>
      <c r="O2" s="183" t="s">
        <v>0</v>
      </c>
      <c r="P2" s="183" t="s">
        <v>116</v>
      </c>
      <c r="Q2" s="183" t="s">
        <v>69</v>
      </c>
      <c r="R2" s="183" t="s">
        <v>74</v>
      </c>
      <c r="S2" s="183" t="s">
        <v>75</v>
      </c>
      <c r="T2" s="183" t="s">
        <v>76</v>
      </c>
      <c r="U2" s="183" t="s">
        <v>1</v>
      </c>
    </row>
    <row r="3" spans="1:21">
      <c r="A3" s="183" t="str">
        <f>K3&amp;L3&amp;B3</f>
        <v>L1L1高知市</v>
      </c>
      <c r="B3" t="s">
        <v>4</v>
      </c>
      <c r="C3">
        <v>343393</v>
      </c>
      <c r="D3" s="160">
        <v>522.18641516803075</v>
      </c>
      <c r="E3" s="160">
        <v>56.262863512247264</v>
      </c>
      <c r="F3" s="160">
        <v>2930.95029616589</v>
      </c>
      <c r="G3" s="160">
        <v>8.3492071973179041</v>
      </c>
      <c r="H3" s="160">
        <v>16.375429967761946</v>
      </c>
      <c r="I3" s="160">
        <v>2.3694670801675761E-4</v>
      </c>
      <c r="J3" s="160">
        <v>3477.8615854457084</v>
      </c>
      <c r="K3" t="s">
        <v>82</v>
      </c>
      <c r="L3" t="s">
        <v>82</v>
      </c>
      <c r="M3" t="s">
        <v>83</v>
      </c>
      <c r="O3" s="183">
        <f>IF(D3&gt;10000,ROUND(D3,-3),IF(D3&gt;1000,ROUND(D3,-2),IF(D3&gt;=5,IF(D3&lt;10,ROUND(D3,-1),ROUND(D3,-1)),IF(D3=0,0,"*"))))</f>
        <v>520</v>
      </c>
      <c r="P3" s="183">
        <f t="shared" ref="P3:U3" si="0">IF(E3&gt;10000,ROUND(E3,-3),IF(E3&gt;1000,ROUND(E3,-2),IF(E3&gt;=5,IF(E3&lt;10,ROUND(E3,-1),ROUND(E3,-1)),IF(E3=0,0,"*"))))</f>
        <v>60</v>
      </c>
      <c r="Q3" s="183">
        <f t="shared" si="0"/>
        <v>2900</v>
      </c>
      <c r="R3" s="183">
        <f t="shared" si="0"/>
        <v>10</v>
      </c>
      <c r="S3" s="183">
        <f t="shared" si="0"/>
        <v>20</v>
      </c>
      <c r="T3" s="183" t="str">
        <f t="shared" si="0"/>
        <v>*</v>
      </c>
      <c r="U3" s="183">
        <f t="shared" si="0"/>
        <v>3500</v>
      </c>
    </row>
    <row r="4" spans="1:21">
      <c r="A4" s="183" t="str">
        <f t="shared" ref="A4:A67" si="1">K4&amp;L4&amp;B4</f>
        <v>L1L1室戸市</v>
      </c>
      <c r="B4" t="s">
        <v>5</v>
      </c>
      <c r="C4">
        <v>15210</v>
      </c>
      <c r="D4" s="160">
        <v>26.095015764117836</v>
      </c>
      <c r="E4" s="160">
        <v>1.3346511102336205</v>
      </c>
      <c r="F4" s="160">
        <v>147.10394838135983</v>
      </c>
      <c r="G4" s="160">
        <v>0.83834302210476275</v>
      </c>
      <c r="H4" s="160">
        <v>0.63384932098396018</v>
      </c>
      <c r="I4" s="160">
        <v>5.5705878125281368E-6</v>
      </c>
      <c r="J4" s="160">
        <v>174.6711620591542</v>
      </c>
      <c r="K4" t="s">
        <v>82</v>
      </c>
      <c r="L4" t="s">
        <v>82</v>
      </c>
      <c r="M4" t="s">
        <v>83</v>
      </c>
      <c r="O4" s="183">
        <f t="shared" ref="O4:O67" si="2">IF(D4&gt;10000,ROUND(D4,-3),IF(D4&gt;1000,ROUND(D4,-2),IF(D4&gt;=5,IF(D4&lt;10,ROUND(D4,-1),ROUND(D4,-1)),IF(D4=0,0,"*"))))</f>
        <v>30</v>
      </c>
      <c r="P4" s="183" t="str">
        <f t="shared" ref="P4:P67" si="3">IF(E4&gt;10000,ROUND(E4,-3),IF(E4&gt;1000,ROUND(E4,-2),IF(E4&gt;=5,IF(E4&lt;10,ROUND(E4,-1),ROUND(E4,-1)),IF(E4=0,0,"*"))))</f>
        <v>*</v>
      </c>
      <c r="Q4" s="183">
        <f t="shared" ref="Q4:Q67" si="4">IF(F4&gt;10000,ROUND(F4,-3),IF(F4&gt;1000,ROUND(F4,-2),IF(F4&gt;=5,IF(F4&lt;10,ROUND(F4,-1),ROUND(F4,-1)),IF(F4=0,0,"*"))))</f>
        <v>150</v>
      </c>
      <c r="R4" s="183" t="str">
        <f t="shared" ref="R4:R67" si="5">IF(G4&gt;10000,ROUND(G4,-3),IF(G4&gt;1000,ROUND(G4,-2),IF(G4&gt;=5,IF(G4&lt;10,ROUND(G4,-1),ROUND(G4,-1)),IF(G4=0,0,"*"))))</f>
        <v>*</v>
      </c>
      <c r="S4" s="183" t="str">
        <f t="shared" ref="S4:S67" si="6">IF(H4&gt;10000,ROUND(H4,-3),IF(H4&gt;1000,ROUND(H4,-2),IF(H4&gt;=5,IF(H4&lt;10,ROUND(H4,-1),ROUND(H4,-1)),IF(H4=0,0,"*"))))</f>
        <v>*</v>
      </c>
      <c r="T4" s="183" t="str">
        <f t="shared" ref="T4:T67" si="7">IF(I4&gt;10000,ROUND(I4,-3),IF(I4&gt;1000,ROUND(I4,-2),IF(I4&gt;=5,IF(I4&lt;10,ROUND(I4,-1),ROUND(I4,-1)),IF(I4=0,0,"*"))))</f>
        <v>*</v>
      </c>
      <c r="U4" s="183">
        <f t="shared" ref="U4:U67" si="8">IF(J4&gt;10000,ROUND(J4,-3),IF(J4&gt;1000,ROUND(J4,-2),IF(J4&gt;=5,IF(J4&lt;10,ROUND(J4,-1),ROUND(J4,-1)),IF(J4=0,0,"*"))))</f>
        <v>170</v>
      </c>
    </row>
    <row r="5" spans="1:21">
      <c r="A5" s="183" t="str">
        <f t="shared" si="1"/>
        <v>L1L1安芸市</v>
      </c>
      <c r="B5" t="s">
        <v>6</v>
      </c>
      <c r="C5">
        <v>19547</v>
      </c>
      <c r="D5" s="160">
        <v>17.388118336735293</v>
      </c>
      <c r="E5" s="160">
        <v>1.3320413498941086</v>
      </c>
      <c r="F5" s="160">
        <v>196.89480033889214</v>
      </c>
      <c r="G5" s="160">
        <v>0.1469623395214007</v>
      </c>
      <c r="H5" s="160">
        <v>1.0311956574012024</v>
      </c>
      <c r="I5" s="160">
        <v>7.3923727659440283E-6</v>
      </c>
      <c r="J5" s="160">
        <v>215.4610840649228</v>
      </c>
      <c r="K5" t="s">
        <v>82</v>
      </c>
      <c r="L5" t="s">
        <v>82</v>
      </c>
      <c r="M5" t="s">
        <v>83</v>
      </c>
      <c r="O5" s="183">
        <f t="shared" si="2"/>
        <v>20</v>
      </c>
      <c r="P5" s="183" t="str">
        <f t="shared" si="3"/>
        <v>*</v>
      </c>
      <c r="Q5" s="183">
        <f t="shared" si="4"/>
        <v>200</v>
      </c>
      <c r="R5" s="183" t="str">
        <f t="shared" si="5"/>
        <v>*</v>
      </c>
      <c r="S5" s="183" t="str">
        <f t="shared" si="6"/>
        <v>*</v>
      </c>
      <c r="T5" s="183" t="str">
        <f t="shared" si="7"/>
        <v>*</v>
      </c>
      <c r="U5" s="183">
        <f t="shared" si="8"/>
        <v>220</v>
      </c>
    </row>
    <row r="6" spans="1:21">
      <c r="A6" s="183" t="str">
        <f t="shared" si="1"/>
        <v>L1L1南国市</v>
      </c>
      <c r="B6" t="s">
        <v>7</v>
      </c>
      <c r="C6">
        <v>49472</v>
      </c>
      <c r="D6" s="160">
        <v>58.044280351149304</v>
      </c>
      <c r="E6" s="160">
        <v>3.9007257396350359</v>
      </c>
      <c r="F6" s="160">
        <v>16.993448005289462</v>
      </c>
      <c r="G6" s="160">
        <v>0.25007855355828995</v>
      </c>
      <c r="H6" s="160">
        <v>0.51774519613005276</v>
      </c>
      <c r="I6" s="160">
        <v>2.4331618169261861E-5</v>
      </c>
      <c r="J6" s="160">
        <v>75.805576437745273</v>
      </c>
      <c r="K6" t="s">
        <v>82</v>
      </c>
      <c r="L6" t="s">
        <v>82</v>
      </c>
      <c r="M6" t="s">
        <v>83</v>
      </c>
      <c r="O6" s="183">
        <f t="shared" si="2"/>
        <v>60</v>
      </c>
      <c r="P6" s="183" t="str">
        <f t="shared" si="3"/>
        <v>*</v>
      </c>
      <c r="Q6" s="183">
        <f t="shared" si="4"/>
        <v>20</v>
      </c>
      <c r="R6" s="183" t="str">
        <f t="shared" si="5"/>
        <v>*</v>
      </c>
      <c r="S6" s="183" t="str">
        <f t="shared" si="6"/>
        <v>*</v>
      </c>
      <c r="T6" s="183" t="str">
        <f t="shared" si="7"/>
        <v>*</v>
      </c>
      <c r="U6" s="183">
        <f t="shared" si="8"/>
        <v>80</v>
      </c>
    </row>
    <row r="7" spans="1:21">
      <c r="A7" s="183" t="str">
        <f t="shared" si="1"/>
        <v>L1L1土佐市</v>
      </c>
      <c r="B7" t="s">
        <v>8</v>
      </c>
      <c r="C7">
        <v>28686</v>
      </c>
      <c r="D7" s="160">
        <v>21.547099558439811</v>
      </c>
      <c r="E7" s="160">
        <v>1.7639333017438783</v>
      </c>
      <c r="F7" s="160">
        <v>1127.4563583827505</v>
      </c>
      <c r="G7" s="160">
        <v>0.93863373668322159</v>
      </c>
      <c r="H7" s="160">
        <v>2.3004444295670459E-2</v>
      </c>
      <c r="I7" s="160">
        <v>7.0855757832094911E-6</v>
      </c>
      <c r="J7" s="160">
        <v>1149.965103207745</v>
      </c>
      <c r="K7" t="s">
        <v>82</v>
      </c>
      <c r="L7" t="s">
        <v>82</v>
      </c>
      <c r="M7" t="s">
        <v>83</v>
      </c>
      <c r="O7" s="183">
        <f t="shared" si="2"/>
        <v>20</v>
      </c>
      <c r="P7" s="183" t="str">
        <f t="shared" si="3"/>
        <v>*</v>
      </c>
      <c r="Q7" s="183">
        <f t="shared" si="4"/>
        <v>1100</v>
      </c>
      <c r="R7" s="183" t="str">
        <f t="shared" si="5"/>
        <v>*</v>
      </c>
      <c r="S7" s="183" t="str">
        <f t="shared" si="6"/>
        <v>*</v>
      </c>
      <c r="T7" s="183" t="str">
        <f t="shared" si="7"/>
        <v>*</v>
      </c>
      <c r="U7" s="183">
        <f t="shared" si="8"/>
        <v>1100</v>
      </c>
    </row>
    <row r="8" spans="1:21">
      <c r="A8" s="183" t="str">
        <f t="shared" si="1"/>
        <v>L1L1須崎市</v>
      </c>
      <c r="B8" t="s">
        <v>9</v>
      </c>
      <c r="C8">
        <v>24698</v>
      </c>
      <c r="D8" s="160">
        <v>8.6194527586643943</v>
      </c>
      <c r="E8" s="160">
        <v>1.158640931741072</v>
      </c>
      <c r="F8" s="160">
        <v>1244.5992146210588</v>
      </c>
      <c r="G8" s="160">
        <v>0.47036911114415847</v>
      </c>
      <c r="H8" s="160">
        <v>0.50497084565533557</v>
      </c>
      <c r="I8" s="160">
        <v>3.2828164615617781E-6</v>
      </c>
      <c r="J8" s="160">
        <v>1254.1940106193392</v>
      </c>
      <c r="K8" t="s">
        <v>82</v>
      </c>
      <c r="L8" t="s">
        <v>82</v>
      </c>
      <c r="M8" t="s">
        <v>83</v>
      </c>
      <c r="O8" s="183">
        <f t="shared" si="2"/>
        <v>10</v>
      </c>
      <c r="P8" s="183" t="str">
        <f t="shared" si="3"/>
        <v>*</v>
      </c>
      <c r="Q8" s="183">
        <f t="shared" si="4"/>
        <v>1200</v>
      </c>
      <c r="R8" s="183" t="str">
        <f t="shared" si="5"/>
        <v>*</v>
      </c>
      <c r="S8" s="183" t="str">
        <f t="shared" si="6"/>
        <v>*</v>
      </c>
      <c r="T8" s="183" t="str">
        <f t="shared" si="7"/>
        <v>*</v>
      </c>
      <c r="U8" s="183">
        <f t="shared" si="8"/>
        <v>1300</v>
      </c>
    </row>
    <row r="9" spans="1:21">
      <c r="A9" s="183" t="str">
        <f t="shared" si="1"/>
        <v>L1L1宿毛市</v>
      </c>
      <c r="B9" t="s">
        <v>10</v>
      </c>
      <c r="C9">
        <v>22610</v>
      </c>
      <c r="D9" s="160">
        <v>3.3148211583986678</v>
      </c>
      <c r="E9" s="160">
        <v>0.91048836470395789</v>
      </c>
      <c r="F9" s="160">
        <v>1351.2535646013114</v>
      </c>
      <c r="G9" s="160">
        <v>0.248479419542734</v>
      </c>
      <c r="H9" s="160">
        <v>8.3091719034302E-2</v>
      </c>
      <c r="I9" s="160">
        <v>1.8391647637866082E-6</v>
      </c>
      <c r="J9" s="160">
        <v>1354.8999587374517</v>
      </c>
      <c r="K9" t="s">
        <v>82</v>
      </c>
      <c r="L9" t="s">
        <v>82</v>
      </c>
      <c r="M9" t="s">
        <v>83</v>
      </c>
      <c r="O9" s="183" t="str">
        <f t="shared" si="2"/>
        <v>*</v>
      </c>
      <c r="P9" s="183" t="str">
        <f t="shared" si="3"/>
        <v>*</v>
      </c>
      <c r="Q9" s="183">
        <f t="shared" si="4"/>
        <v>1400</v>
      </c>
      <c r="R9" s="183" t="str">
        <f t="shared" si="5"/>
        <v>*</v>
      </c>
      <c r="S9" s="183" t="str">
        <f t="shared" si="6"/>
        <v>*</v>
      </c>
      <c r="T9" s="183" t="str">
        <f t="shared" si="7"/>
        <v>*</v>
      </c>
      <c r="U9" s="183">
        <f t="shared" si="8"/>
        <v>1400</v>
      </c>
    </row>
    <row r="10" spans="1:21">
      <c r="A10" s="183" t="str">
        <f t="shared" si="1"/>
        <v>L1L1土佐清水市</v>
      </c>
      <c r="B10" t="s">
        <v>11</v>
      </c>
      <c r="C10">
        <v>16029</v>
      </c>
      <c r="D10" s="160">
        <v>40.610521126387404</v>
      </c>
      <c r="E10" s="160">
        <v>2.1503356830218214</v>
      </c>
      <c r="F10" s="160">
        <v>1441.9763745529135</v>
      </c>
      <c r="G10" s="160">
        <v>1.5329126067415035</v>
      </c>
      <c r="H10" s="160">
        <v>1.0322185274056233</v>
      </c>
      <c r="I10" s="160">
        <v>5.6376541599650675E-6</v>
      </c>
      <c r="J10" s="160">
        <v>1485.1520324511021</v>
      </c>
      <c r="K10" t="s">
        <v>82</v>
      </c>
      <c r="L10" t="s">
        <v>82</v>
      </c>
      <c r="M10" t="s">
        <v>83</v>
      </c>
      <c r="O10" s="183">
        <f t="shared" si="2"/>
        <v>40</v>
      </c>
      <c r="P10" s="183" t="str">
        <f t="shared" si="3"/>
        <v>*</v>
      </c>
      <c r="Q10" s="183">
        <f t="shared" si="4"/>
        <v>1400</v>
      </c>
      <c r="R10" s="183" t="str">
        <f t="shared" si="5"/>
        <v>*</v>
      </c>
      <c r="S10" s="183" t="str">
        <f t="shared" si="6"/>
        <v>*</v>
      </c>
      <c r="T10" s="183" t="str">
        <f t="shared" si="7"/>
        <v>*</v>
      </c>
      <c r="U10" s="183">
        <f t="shared" si="8"/>
        <v>1500</v>
      </c>
    </row>
    <row r="11" spans="1:21">
      <c r="A11" s="183" t="str">
        <f t="shared" si="1"/>
        <v>L1L1四万十市</v>
      </c>
      <c r="B11" t="s">
        <v>12</v>
      </c>
      <c r="C11">
        <v>35933</v>
      </c>
      <c r="D11" s="160">
        <v>100.89309225598737</v>
      </c>
      <c r="E11" s="160">
        <v>7.4614484989600065</v>
      </c>
      <c r="F11" s="160">
        <v>11.424123160281205</v>
      </c>
      <c r="G11" s="160">
        <v>3.5745127899306919</v>
      </c>
      <c r="H11" s="160">
        <v>1.9175552250811161</v>
      </c>
      <c r="I11" s="160">
        <v>8.5155670739680229E-6</v>
      </c>
      <c r="J11" s="160">
        <v>117.80929194684745</v>
      </c>
      <c r="K11" t="s">
        <v>82</v>
      </c>
      <c r="L11" t="s">
        <v>82</v>
      </c>
      <c r="M11" t="s">
        <v>83</v>
      </c>
      <c r="O11" s="183">
        <f t="shared" si="2"/>
        <v>100</v>
      </c>
      <c r="P11" s="183">
        <f t="shared" si="3"/>
        <v>10</v>
      </c>
      <c r="Q11" s="183">
        <f t="shared" si="4"/>
        <v>10</v>
      </c>
      <c r="R11" s="183" t="str">
        <f t="shared" si="5"/>
        <v>*</v>
      </c>
      <c r="S11" s="183" t="str">
        <f t="shared" si="6"/>
        <v>*</v>
      </c>
      <c r="T11" s="183" t="str">
        <f t="shared" si="7"/>
        <v>*</v>
      </c>
      <c r="U11" s="183">
        <f t="shared" si="8"/>
        <v>120</v>
      </c>
    </row>
    <row r="12" spans="1:21">
      <c r="A12" s="183" t="str">
        <f t="shared" si="1"/>
        <v>L1L1香南市</v>
      </c>
      <c r="B12" t="s">
        <v>13</v>
      </c>
      <c r="C12">
        <v>33830</v>
      </c>
      <c r="D12" s="160">
        <v>25.401561960724457</v>
      </c>
      <c r="E12" s="160">
        <v>2.1116413532611382</v>
      </c>
      <c r="F12" s="160">
        <v>110.63498774985246</v>
      </c>
      <c r="G12" s="160">
        <v>0.17498834820576192</v>
      </c>
      <c r="H12" s="160">
        <v>0.14864326364906902</v>
      </c>
      <c r="I12" s="160">
        <v>1.0867359602770663E-5</v>
      </c>
      <c r="J12" s="160">
        <v>136.36019218979135</v>
      </c>
      <c r="K12" t="s">
        <v>82</v>
      </c>
      <c r="L12" t="s">
        <v>82</v>
      </c>
      <c r="M12" t="s">
        <v>83</v>
      </c>
      <c r="O12" s="183">
        <f t="shared" si="2"/>
        <v>30</v>
      </c>
      <c r="P12" s="183" t="str">
        <f t="shared" si="3"/>
        <v>*</v>
      </c>
      <c r="Q12" s="183">
        <f t="shared" si="4"/>
        <v>110</v>
      </c>
      <c r="R12" s="183" t="str">
        <f t="shared" si="5"/>
        <v>*</v>
      </c>
      <c r="S12" s="183" t="str">
        <f t="shared" si="6"/>
        <v>*</v>
      </c>
      <c r="T12" s="183" t="str">
        <f t="shared" si="7"/>
        <v>*</v>
      </c>
      <c r="U12" s="183">
        <f t="shared" si="8"/>
        <v>140</v>
      </c>
    </row>
    <row r="13" spans="1:21">
      <c r="A13" s="183" t="str">
        <f t="shared" si="1"/>
        <v>L1L1香美市</v>
      </c>
      <c r="B13" t="s">
        <v>14</v>
      </c>
      <c r="C13">
        <v>28766</v>
      </c>
      <c r="D13" s="160">
        <v>6.3498537198381992</v>
      </c>
      <c r="E13" s="160">
        <v>0.86544734019124081</v>
      </c>
      <c r="F13" s="160">
        <v>0</v>
      </c>
      <c r="G13" s="160">
        <v>0.11083658561533488</v>
      </c>
      <c r="H13" s="160">
        <v>0.24282864868028023</v>
      </c>
      <c r="I13" s="160">
        <v>3.7276937684011948E-6</v>
      </c>
      <c r="J13" s="160">
        <v>6.7035226818275833</v>
      </c>
      <c r="K13" t="s">
        <v>82</v>
      </c>
      <c r="L13" t="s">
        <v>82</v>
      </c>
      <c r="M13" t="s">
        <v>83</v>
      </c>
      <c r="O13" s="183">
        <f t="shared" si="2"/>
        <v>10</v>
      </c>
      <c r="P13" s="183" t="str">
        <f t="shared" si="3"/>
        <v>*</v>
      </c>
      <c r="Q13" s="183">
        <f t="shared" si="4"/>
        <v>0</v>
      </c>
      <c r="R13" s="183" t="str">
        <f t="shared" si="5"/>
        <v>*</v>
      </c>
      <c r="S13" s="183" t="str">
        <f t="shared" si="6"/>
        <v>*</v>
      </c>
      <c r="T13" s="183" t="str">
        <f t="shared" si="7"/>
        <v>*</v>
      </c>
      <c r="U13" s="183">
        <f t="shared" si="8"/>
        <v>10</v>
      </c>
    </row>
    <row r="14" spans="1:21">
      <c r="A14" s="183" t="str">
        <f t="shared" si="1"/>
        <v>L1L1東洋町</v>
      </c>
      <c r="B14" t="s">
        <v>15</v>
      </c>
      <c r="C14">
        <v>2947</v>
      </c>
      <c r="D14" s="160">
        <v>1.6426789817245666</v>
      </c>
      <c r="E14" s="160">
        <v>0.16237177358412844</v>
      </c>
      <c r="F14" s="160">
        <v>347.22724838986761</v>
      </c>
      <c r="G14" s="160">
        <v>6.4648624880569702E-2</v>
      </c>
      <c r="H14" s="160">
        <v>0.19639357997542956</v>
      </c>
      <c r="I14" s="160">
        <v>7.8709514928696495E-7</v>
      </c>
      <c r="J14" s="160">
        <v>349.13097036354333</v>
      </c>
      <c r="K14" t="s">
        <v>82</v>
      </c>
      <c r="L14" t="s">
        <v>82</v>
      </c>
      <c r="M14" t="s">
        <v>83</v>
      </c>
      <c r="O14" s="183" t="str">
        <f t="shared" si="2"/>
        <v>*</v>
      </c>
      <c r="P14" s="183" t="str">
        <f t="shared" si="3"/>
        <v>*</v>
      </c>
      <c r="Q14" s="183">
        <f t="shared" si="4"/>
        <v>350</v>
      </c>
      <c r="R14" s="183" t="str">
        <f t="shared" si="5"/>
        <v>*</v>
      </c>
      <c r="S14" s="183" t="str">
        <f t="shared" si="6"/>
        <v>*</v>
      </c>
      <c r="T14" s="183" t="str">
        <f t="shared" si="7"/>
        <v>*</v>
      </c>
      <c r="U14" s="183">
        <f t="shared" si="8"/>
        <v>350</v>
      </c>
    </row>
    <row r="15" spans="1:21">
      <c r="A15" s="183" t="str">
        <f t="shared" si="1"/>
        <v>L1L1奈半利町</v>
      </c>
      <c r="B15" t="s">
        <v>16</v>
      </c>
      <c r="C15">
        <v>3542</v>
      </c>
      <c r="D15" s="160">
        <v>4.2558505082446034</v>
      </c>
      <c r="E15" s="160">
        <v>0.30966702066501794</v>
      </c>
      <c r="F15" s="160">
        <v>3.850674585534446</v>
      </c>
      <c r="G15" s="160">
        <v>2.8027428573285461E-2</v>
      </c>
      <c r="H15" s="160">
        <v>0.6191460278930867</v>
      </c>
      <c r="I15" s="160">
        <v>1.0095818054077941E-6</v>
      </c>
      <c r="J15" s="160">
        <v>8.7536995598272256</v>
      </c>
      <c r="K15" t="s">
        <v>82</v>
      </c>
      <c r="L15" t="s">
        <v>82</v>
      </c>
      <c r="M15" t="s">
        <v>83</v>
      </c>
      <c r="O15" s="183" t="str">
        <f t="shared" si="2"/>
        <v>*</v>
      </c>
      <c r="P15" s="183" t="str">
        <f t="shared" si="3"/>
        <v>*</v>
      </c>
      <c r="Q15" s="183" t="str">
        <f t="shared" si="4"/>
        <v>*</v>
      </c>
      <c r="R15" s="183" t="str">
        <f t="shared" si="5"/>
        <v>*</v>
      </c>
      <c r="S15" s="183" t="str">
        <f t="shared" si="6"/>
        <v>*</v>
      </c>
      <c r="T15" s="183" t="str">
        <f t="shared" si="7"/>
        <v>*</v>
      </c>
      <c r="U15" s="183">
        <f t="shared" si="8"/>
        <v>10</v>
      </c>
    </row>
    <row r="16" spans="1:21">
      <c r="A16" s="183" t="str">
        <f t="shared" si="1"/>
        <v>L1L1田野町</v>
      </c>
      <c r="B16" t="s">
        <v>17</v>
      </c>
      <c r="C16">
        <v>2932</v>
      </c>
      <c r="D16" s="160">
        <v>7.8101482350433074</v>
      </c>
      <c r="E16" s="160">
        <v>0.2720106866922975</v>
      </c>
      <c r="F16" s="160">
        <v>1.8108160595486087</v>
      </c>
      <c r="G16" s="160">
        <v>2.679478461810543E-2</v>
      </c>
      <c r="H16" s="160">
        <v>4.7880486419198884E-3</v>
      </c>
      <c r="I16" s="160">
        <v>6.1717373867562526E-6</v>
      </c>
      <c r="J16" s="160">
        <v>9.6525532995893286</v>
      </c>
      <c r="K16" t="s">
        <v>82</v>
      </c>
      <c r="L16" t="s">
        <v>82</v>
      </c>
      <c r="M16" t="s">
        <v>83</v>
      </c>
      <c r="O16" s="183">
        <f t="shared" si="2"/>
        <v>10</v>
      </c>
      <c r="P16" s="183" t="str">
        <f t="shared" si="3"/>
        <v>*</v>
      </c>
      <c r="Q16" s="183" t="str">
        <f t="shared" si="4"/>
        <v>*</v>
      </c>
      <c r="R16" s="183" t="str">
        <f t="shared" si="5"/>
        <v>*</v>
      </c>
      <c r="S16" s="183" t="str">
        <f t="shared" si="6"/>
        <v>*</v>
      </c>
      <c r="T16" s="183" t="str">
        <f t="shared" si="7"/>
        <v>*</v>
      </c>
      <c r="U16" s="183">
        <f t="shared" si="8"/>
        <v>10</v>
      </c>
    </row>
    <row r="17" spans="1:21">
      <c r="A17" s="183" t="str">
        <f t="shared" si="1"/>
        <v>L1L1安田町</v>
      </c>
      <c r="B17" t="s">
        <v>18</v>
      </c>
      <c r="C17">
        <v>2970</v>
      </c>
      <c r="D17" s="160">
        <v>6.7085435575681407</v>
      </c>
      <c r="E17" s="160">
        <v>0.29600282409108364</v>
      </c>
      <c r="F17" s="160">
        <v>2.9049172234894192</v>
      </c>
      <c r="G17" s="160">
        <v>0.25422959756255248</v>
      </c>
      <c r="H17" s="160">
        <v>0.54157647162479727</v>
      </c>
      <c r="I17" s="160">
        <v>1.2706075473486198E-6</v>
      </c>
      <c r="J17" s="160">
        <v>10.409268120852458</v>
      </c>
      <c r="K17" t="s">
        <v>82</v>
      </c>
      <c r="L17" t="s">
        <v>82</v>
      </c>
      <c r="M17" t="s">
        <v>83</v>
      </c>
      <c r="O17" s="183">
        <f t="shared" si="2"/>
        <v>10</v>
      </c>
      <c r="P17" s="183" t="str">
        <f t="shared" si="3"/>
        <v>*</v>
      </c>
      <c r="Q17" s="183" t="str">
        <f t="shared" si="4"/>
        <v>*</v>
      </c>
      <c r="R17" s="183" t="str">
        <f t="shared" si="5"/>
        <v>*</v>
      </c>
      <c r="S17" s="183" t="str">
        <f t="shared" si="6"/>
        <v>*</v>
      </c>
      <c r="T17" s="183" t="str">
        <f t="shared" si="7"/>
        <v>*</v>
      </c>
      <c r="U17" s="183">
        <f t="shared" si="8"/>
        <v>10</v>
      </c>
    </row>
    <row r="18" spans="1:21">
      <c r="A18" s="183" t="str">
        <f t="shared" si="1"/>
        <v>L1L1北川村</v>
      </c>
      <c r="B18" t="s">
        <v>19</v>
      </c>
      <c r="C18">
        <v>1367</v>
      </c>
      <c r="D18" s="160">
        <v>0.75169760963932175</v>
      </c>
      <c r="E18" s="160">
        <v>5.5493063628004914E-2</v>
      </c>
      <c r="F18" s="160">
        <v>0</v>
      </c>
      <c r="G18" s="160">
        <v>3.9108578913510071E-2</v>
      </c>
      <c r="H18" s="160">
        <v>1.4819418708016324E-2</v>
      </c>
      <c r="I18" s="160">
        <v>9.5763247158531684E-8</v>
      </c>
      <c r="J18" s="160">
        <v>0.8056257030240952</v>
      </c>
      <c r="K18" t="s">
        <v>82</v>
      </c>
      <c r="L18" t="s">
        <v>82</v>
      </c>
      <c r="M18" t="s">
        <v>83</v>
      </c>
      <c r="O18" s="183" t="str">
        <f t="shared" si="2"/>
        <v>*</v>
      </c>
      <c r="P18" s="183" t="str">
        <f t="shared" si="3"/>
        <v>*</v>
      </c>
      <c r="Q18" s="183">
        <f t="shared" si="4"/>
        <v>0</v>
      </c>
      <c r="R18" s="183" t="str">
        <f t="shared" si="5"/>
        <v>*</v>
      </c>
      <c r="S18" s="183" t="str">
        <f t="shared" si="6"/>
        <v>*</v>
      </c>
      <c r="T18" s="183" t="str">
        <f t="shared" si="7"/>
        <v>*</v>
      </c>
      <c r="U18" s="183" t="str">
        <f t="shared" si="8"/>
        <v>*</v>
      </c>
    </row>
    <row r="19" spans="1:21">
      <c r="A19" s="183" t="str">
        <f t="shared" si="1"/>
        <v>L1L1馬路村</v>
      </c>
      <c r="B19" t="s">
        <v>20</v>
      </c>
      <c r="C19">
        <v>1013</v>
      </c>
      <c r="D19" s="160">
        <v>0.14265096503800798</v>
      </c>
      <c r="E19" s="160">
        <v>4.0370605226552642E-2</v>
      </c>
      <c r="F19" s="160">
        <v>0</v>
      </c>
      <c r="G19" s="160">
        <v>1.2907318214382702E-2</v>
      </c>
      <c r="H19" s="160">
        <v>3.6702859473955885E-4</v>
      </c>
      <c r="I19" s="160">
        <v>5.1784018169933366E-8</v>
      </c>
      <c r="J19" s="160">
        <v>0.15592536363114839</v>
      </c>
      <c r="K19" t="s">
        <v>82</v>
      </c>
      <c r="L19" t="s">
        <v>82</v>
      </c>
      <c r="M19" t="s">
        <v>83</v>
      </c>
      <c r="O19" s="183" t="str">
        <f t="shared" si="2"/>
        <v>*</v>
      </c>
      <c r="P19" s="183" t="str">
        <f t="shared" si="3"/>
        <v>*</v>
      </c>
      <c r="Q19" s="183">
        <f t="shared" si="4"/>
        <v>0</v>
      </c>
      <c r="R19" s="183" t="str">
        <f t="shared" si="5"/>
        <v>*</v>
      </c>
      <c r="S19" s="183" t="str">
        <f t="shared" si="6"/>
        <v>*</v>
      </c>
      <c r="T19" s="183" t="str">
        <f t="shared" si="7"/>
        <v>*</v>
      </c>
      <c r="U19" s="183" t="str">
        <f t="shared" si="8"/>
        <v>*</v>
      </c>
    </row>
    <row r="20" spans="1:21">
      <c r="A20" s="183" t="str">
        <f t="shared" si="1"/>
        <v>L1L1芸西村</v>
      </c>
      <c r="B20" t="s">
        <v>21</v>
      </c>
      <c r="C20">
        <v>4048</v>
      </c>
      <c r="D20" s="160">
        <v>0.28593375299791951</v>
      </c>
      <c r="E20" s="160">
        <v>0.1600491119327539</v>
      </c>
      <c r="F20" s="160">
        <v>3.9815360531920585E-2</v>
      </c>
      <c r="G20" s="160">
        <v>3.9252143172069992E-3</v>
      </c>
      <c r="H20" s="160">
        <v>8.6690302555110835E-4</v>
      </c>
      <c r="I20" s="160">
        <v>1.1301801168243173E-6</v>
      </c>
      <c r="J20" s="160">
        <v>0.33054236105271501</v>
      </c>
      <c r="K20" t="s">
        <v>82</v>
      </c>
      <c r="L20" t="s">
        <v>82</v>
      </c>
      <c r="M20" t="s">
        <v>83</v>
      </c>
      <c r="O20" s="183" t="str">
        <f t="shared" si="2"/>
        <v>*</v>
      </c>
      <c r="P20" s="183" t="str">
        <f t="shared" si="3"/>
        <v>*</v>
      </c>
      <c r="Q20" s="183" t="str">
        <f t="shared" si="4"/>
        <v>*</v>
      </c>
      <c r="R20" s="183" t="str">
        <f t="shared" si="5"/>
        <v>*</v>
      </c>
      <c r="S20" s="183" t="str">
        <f t="shared" si="6"/>
        <v>*</v>
      </c>
      <c r="T20" s="183" t="str">
        <f t="shared" si="7"/>
        <v>*</v>
      </c>
      <c r="U20" s="183" t="str">
        <f t="shared" si="8"/>
        <v>*</v>
      </c>
    </row>
    <row r="21" spans="1:21">
      <c r="A21" s="183" t="str">
        <f t="shared" si="1"/>
        <v>L1L1本山町</v>
      </c>
      <c r="B21" t="s">
        <v>22</v>
      </c>
      <c r="C21">
        <v>4103</v>
      </c>
      <c r="D21" s="160">
        <v>0</v>
      </c>
      <c r="E21" s="160">
        <v>4.3942718074294382E-2</v>
      </c>
      <c r="F21" s="160">
        <v>0</v>
      </c>
      <c r="G21" s="160">
        <v>1.2946697844446916E-44</v>
      </c>
      <c r="H21" s="160">
        <v>5.0845156671357054E-4</v>
      </c>
      <c r="I21" s="160">
        <v>2.6829439329447714E-9</v>
      </c>
      <c r="J21" s="160">
        <v>5.0845424965750353E-4</v>
      </c>
      <c r="K21" t="s">
        <v>82</v>
      </c>
      <c r="L21" t="s">
        <v>82</v>
      </c>
      <c r="M21" t="s">
        <v>83</v>
      </c>
      <c r="O21" s="183">
        <f t="shared" si="2"/>
        <v>0</v>
      </c>
      <c r="P21" s="183" t="str">
        <f t="shared" si="3"/>
        <v>*</v>
      </c>
      <c r="Q21" s="183">
        <f t="shared" si="4"/>
        <v>0</v>
      </c>
      <c r="R21" s="183" t="str">
        <f t="shared" si="5"/>
        <v>*</v>
      </c>
      <c r="S21" s="183" t="str">
        <f t="shared" si="6"/>
        <v>*</v>
      </c>
      <c r="T21" s="183" t="str">
        <f t="shared" si="7"/>
        <v>*</v>
      </c>
      <c r="U21" s="183" t="str">
        <f t="shared" si="8"/>
        <v>*</v>
      </c>
    </row>
    <row r="22" spans="1:21">
      <c r="A22" s="183" t="str">
        <f t="shared" si="1"/>
        <v>L1L1大豊町</v>
      </c>
      <c r="B22" t="s">
        <v>23</v>
      </c>
      <c r="C22">
        <v>4719</v>
      </c>
      <c r="D22" s="160">
        <v>0</v>
      </c>
      <c r="E22" s="160">
        <v>5.1855555522614831E-2</v>
      </c>
      <c r="F22" s="160">
        <v>0</v>
      </c>
      <c r="G22" s="160">
        <v>5.5577985495042379E-33</v>
      </c>
      <c r="H22" s="160">
        <v>9.9505748411477012E-4</v>
      </c>
      <c r="I22" s="160">
        <v>3.8659114033371233E-9</v>
      </c>
      <c r="J22" s="160">
        <v>9.950613500261734E-4</v>
      </c>
      <c r="K22" t="s">
        <v>82</v>
      </c>
      <c r="L22" t="s">
        <v>82</v>
      </c>
      <c r="M22" t="s">
        <v>83</v>
      </c>
      <c r="O22" s="183">
        <f t="shared" si="2"/>
        <v>0</v>
      </c>
      <c r="P22" s="183" t="str">
        <f t="shared" si="3"/>
        <v>*</v>
      </c>
      <c r="Q22" s="183">
        <f t="shared" si="4"/>
        <v>0</v>
      </c>
      <c r="R22" s="183" t="str">
        <f t="shared" si="5"/>
        <v>*</v>
      </c>
      <c r="S22" s="183" t="str">
        <f t="shared" si="6"/>
        <v>*</v>
      </c>
      <c r="T22" s="183" t="str">
        <f t="shared" si="7"/>
        <v>*</v>
      </c>
      <c r="U22" s="183" t="str">
        <f t="shared" si="8"/>
        <v>*</v>
      </c>
    </row>
    <row r="23" spans="1:21">
      <c r="A23" s="183" t="str">
        <f t="shared" si="1"/>
        <v>L1L1土佐町</v>
      </c>
      <c r="B23" t="s">
        <v>24</v>
      </c>
      <c r="C23">
        <v>4358</v>
      </c>
      <c r="D23" s="160">
        <v>0</v>
      </c>
      <c r="E23" s="160">
        <v>4.0238298119585146E-2</v>
      </c>
      <c r="F23" s="160">
        <v>0</v>
      </c>
      <c r="G23" s="160">
        <v>8.8667486119986312E-32</v>
      </c>
      <c r="H23" s="160">
        <v>3.923996688975929E-4</v>
      </c>
      <c r="I23" s="160">
        <v>1.9848150310933716E-9</v>
      </c>
      <c r="J23" s="160">
        <v>3.9240165371262398E-4</v>
      </c>
      <c r="K23" t="s">
        <v>82</v>
      </c>
      <c r="L23" t="s">
        <v>82</v>
      </c>
      <c r="M23" t="s">
        <v>83</v>
      </c>
      <c r="O23" s="183">
        <f t="shared" si="2"/>
        <v>0</v>
      </c>
      <c r="P23" s="183" t="str">
        <f t="shared" si="3"/>
        <v>*</v>
      </c>
      <c r="Q23" s="183">
        <f t="shared" si="4"/>
        <v>0</v>
      </c>
      <c r="R23" s="183" t="str">
        <f t="shared" si="5"/>
        <v>*</v>
      </c>
      <c r="S23" s="183" t="str">
        <f t="shared" si="6"/>
        <v>*</v>
      </c>
      <c r="T23" s="183" t="str">
        <f t="shared" si="7"/>
        <v>*</v>
      </c>
      <c r="U23" s="183" t="str">
        <f t="shared" si="8"/>
        <v>*</v>
      </c>
    </row>
    <row r="24" spans="1:21">
      <c r="A24" s="183" t="str">
        <f t="shared" si="1"/>
        <v>L1L1大川村</v>
      </c>
      <c r="B24" t="s">
        <v>25</v>
      </c>
      <c r="C24">
        <v>411</v>
      </c>
      <c r="D24" s="160">
        <v>0</v>
      </c>
      <c r="E24" s="160">
        <v>2.7888773007837919E-3</v>
      </c>
      <c r="F24" s="160">
        <v>0</v>
      </c>
      <c r="G24" s="160">
        <v>0</v>
      </c>
      <c r="H24" s="160">
        <v>3.5010064450309691E-5</v>
      </c>
      <c r="I24" s="160">
        <v>1.8929961920733013E-10</v>
      </c>
      <c r="J24" s="160">
        <v>3.5010253749928898E-5</v>
      </c>
      <c r="K24" t="s">
        <v>82</v>
      </c>
      <c r="L24" t="s">
        <v>82</v>
      </c>
      <c r="M24" t="s">
        <v>83</v>
      </c>
      <c r="O24" s="183">
        <f t="shared" si="2"/>
        <v>0</v>
      </c>
      <c r="P24" s="183" t="str">
        <f t="shared" si="3"/>
        <v>*</v>
      </c>
      <c r="Q24" s="183">
        <f t="shared" si="4"/>
        <v>0</v>
      </c>
      <c r="R24" s="183">
        <f t="shared" si="5"/>
        <v>0</v>
      </c>
      <c r="S24" s="183" t="str">
        <f t="shared" si="6"/>
        <v>*</v>
      </c>
      <c r="T24" s="183" t="str">
        <f t="shared" si="7"/>
        <v>*</v>
      </c>
      <c r="U24" s="183" t="str">
        <f t="shared" si="8"/>
        <v>*</v>
      </c>
    </row>
    <row r="25" spans="1:21">
      <c r="A25" s="183" t="str">
        <f t="shared" si="1"/>
        <v>L1L1いの町</v>
      </c>
      <c r="B25" t="s">
        <v>26</v>
      </c>
      <c r="C25">
        <v>25062</v>
      </c>
      <c r="D25" s="160">
        <v>15.884070084926995</v>
      </c>
      <c r="E25" s="160">
        <v>1.414148443574212</v>
      </c>
      <c r="F25" s="160">
        <v>0</v>
      </c>
      <c r="G25" s="160">
        <v>0.95839735744773691</v>
      </c>
      <c r="H25" s="160">
        <v>0.15807724701048315</v>
      </c>
      <c r="I25" s="160">
        <v>1.5826178326617352E-6</v>
      </c>
      <c r="J25" s="160">
        <v>17.000546272003049</v>
      </c>
      <c r="K25" t="s">
        <v>82</v>
      </c>
      <c r="L25" t="s">
        <v>82</v>
      </c>
      <c r="M25" t="s">
        <v>83</v>
      </c>
      <c r="O25" s="183">
        <f t="shared" si="2"/>
        <v>20</v>
      </c>
      <c r="P25" s="183" t="str">
        <f t="shared" si="3"/>
        <v>*</v>
      </c>
      <c r="Q25" s="183">
        <f t="shared" si="4"/>
        <v>0</v>
      </c>
      <c r="R25" s="183" t="str">
        <f t="shared" si="5"/>
        <v>*</v>
      </c>
      <c r="S25" s="183" t="str">
        <f t="shared" si="6"/>
        <v>*</v>
      </c>
      <c r="T25" s="183" t="str">
        <f t="shared" si="7"/>
        <v>*</v>
      </c>
      <c r="U25" s="183">
        <f t="shared" si="8"/>
        <v>20</v>
      </c>
    </row>
    <row r="26" spans="1:21">
      <c r="A26" s="183" t="str">
        <f t="shared" si="1"/>
        <v>L1L1仁淀川町</v>
      </c>
      <c r="B26" t="s">
        <v>27</v>
      </c>
      <c r="C26">
        <v>6500</v>
      </c>
      <c r="D26" s="160">
        <v>5.707931068738898E-2</v>
      </c>
      <c r="E26" s="160">
        <v>8.285049447510498E-2</v>
      </c>
      <c r="F26" s="160">
        <v>0</v>
      </c>
      <c r="G26" s="160">
        <v>4.8380516039687772E-3</v>
      </c>
      <c r="H26" s="160">
        <v>7.0608960602136712E-4</v>
      </c>
      <c r="I26" s="160">
        <v>2.6268188341439922E-8</v>
      </c>
      <c r="J26" s="160">
        <v>6.2623478165567473E-2</v>
      </c>
      <c r="K26" t="s">
        <v>82</v>
      </c>
      <c r="L26" t="s">
        <v>82</v>
      </c>
      <c r="M26" t="s">
        <v>83</v>
      </c>
      <c r="O26" s="183" t="str">
        <f t="shared" si="2"/>
        <v>*</v>
      </c>
      <c r="P26" s="183" t="str">
        <f t="shared" si="3"/>
        <v>*</v>
      </c>
      <c r="Q26" s="183">
        <f t="shared" si="4"/>
        <v>0</v>
      </c>
      <c r="R26" s="183" t="str">
        <f t="shared" si="5"/>
        <v>*</v>
      </c>
      <c r="S26" s="183" t="str">
        <f t="shared" si="6"/>
        <v>*</v>
      </c>
      <c r="T26" s="183" t="str">
        <f t="shared" si="7"/>
        <v>*</v>
      </c>
      <c r="U26" s="183" t="str">
        <f t="shared" si="8"/>
        <v>*</v>
      </c>
    </row>
    <row r="27" spans="1:21">
      <c r="A27" s="183" t="str">
        <f t="shared" si="1"/>
        <v>L1L1中土佐町</v>
      </c>
      <c r="B27" t="s">
        <v>28</v>
      </c>
      <c r="C27">
        <v>7584</v>
      </c>
      <c r="D27" s="160">
        <v>5.4462763060064097</v>
      </c>
      <c r="E27" s="160">
        <v>0.40872678308077576</v>
      </c>
      <c r="F27" s="160">
        <v>324.09858685069781</v>
      </c>
      <c r="G27" s="160">
        <v>0.1772993016013687</v>
      </c>
      <c r="H27" s="160">
        <v>0.48747455527364486</v>
      </c>
      <c r="I27" s="160">
        <v>1.0827127663046803E-6</v>
      </c>
      <c r="J27" s="160">
        <v>330.20963809629194</v>
      </c>
      <c r="K27" t="s">
        <v>82</v>
      </c>
      <c r="L27" t="s">
        <v>82</v>
      </c>
      <c r="M27" t="s">
        <v>83</v>
      </c>
      <c r="O27" s="183">
        <f t="shared" si="2"/>
        <v>10</v>
      </c>
      <c r="P27" s="183" t="str">
        <f t="shared" si="3"/>
        <v>*</v>
      </c>
      <c r="Q27" s="183">
        <f t="shared" si="4"/>
        <v>320</v>
      </c>
      <c r="R27" s="183" t="str">
        <f t="shared" si="5"/>
        <v>*</v>
      </c>
      <c r="S27" s="183" t="str">
        <f t="shared" si="6"/>
        <v>*</v>
      </c>
      <c r="T27" s="183" t="str">
        <f t="shared" si="7"/>
        <v>*</v>
      </c>
      <c r="U27" s="183">
        <f t="shared" si="8"/>
        <v>330</v>
      </c>
    </row>
    <row r="28" spans="1:21">
      <c r="A28" s="183" t="str">
        <f t="shared" si="1"/>
        <v>L1L1佐川町</v>
      </c>
      <c r="B28" t="s">
        <v>29</v>
      </c>
      <c r="C28">
        <v>13951</v>
      </c>
      <c r="D28" s="160">
        <v>0.15576006316505059</v>
      </c>
      <c r="E28" s="160">
        <v>0.19514640858428622</v>
      </c>
      <c r="F28" s="160">
        <v>0</v>
      </c>
      <c r="G28" s="160">
        <v>2.2884406601705138E-3</v>
      </c>
      <c r="H28" s="160">
        <v>2.5343349546616692E-3</v>
      </c>
      <c r="I28" s="160">
        <v>6.7255874672867416E-7</v>
      </c>
      <c r="J28" s="160">
        <v>0.1605835113386295</v>
      </c>
      <c r="K28" t="s">
        <v>82</v>
      </c>
      <c r="L28" t="s">
        <v>82</v>
      </c>
      <c r="M28" t="s">
        <v>83</v>
      </c>
      <c r="O28" s="183" t="str">
        <f t="shared" si="2"/>
        <v>*</v>
      </c>
      <c r="P28" s="183" t="str">
        <f t="shared" si="3"/>
        <v>*</v>
      </c>
      <c r="Q28" s="183">
        <f t="shared" si="4"/>
        <v>0</v>
      </c>
      <c r="R28" s="183" t="str">
        <f t="shared" si="5"/>
        <v>*</v>
      </c>
      <c r="S28" s="183" t="str">
        <f t="shared" si="6"/>
        <v>*</v>
      </c>
      <c r="T28" s="183" t="str">
        <f t="shared" si="7"/>
        <v>*</v>
      </c>
      <c r="U28" s="183" t="str">
        <f t="shared" si="8"/>
        <v>*</v>
      </c>
    </row>
    <row r="29" spans="1:21">
      <c r="A29" s="183" t="str">
        <f t="shared" si="1"/>
        <v>L1L1越知町</v>
      </c>
      <c r="B29" t="s">
        <v>30</v>
      </c>
      <c r="C29">
        <v>6374</v>
      </c>
      <c r="D29" s="160">
        <v>0</v>
      </c>
      <c r="E29" s="160">
        <v>6.6506731155795251E-2</v>
      </c>
      <c r="F29" s="160">
        <v>0</v>
      </c>
      <c r="G29" s="160">
        <v>8.2630757228735658E-4</v>
      </c>
      <c r="H29" s="160">
        <v>5.1507127369080437E-4</v>
      </c>
      <c r="I29" s="160">
        <v>1.4488545760313796E-8</v>
      </c>
      <c r="J29" s="160">
        <v>1.3413933345239213E-3</v>
      </c>
      <c r="K29" t="s">
        <v>82</v>
      </c>
      <c r="L29" t="s">
        <v>82</v>
      </c>
      <c r="M29" t="s">
        <v>83</v>
      </c>
      <c r="O29" s="183">
        <f t="shared" si="2"/>
        <v>0</v>
      </c>
      <c r="P29" s="183" t="str">
        <f t="shared" si="3"/>
        <v>*</v>
      </c>
      <c r="Q29" s="183">
        <f t="shared" si="4"/>
        <v>0</v>
      </c>
      <c r="R29" s="183" t="str">
        <f t="shared" si="5"/>
        <v>*</v>
      </c>
      <c r="S29" s="183" t="str">
        <f t="shared" si="6"/>
        <v>*</v>
      </c>
      <c r="T29" s="183" t="str">
        <f t="shared" si="7"/>
        <v>*</v>
      </c>
      <c r="U29" s="183" t="str">
        <f t="shared" si="8"/>
        <v>*</v>
      </c>
    </row>
    <row r="30" spans="1:21">
      <c r="A30" s="183" t="str">
        <f t="shared" si="1"/>
        <v>L1L1檮原町</v>
      </c>
      <c r="B30" t="s">
        <v>31</v>
      </c>
      <c r="C30">
        <v>3984</v>
      </c>
      <c r="D30" s="160">
        <v>5.5151007369748879E-2</v>
      </c>
      <c r="E30" s="160">
        <v>5.4915402092650938E-2</v>
      </c>
      <c r="F30" s="160">
        <v>0</v>
      </c>
      <c r="G30" s="160">
        <v>2.7196481008991526E-3</v>
      </c>
      <c r="H30" s="160">
        <v>4.3210852861811798E-4</v>
      </c>
      <c r="I30" s="160">
        <v>1.9036034234866666E-8</v>
      </c>
      <c r="J30" s="160">
        <v>5.8302783035300385E-2</v>
      </c>
      <c r="K30" t="s">
        <v>82</v>
      </c>
      <c r="L30" t="s">
        <v>82</v>
      </c>
      <c r="M30" t="s">
        <v>83</v>
      </c>
      <c r="O30" s="183" t="str">
        <f t="shared" si="2"/>
        <v>*</v>
      </c>
      <c r="P30" s="183" t="str">
        <f t="shared" si="3"/>
        <v>*</v>
      </c>
      <c r="Q30" s="183">
        <f t="shared" si="4"/>
        <v>0</v>
      </c>
      <c r="R30" s="183" t="str">
        <f t="shared" si="5"/>
        <v>*</v>
      </c>
      <c r="S30" s="183" t="str">
        <f t="shared" si="6"/>
        <v>*</v>
      </c>
      <c r="T30" s="183" t="str">
        <f t="shared" si="7"/>
        <v>*</v>
      </c>
      <c r="U30" s="183" t="str">
        <f t="shared" si="8"/>
        <v>*</v>
      </c>
    </row>
    <row r="31" spans="1:21">
      <c r="A31" s="183" t="str">
        <f t="shared" si="1"/>
        <v>L1L1日高村</v>
      </c>
      <c r="B31" t="s">
        <v>32</v>
      </c>
      <c r="C31">
        <v>5447</v>
      </c>
      <c r="D31" s="160">
        <v>4.8445633199825151</v>
      </c>
      <c r="E31" s="160">
        <v>0.36571803032861094</v>
      </c>
      <c r="F31" s="160">
        <v>0</v>
      </c>
      <c r="G31" s="160">
        <v>0.3028977405803282</v>
      </c>
      <c r="H31" s="160">
        <v>6.6491027751617374E-3</v>
      </c>
      <c r="I31" s="160">
        <v>4.9172465732730281E-7</v>
      </c>
      <c r="J31" s="160">
        <v>5.154110655062663</v>
      </c>
      <c r="K31" t="s">
        <v>82</v>
      </c>
      <c r="L31" t="s">
        <v>82</v>
      </c>
      <c r="M31" t="s">
        <v>83</v>
      </c>
      <c r="O31" s="183" t="str">
        <f t="shared" si="2"/>
        <v>*</v>
      </c>
      <c r="P31" s="183" t="str">
        <f t="shared" si="3"/>
        <v>*</v>
      </c>
      <c r="Q31" s="183">
        <f t="shared" si="4"/>
        <v>0</v>
      </c>
      <c r="R31" s="183" t="str">
        <f t="shared" si="5"/>
        <v>*</v>
      </c>
      <c r="S31" s="183" t="str">
        <f t="shared" si="6"/>
        <v>*</v>
      </c>
      <c r="T31" s="183" t="str">
        <f t="shared" si="7"/>
        <v>*</v>
      </c>
      <c r="U31" s="183">
        <f t="shared" si="8"/>
        <v>10</v>
      </c>
    </row>
    <row r="32" spans="1:21">
      <c r="A32" s="183" t="str">
        <f t="shared" si="1"/>
        <v>L1L1津野町</v>
      </c>
      <c r="B32" t="s">
        <v>33</v>
      </c>
      <c r="C32">
        <v>6407</v>
      </c>
      <c r="D32" s="160">
        <v>0.2226427558147675</v>
      </c>
      <c r="E32" s="160">
        <v>0.15693013502641812</v>
      </c>
      <c r="F32" s="160">
        <v>0</v>
      </c>
      <c r="G32" s="160">
        <v>9.7884712822445732E-3</v>
      </c>
      <c r="H32" s="160">
        <v>3.43213382310121E-3</v>
      </c>
      <c r="I32" s="160">
        <v>2.840995172891059E-7</v>
      </c>
      <c r="J32" s="160">
        <v>0.23586364501963059</v>
      </c>
      <c r="K32" t="s">
        <v>82</v>
      </c>
      <c r="L32" t="s">
        <v>82</v>
      </c>
      <c r="M32" t="s">
        <v>83</v>
      </c>
      <c r="O32" s="183" t="str">
        <f t="shared" si="2"/>
        <v>*</v>
      </c>
      <c r="P32" s="183" t="str">
        <f t="shared" si="3"/>
        <v>*</v>
      </c>
      <c r="Q32" s="183">
        <f t="shared" si="4"/>
        <v>0</v>
      </c>
      <c r="R32" s="183" t="str">
        <f t="shared" si="5"/>
        <v>*</v>
      </c>
      <c r="S32" s="183" t="str">
        <f t="shared" si="6"/>
        <v>*</v>
      </c>
      <c r="T32" s="183" t="str">
        <f t="shared" si="7"/>
        <v>*</v>
      </c>
      <c r="U32" s="183" t="str">
        <f t="shared" si="8"/>
        <v>*</v>
      </c>
    </row>
    <row r="33" spans="1:21">
      <c r="A33" s="183" t="str">
        <f t="shared" si="1"/>
        <v>L1L1四万十町</v>
      </c>
      <c r="B33" t="s">
        <v>34</v>
      </c>
      <c r="C33">
        <v>18733</v>
      </c>
      <c r="D33" s="160">
        <v>17.567809438450979</v>
      </c>
      <c r="E33" s="160">
        <v>1.1062714433678056</v>
      </c>
      <c r="F33" s="160">
        <v>65.246873867790356</v>
      </c>
      <c r="G33" s="160">
        <v>0.37891216809289369</v>
      </c>
      <c r="H33" s="160">
        <v>0.13304845336006799</v>
      </c>
      <c r="I33" s="160">
        <v>2.1655755168486637E-6</v>
      </c>
      <c r="J33" s="160">
        <v>83.326646093269815</v>
      </c>
      <c r="K33" t="s">
        <v>82</v>
      </c>
      <c r="L33" t="s">
        <v>82</v>
      </c>
      <c r="M33" t="s">
        <v>83</v>
      </c>
      <c r="O33" s="183">
        <f t="shared" si="2"/>
        <v>20</v>
      </c>
      <c r="P33" s="183" t="str">
        <f t="shared" si="3"/>
        <v>*</v>
      </c>
      <c r="Q33" s="183">
        <f t="shared" si="4"/>
        <v>70</v>
      </c>
      <c r="R33" s="183" t="str">
        <f t="shared" si="5"/>
        <v>*</v>
      </c>
      <c r="S33" s="183" t="str">
        <f t="shared" si="6"/>
        <v>*</v>
      </c>
      <c r="T33" s="183" t="str">
        <f t="shared" si="7"/>
        <v>*</v>
      </c>
      <c r="U33" s="183">
        <f t="shared" si="8"/>
        <v>80</v>
      </c>
    </row>
    <row r="34" spans="1:21">
      <c r="A34" s="183" t="str">
        <f t="shared" si="1"/>
        <v>L1L1大月町</v>
      </c>
      <c r="B34" t="s">
        <v>35</v>
      </c>
      <c r="C34">
        <v>5783</v>
      </c>
      <c r="D34" s="160">
        <v>1.6454030517306859</v>
      </c>
      <c r="E34" s="160">
        <v>0.23960769507864421</v>
      </c>
      <c r="F34" s="160">
        <v>144.0347693498928</v>
      </c>
      <c r="G34" s="160">
        <v>0.11486329562685089</v>
      </c>
      <c r="H34" s="160">
        <v>3.6051870278307731E-2</v>
      </c>
      <c r="I34" s="160">
        <v>2.8894643877415863E-7</v>
      </c>
      <c r="J34" s="160">
        <v>145.83108785647508</v>
      </c>
      <c r="K34" t="s">
        <v>82</v>
      </c>
      <c r="L34" t="s">
        <v>82</v>
      </c>
      <c r="M34" t="s">
        <v>83</v>
      </c>
      <c r="O34" s="183" t="str">
        <f t="shared" si="2"/>
        <v>*</v>
      </c>
      <c r="P34" s="183" t="str">
        <f t="shared" si="3"/>
        <v>*</v>
      </c>
      <c r="Q34" s="183">
        <f t="shared" si="4"/>
        <v>140</v>
      </c>
      <c r="R34" s="183" t="str">
        <f t="shared" si="5"/>
        <v>*</v>
      </c>
      <c r="S34" s="183" t="str">
        <f t="shared" si="6"/>
        <v>*</v>
      </c>
      <c r="T34" s="183" t="str">
        <f t="shared" si="7"/>
        <v>*</v>
      </c>
      <c r="U34" s="183">
        <f t="shared" si="8"/>
        <v>150</v>
      </c>
    </row>
    <row r="35" spans="1:21">
      <c r="A35" s="183" t="str">
        <f t="shared" si="1"/>
        <v>L1L1三原村</v>
      </c>
      <c r="B35" t="s">
        <v>36</v>
      </c>
      <c r="C35">
        <v>1681</v>
      </c>
      <c r="D35" s="160">
        <v>6.1194970207227444</v>
      </c>
      <c r="E35" s="160">
        <v>0.19736388945262975</v>
      </c>
      <c r="F35" s="160">
        <v>0</v>
      </c>
      <c r="G35" s="160">
        <v>0.27508022841691865</v>
      </c>
      <c r="H35" s="160">
        <v>5.6616956619909183E-2</v>
      </c>
      <c r="I35" s="160">
        <v>2.6414105283540989E-7</v>
      </c>
      <c r="J35" s="160">
        <v>6.4511944699006252</v>
      </c>
      <c r="K35" t="s">
        <v>82</v>
      </c>
      <c r="L35" t="s">
        <v>82</v>
      </c>
      <c r="M35" t="s">
        <v>83</v>
      </c>
      <c r="O35" s="183">
        <f t="shared" si="2"/>
        <v>10</v>
      </c>
      <c r="P35" s="183" t="str">
        <f t="shared" si="3"/>
        <v>*</v>
      </c>
      <c r="Q35" s="183">
        <f t="shared" si="4"/>
        <v>0</v>
      </c>
      <c r="R35" s="183" t="str">
        <f t="shared" si="5"/>
        <v>*</v>
      </c>
      <c r="S35" s="183" t="str">
        <f t="shared" si="6"/>
        <v>*</v>
      </c>
      <c r="T35" s="183" t="str">
        <f t="shared" si="7"/>
        <v>*</v>
      </c>
      <c r="U35" s="183">
        <f t="shared" si="8"/>
        <v>10</v>
      </c>
    </row>
    <row r="36" spans="1:21">
      <c r="A36" s="183" t="str">
        <f t="shared" si="1"/>
        <v>L1L1黒潮町</v>
      </c>
      <c r="B36" t="s">
        <v>37</v>
      </c>
      <c r="C36">
        <v>12366</v>
      </c>
      <c r="D36" s="160">
        <v>39.555315612247007</v>
      </c>
      <c r="E36" s="160">
        <v>1.9285658037462858</v>
      </c>
      <c r="F36" s="160">
        <v>283.94520744556905</v>
      </c>
      <c r="G36" s="160">
        <v>1.4079700993815245</v>
      </c>
      <c r="H36" s="160">
        <v>0.82597016417080205</v>
      </c>
      <c r="I36" s="160">
        <v>5.7226500738315466E-6</v>
      </c>
      <c r="J36" s="160">
        <v>325.73446904401851</v>
      </c>
      <c r="K36" t="s">
        <v>82</v>
      </c>
      <c r="L36" t="s">
        <v>82</v>
      </c>
      <c r="M36" t="s">
        <v>83</v>
      </c>
      <c r="O36" s="183">
        <f t="shared" si="2"/>
        <v>40</v>
      </c>
      <c r="P36" s="183" t="str">
        <f t="shared" si="3"/>
        <v>*</v>
      </c>
      <c r="Q36" s="183">
        <f t="shared" si="4"/>
        <v>280</v>
      </c>
      <c r="R36" s="183" t="str">
        <f t="shared" si="5"/>
        <v>*</v>
      </c>
      <c r="S36" s="183" t="str">
        <f t="shared" si="6"/>
        <v>*</v>
      </c>
      <c r="T36" s="183" t="str">
        <f t="shared" si="7"/>
        <v>*</v>
      </c>
      <c r="U36" s="183">
        <f t="shared" si="8"/>
        <v>330</v>
      </c>
    </row>
    <row r="37" spans="1:21">
      <c r="A37" s="183" t="str">
        <f t="shared" si="1"/>
        <v>L1L1合計</v>
      </c>
      <c r="B37" t="s">
        <v>84</v>
      </c>
      <c r="C37">
        <v>764456</v>
      </c>
      <c r="D37" s="160">
        <v>943.60130373983372</v>
      </c>
      <c r="E37" s="160">
        <v>86.903758980433494</v>
      </c>
      <c r="F37" s="160">
        <v>9752.4460250925222</v>
      </c>
      <c r="G37" s="160">
        <v>20.700846367812563</v>
      </c>
      <c r="H37" s="160">
        <v>25.601929301000734</v>
      </c>
      <c r="I37" s="160">
        <v>3.3833740999003159E-4</v>
      </c>
      <c r="J37" s="160">
        <v>10742.35044283858</v>
      </c>
      <c r="K37" t="s">
        <v>82</v>
      </c>
      <c r="L37" t="s">
        <v>82</v>
      </c>
      <c r="M37" t="s">
        <v>83</v>
      </c>
      <c r="O37" s="183">
        <f t="shared" si="2"/>
        <v>940</v>
      </c>
      <c r="P37" s="183">
        <f t="shared" si="3"/>
        <v>90</v>
      </c>
      <c r="Q37" s="183">
        <f t="shared" si="4"/>
        <v>9800</v>
      </c>
      <c r="R37" s="183">
        <f t="shared" si="5"/>
        <v>20</v>
      </c>
      <c r="S37" s="183">
        <f t="shared" si="6"/>
        <v>30</v>
      </c>
      <c r="T37" s="183" t="str">
        <f t="shared" si="7"/>
        <v>*</v>
      </c>
      <c r="U37" s="183">
        <f t="shared" si="8"/>
        <v>11000</v>
      </c>
    </row>
    <row r="38" spans="1:21">
      <c r="A38" s="183" t="str">
        <f t="shared" si="1"/>
        <v>L1L10</v>
      </c>
      <c r="B38">
        <v>0</v>
      </c>
      <c r="C38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t="s">
        <v>82</v>
      </c>
      <c r="L38" t="s">
        <v>82</v>
      </c>
      <c r="M38">
        <v>0</v>
      </c>
      <c r="O38" s="183">
        <f t="shared" si="2"/>
        <v>0</v>
      </c>
      <c r="P38" s="183">
        <f t="shared" si="3"/>
        <v>0</v>
      </c>
      <c r="Q38" s="183">
        <f t="shared" si="4"/>
        <v>0</v>
      </c>
      <c r="R38" s="183">
        <f t="shared" si="5"/>
        <v>0</v>
      </c>
      <c r="S38" s="183">
        <f t="shared" si="6"/>
        <v>0</v>
      </c>
      <c r="T38" s="183">
        <f t="shared" si="7"/>
        <v>0</v>
      </c>
      <c r="U38" s="183">
        <f t="shared" si="8"/>
        <v>0</v>
      </c>
    </row>
    <row r="39" spans="1:21">
      <c r="A39" s="183" t="str">
        <f t="shared" si="1"/>
        <v>L1L1死者数</v>
      </c>
      <c r="B39" t="s">
        <v>80</v>
      </c>
      <c r="C39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t="s">
        <v>82</v>
      </c>
      <c r="L39" t="s">
        <v>82</v>
      </c>
      <c r="M39">
        <v>0</v>
      </c>
      <c r="O39" s="183">
        <f t="shared" si="2"/>
        <v>0</v>
      </c>
      <c r="P39" s="183">
        <f t="shared" si="3"/>
        <v>0</v>
      </c>
      <c r="Q39" s="183">
        <f t="shared" si="4"/>
        <v>0</v>
      </c>
      <c r="R39" s="183">
        <f t="shared" si="5"/>
        <v>0</v>
      </c>
      <c r="S39" s="183">
        <f t="shared" si="6"/>
        <v>0</v>
      </c>
      <c r="T39" s="183">
        <f t="shared" si="7"/>
        <v>0</v>
      </c>
      <c r="U39" s="183">
        <f t="shared" si="8"/>
        <v>0</v>
      </c>
    </row>
    <row r="40" spans="1:21">
      <c r="A40" s="183" t="str">
        <f t="shared" si="1"/>
        <v>L1L1地震動：L1、津波ケースL1、夏12時、早期避難率20%</v>
      </c>
      <c r="B40" t="s">
        <v>85</v>
      </c>
      <c r="C4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t="s">
        <v>82</v>
      </c>
      <c r="L40" t="s">
        <v>82</v>
      </c>
      <c r="M40">
        <v>0</v>
      </c>
      <c r="O40" s="183">
        <f t="shared" si="2"/>
        <v>0</v>
      </c>
      <c r="P40" s="183">
        <f t="shared" si="3"/>
        <v>0</v>
      </c>
      <c r="Q40" s="183">
        <f t="shared" si="4"/>
        <v>0</v>
      </c>
      <c r="R40" s="183">
        <f t="shared" si="5"/>
        <v>0</v>
      </c>
      <c r="S40" s="183">
        <f t="shared" si="6"/>
        <v>0</v>
      </c>
      <c r="T40" s="183">
        <f t="shared" si="7"/>
        <v>0</v>
      </c>
      <c r="U40" s="183">
        <f t="shared" si="8"/>
        <v>0</v>
      </c>
    </row>
    <row r="41" spans="1:21">
      <c r="A41" s="183" t="str">
        <f t="shared" si="1"/>
        <v>L1L1市町村名</v>
      </c>
      <c r="B41" t="s">
        <v>86</v>
      </c>
      <c r="C41" t="s">
        <v>87</v>
      </c>
      <c r="D41" s="160" t="s">
        <v>88</v>
      </c>
      <c r="E41" s="160">
        <v>0</v>
      </c>
      <c r="F41" s="160" t="s">
        <v>89</v>
      </c>
      <c r="G41" s="160" t="s">
        <v>90</v>
      </c>
      <c r="H41" s="160" t="s">
        <v>91</v>
      </c>
      <c r="I41" s="160" t="s">
        <v>92</v>
      </c>
      <c r="J41" s="160" t="s">
        <v>84</v>
      </c>
      <c r="K41" t="s">
        <v>82</v>
      </c>
      <c r="L41" t="s">
        <v>82</v>
      </c>
      <c r="M41">
        <v>0</v>
      </c>
      <c r="O41" s="183" t="e">
        <f t="shared" si="2"/>
        <v>#VALUE!</v>
      </c>
      <c r="P41" s="183">
        <f t="shared" si="3"/>
        <v>0</v>
      </c>
      <c r="Q41" s="183" t="e">
        <f t="shared" si="4"/>
        <v>#VALUE!</v>
      </c>
      <c r="R41" s="183" t="e">
        <f t="shared" si="5"/>
        <v>#VALUE!</v>
      </c>
      <c r="S41" s="183" t="e">
        <f t="shared" si="6"/>
        <v>#VALUE!</v>
      </c>
      <c r="T41" s="183" t="e">
        <f t="shared" si="7"/>
        <v>#VALUE!</v>
      </c>
      <c r="U41" s="183" t="e">
        <f t="shared" si="8"/>
        <v>#VALUE!</v>
      </c>
    </row>
    <row r="42" spans="1:21">
      <c r="A42" s="183" t="str">
        <f t="shared" si="1"/>
        <v>L1L10</v>
      </c>
      <c r="B42">
        <v>0</v>
      </c>
      <c r="C42">
        <v>0</v>
      </c>
      <c r="D42" s="160">
        <v>0</v>
      </c>
      <c r="E42" s="160" t="s">
        <v>93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t="s">
        <v>82</v>
      </c>
      <c r="L42" t="s">
        <v>82</v>
      </c>
      <c r="M42">
        <v>0</v>
      </c>
      <c r="O42" s="183">
        <f t="shared" si="2"/>
        <v>0</v>
      </c>
      <c r="P42" s="183" t="e">
        <f t="shared" si="3"/>
        <v>#VALUE!</v>
      </c>
      <c r="Q42" s="183">
        <f t="shared" si="4"/>
        <v>0</v>
      </c>
      <c r="R42" s="183">
        <f t="shared" si="5"/>
        <v>0</v>
      </c>
      <c r="S42" s="183">
        <f t="shared" si="6"/>
        <v>0</v>
      </c>
      <c r="T42" s="183">
        <f t="shared" si="7"/>
        <v>0</v>
      </c>
      <c r="U42" s="183">
        <f t="shared" si="8"/>
        <v>0</v>
      </c>
    </row>
    <row r="43" spans="1:21">
      <c r="A43" s="183" t="str">
        <f t="shared" si="1"/>
        <v>L1L10</v>
      </c>
      <c r="B43">
        <v>0</v>
      </c>
      <c r="C43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t="s">
        <v>82</v>
      </c>
      <c r="L43" t="s">
        <v>82</v>
      </c>
      <c r="M43">
        <v>0</v>
      </c>
      <c r="O43" s="183">
        <f t="shared" si="2"/>
        <v>0</v>
      </c>
      <c r="P43" s="183">
        <f t="shared" si="3"/>
        <v>0</v>
      </c>
      <c r="Q43" s="183">
        <f t="shared" si="4"/>
        <v>0</v>
      </c>
      <c r="R43" s="183">
        <f t="shared" si="5"/>
        <v>0</v>
      </c>
      <c r="S43" s="183">
        <f t="shared" si="6"/>
        <v>0</v>
      </c>
      <c r="T43" s="183">
        <f t="shared" si="7"/>
        <v>0</v>
      </c>
      <c r="U43" s="183">
        <f t="shared" si="8"/>
        <v>0</v>
      </c>
    </row>
    <row r="44" spans="1:21">
      <c r="A44" s="183" t="str">
        <f t="shared" si="1"/>
        <v>L1L10</v>
      </c>
      <c r="B44">
        <v>0</v>
      </c>
      <c r="C44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t="s">
        <v>82</v>
      </c>
      <c r="L44" t="s">
        <v>82</v>
      </c>
      <c r="M44">
        <v>0</v>
      </c>
      <c r="O44" s="183">
        <f t="shared" si="2"/>
        <v>0</v>
      </c>
      <c r="P44" s="183">
        <f t="shared" si="3"/>
        <v>0</v>
      </c>
      <c r="Q44" s="183">
        <f t="shared" si="4"/>
        <v>0</v>
      </c>
      <c r="R44" s="183">
        <f t="shared" si="5"/>
        <v>0</v>
      </c>
      <c r="S44" s="183">
        <f t="shared" si="6"/>
        <v>0</v>
      </c>
      <c r="T44" s="183">
        <f t="shared" si="7"/>
        <v>0</v>
      </c>
      <c r="U44" s="183">
        <f t="shared" si="8"/>
        <v>0</v>
      </c>
    </row>
    <row r="45" spans="1:21">
      <c r="A45" s="183" t="str">
        <f t="shared" si="1"/>
        <v>L1L1高知市</v>
      </c>
      <c r="B45" t="s">
        <v>4</v>
      </c>
      <c r="C45">
        <v>353217</v>
      </c>
      <c r="D45" s="160">
        <v>730.36746096121783</v>
      </c>
      <c r="E45" s="160">
        <v>41.748314078031257</v>
      </c>
      <c r="F45" s="160">
        <v>1231.3183854904507</v>
      </c>
      <c r="G45" s="160">
        <v>6.815211955483008</v>
      </c>
      <c r="H45" s="160">
        <v>26.570959209808837</v>
      </c>
      <c r="I45" s="160">
        <v>0.15367310605982798</v>
      </c>
      <c r="J45" s="160">
        <v>1995.2256907230201</v>
      </c>
      <c r="K45" t="s">
        <v>82</v>
      </c>
      <c r="L45" t="s">
        <v>82</v>
      </c>
      <c r="M45" t="s">
        <v>94</v>
      </c>
      <c r="O45" s="183">
        <f t="shared" si="2"/>
        <v>730</v>
      </c>
      <c r="P45" s="183">
        <f t="shared" si="3"/>
        <v>40</v>
      </c>
      <c r="Q45" s="183">
        <f t="shared" si="4"/>
        <v>1200</v>
      </c>
      <c r="R45" s="183">
        <f t="shared" si="5"/>
        <v>10</v>
      </c>
      <c r="S45" s="183">
        <f t="shared" si="6"/>
        <v>30</v>
      </c>
      <c r="T45" s="183" t="str">
        <f t="shared" si="7"/>
        <v>*</v>
      </c>
      <c r="U45" s="183">
        <f t="shared" si="8"/>
        <v>2000</v>
      </c>
    </row>
    <row r="46" spans="1:21">
      <c r="A46" s="183" t="str">
        <f t="shared" si="1"/>
        <v>L1L1室戸市</v>
      </c>
      <c r="B46" t="s">
        <v>5</v>
      </c>
      <c r="C46">
        <v>14904</v>
      </c>
      <c r="D46" s="160">
        <v>23.657543101406873</v>
      </c>
      <c r="E46" s="160">
        <v>0.94840490583145198</v>
      </c>
      <c r="F46" s="160">
        <v>85.789470063428539</v>
      </c>
      <c r="G46" s="160">
        <v>0.7084126605714679</v>
      </c>
      <c r="H46" s="160">
        <v>0.76076880980108097</v>
      </c>
      <c r="I46" s="160">
        <v>2.7504941911891028E-3</v>
      </c>
      <c r="J46" s="160">
        <v>110.91894512939915</v>
      </c>
      <c r="K46" t="s">
        <v>82</v>
      </c>
      <c r="L46" t="s">
        <v>82</v>
      </c>
      <c r="M46" t="s">
        <v>94</v>
      </c>
      <c r="O46" s="183">
        <f t="shared" si="2"/>
        <v>20</v>
      </c>
      <c r="P46" s="183" t="str">
        <f t="shared" si="3"/>
        <v>*</v>
      </c>
      <c r="Q46" s="183">
        <f t="shared" si="4"/>
        <v>90</v>
      </c>
      <c r="R46" s="183" t="str">
        <f t="shared" si="5"/>
        <v>*</v>
      </c>
      <c r="S46" s="183" t="str">
        <f t="shared" si="6"/>
        <v>*</v>
      </c>
      <c r="T46" s="183" t="str">
        <f t="shared" si="7"/>
        <v>*</v>
      </c>
      <c r="U46" s="183">
        <f t="shared" si="8"/>
        <v>110</v>
      </c>
    </row>
    <row r="47" spans="1:21">
      <c r="A47" s="183" t="str">
        <f t="shared" si="1"/>
        <v>L1L1安芸市</v>
      </c>
      <c r="B47" t="s">
        <v>6</v>
      </c>
      <c r="C47">
        <v>19587</v>
      </c>
      <c r="D47" s="160">
        <v>12.617885078146367</v>
      </c>
      <c r="E47" s="160">
        <v>0.80411283198112882</v>
      </c>
      <c r="F47" s="160">
        <v>142.37249656679882</v>
      </c>
      <c r="G47" s="160">
        <v>0.11285254425643217</v>
      </c>
      <c r="H47" s="160">
        <v>0.50720260160839969</v>
      </c>
      <c r="I47" s="160">
        <v>2.9309166784350989E-3</v>
      </c>
      <c r="J47" s="160">
        <v>155.61336770748846</v>
      </c>
      <c r="K47" t="s">
        <v>82</v>
      </c>
      <c r="L47" t="s">
        <v>82</v>
      </c>
      <c r="M47" t="s">
        <v>94</v>
      </c>
      <c r="O47" s="183">
        <f t="shared" si="2"/>
        <v>10</v>
      </c>
      <c r="P47" s="183" t="str">
        <f t="shared" si="3"/>
        <v>*</v>
      </c>
      <c r="Q47" s="183">
        <f t="shared" si="4"/>
        <v>140</v>
      </c>
      <c r="R47" s="183" t="str">
        <f t="shared" si="5"/>
        <v>*</v>
      </c>
      <c r="S47" s="183" t="str">
        <f t="shared" si="6"/>
        <v>*</v>
      </c>
      <c r="T47" s="183" t="str">
        <f t="shared" si="7"/>
        <v>*</v>
      </c>
      <c r="U47" s="183">
        <f t="shared" si="8"/>
        <v>160</v>
      </c>
    </row>
    <row r="48" spans="1:21">
      <c r="A48" s="183" t="str">
        <f t="shared" si="1"/>
        <v>L1L1南国市</v>
      </c>
      <c r="B48" t="s">
        <v>7</v>
      </c>
      <c r="C48">
        <v>52216</v>
      </c>
      <c r="D48" s="160">
        <v>37.843997417775739</v>
      </c>
      <c r="E48" s="160">
        <v>2.1394349123483436</v>
      </c>
      <c r="F48" s="160">
        <v>13.347264749622138</v>
      </c>
      <c r="G48" s="160">
        <v>0.17506762967953232</v>
      </c>
      <c r="H48" s="160">
        <v>0.35990898045540914</v>
      </c>
      <c r="I48" s="160">
        <v>1.0266353627623587E-2</v>
      </c>
      <c r="J48" s="160">
        <v>51.736505131160442</v>
      </c>
      <c r="K48" t="s">
        <v>82</v>
      </c>
      <c r="L48" t="s">
        <v>82</v>
      </c>
      <c r="M48" t="s">
        <v>94</v>
      </c>
      <c r="O48" s="183">
        <f t="shared" si="2"/>
        <v>40</v>
      </c>
      <c r="P48" s="183" t="str">
        <f t="shared" si="3"/>
        <v>*</v>
      </c>
      <c r="Q48" s="183">
        <f t="shared" si="4"/>
        <v>10</v>
      </c>
      <c r="R48" s="183" t="str">
        <f t="shared" si="5"/>
        <v>*</v>
      </c>
      <c r="S48" s="183" t="str">
        <f t="shared" si="6"/>
        <v>*</v>
      </c>
      <c r="T48" s="183" t="str">
        <f t="shared" si="7"/>
        <v>*</v>
      </c>
      <c r="U48" s="183">
        <f t="shared" si="8"/>
        <v>50</v>
      </c>
    </row>
    <row r="49" spans="1:21">
      <c r="A49" s="183" t="str">
        <f t="shared" si="1"/>
        <v>L1L1土佐市</v>
      </c>
      <c r="B49" t="s">
        <v>8</v>
      </c>
      <c r="C49">
        <v>26818</v>
      </c>
      <c r="D49" s="160">
        <v>13.670496825660244</v>
      </c>
      <c r="E49" s="160">
        <v>0.95452172649774247</v>
      </c>
      <c r="F49" s="160">
        <v>867.54655448404606</v>
      </c>
      <c r="G49" s="160">
        <v>0.63241276956037062</v>
      </c>
      <c r="H49" s="160">
        <v>2.8174941687766734E-2</v>
      </c>
      <c r="I49" s="160">
        <v>3.0791885088478259E-3</v>
      </c>
      <c r="J49" s="160">
        <v>881.88071820946334</v>
      </c>
      <c r="K49" t="s">
        <v>82</v>
      </c>
      <c r="L49" t="s">
        <v>82</v>
      </c>
      <c r="M49" t="s">
        <v>94</v>
      </c>
      <c r="O49" s="183">
        <f t="shared" si="2"/>
        <v>10</v>
      </c>
      <c r="P49" s="183" t="str">
        <f t="shared" si="3"/>
        <v>*</v>
      </c>
      <c r="Q49" s="183">
        <f t="shared" si="4"/>
        <v>870</v>
      </c>
      <c r="R49" s="183" t="str">
        <f t="shared" si="5"/>
        <v>*</v>
      </c>
      <c r="S49" s="183" t="str">
        <f t="shared" si="6"/>
        <v>*</v>
      </c>
      <c r="T49" s="183" t="str">
        <f t="shared" si="7"/>
        <v>*</v>
      </c>
      <c r="U49" s="183">
        <f t="shared" si="8"/>
        <v>880</v>
      </c>
    </row>
    <row r="50" spans="1:21">
      <c r="A50" s="183" t="str">
        <f t="shared" si="1"/>
        <v>L1L1須崎市</v>
      </c>
      <c r="B50" t="s">
        <v>9</v>
      </c>
      <c r="C50">
        <v>25623</v>
      </c>
      <c r="D50" s="160">
        <v>12.568447212187301</v>
      </c>
      <c r="E50" s="160">
        <v>0.70364684772253905</v>
      </c>
      <c r="F50" s="160">
        <v>1412.0288366199438</v>
      </c>
      <c r="G50" s="160">
        <v>0.34221528957421682</v>
      </c>
      <c r="H50" s="160">
        <v>0.40633807623092566</v>
      </c>
      <c r="I50" s="160">
        <v>1.6457761012638502E-3</v>
      </c>
      <c r="J50" s="160">
        <v>1425.3474829740373</v>
      </c>
      <c r="K50" t="s">
        <v>82</v>
      </c>
      <c r="L50" t="s">
        <v>82</v>
      </c>
      <c r="M50" t="s">
        <v>94</v>
      </c>
      <c r="O50" s="183">
        <f t="shared" si="2"/>
        <v>10</v>
      </c>
      <c r="P50" s="183" t="str">
        <f t="shared" si="3"/>
        <v>*</v>
      </c>
      <c r="Q50" s="183">
        <f t="shared" si="4"/>
        <v>1400</v>
      </c>
      <c r="R50" s="183" t="str">
        <f t="shared" si="5"/>
        <v>*</v>
      </c>
      <c r="S50" s="183" t="str">
        <f t="shared" si="6"/>
        <v>*</v>
      </c>
      <c r="T50" s="183" t="str">
        <f t="shared" si="7"/>
        <v>*</v>
      </c>
      <c r="U50" s="183">
        <f t="shared" si="8"/>
        <v>1400</v>
      </c>
    </row>
    <row r="51" spans="1:21">
      <c r="A51" s="183" t="str">
        <f t="shared" si="1"/>
        <v>L1L1宿毛市</v>
      </c>
      <c r="B51" t="s">
        <v>10</v>
      </c>
      <c r="C51">
        <v>23137</v>
      </c>
      <c r="D51" s="160">
        <v>2.4626367607039259</v>
      </c>
      <c r="E51" s="160">
        <v>0.55020077530229705</v>
      </c>
      <c r="F51" s="160">
        <v>597.99826268632251</v>
      </c>
      <c r="G51" s="160">
        <v>0.17658442389601847</v>
      </c>
      <c r="H51" s="160">
        <v>5.9114596079796307E-2</v>
      </c>
      <c r="I51" s="160">
        <v>8.2957703259056172E-4</v>
      </c>
      <c r="J51" s="160">
        <v>600.69742804403484</v>
      </c>
      <c r="K51" t="s">
        <v>82</v>
      </c>
      <c r="L51" t="s">
        <v>82</v>
      </c>
      <c r="M51" t="s">
        <v>94</v>
      </c>
      <c r="O51" s="183" t="str">
        <f t="shared" si="2"/>
        <v>*</v>
      </c>
      <c r="P51" s="183" t="str">
        <f t="shared" si="3"/>
        <v>*</v>
      </c>
      <c r="Q51" s="183">
        <f t="shared" si="4"/>
        <v>600</v>
      </c>
      <c r="R51" s="183" t="str">
        <f t="shared" si="5"/>
        <v>*</v>
      </c>
      <c r="S51" s="183" t="str">
        <f t="shared" si="6"/>
        <v>*</v>
      </c>
      <c r="T51" s="183" t="str">
        <f t="shared" si="7"/>
        <v>*</v>
      </c>
      <c r="U51" s="183">
        <f t="shared" si="8"/>
        <v>600</v>
      </c>
    </row>
    <row r="52" spans="1:21">
      <c r="A52" s="183" t="str">
        <f t="shared" si="1"/>
        <v>L1L1土佐清水市</v>
      </c>
      <c r="B52" t="s">
        <v>11</v>
      </c>
      <c r="C52">
        <v>15786</v>
      </c>
      <c r="D52" s="160">
        <v>30.745126891850358</v>
      </c>
      <c r="E52" s="160">
        <v>1.3680034431547763</v>
      </c>
      <c r="F52" s="160">
        <v>1058.4985339905065</v>
      </c>
      <c r="G52" s="160">
        <v>1.2323589534097255</v>
      </c>
      <c r="H52" s="160">
        <v>0.88358128934663993</v>
      </c>
      <c r="I52" s="160">
        <v>3.1567333264502519E-3</v>
      </c>
      <c r="J52" s="160">
        <v>1091.3627578584396</v>
      </c>
      <c r="K52" t="s">
        <v>82</v>
      </c>
      <c r="L52" t="s">
        <v>82</v>
      </c>
      <c r="M52" t="s">
        <v>94</v>
      </c>
      <c r="O52" s="183">
        <f t="shared" si="2"/>
        <v>30</v>
      </c>
      <c r="P52" s="183" t="str">
        <f t="shared" si="3"/>
        <v>*</v>
      </c>
      <c r="Q52" s="183">
        <f t="shared" si="4"/>
        <v>1100</v>
      </c>
      <c r="R52" s="183" t="str">
        <f t="shared" si="5"/>
        <v>*</v>
      </c>
      <c r="S52" s="183" t="str">
        <f t="shared" si="6"/>
        <v>*</v>
      </c>
      <c r="T52" s="183" t="str">
        <f t="shared" si="7"/>
        <v>*</v>
      </c>
      <c r="U52" s="183">
        <f t="shared" si="8"/>
        <v>1100</v>
      </c>
    </row>
    <row r="53" spans="1:21">
      <c r="A53" s="183" t="str">
        <f t="shared" si="1"/>
        <v>L1L1四万十市</v>
      </c>
      <c r="B53" t="s">
        <v>12</v>
      </c>
      <c r="C53">
        <v>37078</v>
      </c>
      <c r="D53" s="160">
        <v>92.929232444396121</v>
      </c>
      <c r="E53" s="160">
        <v>5.7134990450712273</v>
      </c>
      <c r="F53" s="160">
        <v>8.7886654442133185</v>
      </c>
      <c r="G53" s="160">
        <v>2.8558442759622102</v>
      </c>
      <c r="H53" s="160">
        <v>1.5694155025156347</v>
      </c>
      <c r="I53" s="160">
        <v>5.8982185581423416E-3</v>
      </c>
      <c r="J53" s="160">
        <v>106.14905588564544</v>
      </c>
      <c r="K53" t="s">
        <v>82</v>
      </c>
      <c r="L53" t="s">
        <v>82</v>
      </c>
      <c r="M53" t="s">
        <v>94</v>
      </c>
      <c r="O53" s="183">
        <f t="shared" si="2"/>
        <v>90</v>
      </c>
      <c r="P53" s="183">
        <f t="shared" si="3"/>
        <v>10</v>
      </c>
      <c r="Q53" s="183">
        <f t="shared" si="4"/>
        <v>10</v>
      </c>
      <c r="R53" s="183" t="str">
        <f t="shared" si="5"/>
        <v>*</v>
      </c>
      <c r="S53" s="183" t="str">
        <f t="shared" si="6"/>
        <v>*</v>
      </c>
      <c r="T53" s="183" t="str">
        <f t="shared" si="7"/>
        <v>*</v>
      </c>
      <c r="U53" s="183">
        <f t="shared" si="8"/>
        <v>110</v>
      </c>
    </row>
    <row r="54" spans="1:21">
      <c r="A54" s="183" t="str">
        <f t="shared" si="1"/>
        <v>L1L1香南市</v>
      </c>
      <c r="B54" t="s">
        <v>13</v>
      </c>
      <c r="C54">
        <v>29794</v>
      </c>
      <c r="D54" s="160">
        <v>15.85234125335171</v>
      </c>
      <c r="E54" s="160">
        <v>1.1092403983392882</v>
      </c>
      <c r="F54" s="160">
        <v>82.758206367484021</v>
      </c>
      <c r="G54" s="160">
        <v>0.11514490364794844</v>
      </c>
      <c r="H54" s="160">
        <v>0.10147360525560647</v>
      </c>
      <c r="I54" s="160">
        <v>4.134219870355834E-3</v>
      </c>
      <c r="J54" s="160">
        <v>98.831300349609634</v>
      </c>
      <c r="K54" t="s">
        <v>82</v>
      </c>
      <c r="L54" t="s">
        <v>82</v>
      </c>
      <c r="M54" t="s">
        <v>94</v>
      </c>
      <c r="O54" s="183">
        <f t="shared" si="2"/>
        <v>20</v>
      </c>
      <c r="P54" s="183" t="str">
        <f t="shared" si="3"/>
        <v>*</v>
      </c>
      <c r="Q54" s="183">
        <f t="shared" si="4"/>
        <v>80</v>
      </c>
      <c r="R54" s="183" t="str">
        <f t="shared" si="5"/>
        <v>*</v>
      </c>
      <c r="S54" s="183" t="str">
        <f t="shared" si="6"/>
        <v>*</v>
      </c>
      <c r="T54" s="183" t="str">
        <f t="shared" si="7"/>
        <v>*</v>
      </c>
      <c r="U54" s="183">
        <f t="shared" si="8"/>
        <v>100</v>
      </c>
    </row>
    <row r="55" spans="1:21">
      <c r="A55" s="183" t="str">
        <f t="shared" si="1"/>
        <v>L1L1香美市</v>
      </c>
      <c r="B55" t="s">
        <v>14</v>
      </c>
      <c r="C55">
        <v>27891</v>
      </c>
      <c r="D55" s="160">
        <v>5.9389267078599906</v>
      </c>
      <c r="E55" s="160">
        <v>0.57040891128935067</v>
      </c>
      <c r="F55" s="160">
        <v>0</v>
      </c>
      <c r="G55" s="160">
        <v>8.4224561253905025E-2</v>
      </c>
      <c r="H55" s="160">
        <v>0.23788246389788392</v>
      </c>
      <c r="I55" s="160">
        <v>1.3801841023449134E-3</v>
      </c>
      <c r="J55" s="160">
        <v>6.2624139171141247</v>
      </c>
      <c r="K55" t="s">
        <v>82</v>
      </c>
      <c r="L55" t="s">
        <v>82</v>
      </c>
      <c r="M55" t="s">
        <v>94</v>
      </c>
      <c r="O55" s="183">
        <f t="shared" si="2"/>
        <v>10</v>
      </c>
      <c r="P55" s="183" t="str">
        <f t="shared" si="3"/>
        <v>*</v>
      </c>
      <c r="Q55" s="183">
        <f t="shared" si="4"/>
        <v>0</v>
      </c>
      <c r="R55" s="183" t="str">
        <f t="shared" si="5"/>
        <v>*</v>
      </c>
      <c r="S55" s="183" t="str">
        <f t="shared" si="6"/>
        <v>*</v>
      </c>
      <c r="T55" s="183" t="str">
        <f t="shared" si="7"/>
        <v>*</v>
      </c>
      <c r="U55" s="183">
        <f t="shared" si="8"/>
        <v>10</v>
      </c>
    </row>
    <row r="56" spans="1:21">
      <c r="A56" s="183" t="str">
        <f t="shared" si="1"/>
        <v>L1L1東洋町</v>
      </c>
      <c r="B56" t="s">
        <v>15</v>
      </c>
      <c r="C56">
        <v>2784</v>
      </c>
      <c r="D56" s="160">
        <v>1.2309211344127413</v>
      </c>
      <c r="E56" s="160">
        <v>0.1007017744268955</v>
      </c>
      <c r="F56" s="160">
        <v>146.97365076227945</v>
      </c>
      <c r="G56" s="160">
        <v>4.999621312002258E-2</v>
      </c>
      <c r="H56" s="160">
        <v>0.13290944381969302</v>
      </c>
      <c r="I56" s="160">
        <v>1.2823277946861422E-3</v>
      </c>
      <c r="J56" s="160">
        <v>148.38875988142658</v>
      </c>
      <c r="K56" t="s">
        <v>82</v>
      </c>
      <c r="L56" t="s">
        <v>82</v>
      </c>
      <c r="M56" t="s">
        <v>94</v>
      </c>
      <c r="O56" s="183" t="str">
        <f t="shared" si="2"/>
        <v>*</v>
      </c>
      <c r="P56" s="183" t="str">
        <f t="shared" si="3"/>
        <v>*</v>
      </c>
      <c r="Q56" s="183">
        <f t="shared" si="4"/>
        <v>150</v>
      </c>
      <c r="R56" s="183" t="str">
        <f t="shared" si="5"/>
        <v>*</v>
      </c>
      <c r="S56" s="183" t="str">
        <f t="shared" si="6"/>
        <v>*</v>
      </c>
      <c r="T56" s="183" t="str">
        <f t="shared" si="7"/>
        <v>*</v>
      </c>
      <c r="U56" s="183">
        <f t="shared" si="8"/>
        <v>150</v>
      </c>
    </row>
    <row r="57" spans="1:21">
      <c r="A57" s="183" t="str">
        <f t="shared" si="1"/>
        <v>L1L1奈半利町</v>
      </c>
      <c r="B57" t="s">
        <v>16</v>
      </c>
      <c r="C57">
        <v>3467</v>
      </c>
      <c r="D57" s="160">
        <v>3.2947671469015418</v>
      </c>
      <c r="E57" s="160">
        <v>0.19607340971443096</v>
      </c>
      <c r="F57" s="160">
        <v>3.331270818774831</v>
      </c>
      <c r="G57" s="160">
        <v>2.0299543771287704E-2</v>
      </c>
      <c r="H57" s="160">
        <v>0.44800590989427386</v>
      </c>
      <c r="I57" s="160">
        <v>3.548666386785519E-4</v>
      </c>
      <c r="J57" s="160">
        <v>7.0946982859806136</v>
      </c>
      <c r="K57" t="s">
        <v>82</v>
      </c>
      <c r="L57" t="s">
        <v>82</v>
      </c>
      <c r="M57" t="s">
        <v>94</v>
      </c>
      <c r="O57" s="183" t="str">
        <f t="shared" si="2"/>
        <v>*</v>
      </c>
      <c r="P57" s="183" t="str">
        <f t="shared" si="3"/>
        <v>*</v>
      </c>
      <c r="Q57" s="183" t="str">
        <f t="shared" si="4"/>
        <v>*</v>
      </c>
      <c r="R57" s="183" t="str">
        <f t="shared" si="5"/>
        <v>*</v>
      </c>
      <c r="S57" s="183" t="str">
        <f t="shared" si="6"/>
        <v>*</v>
      </c>
      <c r="T57" s="183" t="str">
        <f t="shared" si="7"/>
        <v>*</v>
      </c>
      <c r="U57" s="183">
        <f t="shared" si="8"/>
        <v>10</v>
      </c>
    </row>
    <row r="58" spans="1:21">
      <c r="A58" s="183" t="str">
        <f t="shared" si="1"/>
        <v>L1L1田野町</v>
      </c>
      <c r="B58" t="s">
        <v>17</v>
      </c>
      <c r="C58">
        <v>3060</v>
      </c>
      <c r="D58" s="160">
        <v>5.210392560641532</v>
      </c>
      <c r="E58" s="160">
        <v>0.16105532304342382</v>
      </c>
      <c r="F58" s="160">
        <v>1.6373782941620414</v>
      </c>
      <c r="G58" s="160">
        <v>1.9223049781976309E-2</v>
      </c>
      <c r="H58" s="160">
        <v>5.7559159099148053E-3</v>
      </c>
      <c r="I58" s="160">
        <v>1.6716683010084177E-3</v>
      </c>
      <c r="J58" s="160">
        <v>6.8744214887964725</v>
      </c>
      <c r="K58" t="s">
        <v>82</v>
      </c>
      <c r="L58" t="s">
        <v>82</v>
      </c>
      <c r="M58" t="s">
        <v>94</v>
      </c>
      <c r="O58" s="183">
        <f t="shared" si="2"/>
        <v>10</v>
      </c>
      <c r="P58" s="183" t="str">
        <f t="shared" si="3"/>
        <v>*</v>
      </c>
      <c r="Q58" s="183" t="str">
        <f t="shared" si="4"/>
        <v>*</v>
      </c>
      <c r="R58" s="183" t="str">
        <f t="shared" si="5"/>
        <v>*</v>
      </c>
      <c r="S58" s="183" t="str">
        <f t="shared" si="6"/>
        <v>*</v>
      </c>
      <c r="T58" s="183" t="str">
        <f t="shared" si="7"/>
        <v>*</v>
      </c>
      <c r="U58" s="183">
        <f t="shared" si="8"/>
        <v>10</v>
      </c>
    </row>
    <row r="59" spans="1:21">
      <c r="A59" s="183" t="str">
        <f t="shared" si="1"/>
        <v>L1L1安田町</v>
      </c>
      <c r="B59" t="s">
        <v>18</v>
      </c>
      <c r="C59">
        <v>2678</v>
      </c>
      <c r="D59" s="160">
        <v>5.3664359222408713</v>
      </c>
      <c r="E59" s="160">
        <v>0.19746699462493533</v>
      </c>
      <c r="F59" s="160">
        <v>3.2849418310053946</v>
      </c>
      <c r="G59" s="160">
        <v>0.18059810302492649</v>
      </c>
      <c r="H59" s="160">
        <v>0.3559357911886013</v>
      </c>
      <c r="I59" s="160">
        <v>3.3714464253018612E-4</v>
      </c>
      <c r="J59" s="160">
        <v>9.1882487921023248</v>
      </c>
      <c r="K59" t="s">
        <v>82</v>
      </c>
      <c r="L59" t="s">
        <v>82</v>
      </c>
      <c r="M59" t="s">
        <v>94</v>
      </c>
      <c r="O59" s="183">
        <f t="shared" si="2"/>
        <v>10</v>
      </c>
      <c r="P59" s="183" t="str">
        <f t="shared" si="3"/>
        <v>*</v>
      </c>
      <c r="Q59" s="183" t="str">
        <f t="shared" si="4"/>
        <v>*</v>
      </c>
      <c r="R59" s="183" t="str">
        <f t="shared" si="5"/>
        <v>*</v>
      </c>
      <c r="S59" s="183" t="str">
        <f t="shared" si="6"/>
        <v>*</v>
      </c>
      <c r="T59" s="183" t="str">
        <f t="shared" si="7"/>
        <v>*</v>
      </c>
      <c r="U59" s="183">
        <f t="shared" si="8"/>
        <v>10</v>
      </c>
    </row>
    <row r="60" spans="1:21">
      <c r="A60" s="183" t="str">
        <f t="shared" si="1"/>
        <v>L1L1北川村</v>
      </c>
      <c r="B60" t="s">
        <v>19</v>
      </c>
      <c r="C60">
        <v>1349</v>
      </c>
      <c r="D60" s="160">
        <v>0.44046367778015355</v>
      </c>
      <c r="E60" s="160">
        <v>2.4538702245057172E-2</v>
      </c>
      <c r="F60" s="160">
        <v>0</v>
      </c>
      <c r="G60" s="160">
        <v>2.1399822003752043E-2</v>
      </c>
      <c r="H60" s="160">
        <v>1.2182983169715198E-2</v>
      </c>
      <c r="I60" s="160">
        <v>4.2070746941447403E-5</v>
      </c>
      <c r="J60" s="160">
        <v>0.4740885537005623</v>
      </c>
      <c r="K60" t="s">
        <v>82</v>
      </c>
      <c r="L60" t="s">
        <v>82</v>
      </c>
      <c r="M60" t="s">
        <v>94</v>
      </c>
      <c r="O60" s="183" t="str">
        <f t="shared" si="2"/>
        <v>*</v>
      </c>
      <c r="P60" s="183" t="str">
        <f t="shared" si="3"/>
        <v>*</v>
      </c>
      <c r="Q60" s="183">
        <f t="shared" si="4"/>
        <v>0</v>
      </c>
      <c r="R60" s="183" t="str">
        <f t="shared" si="5"/>
        <v>*</v>
      </c>
      <c r="S60" s="183" t="str">
        <f t="shared" si="6"/>
        <v>*</v>
      </c>
      <c r="T60" s="183" t="str">
        <f t="shared" si="7"/>
        <v>*</v>
      </c>
      <c r="U60" s="183" t="str">
        <f t="shared" si="8"/>
        <v>*</v>
      </c>
    </row>
    <row r="61" spans="1:21">
      <c r="A61" s="183" t="str">
        <f t="shared" si="1"/>
        <v>L1L1馬路村</v>
      </c>
      <c r="B61" t="s">
        <v>20</v>
      </c>
      <c r="C61">
        <v>1061</v>
      </c>
      <c r="D61" s="160">
        <v>0.10611999056735184</v>
      </c>
      <c r="E61" s="160">
        <v>2.5538059571742575E-2</v>
      </c>
      <c r="F61" s="160">
        <v>0</v>
      </c>
      <c r="G61" s="160">
        <v>9.8527298956382885E-3</v>
      </c>
      <c r="H61" s="160">
        <v>5.5310267495310196E-4</v>
      </c>
      <c r="I61" s="160">
        <v>2.0617791331560859E-5</v>
      </c>
      <c r="J61" s="160">
        <v>0.1165464409292748</v>
      </c>
      <c r="K61" t="s">
        <v>82</v>
      </c>
      <c r="L61" t="s">
        <v>82</v>
      </c>
      <c r="M61" t="s">
        <v>94</v>
      </c>
      <c r="O61" s="183" t="str">
        <f t="shared" si="2"/>
        <v>*</v>
      </c>
      <c r="P61" s="183" t="str">
        <f t="shared" si="3"/>
        <v>*</v>
      </c>
      <c r="Q61" s="183">
        <f t="shared" si="4"/>
        <v>0</v>
      </c>
      <c r="R61" s="183" t="str">
        <f t="shared" si="5"/>
        <v>*</v>
      </c>
      <c r="S61" s="183" t="str">
        <f t="shared" si="6"/>
        <v>*</v>
      </c>
      <c r="T61" s="183" t="str">
        <f t="shared" si="7"/>
        <v>*</v>
      </c>
      <c r="U61" s="183" t="str">
        <f t="shared" si="8"/>
        <v>*</v>
      </c>
    </row>
    <row r="62" spans="1:21">
      <c r="A62" s="183" t="str">
        <f t="shared" si="1"/>
        <v>L1L1芸西村</v>
      </c>
      <c r="B62" t="s">
        <v>21</v>
      </c>
      <c r="C62">
        <v>4139</v>
      </c>
      <c r="D62" s="160">
        <v>0.26366122502549094</v>
      </c>
      <c r="E62" s="160">
        <v>9.6042378176097828E-2</v>
      </c>
      <c r="F62" s="160">
        <v>0.98168917300885472</v>
      </c>
      <c r="G62" s="160">
        <v>2.6183486366493885E-3</v>
      </c>
      <c r="H62" s="160">
        <v>1.2520063210992988E-3</v>
      </c>
      <c r="I62" s="160">
        <v>4.7276355164837948E-5</v>
      </c>
      <c r="J62" s="160">
        <v>1.2492680293472591</v>
      </c>
      <c r="K62" t="s">
        <v>82</v>
      </c>
      <c r="L62" t="s">
        <v>82</v>
      </c>
      <c r="M62" t="s">
        <v>94</v>
      </c>
      <c r="O62" s="183" t="str">
        <f t="shared" si="2"/>
        <v>*</v>
      </c>
      <c r="P62" s="183" t="str">
        <f t="shared" si="3"/>
        <v>*</v>
      </c>
      <c r="Q62" s="183" t="str">
        <f t="shared" si="4"/>
        <v>*</v>
      </c>
      <c r="R62" s="183" t="str">
        <f t="shared" si="5"/>
        <v>*</v>
      </c>
      <c r="S62" s="183" t="str">
        <f t="shared" si="6"/>
        <v>*</v>
      </c>
      <c r="T62" s="183" t="str">
        <f t="shared" si="7"/>
        <v>*</v>
      </c>
      <c r="U62" s="183" t="str">
        <f t="shared" si="8"/>
        <v>*</v>
      </c>
    </row>
    <row r="63" spans="1:21">
      <c r="A63" s="183" t="str">
        <f t="shared" si="1"/>
        <v>L1L1本山町</v>
      </c>
      <c r="B63" t="s">
        <v>22</v>
      </c>
      <c r="C63">
        <v>3986</v>
      </c>
      <c r="D63" s="160">
        <v>0</v>
      </c>
      <c r="E63" s="160">
        <v>2.4567095227967552E-2</v>
      </c>
      <c r="F63" s="160">
        <v>0</v>
      </c>
      <c r="G63" s="160">
        <v>8.4520062627058935E-45</v>
      </c>
      <c r="H63" s="160">
        <v>3.6402865450811108E-4</v>
      </c>
      <c r="I63" s="160">
        <v>4.0283481388502821E-6</v>
      </c>
      <c r="J63" s="160">
        <v>3.6805700264696135E-4</v>
      </c>
      <c r="K63" t="s">
        <v>82</v>
      </c>
      <c r="L63" t="s">
        <v>82</v>
      </c>
      <c r="M63" t="s">
        <v>94</v>
      </c>
      <c r="O63" s="183">
        <f t="shared" si="2"/>
        <v>0</v>
      </c>
      <c r="P63" s="183" t="str">
        <f t="shared" si="3"/>
        <v>*</v>
      </c>
      <c r="Q63" s="183">
        <f t="shared" si="4"/>
        <v>0</v>
      </c>
      <c r="R63" s="183" t="str">
        <f t="shared" si="5"/>
        <v>*</v>
      </c>
      <c r="S63" s="183" t="str">
        <f t="shared" si="6"/>
        <v>*</v>
      </c>
      <c r="T63" s="183" t="str">
        <f t="shared" si="7"/>
        <v>*</v>
      </c>
      <c r="U63" s="183" t="str">
        <f t="shared" si="8"/>
        <v>*</v>
      </c>
    </row>
    <row r="64" spans="1:21">
      <c r="A64" s="183" t="str">
        <f t="shared" si="1"/>
        <v>L1L1大豊町</v>
      </c>
      <c r="B64" t="s">
        <v>23</v>
      </c>
      <c r="C64">
        <v>4713</v>
      </c>
      <c r="D64" s="160">
        <v>0</v>
      </c>
      <c r="E64" s="160">
        <v>3.3106963479808085E-2</v>
      </c>
      <c r="F64" s="160">
        <v>0</v>
      </c>
      <c r="G64" s="160">
        <v>4.8122257731132363E-33</v>
      </c>
      <c r="H64" s="160">
        <v>8.4040246912335591E-4</v>
      </c>
      <c r="I64" s="160">
        <v>1.6964795401229541E-6</v>
      </c>
      <c r="J64" s="160">
        <v>8.4209894866347883E-4</v>
      </c>
      <c r="K64" t="s">
        <v>82</v>
      </c>
      <c r="L64" t="s">
        <v>82</v>
      </c>
      <c r="M64" t="s">
        <v>94</v>
      </c>
      <c r="O64" s="183">
        <f t="shared" si="2"/>
        <v>0</v>
      </c>
      <c r="P64" s="183" t="str">
        <f t="shared" si="3"/>
        <v>*</v>
      </c>
      <c r="Q64" s="183">
        <f t="shared" si="4"/>
        <v>0</v>
      </c>
      <c r="R64" s="183" t="str">
        <f t="shared" si="5"/>
        <v>*</v>
      </c>
      <c r="S64" s="183" t="str">
        <f t="shared" si="6"/>
        <v>*</v>
      </c>
      <c r="T64" s="183" t="str">
        <f t="shared" si="7"/>
        <v>*</v>
      </c>
      <c r="U64" s="183" t="str">
        <f t="shared" si="8"/>
        <v>*</v>
      </c>
    </row>
    <row r="65" spans="1:21">
      <c r="A65" s="183" t="str">
        <f t="shared" si="1"/>
        <v>L1L1土佐町</v>
      </c>
      <c r="B65" t="s">
        <v>24</v>
      </c>
      <c r="C65">
        <v>4386</v>
      </c>
      <c r="D65" s="160">
        <v>0</v>
      </c>
      <c r="E65" s="160">
        <v>2.7173549575714884E-2</v>
      </c>
      <c r="F65" s="160">
        <v>0</v>
      </c>
      <c r="G65" s="160">
        <v>7.6041547233587438E-32</v>
      </c>
      <c r="H65" s="160">
        <v>7.7574095678382884E-4</v>
      </c>
      <c r="I65" s="160">
        <v>5.0922363977222916E-7</v>
      </c>
      <c r="J65" s="160">
        <v>7.7625018042360111E-4</v>
      </c>
      <c r="K65" t="s">
        <v>82</v>
      </c>
      <c r="L65" t="s">
        <v>82</v>
      </c>
      <c r="M65" t="s">
        <v>94</v>
      </c>
      <c r="O65" s="183">
        <f t="shared" si="2"/>
        <v>0</v>
      </c>
      <c r="P65" s="183" t="str">
        <f t="shared" si="3"/>
        <v>*</v>
      </c>
      <c r="Q65" s="183">
        <f t="shared" si="4"/>
        <v>0</v>
      </c>
      <c r="R65" s="183" t="str">
        <f t="shared" si="5"/>
        <v>*</v>
      </c>
      <c r="S65" s="183" t="str">
        <f t="shared" si="6"/>
        <v>*</v>
      </c>
      <c r="T65" s="183" t="str">
        <f t="shared" si="7"/>
        <v>*</v>
      </c>
      <c r="U65" s="183" t="str">
        <f t="shared" si="8"/>
        <v>*</v>
      </c>
    </row>
    <row r="66" spans="1:21">
      <c r="A66" s="183" t="str">
        <f t="shared" si="1"/>
        <v>L1L1大川村</v>
      </c>
      <c r="B66" t="s">
        <v>25</v>
      </c>
      <c r="C66">
        <v>427</v>
      </c>
      <c r="D66" s="160">
        <v>0</v>
      </c>
      <c r="E66" s="160">
        <v>1.4567471180051176E-3</v>
      </c>
      <c r="F66" s="160">
        <v>0</v>
      </c>
      <c r="G66" s="160">
        <v>0</v>
      </c>
      <c r="H66" s="160">
        <v>4.2974381095491392E-5</v>
      </c>
      <c r="I66" s="160">
        <v>1.7318072661678817E-7</v>
      </c>
      <c r="J66" s="160">
        <v>4.3147561822108183E-5</v>
      </c>
      <c r="K66" t="s">
        <v>82</v>
      </c>
      <c r="L66" t="s">
        <v>82</v>
      </c>
      <c r="M66" t="s">
        <v>94</v>
      </c>
      <c r="O66" s="183">
        <f t="shared" si="2"/>
        <v>0</v>
      </c>
      <c r="P66" s="183" t="str">
        <f t="shared" si="3"/>
        <v>*</v>
      </c>
      <c r="Q66" s="183">
        <f t="shared" si="4"/>
        <v>0</v>
      </c>
      <c r="R66" s="183">
        <f t="shared" si="5"/>
        <v>0</v>
      </c>
      <c r="S66" s="183" t="str">
        <f t="shared" si="6"/>
        <v>*</v>
      </c>
      <c r="T66" s="183" t="str">
        <f t="shared" si="7"/>
        <v>*</v>
      </c>
      <c r="U66" s="183" t="str">
        <f t="shared" si="8"/>
        <v>*</v>
      </c>
    </row>
    <row r="67" spans="1:21">
      <c r="A67" s="183" t="str">
        <f t="shared" si="1"/>
        <v>L1L1いの町</v>
      </c>
      <c r="B67" t="s">
        <v>26</v>
      </c>
      <c r="C67">
        <v>21716</v>
      </c>
      <c r="D67" s="160">
        <v>15.658996457574172</v>
      </c>
      <c r="E67" s="160">
        <v>0.88373662301375122</v>
      </c>
      <c r="F67" s="160">
        <v>0</v>
      </c>
      <c r="G67" s="160">
        <v>0.61703465071261598</v>
      </c>
      <c r="H67" s="160">
        <v>0.10918218241974945</v>
      </c>
      <c r="I67" s="160">
        <v>4.2001890619973421E-4</v>
      </c>
      <c r="J67" s="160">
        <v>16.385633309612739</v>
      </c>
      <c r="K67" t="s">
        <v>82</v>
      </c>
      <c r="L67" t="s">
        <v>82</v>
      </c>
      <c r="M67" t="s">
        <v>94</v>
      </c>
      <c r="O67" s="183">
        <f t="shared" si="2"/>
        <v>20</v>
      </c>
      <c r="P67" s="183" t="str">
        <f t="shared" si="3"/>
        <v>*</v>
      </c>
      <c r="Q67" s="183">
        <f t="shared" si="4"/>
        <v>0</v>
      </c>
      <c r="R67" s="183" t="str">
        <f t="shared" si="5"/>
        <v>*</v>
      </c>
      <c r="S67" s="183" t="str">
        <f t="shared" si="6"/>
        <v>*</v>
      </c>
      <c r="T67" s="183" t="str">
        <f t="shared" si="7"/>
        <v>*</v>
      </c>
      <c r="U67" s="183">
        <f t="shared" si="8"/>
        <v>20</v>
      </c>
    </row>
    <row r="68" spans="1:21">
      <c r="A68" s="183" t="str">
        <f t="shared" ref="A68:A131" si="9">K68&amp;L68&amp;B68</f>
        <v>L1L1仁淀川町</v>
      </c>
      <c r="B68" t="s">
        <v>27</v>
      </c>
      <c r="C68">
        <v>6649</v>
      </c>
      <c r="D68" s="160">
        <v>2.6639583110394001E-2</v>
      </c>
      <c r="E68" s="160">
        <v>4.4432694701598378E-2</v>
      </c>
      <c r="F68" s="160">
        <v>0</v>
      </c>
      <c r="G68" s="160">
        <v>3.3680711048751748E-3</v>
      </c>
      <c r="H68" s="160">
        <v>2.4463530363740466E-3</v>
      </c>
      <c r="I68" s="160">
        <v>3.9440968504335068E-5</v>
      </c>
      <c r="J68" s="160">
        <v>3.2493448220147554E-2</v>
      </c>
      <c r="K68" t="s">
        <v>82</v>
      </c>
      <c r="L68" t="s">
        <v>82</v>
      </c>
      <c r="M68" t="s">
        <v>94</v>
      </c>
      <c r="O68" s="183" t="str">
        <f t="shared" ref="O68:O131" si="10">IF(D68&gt;10000,ROUND(D68,-3),IF(D68&gt;1000,ROUND(D68,-2),IF(D68&gt;=5,IF(D68&lt;10,ROUND(D68,-1),ROUND(D68,-1)),IF(D68=0,0,"*"))))</f>
        <v>*</v>
      </c>
      <c r="P68" s="183" t="str">
        <f t="shared" ref="P68:P131" si="11">IF(E68&gt;10000,ROUND(E68,-3),IF(E68&gt;1000,ROUND(E68,-2),IF(E68&gt;=5,IF(E68&lt;10,ROUND(E68,-1),ROUND(E68,-1)),IF(E68=0,0,"*"))))</f>
        <v>*</v>
      </c>
      <c r="Q68" s="183">
        <f t="shared" ref="Q68:Q131" si="12">IF(F68&gt;10000,ROUND(F68,-3),IF(F68&gt;1000,ROUND(F68,-2),IF(F68&gt;=5,IF(F68&lt;10,ROUND(F68,-1),ROUND(F68,-1)),IF(F68=0,0,"*"))))</f>
        <v>0</v>
      </c>
      <c r="R68" s="183" t="str">
        <f t="shared" ref="R68:R131" si="13">IF(G68&gt;10000,ROUND(G68,-3),IF(G68&gt;1000,ROUND(G68,-2),IF(G68&gt;=5,IF(G68&lt;10,ROUND(G68,-1),ROUND(G68,-1)),IF(G68=0,0,"*"))))</f>
        <v>*</v>
      </c>
      <c r="S68" s="183" t="str">
        <f t="shared" ref="S68:S131" si="14">IF(H68&gt;10000,ROUND(H68,-3),IF(H68&gt;1000,ROUND(H68,-2),IF(H68&gt;=5,IF(H68&lt;10,ROUND(H68,-1),ROUND(H68,-1)),IF(H68=0,0,"*"))))</f>
        <v>*</v>
      </c>
      <c r="T68" s="183" t="str">
        <f t="shared" ref="T68:T131" si="15">IF(I68&gt;10000,ROUND(I68,-3),IF(I68&gt;1000,ROUND(I68,-2),IF(I68&gt;=5,IF(I68&lt;10,ROUND(I68,-1),ROUND(I68,-1)),IF(I68=0,0,"*"))))</f>
        <v>*</v>
      </c>
      <c r="U68" s="183" t="str">
        <f t="shared" ref="U68:U131" si="16">IF(J68&gt;10000,ROUND(J68,-3),IF(J68&gt;1000,ROUND(J68,-2),IF(J68&gt;=5,IF(J68&lt;10,ROUND(J68,-1),ROUND(J68,-1)),IF(J68=0,0,"*"))))</f>
        <v>*</v>
      </c>
    </row>
    <row r="69" spans="1:21">
      <c r="A69" s="183" t="str">
        <f t="shared" si="9"/>
        <v>L1L1中土佐町</v>
      </c>
      <c r="B69" t="s">
        <v>28</v>
      </c>
      <c r="C69">
        <v>6927</v>
      </c>
      <c r="D69" s="160">
        <v>3.9410476681226059</v>
      </c>
      <c r="E69" s="160">
        <v>0.25287586169628357</v>
      </c>
      <c r="F69" s="160">
        <v>151.38998846973689</v>
      </c>
      <c r="G69" s="160">
        <v>0.13776561501984363</v>
      </c>
      <c r="H69" s="160">
        <v>0.45898678149981575</v>
      </c>
      <c r="I69" s="160">
        <v>4.3067798525366985E-4</v>
      </c>
      <c r="J69" s="160">
        <v>155.92821921236441</v>
      </c>
      <c r="K69" t="s">
        <v>82</v>
      </c>
      <c r="L69" t="s">
        <v>82</v>
      </c>
      <c r="M69" t="s">
        <v>94</v>
      </c>
      <c r="O69" s="183" t="str">
        <f t="shared" si="10"/>
        <v>*</v>
      </c>
      <c r="P69" s="183" t="str">
        <f t="shared" si="11"/>
        <v>*</v>
      </c>
      <c r="Q69" s="183">
        <f t="shared" si="12"/>
        <v>150</v>
      </c>
      <c r="R69" s="183" t="str">
        <f t="shared" si="13"/>
        <v>*</v>
      </c>
      <c r="S69" s="183" t="str">
        <f t="shared" si="14"/>
        <v>*</v>
      </c>
      <c r="T69" s="183" t="str">
        <f t="shared" si="15"/>
        <v>*</v>
      </c>
      <c r="U69" s="183">
        <f t="shared" si="16"/>
        <v>160</v>
      </c>
    </row>
    <row r="70" spans="1:21">
      <c r="A70" s="183" t="str">
        <f t="shared" si="9"/>
        <v>L1L1佐川町</v>
      </c>
      <c r="B70" t="s">
        <v>29</v>
      </c>
      <c r="C70">
        <v>12447</v>
      </c>
      <c r="D70" s="160">
        <v>0.10888998503309398</v>
      </c>
      <c r="E70" s="160">
        <v>0.10041787089315556</v>
      </c>
      <c r="F70" s="160">
        <v>0</v>
      </c>
      <c r="G70" s="160">
        <v>1.4437009643245974E-3</v>
      </c>
      <c r="H70" s="160">
        <v>1.6031536239088989E-3</v>
      </c>
      <c r="I70" s="160">
        <v>1.7425940938038475E-4</v>
      </c>
      <c r="J70" s="160">
        <v>0.11211109903070786</v>
      </c>
      <c r="K70" t="s">
        <v>82</v>
      </c>
      <c r="L70" t="s">
        <v>82</v>
      </c>
      <c r="M70" t="s">
        <v>94</v>
      </c>
      <c r="O70" s="183" t="str">
        <f t="shared" si="10"/>
        <v>*</v>
      </c>
      <c r="P70" s="183" t="str">
        <f t="shared" si="11"/>
        <v>*</v>
      </c>
      <c r="Q70" s="183">
        <f t="shared" si="12"/>
        <v>0</v>
      </c>
      <c r="R70" s="183" t="str">
        <f t="shared" si="13"/>
        <v>*</v>
      </c>
      <c r="S70" s="183" t="str">
        <f t="shared" si="14"/>
        <v>*</v>
      </c>
      <c r="T70" s="183" t="str">
        <f t="shared" si="15"/>
        <v>*</v>
      </c>
      <c r="U70" s="183" t="str">
        <f t="shared" si="16"/>
        <v>*</v>
      </c>
    </row>
    <row r="71" spans="1:21">
      <c r="A71" s="183" t="str">
        <f t="shared" si="9"/>
        <v>L1L1越知町</v>
      </c>
      <c r="B71" t="s">
        <v>30</v>
      </c>
      <c r="C71">
        <v>6095</v>
      </c>
      <c r="D71" s="160">
        <v>0</v>
      </c>
      <c r="E71" s="160">
        <v>3.9277247389649855E-2</v>
      </c>
      <c r="F71" s="160">
        <v>0</v>
      </c>
      <c r="G71" s="160">
        <v>5.820867877585859E-4</v>
      </c>
      <c r="H71" s="160">
        <v>1.4819717558605771E-3</v>
      </c>
      <c r="I71" s="160">
        <v>1.2755155180145613E-5</v>
      </c>
      <c r="J71" s="160">
        <v>2.0768136987993091E-3</v>
      </c>
      <c r="K71" t="s">
        <v>82</v>
      </c>
      <c r="L71" t="s">
        <v>82</v>
      </c>
      <c r="M71" t="s">
        <v>94</v>
      </c>
      <c r="O71" s="183">
        <f t="shared" si="10"/>
        <v>0</v>
      </c>
      <c r="P71" s="183" t="str">
        <f t="shared" si="11"/>
        <v>*</v>
      </c>
      <c r="Q71" s="183">
        <f t="shared" si="12"/>
        <v>0</v>
      </c>
      <c r="R71" s="183" t="str">
        <f t="shared" si="13"/>
        <v>*</v>
      </c>
      <c r="S71" s="183" t="str">
        <f t="shared" si="14"/>
        <v>*</v>
      </c>
      <c r="T71" s="183" t="str">
        <f t="shared" si="15"/>
        <v>*</v>
      </c>
      <c r="U71" s="183" t="str">
        <f t="shared" si="16"/>
        <v>*</v>
      </c>
    </row>
    <row r="72" spans="1:21">
      <c r="A72" s="183" t="str">
        <f t="shared" si="9"/>
        <v>L1L1檮原町</v>
      </c>
      <c r="B72" t="s">
        <v>31</v>
      </c>
      <c r="C72">
        <v>3984</v>
      </c>
      <c r="D72" s="160">
        <v>4.5710787242860353E-2</v>
      </c>
      <c r="E72" s="160">
        <v>3.8310139490622855E-2</v>
      </c>
      <c r="F72" s="160">
        <v>0</v>
      </c>
      <c r="G72" s="160">
        <v>2.5470373494628005E-3</v>
      </c>
      <c r="H72" s="160">
        <v>1.3328618207388567E-3</v>
      </c>
      <c r="I72" s="160">
        <v>1.0873657189153782E-5</v>
      </c>
      <c r="J72" s="160">
        <v>4.9601560070251162E-2</v>
      </c>
      <c r="K72" t="s">
        <v>82</v>
      </c>
      <c r="L72" t="s">
        <v>82</v>
      </c>
      <c r="M72" t="s">
        <v>94</v>
      </c>
      <c r="O72" s="183" t="str">
        <f t="shared" si="10"/>
        <v>*</v>
      </c>
      <c r="P72" s="183" t="str">
        <f t="shared" si="11"/>
        <v>*</v>
      </c>
      <c r="Q72" s="183">
        <f t="shared" si="12"/>
        <v>0</v>
      </c>
      <c r="R72" s="183" t="str">
        <f t="shared" si="13"/>
        <v>*</v>
      </c>
      <c r="S72" s="183" t="str">
        <f t="shared" si="14"/>
        <v>*</v>
      </c>
      <c r="T72" s="183" t="str">
        <f t="shared" si="15"/>
        <v>*</v>
      </c>
      <c r="U72" s="183" t="str">
        <f t="shared" si="16"/>
        <v>*</v>
      </c>
    </row>
    <row r="73" spans="1:21">
      <c r="A73" s="183" t="str">
        <f t="shared" si="9"/>
        <v>L1L1日高村</v>
      </c>
      <c r="B73" t="s">
        <v>32</v>
      </c>
      <c r="C73">
        <v>5063</v>
      </c>
      <c r="D73" s="160">
        <v>4.161601293410258</v>
      </c>
      <c r="E73" s="160">
        <v>0.2239529362789052</v>
      </c>
      <c r="F73" s="160">
        <v>0</v>
      </c>
      <c r="G73" s="160">
        <v>0.20238298809001987</v>
      </c>
      <c r="H73" s="160">
        <v>8.2000433210053895E-3</v>
      </c>
      <c r="I73" s="160">
        <v>9.5440363582648534E-5</v>
      </c>
      <c r="J73" s="160">
        <v>4.3722797651848655</v>
      </c>
      <c r="K73" t="s">
        <v>82</v>
      </c>
      <c r="L73" t="s">
        <v>82</v>
      </c>
      <c r="M73" t="s">
        <v>94</v>
      </c>
      <c r="O73" s="183" t="str">
        <f t="shared" si="10"/>
        <v>*</v>
      </c>
      <c r="P73" s="183" t="str">
        <f t="shared" si="11"/>
        <v>*</v>
      </c>
      <c r="Q73" s="183">
        <f t="shared" si="12"/>
        <v>0</v>
      </c>
      <c r="R73" s="183" t="str">
        <f t="shared" si="13"/>
        <v>*</v>
      </c>
      <c r="S73" s="183" t="str">
        <f t="shared" si="14"/>
        <v>*</v>
      </c>
      <c r="T73" s="183" t="str">
        <f t="shared" si="15"/>
        <v>*</v>
      </c>
      <c r="U73" s="183" t="str">
        <f t="shared" si="16"/>
        <v>*</v>
      </c>
    </row>
    <row r="74" spans="1:21">
      <c r="A74" s="183" t="str">
        <f t="shared" si="9"/>
        <v>L1L1津野町</v>
      </c>
      <c r="B74" t="s">
        <v>33</v>
      </c>
      <c r="C74">
        <v>5702</v>
      </c>
      <c r="D74" s="160">
        <v>0.16928280155465247</v>
      </c>
      <c r="E74" s="160">
        <v>9.7243540634702724E-2</v>
      </c>
      <c r="F74" s="160">
        <v>0</v>
      </c>
      <c r="G74" s="160">
        <v>8.3702798963900035E-3</v>
      </c>
      <c r="H74" s="160">
        <v>6.2080071549713567E-3</v>
      </c>
      <c r="I74" s="160">
        <v>1.112163346563594E-4</v>
      </c>
      <c r="J74" s="160">
        <v>0.18397230494067018</v>
      </c>
      <c r="K74" t="s">
        <v>82</v>
      </c>
      <c r="L74" t="s">
        <v>82</v>
      </c>
      <c r="M74" t="s">
        <v>94</v>
      </c>
      <c r="O74" s="183" t="str">
        <f t="shared" si="10"/>
        <v>*</v>
      </c>
      <c r="P74" s="183" t="str">
        <f t="shared" si="11"/>
        <v>*</v>
      </c>
      <c r="Q74" s="183">
        <f t="shared" si="12"/>
        <v>0</v>
      </c>
      <c r="R74" s="183" t="str">
        <f t="shared" si="13"/>
        <v>*</v>
      </c>
      <c r="S74" s="183" t="str">
        <f t="shared" si="14"/>
        <v>*</v>
      </c>
      <c r="T74" s="183" t="str">
        <f t="shared" si="15"/>
        <v>*</v>
      </c>
      <c r="U74" s="183" t="str">
        <f t="shared" si="16"/>
        <v>*</v>
      </c>
    </row>
    <row r="75" spans="1:21">
      <c r="A75" s="183" t="str">
        <f t="shared" si="9"/>
        <v>L1L1四万十町</v>
      </c>
      <c r="B75" t="s">
        <v>34</v>
      </c>
      <c r="C75">
        <v>18754</v>
      </c>
      <c r="D75" s="160">
        <v>12.271444257025212</v>
      </c>
      <c r="E75" s="160">
        <v>0.66765989336377396</v>
      </c>
      <c r="F75" s="160">
        <v>64.135879853034851</v>
      </c>
      <c r="G75" s="160">
        <v>0.27439500809606904</v>
      </c>
      <c r="H75" s="160">
        <v>6.9268838610717087E-2</v>
      </c>
      <c r="I75" s="160">
        <v>2.7901639457046266E-4</v>
      </c>
      <c r="J75" s="160">
        <v>76.751266973161407</v>
      </c>
      <c r="K75" t="s">
        <v>82</v>
      </c>
      <c r="L75" t="s">
        <v>82</v>
      </c>
      <c r="M75" t="s">
        <v>94</v>
      </c>
      <c r="O75" s="183">
        <f t="shared" si="10"/>
        <v>10</v>
      </c>
      <c r="P75" s="183" t="str">
        <f t="shared" si="11"/>
        <v>*</v>
      </c>
      <c r="Q75" s="183">
        <f t="shared" si="12"/>
        <v>60</v>
      </c>
      <c r="R75" s="183" t="str">
        <f t="shared" si="13"/>
        <v>*</v>
      </c>
      <c r="S75" s="183" t="str">
        <f t="shared" si="14"/>
        <v>*</v>
      </c>
      <c r="T75" s="183" t="str">
        <f t="shared" si="15"/>
        <v>*</v>
      </c>
      <c r="U75" s="183">
        <f t="shared" si="16"/>
        <v>80</v>
      </c>
    </row>
    <row r="76" spans="1:21">
      <c r="A76" s="183" t="str">
        <f t="shared" si="9"/>
        <v>L1L1大月町</v>
      </c>
      <c r="B76" t="s">
        <v>35</v>
      </c>
      <c r="C76">
        <v>5373</v>
      </c>
      <c r="D76" s="160">
        <v>1.306872097040612</v>
      </c>
      <c r="E76" s="160">
        <v>0.14605264073027177</v>
      </c>
      <c r="F76" s="160">
        <v>112.38993958942879</v>
      </c>
      <c r="G76" s="160">
        <v>8.2202778539698623E-2</v>
      </c>
      <c r="H76" s="160">
        <v>2.348721716979027E-2</v>
      </c>
      <c r="I76" s="160">
        <v>1.3089121847215977E-4</v>
      </c>
      <c r="J76" s="160">
        <v>113.80263257339736</v>
      </c>
      <c r="K76" t="s">
        <v>82</v>
      </c>
      <c r="L76" t="s">
        <v>82</v>
      </c>
      <c r="M76" t="s">
        <v>94</v>
      </c>
      <c r="O76" s="183" t="str">
        <f t="shared" si="10"/>
        <v>*</v>
      </c>
      <c r="P76" s="183" t="str">
        <f t="shared" si="11"/>
        <v>*</v>
      </c>
      <c r="Q76" s="183">
        <f t="shared" si="12"/>
        <v>110</v>
      </c>
      <c r="R76" s="183" t="str">
        <f t="shared" si="13"/>
        <v>*</v>
      </c>
      <c r="S76" s="183" t="str">
        <f t="shared" si="14"/>
        <v>*</v>
      </c>
      <c r="T76" s="183" t="str">
        <f t="shared" si="15"/>
        <v>*</v>
      </c>
      <c r="U76" s="183">
        <f t="shared" si="16"/>
        <v>110</v>
      </c>
    </row>
    <row r="77" spans="1:21">
      <c r="A77" s="183" t="str">
        <f t="shared" si="9"/>
        <v>L1L1三原村</v>
      </c>
      <c r="B77" t="s">
        <v>36</v>
      </c>
      <c r="C77">
        <v>1553</v>
      </c>
      <c r="D77" s="160">
        <v>4.4250925480799932</v>
      </c>
      <c r="E77" s="160">
        <v>0.11261389381480888</v>
      </c>
      <c r="F77" s="160">
        <v>0</v>
      </c>
      <c r="G77" s="160">
        <v>0.20923838825472654</v>
      </c>
      <c r="H77" s="160">
        <v>4.9630900869107611E-2</v>
      </c>
      <c r="I77" s="160">
        <v>1.3409559556351173E-3</v>
      </c>
      <c r="J77" s="160">
        <v>4.6853027931594626</v>
      </c>
      <c r="K77" t="s">
        <v>82</v>
      </c>
      <c r="L77" t="s">
        <v>82</v>
      </c>
      <c r="M77" t="s">
        <v>94</v>
      </c>
      <c r="O77" s="183" t="str">
        <f t="shared" si="10"/>
        <v>*</v>
      </c>
      <c r="P77" s="183" t="str">
        <f t="shared" si="11"/>
        <v>*</v>
      </c>
      <c r="Q77" s="183">
        <f t="shared" si="12"/>
        <v>0</v>
      </c>
      <c r="R77" s="183" t="str">
        <f t="shared" si="13"/>
        <v>*</v>
      </c>
      <c r="S77" s="183" t="str">
        <f t="shared" si="14"/>
        <v>*</v>
      </c>
      <c r="T77" s="183" t="str">
        <f t="shared" si="15"/>
        <v>*</v>
      </c>
      <c r="U77" s="183" t="str">
        <f t="shared" si="16"/>
        <v>*</v>
      </c>
    </row>
    <row r="78" spans="1:21">
      <c r="A78" s="183" t="str">
        <f t="shared" si="9"/>
        <v>L1L1黒潮町</v>
      </c>
      <c r="B78" t="s">
        <v>37</v>
      </c>
      <c r="C78">
        <v>11115</v>
      </c>
      <c r="D78" s="160">
        <v>28.151157836952034</v>
      </c>
      <c r="E78" s="160">
        <v>1.1642162177035786</v>
      </c>
      <c r="F78" s="160">
        <v>219.19417472399985</v>
      </c>
      <c r="G78" s="160">
        <v>1.0723585997864722</v>
      </c>
      <c r="H78" s="160">
        <v>0.64101763939033407</v>
      </c>
      <c r="I78" s="160">
        <v>2.4475355043741657E-4</v>
      </c>
      <c r="J78" s="160">
        <v>249.05895355367912</v>
      </c>
      <c r="K78" t="s">
        <v>82</v>
      </c>
      <c r="L78" t="s">
        <v>82</v>
      </c>
      <c r="M78" t="s">
        <v>94</v>
      </c>
      <c r="O78" s="183">
        <f t="shared" si="10"/>
        <v>30</v>
      </c>
      <c r="P78" s="183" t="str">
        <f t="shared" si="11"/>
        <v>*</v>
      </c>
      <c r="Q78" s="183">
        <f t="shared" si="12"/>
        <v>220</v>
      </c>
      <c r="R78" s="183" t="str">
        <f t="shared" si="13"/>
        <v>*</v>
      </c>
      <c r="S78" s="183" t="str">
        <f t="shared" si="14"/>
        <v>*</v>
      </c>
      <c r="T78" s="183" t="str">
        <f t="shared" si="15"/>
        <v>*</v>
      </c>
      <c r="U78" s="183">
        <f t="shared" si="16"/>
        <v>250</v>
      </c>
    </row>
    <row r="79" spans="1:21">
      <c r="A79" s="183" t="str">
        <f t="shared" si="9"/>
        <v>L1L1合計</v>
      </c>
      <c r="B79" t="s">
        <v>84</v>
      </c>
      <c r="C79">
        <v>763479</v>
      </c>
      <c r="D79" s="160">
        <v>1064.8335916272722</v>
      </c>
      <c r="E79" s="160">
        <v>61.268298432484585</v>
      </c>
      <c r="F79" s="160">
        <v>6203.7655899782458</v>
      </c>
      <c r="G79" s="160">
        <v>16.166006982131346</v>
      </c>
      <c r="H79" s="160">
        <v>33.816284326800115</v>
      </c>
      <c r="I79" s="160">
        <v>0.19679744745851943</v>
      </c>
      <c r="J79" s="160">
        <v>7318.7782703619087</v>
      </c>
      <c r="K79" t="s">
        <v>82</v>
      </c>
      <c r="L79" t="s">
        <v>82</v>
      </c>
      <c r="M79" t="s">
        <v>94</v>
      </c>
      <c r="O79" s="183">
        <f t="shared" si="10"/>
        <v>1100</v>
      </c>
      <c r="P79" s="183">
        <f t="shared" si="11"/>
        <v>60</v>
      </c>
      <c r="Q79" s="183">
        <f t="shared" si="12"/>
        <v>6200</v>
      </c>
      <c r="R79" s="183">
        <f t="shared" si="13"/>
        <v>20</v>
      </c>
      <c r="S79" s="183">
        <f t="shared" si="14"/>
        <v>30</v>
      </c>
      <c r="T79" s="183" t="str">
        <f t="shared" si="15"/>
        <v>*</v>
      </c>
      <c r="U79" s="183">
        <f t="shared" si="16"/>
        <v>7300</v>
      </c>
    </row>
    <row r="80" spans="1:21">
      <c r="A80" s="183" t="str">
        <f t="shared" si="9"/>
        <v>L1L10</v>
      </c>
      <c r="B80">
        <v>0</v>
      </c>
      <c r="C8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t="s">
        <v>82</v>
      </c>
      <c r="L80" t="s">
        <v>82</v>
      </c>
      <c r="M80">
        <v>0</v>
      </c>
      <c r="O80" s="183">
        <f t="shared" si="10"/>
        <v>0</v>
      </c>
      <c r="P80" s="183">
        <f t="shared" si="11"/>
        <v>0</v>
      </c>
      <c r="Q80" s="183">
        <f t="shared" si="12"/>
        <v>0</v>
      </c>
      <c r="R80" s="183">
        <f t="shared" si="13"/>
        <v>0</v>
      </c>
      <c r="S80" s="183">
        <f t="shared" si="14"/>
        <v>0</v>
      </c>
      <c r="T80" s="183">
        <f t="shared" si="15"/>
        <v>0</v>
      </c>
      <c r="U80" s="183">
        <f t="shared" si="16"/>
        <v>0</v>
      </c>
    </row>
    <row r="81" spans="1:21">
      <c r="A81" s="183" t="str">
        <f t="shared" si="9"/>
        <v>L1L1死者数</v>
      </c>
      <c r="B81" t="s">
        <v>80</v>
      </c>
      <c r="C81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t="s">
        <v>82</v>
      </c>
      <c r="L81" t="s">
        <v>82</v>
      </c>
      <c r="M81">
        <v>0</v>
      </c>
      <c r="O81" s="183">
        <f t="shared" si="10"/>
        <v>0</v>
      </c>
      <c r="P81" s="183">
        <f t="shared" si="11"/>
        <v>0</v>
      </c>
      <c r="Q81" s="183">
        <f t="shared" si="12"/>
        <v>0</v>
      </c>
      <c r="R81" s="183">
        <f t="shared" si="13"/>
        <v>0</v>
      </c>
      <c r="S81" s="183">
        <f t="shared" si="14"/>
        <v>0</v>
      </c>
      <c r="T81" s="183">
        <f t="shared" si="15"/>
        <v>0</v>
      </c>
      <c r="U81" s="183">
        <f t="shared" si="16"/>
        <v>0</v>
      </c>
    </row>
    <row r="82" spans="1:21">
      <c r="A82" s="183" t="str">
        <f t="shared" si="9"/>
        <v>L1L1地震動：L1、津波ケースL1、冬18時、早期避難率20%</v>
      </c>
      <c r="B82" t="s">
        <v>95</v>
      </c>
      <c r="C82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t="s">
        <v>82</v>
      </c>
      <c r="L82" t="s">
        <v>82</v>
      </c>
      <c r="M82">
        <v>0</v>
      </c>
      <c r="O82" s="183">
        <f t="shared" si="10"/>
        <v>0</v>
      </c>
      <c r="P82" s="183">
        <f t="shared" si="11"/>
        <v>0</v>
      </c>
      <c r="Q82" s="183">
        <f t="shared" si="12"/>
        <v>0</v>
      </c>
      <c r="R82" s="183">
        <f t="shared" si="13"/>
        <v>0</v>
      </c>
      <c r="S82" s="183">
        <f t="shared" si="14"/>
        <v>0</v>
      </c>
      <c r="T82" s="183">
        <f t="shared" si="15"/>
        <v>0</v>
      </c>
      <c r="U82" s="183">
        <f t="shared" si="16"/>
        <v>0</v>
      </c>
    </row>
    <row r="83" spans="1:21">
      <c r="A83" s="183" t="str">
        <f t="shared" si="9"/>
        <v>L1L1市町村名</v>
      </c>
      <c r="B83" t="s">
        <v>86</v>
      </c>
      <c r="C83" t="s">
        <v>87</v>
      </c>
      <c r="D83" s="160" t="s">
        <v>88</v>
      </c>
      <c r="E83" s="160">
        <v>0</v>
      </c>
      <c r="F83" s="160" t="s">
        <v>89</v>
      </c>
      <c r="G83" s="160" t="s">
        <v>90</v>
      </c>
      <c r="H83" s="160" t="s">
        <v>91</v>
      </c>
      <c r="I83" s="160" t="s">
        <v>92</v>
      </c>
      <c r="J83" s="160" t="s">
        <v>84</v>
      </c>
      <c r="K83" t="s">
        <v>82</v>
      </c>
      <c r="L83" t="s">
        <v>82</v>
      </c>
      <c r="M83">
        <v>0</v>
      </c>
      <c r="O83" s="183" t="e">
        <f t="shared" si="10"/>
        <v>#VALUE!</v>
      </c>
      <c r="P83" s="183">
        <f t="shared" si="11"/>
        <v>0</v>
      </c>
      <c r="Q83" s="183" t="e">
        <f t="shared" si="12"/>
        <v>#VALUE!</v>
      </c>
      <c r="R83" s="183" t="e">
        <f t="shared" si="13"/>
        <v>#VALUE!</v>
      </c>
      <c r="S83" s="183" t="e">
        <f t="shared" si="14"/>
        <v>#VALUE!</v>
      </c>
      <c r="T83" s="183" t="e">
        <f t="shared" si="15"/>
        <v>#VALUE!</v>
      </c>
      <c r="U83" s="183" t="e">
        <f t="shared" si="16"/>
        <v>#VALUE!</v>
      </c>
    </row>
    <row r="84" spans="1:21">
      <c r="A84" s="183" t="str">
        <f t="shared" si="9"/>
        <v>L1L10</v>
      </c>
      <c r="B84">
        <v>0</v>
      </c>
      <c r="C84">
        <v>0</v>
      </c>
      <c r="D84" s="160">
        <v>0</v>
      </c>
      <c r="E84" s="160" t="s">
        <v>93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t="s">
        <v>82</v>
      </c>
      <c r="L84" t="s">
        <v>82</v>
      </c>
      <c r="M84">
        <v>0</v>
      </c>
      <c r="O84" s="183">
        <f t="shared" si="10"/>
        <v>0</v>
      </c>
      <c r="P84" s="183" t="e">
        <f t="shared" si="11"/>
        <v>#VALUE!</v>
      </c>
      <c r="Q84" s="183">
        <f t="shared" si="12"/>
        <v>0</v>
      </c>
      <c r="R84" s="183">
        <f t="shared" si="13"/>
        <v>0</v>
      </c>
      <c r="S84" s="183">
        <f t="shared" si="14"/>
        <v>0</v>
      </c>
      <c r="T84" s="183">
        <f t="shared" si="15"/>
        <v>0</v>
      </c>
      <c r="U84" s="183">
        <f t="shared" si="16"/>
        <v>0</v>
      </c>
    </row>
    <row r="85" spans="1:21">
      <c r="A85" s="183" t="str">
        <f t="shared" si="9"/>
        <v>L1L10</v>
      </c>
      <c r="B85">
        <v>0</v>
      </c>
      <c r="C85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t="s">
        <v>82</v>
      </c>
      <c r="L85" t="s">
        <v>82</v>
      </c>
      <c r="M85">
        <v>0</v>
      </c>
      <c r="O85" s="183">
        <f t="shared" si="10"/>
        <v>0</v>
      </c>
      <c r="P85" s="183">
        <f t="shared" si="11"/>
        <v>0</v>
      </c>
      <c r="Q85" s="183">
        <f t="shared" si="12"/>
        <v>0</v>
      </c>
      <c r="R85" s="183">
        <f t="shared" si="13"/>
        <v>0</v>
      </c>
      <c r="S85" s="183">
        <f t="shared" si="14"/>
        <v>0</v>
      </c>
      <c r="T85" s="183">
        <f t="shared" si="15"/>
        <v>0</v>
      </c>
      <c r="U85" s="183">
        <f t="shared" si="16"/>
        <v>0</v>
      </c>
    </row>
    <row r="86" spans="1:21">
      <c r="A86" s="183" t="str">
        <f t="shared" si="9"/>
        <v>L1L10</v>
      </c>
      <c r="B86">
        <v>0</v>
      </c>
      <c r="C86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t="s">
        <v>82</v>
      </c>
      <c r="L86" t="s">
        <v>82</v>
      </c>
      <c r="M86">
        <v>0</v>
      </c>
      <c r="O86" s="183">
        <f t="shared" si="10"/>
        <v>0</v>
      </c>
      <c r="P86" s="183">
        <f t="shared" si="11"/>
        <v>0</v>
      </c>
      <c r="Q86" s="183">
        <f t="shared" si="12"/>
        <v>0</v>
      </c>
      <c r="R86" s="183">
        <f t="shared" si="13"/>
        <v>0</v>
      </c>
      <c r="S86" s="183">
        <f t="shared" si="14"/>
        <v>0</v>
      </c>
      <c r="T86" s="183">
        <f t="shared" si="15"/>
        <v>0</v>
      </c>
      <c r="U86" s="183">
        <f t="shared" si="16"/>
        <v>0</v>
      </c>
    </row>
    <row r="87" spans="1:21">
      <c r="A87" s="183" t="str">
        <f t="shared" si="9"/>
        <v>L1L1高知市</v>
      </c>
      <c r="B87" t="s">
        <v>4</v>
      </c>
      <c r="C87">
        <v>349778.6</v>
      </c>
      <c r="D87" s="160">
        <v>666.76090897050938</v>
      </c>
      <c r="E87" s="160">
        <v>42.989516493184965</v>
      </c>
      <c r="F87" s="160">
        <v>1244.2422576832907</v>
      </c>
      <c r="G87" s="160">
        <v>7.277775296170514</v>
      </c>
      <c r="H87" s="160">
        <v>55.022722495963841</v>
      </c>
      <c r="I87" s="160">
        <v>0.45247932975500871</v>
      </c>
      <c r="J87" s="160">
        <v>1973.7561437756897</v>
      </c>
      <c r="K87" t="s">
        <v>82</v>
      </c>
      <c r="L87" t="s">
        <v>82</v>
      </c>
      <c r="M87" t="s">
        <v>96</v>
      </c>
      <c r="O87" s="183">
        <f t="shared" si="10"/>
        <v>670</v>
      </c>
      <c r="P87" s="183">
        <f t="shared" si="11"/>
        <v>40</v>
      </c>
      <c r="Q87" s="183">
        <f t="shared" si="12"/>
        <v>1200</v>
      </c>
      <c r="R87" s="183">
        <f t="shared" si="13"/>
        <v>10</v>
      </c>
      <c r="S87" s="183">
        <f t="shared" si="14"/>
        <v>60</v>
      </c>
      <c r="T87" s="183" t="str">
        <f t="shared" si="15"/>
        <v>*</v>
      </c>
      <c r="U87" s="183">
        <f t="shared" si="16"/>
        <v>2000</v>
      </c>
    </row>
    <row r="88" spans="1:21">
      <c r="A88" s="183" t="str">
        <f t="shared" si="9"/>
        <v>L1L1室戸市</v>
      </c>
      <c r="B88" t="s">
        <v>5</v>
      </c>
      <c r="C88">
        <v>15011.1</v>
      </c>
      <c r="D88" s="160">
        <v>24.286649176546163</v>
      </c>
      <c r="E88" s="160">
        <v>0.98659217466005233</v>
      </c>
      <c r="F88" s="160">
        <v>92.929748687739632</v>
      </c>
      <c r="G88" s="160">
        <v>0.74871793625673766</v>
      </c>
      <c r="H88" s="160">
        <v>0.85857960386656473</v>
      </c>
      <c r="I88" s="160">
        <v>5.7988971019186687E-3</v>
      </c>
      <c r="J88" s="160">
        <v>118.82949430151102</v>
      </c>
      <c r="K88" t="s">
        <v>82</v>
      </c>
      <c r="L88" t="s">
        <v>82</v>
      </c>
      <c r="M88" t="s">
        <v>96</v>
      </c>
      <c r="O88" s="183">
        <f t="shared" si="10"/>
        <v>20</v>
      </c>
      <c r="P88" s="183" t="str">
        <f t="shared" si="11"/>
        <v>*</v>
      </c>
      <c r="Q88" s="183">
        <f t="shared" si="12"/>
        <v>90</v>
      </c>
      <c r="R88" s="183" t="str">
        <f t="shared" si="13"/>
        <v>*</v>
      </c>
      <c r="S88" s="183" t="str">
        <f t="shared" si="14"/>
        <v>*</v>
      </c>
      <c r="T88" s="183" t="str">
        <f t="shared" si="15"/>
        <v>*</v>
      </c>
      <c r="U88" s="183">
        <f t="shared" si="16"/>
        <v>120</v>
      </c>
    </row>
    <row r="89" spans="1:21">
      <c r="A89" s="183" t="str">
        <f t="shared" si="9"/>
        <v>L1L1安芸市</v>
      </c>
      <c r="B89" t="s">
        <v>6</v>
      </c>
      <c r="C89">
        <v>19573</v>
      </c>
      <c r="D89" s="160">
        <v>14.250823884469932</v>
      </c>
      <c r="E89" s="160">
        <v>0.90000479968993108</v>
      </c>
      <c r="F89" s="160">
        <v>160.82119998823899</v>
      </c>
      <c r="G89" s="160">
        <v>0.12499266698592133</v>
      </c>
      <c r="H89" s="160">
        <v>0.70591560243613483</v>
      </c>
      <c r="I89" s="160">
        <v>8.1186398097053102E-3</v>
      </c>
      <c r="J89" s="160">
        <v>175.91105078194067</v>
      </c>
      <c r="K89" t="s">
        <v>82</v>
      </c>
      <c r="L89" t="s">
        <v>82</v>
      </c>
      <c r="M89" t="s">
        <v>96</v>
      </c>
      <c r="O89" s="183">
        <f t="shared" si="10"/>
        <v>10</v>
      </c>
      <c r="P89" s="183" t="str">
        <f t="shared" si="11"/>
        <v>*</v>
      </c>
      <c r="Q89" s="183">
        <f t="shared" si="12"/>
        <v>160</v>
      </c>
      <c r="R89" s="183" t="str">
        <f t="shared" si="13"/>
        <v>*</v>
      </c>
      <c r="S89" s="183" t="str">
        <f t="shared" si="14"/>
        <v>*</v>
      </c>
      <c r="T89" s="183" t="str">
        <f t="shared" si="15"/>
        <v>*</v>
      </c>
      <c r="U89" s="183">
        <f t="shared" si="16"/>
        <v>180</v>
      </c>
    </row>
    <row r="90" spans="1:21">
      <c r="A90" s="183" t="str">
        <f t="shared" si="9"/>
        <v>L1L1南国市</v>
      </c>
      <c r="B90" t="s">
        <v>7</v>
      </c>
      <c r="C90">
        <v>51255.6</v>
      </c>
      <c r="D90" s="160">
        <v>46.216874843955367</v>
      </c>
      <c r="E90" s="160">
        <v>2.5427399101954271</v>
      </c>
      <c r="F90" s="160">
        <v>16.402110982557481</v>
      </c>
      <c r="G90" s="160">
        <v>0.20545988879660224</v>
      </c>
      <c r="H90" s="160">
        <v>1.0588039049509097</v>
      </c>
      <c r="I90" s="160">
        <v>2.9127822538556759E-2</v>
      </c>
      <c r="J90" s="160">
        <v>63.912377442798913</v>
      </c>
      <c r="K90" t="s">
        <v>82</v>
      </c>
      <c r="L90" t="s">
        <v>82</v>
      </c>
      <c r="M90" t="s">
        <v>96</v>
      </c>
      <c r="O90" s="183">
        <f t="shared" si="10"/>
        <v>50</v>
      </c>
      <c r="P90" s="183" t="str">
        <f t="shared" si="11"/>
        <v>*</v>
      </c>
      <c r="Q90" s="183">
        <f t="shared" si="12"/>
        <v>20</v>
      </c>
      <c r="R90" s="183" t="str">
        <f t="shared" si="13"/>
        <v>*</v>
      </c>
      <c r="S90" s="183" t="str">
        <f t="shared" si="14"/>
        <v>*</v>
      </c>
      <c r="T90" s="183" t="str">
        <f t="shared" si="15"/>
        <v>*</v>
      </c>
      <c r="U90" s="183">
        <f t="shared" si="16"/>
        <v>60</v>
      </c>
    </row>
    <row r="91" spans="1:21">
      <c r="A91" s="183" t="str">
        <f t="shared" si="9"/>
        <v>L1L1土佐市</v>
      </c>
      <c r="B91" t="s">
        <v>8</v>
      </c>
      <c r="C91">
        <v>27471.8</v>
      </c>
      <c r="D91" s="160">
        <v>16.660197748016369</v>
      </c>
      <c r="E91" s="160">
        <v>1.1319759852491003</v>
      </c>
      <c r="F91" s="160">
        <v>1018.0755402529811</v>
      </c>
      <c r="G91" s="160">
        <v>0.76523937380698603</v>
      </c>
      <c r="H91" s="160">
        <v>0.27461236296607155</v>
      </c>
      <c r="I91" s="160">
        <v>7.9821998773174016E-3</v>
      </c>
      <c r="J91" s="160">
        <v>1035.7835719376478</v>
      </c>
      <c r="K91" t="s">
        <v>82</v>
      </c>
      <c r="L91" t="s">
        <v>82</v>
      </c>
      <c r="M91" t="s">
        <v>96</v>
      </c>
      <c r="O91" s="183">
        <f t="shared" si="10"/>
        <v>20</v>
      </c>
      <c r="P91" s="183" t="str">
        <f t="shared" si="11"/>
        <v>*</v>
      </c>
      <c r="Q91" s="183">
        <f t="shared" si="12"/>
        <v>1000</v>
      </c>
      <c r="R91" s="183" t="str">
        <f t="shared" si="13"/>
        <v>*</v>
      </c>
      <c r="S91" s="183" t="str">
        <f t="shared" si="14"/>
        <v>*</v>
      </c>
      <c r="T91" s="183" t="str">
        <f t="shared" si="15"/>
        <v>*</v>
      </c>
      <c r="U91" s="183">
        <f t="shared" si="16"/>
        <v>1000</v>
      </c>
    </row>
    <row r="92" spans="1:21">
      <c r="A92" s="183" t="str">
        <f t="shared" si="9"/>
        <v>L1L1須崎市</v>
      </c>
      <c r="B92" t="s">
        <v>9</v>
      </c>
      <c r="C92">
        <v>25299.25</v>
      </c>
      <c r="D92" s="160">
        <v>12.535974763389397</v>
      </c>
      <c r="E92" s="160">
        <v>0.79420419524078767</v>
      </c>
      <c r="F92" s="160">
        <v>1424.4057536486716</v>
      </c>
      <c r="G92" s="160">
        <v>0.39240248242954723</v>
      </c>
      <c r="H92" s="160">
        <v>0.6474970637642754</v>
      </c>
      <c r="I92" s="160">
        <v>4.5305163126530025E-3</v>
      </c>
      <c r="J92" s="160">
        <v>1437.9861584745677</v>
      </c>
      <c r="K92" t="s">
        <v>82</v>
      </c>
      <c r="L92" t="s">
        <v>82</v>
      </c>
      <c r="M92" t="s">
        <v>96</v>
      </c>
      <c r="O92" s="183">
        <f t="shared" si="10"/>
        <v>10</v>
      </c>
      <c r="P92" s="183" t="str">
        <f t="shared" si="11"/>
        <v>*</v>
      </c>
      <c r="Q92" s="183">
        <f t="shared" si="12"/>
        <v>1400</v>
      </c>
      <c r="R92" s="183" t="str">
        <f t="shared" si="13"/>
        <v>*</v>
      </c>
      <c r="S92" s="183" t="str">
        <f t="shared" si="14"/>
        <v>*</v>
      </c>
      <c r="T92" s="183" t="str">
        <f t="shared" si="15"/>
        <v>*</v>
      </c>
      <c r="U92" s="183">
        <f t="shared" si="16"/>
        <v>1400</v>
      </c>
    </row>
    <row r="93" spans="1:21">
      <c r="A93" s="183" t="str">
        <f t="shared" si="9"/>
        <v>L1L1宿毛市</v>
      </c>
      <c r="B93" t="s">
        <v>10</v>
      </c>
      <c r="C93">
        <v>22952.55</v>
      </c>
      <c r="D93" s="160">
        <v>2.8482788418930545</v>
      </c>
      <c r="E93" s="160">
        <v>0.63020961813744814</v>
      </c>
      <c r="F93" s="160">
        <v>736.15230941078539</v>
      </c>
      <c r="G93" s="160">
        <v>0.20667345164931483</v>
      </c>
      <c r="H93" s="160">
        <v>6.8499193388332838E-2</v>
      </c>
      <c r="I93" s="160">
        <v>2.3344188438427596E-3</v>
      </c>
      <c r="J93" s="160">
        <v>739.27809531655987</v>
      </c>
      <c r="K93" t="s">
        <v>82</v>
      </c>
      <c r="L93" t="s">
        <v>82</v>
      </c>
      <c r="M93" t="s">
        <v>96</v>
      </c>
      <c r="O93" s="183" t="str">
        <f t="shared" si="10"/>
        <v>*</v>
      </c>
      <c r="P93" s="183" t="str">
        <f t="shared" si="11"/>
        <v>*</v>
      </c>
      <c r="Q93" s="183">
        <f t="shared" si="12"/>
        <v>740</v>
      </c>
      <c r="R93" s="183" t="str">
        <f t="shared" si="13"/>
        <v>*</v>
      </c>
      <c r="S93" s="183" t="str">
        <f t="shared" si="14"/>
        <v>*</v>
      </c>
      <c r="T93" s="183" t="str">
        <f t="shared" si="15"/>
        <v>*</v>
      </c>
      <c r="U93" s="183">
        <f t="shared" si="16"/>
        <v>740</v>
      </c>
    </row>
    <row r="94" spans="1:21">
      <c r="A94" s="183" t="str">
        <f t="shared" si="9"/>
        <v>L1L1土佐清水市</v>
      </c>
      <c r="B94" t="s">
        <v>11</v>
      </c>
      <c r="C94">
        <v>15871.05</v>
      </c>
      <c r="D94" s="160">
        <v>34.336303118687674</v>
      </c>
      <c r="E94" s="160">
        <v>1.5070422284580427</v>
      </c>
      <c r="F94" s="160">
        <v>1076.0274605643203</v>
      </c>
      <c r="G94" s="160">
        <v>1.3421634500612574</v>
      </c>
      <c r="H94" s="160">
        <v>1.8852322819471254</v>
      </c>
      <c r="I94" s="160">
        <v>6.8534186701884629E-3</v>
      </c>
      <c r="J94" s="160">
        <v>1113.5980128336867</v>
      </c>
      <c r="K94" t="s">
        <v>82</v>
      </c>
      <c r="L94" t="s">
        <v>82</v>
      </c>
      <c r="M94" t="s">
        <v>96</v>
      </c>
      <c r="O94" s="183">
        <f t="shared" si="10"/>
        <v>30</v>
      </c>
      <c r="P94" s="183" t="str">
        <f t="shared" si="11"/>
        <v>*</v>
      </c>
      <c r="Q94" s="183">
        <f t="shared" si="12"/>
        <v>1100</v>
      </c>
      <c r="R94" s="183" t="str">
        <f t="shared" si="13"/>
        <v>*</v>
      </c>
      <c r="S94" s="183" t="str">
        <f t="shared" si="14"/>
        <v>*</v>
      </c>
      <c r="T94" s="183" t="str">
        <f t="shared" si="15"/>
        <v>*</v>
      </c>
      <c r="U94" s="183">
        <f t="shared" si="16"/>
        <v>1100</v>
      </c>
    </row>
    <row r="95" spans="1:21">
      <c r="A95" s="183" t="str">
        <f t="shared" si="9"/>
        <v>L1L1四万十市</v>
      </c>
      <c r="B95" t="s">
        <v>12</v>
      </c>
      <c r="C95">
        <v>36677.25</v>
      </c>
      <c r="D95" s="160">
        <v>97.655677560717351</v>
      </c>
      <c r="E95" s="160">
        <v>5.937109544257372</v>
      </c>
      <c r="F95" s="160">
        <v>10.658984082482469</v>
      </c>
      <c r="G95" s="160">
        <v>3.0910447783448971</v>
      </c>
      <c r="H95" s="160">
        <v>4.6196833607177981</v>
      </c>
      <c r="I95" s="160">
        <v>1.2174048961449611E-2</v>
      </c>
      <c r="J95" s="160">
        <v>116.03756383122398</v>
      </c>
      <c r="K95" t="s">
        <v>82</v>
      </c>
      <c r="L95" t="s">
        <v>82</v>
      </c>
      <c r="M95" t="s">
        <v>96</v>
      </c>
      <c r="O95" s="183">
        <f t="shared" si="10"/>
        <v>100</v>
      </c>
      <c r="P95" s="183">
        <f t="shared" si="11"/>
        <v>10</v>
      </c>
      <c r="Q95" s="183">
        <f t="shared" si="12"/>
        <v>10</v>
      </c>
      <c r="R95" s="183" t="str">
        <f t="shared" si="13"/>
        <v>*</v>
      </c>
      <c r="S95" s="183" t="str">
        <f t="shared" si="14"/>
        <v>*</v>
      </c>
      <c r="T95" s="183" t="str">
        <f t="shared" si="15"/>
        <v>*</v>
      </c>
      <c r="U95" s="183">
        <f t="shared" si="16"/>
        <v>120</v>
      </c>
    </row>
    <row r="96" spans="1:21">
      <c r="A96" s="183" t="str">
        <f t="shared" si="9"/>
        <v>L1L1香南市</v>
      </c>
      <c r="B96" t="s">
        <v>13</v>
      </c>
      <c r="C96">
        <v>31206.600000000002</v>
      </c>
      <c r="D96" s="160">
        <v>19.253847376338399</v>
      </c>
      <c r="E96" s="160">
        <v>1.3229196718578788</v>
      </c>
      <c r="F96" s="160">
        <v>93.267285771135349</v>
      </c>
      <c r="G96" s="160">
        <v>0.14173744295329968</v>
      </c>
      <c r="H96" s="160">
        <v>0.17060646400274318</v>
      </c>
      <c r="I96" s="160">
        <v>1.1707329589057151E-2</v>
      </c>
      <c r="J96" s="160">
        <v>112.84518438401885</v>
      </c>
      <c r="K96" t="s">
        <v>82</v>
      </c>
      <c r="L96" t="s">
        <v>82</v>
      </c>
      <c r="M96" t="s">
        <v>96</v>
      </c>
      <c r="O96" s="183">
        <f t="shared" si="10"/>
        <v>20</v>
      </c>
      <c r="P96" s="183" t="str">
        <f t="shared" si="11"/>
        <v>*</v>
      </c>
      <c r="Q96" s="183">
        <f t="shared" si="12"/>
        <v>90</v>
      </c>
      <c r="R96" s="183" t="str">
        <f t="shared" si="13"/>
        <v>*</v>
      </c>
      <c r="S96" s="183" t="str">
        <f t="shared" si="14"/>
        <v>*</v>
      </c>
      <c r="T96" s="183" t="str">
        <f t="shared" si="15"/>
        <v>*</v>
      </c>
      <c r="U96" s="183">
        <f t="shared" si="16"/>
        <v>110</v>
      </c>
    </row>
    <row r="97" spans="1:21">
      <c r="A97" s="183" t="str">
        <f t="shared" si="9"/>
        <v>L1L1香美市</v>
      </c>
      <c r="B97" t="s">
        <v>14</v>
      </c>
      <c r="C97">
        <v>28197.25</v>
      </c>
      <c r="D97" s="160">
        <v>6.1297482088121908</v>
      </c>
      <c r="E97" s="160">
        <v>0.61859614661674223</v>
      </c>
      <c r="F97" s="160">
        <v>0</v>
      </c>
      <c r="G97" s="160">
        <v>9.3853191198073033E-2</v>
      </c>
      <c r="H97" s="160">
        <v>0.11658679102449097</v>
      </c>
      <c r="I97" s="160">
        <v>3.6169063060553265E-3</v>
      </c>
      <c r="J97" s="160">
        <v>6.3438050973408098</v>
      </c>
      <c r="K97" t="s">
        <v>82</v>
      </c>
      <c r="L97" t="s">
        <v>82</v>
      </c>
      <c r="M97" t="s">
        <v>96</v>
      </c>
      <c r="O97" s="183">
        <f t="shared" si="10"/>
        <v>10</v>
      </c>
      <c r="P97" s="183" t="str">
        <f t="shared" si="11"/>
        <v>*</v>
      </c>
      <c r="Q97" s="183">
        <f t="shared" si="12"/>
        <v>0</v>
      </c>
      <c r="R97" s="183" t="str">
        <f t="shared" si="13"/>
        <v>*</v>
      </c>
      <c r="S97" s="183" t="str">
        <f t="shared" si="14"/>
        <v>*</v>
      </c>
      <c r="T97" s="183" t="str">
        <f t="shared" si="15"/>
        <v>*</v>
      </c>
      <c r="U97" s="183">
        <f t="shared" si="16"/>
        <v>10</v>
      </c>
    </row>
    <row r="98" spans="1:21">
      <c r="A98" s="183" t="str">
        <f t="shared" si="9"/>
        <v>L1L1東洋町</v>
      </c>
      <c r="B98" t="s">
        <v>15</v>
      </c>
      <c r="C98">
        <v>2841.05</v>
      </c>
      <c r="D98" s="160">
        <v>1.3703939838197123</v>
      </c>
      <c r="E98" s="160">
        <v>0.11124954672665016</v>
      </c>
      <c r="F98" s="160">
        <v>184.50043533511334</v>
      </c>
      <c r="G98" s="160">
        <v>5.6159745202963539E-2</v>
      </c>
      <c r="H98" s="160">
        <v>0.1683923588081116</v>
      </c>
      <c r="I98" s="160">
        <v>7.3022040272590738E-4</v>
      </c>
      <c r="J98" s="160">
        <v>186.09611164334686</v>
      </c>
      <c r="K98" t="s">
        <v>82</v>
      </c>
      <c r="L98" t="s">
        <v>82</v>
      </c>
      <c r="M98" t="s">
        <v>96</v>
      </c>
      <c r="O98" s="183" t="str">
        <f t="shared" si="10"/>
        <v>*</v>
      </c>
      <c r="P98" s="183" t="str">
        <f t="shared" si="11"/>
        <v>*</v>
      </c>
      <c r="Q98" s="183">
        <f t="shared" si="12"/>
        <v>180</v>
      </c>
      <c r="R98" s="183" t="str">
        <f t="shared" si="13"/>
        <v>*</v>
      </c>
      <c r="S98" s="183" t="str">
        <f t="shared" si="14"/>
        <v>*</v>
      </c>
      <c r="T98" s="183" t="str">
        <f t="shared" si="15"/>
        <v>*</v>
      </c>
      <c r="U98" s="183">
        <f t="shared" si="16"/>
        <v>190</v>
      </c>
    </row>
    <row r="99" spans="1:21">
      <c r="A99" s="183" t="str">
        <f t="shared" si="9"/>
        <v>L1L1奈半利町</v>
      </c>
      <c r="B99" t="s">
        <v>16</v>
      </c>
      <c r="C99">
        <v>3493.25</v>
      </c>
      <c r="D99" s="160">
        <v>3.6259065137438622</v>
      </c>
      <c r="E99" s="160">
        <v>0.21490344976280315</v>
      </c>
      <c r="F99" s="160">
        <v>3.5674578446615564</v>
      </c>
      <c r="G99" s="160">
        <v>2.3658124819296803E-2</v>
      </c>
      <c r="H99" s="160">
        <v>0.40770470223739008</v>
      </c>
      <c r="I99" s="160">
        <v>8.1881503590294205E-4</v>
      </c>
      <c r="J99" s="160">
        <v>7.6255460004980069</v>
      </c>
      <c r="K99" t="s">
        <v>82</v>
      </c>
      <c r="L99" t="s">
        <v>82</v>
      </c>
      <c r="M99" t="s">
        <v>96</v>
      </c>
      <c r="O99" s="183" t="str">
        <f t="shared" si="10"/>
        <v>*</v>
      </c>
      <c r="P99" s="183" t="str">
        <f t="shared" si="11"/>
        <v>*</v>
      </c>
      <c r="Q99" s="183" t="str">
        <f t="shared" si="12"/>
        <v>*</v>
      </c>
      <c r="R99" s="183" t="str">
        <f t="shared" si="13"/>
        <v>*</v>
      </c>
      <c r="S99" s="183" t="str">
        <f t="shared" si="14"/>
        <v>*</v>
      </c>
      <c r="T99" s="183" t="str">
        <f t="shared" si="15"/>
        <v>*</v>
      </c>
      <c r="U99" s="183">
        <f t="shared" si="16"/>
        <v>10</v>
      </c>
    </row>
    <row r="100" spans="1:21">
      <c r="A100" s="183" t="str">
        <f t="shared" si="9"/>
        <v>L1L1田野町</v>
      </c>
      <c r="B100" t="s">
        <v>17</v>
      </c>
      <c r="C100">
        <v>3015.2</v>
      </c>
      <c r="D100" s="160">
        <v>6.1572667947588497</v>
      </c>
      <c r="E100" s="160">
        <v>0.18338249706013324</v>
      </c>
      <c r="F100" s="160">
        <v>1.7018546226381541</v>
      </c>
      <c r="G100" s="160">
        <v>2.2323952898335296E-2</v>
      </c>
      <c r="H100" s="160">
        <v>1.2597369376681952E-2</v>
      </c>
      <c r="I100" s="160">
        <v>4.2225697200834085E-3</v>
      </c>
      <c r="J100" s="160">
        <v>7.8982653093921042</v>
      </c>
      <c r="K100" t="s">
        <v>82</v>
      </c>
      <c r="L100" t="s">
        <v>82</v>
      </c>
      <c r="M100" t="s">
        <v>96</v>
      </c>
      <c r="O100" s="183">
        <f t="shared" si="10"/>
        <v>10</v>
      </c>
      <c r="P100" s="183" t="str">
        <f t="shared" si="11"/>
        <v>*</v>
      </c>
      <c r="Q100" s="183" t="str">
        <f t="shared" si="12"/>
        <v>*</v>
      </c>
      <c r="R100" s="183" t="str">
        <f t="shared" si="13"/>
        <v>*</v>
      </c>
      <c r="S100" s="183" t="str">
        <f t="shared" si="14"/>
        <v>*</v>
      </c>
      <c r="T100" s="183" t="str">
        <f t="shared" si="15"/>
        <v>*</v>
      </c>
      <c r="U100" s="183">
        <f t="shared" si="16"/>
        <v>10</v>
      </c>
    </row>
    <row r="101" spans="1:21">
      <c r="A101" s="183" t="str">
        <f t="shared" si="9"/>
        <v>L1L1安田町</v>
      </c>
      <c r="B101" t="s">
        <v>18</v>
      </c>
      <c r="C101">
        <v>2780.2</v>
      </c>
      <c r="D101" s="160">
        <v>5.9028338439428882</v>
      </c>
      <c r="E101" s="160">
        <v>0.2138296530640991</v>
      </c>
      <c r="F101" s="160">
        <v>3.4751200777417695</v>
      </c>
      <c r="G101" s="160">
        <v>0.21150332206753689</v>
      </c>
      <c r="H101" s="160">
        <v>0.37133508002750043</v>
      </c>
      <c r="I101" s="160">
        <v>8.6106899173163756E-4</v>
      </c>
      <c r="J101" s="160">
        <v>9.9616533927714279</v>
      </c>
      <c r="K101" t="s">
        <v>82</v>
      </c>
      <c r="L101" t="s">
        <v>82</v>
      </c>
      <c r="M101" t="s">
        <v>96</v>
      </c>
      <c r="O101" s="183">
        <f t="shared" si="10"/>
        <v>10</v>
      </c>
      <c r="P101" s="183" t="str">
        <f t="shared" si="11"/>
        <v>*</v>
      </c>
      <c r="Q101" s="183" t="str">
        <f t="shared" si="12"/>
        <v>*</v>
      </c>
      <c r="R101" s="183" t="str">
        <f t="shared" si="13"/>
        <v>*</v>
      </c>
      <c r="S101" s="183" t="str">
        <f t="shared" si="14"/>
        <v>*</v>
      </c>
      <c r="T101" s="183" t="str">
        <f t="shared" si="15"/>
        <v>*</v>
      </c>
      <c r="U101" s="183">
        <f t="shared" si="16"/>
        <v>10</v>
      </c>
    </row>
    <row r="102" spans="1:21">
      <c r="A102" s="183" t="str">
        <f t="shared" si="9"/>
        <v>L1L1北川村</v>
      </c>
      <c r="B102" t="s">
        <v>19</v>
      </c>
      <c r="C102">
        <v>1355.3</v>
      </c>
      <c r="D102" s="160">
        <v>0.58771045160473256</v>
      </c>
      <c r="E102" s="160">
        <v>3.2777499368027256E-2</v>
      </c>
      <c r="F102" s="160">
        <v>0</v>
      </c>
      <c r="G102" s="160">
        <v>2.9553518163596561E-2</v>
      </c>
      <c r="H102" s="160">
        <v>1.6593119057765397E-2</v>
      </c>
      <c r="I102" s="160">
        <v>1.1612654060639042E-4</v>
      </c>
      <c r="J102" s="160">
        <v>0.63397321536670093</v>
      </c>
      <c r="K102" t="s">
        <v>82</v>
      </c>
      <c r="L102" t="s">
        <v>82</v>
      </c>
      <c r="M102" t="s">
        <v>96</v>
      </c>
      <c r="O102" s="183" t="str">
        <f t="shared" si="10"/>
        <v>*</v>
      </c>
      <c r="P102" s="183" t="str">
        <f t="shared" si="11"/>
        <v>*</v>
      </c>
      <c r="Q102" s="183">
        <f t="shared" si="12"/>
        <v>0</v>
      </c>
      <c r="R102" s="183" t="str">
        <f t="shared" si="13"/>
        <v>*</v>
      </c>
      <c r="S102" s="183" t="str">
        <f t="shared" si="14"/>
        <v>*</v>
      </c>
      <c r="T102" s="183" t="str">
        <f t="shared" si="15"/>
        <v>*</v>
      </c>
      <c r="U102" s="183" t="str">
        <f t="shared" si="16"/>
        <v>*</v>
      </c>
    </row>
    <row r="103" spans="1:21">
      <c r="A103" s="183" t="str">
        <f t="shared" si="9"/>
        <v>L1L1馬路村</v>
      </c>
      <c r="B103" t="s">
        <v>20</v>
      </c>
      <c r="C103">
        <v>1044.1999999999998</v>
      </c>
      <c r="D103" s="160">
        <v>0.11973417327062152</v>
      </c>
      <c r="E103" s="160">
        <v>2.8197730518167242E-2</v>
      </c>
      <c r="F103" s="160">
        <v>0</v>
      </c>
      <c r="G103" s="160">
        <v>1.0972209890305394E-2</v>
      </c>
      <c r="H103" s="160">
        <v>1.8879138481698508E-2</v>
      </c>
      <c r="I103" s="160">
        <v>5.7995261628142107E-5</v>
      </c>
      <c r="J103" s="160">
        <v>0.14964351690425357</v>
      </c>
      <c r="K103" t="s">
        <v>82</v>
      </c>
      <c r="L103" t="s">
        <v>82</v>
      </c>
      <c r="M103" t="s">
        <v>96</v>
      </c>
      <c r="O103" s="183" t="str">
        <f t="shared" si="10"/>
        <v>*</v>
      </c>
      <c r="P103" s="183" t="str">
        <f t="shared" si="11"/>
        <v>*</v>
      </c>
      <c r="Q103" s="183">
        <f t="shared" si="12"/>
        <v>0</v>
      </c>
      <c r="R103" s="183" t="str">
        <f t="shared" si="13"/>
        <v>*</v>
      </c>
      <c r="S103" s="183" t="str">
        <f t="shared" si="14"/>
        <v>*</v>
      </c>
      <c r="T103" s="183" t="str">
        <f t="shared" si="15"/>
        <v>*</v>
      </c>
      <c r="U103" s="183" t="str">
        <f t="shared" si="16"/>
        <v>*</v>
      </c>
    </row>
    <row r="104" spans="1:21">
      <c r="A104" s="183" t="str">
        <f t="shared" si="9"/>
        <v>L1L1芸西村</v>
      </c>
      <c r="B104" t="s">
        <v>21</v>
      </c>
      <c r="C104">
        <v>4107.1499999999996</v>
      </c>
      <c r="D104" s="160">
        <v>0.2850306361255886</v>
      </c>
      <c r="E104" s="160">
        <v>0.11039525707124481</v>
      </c>
      <c r="F104" s="160">
        <v>0.65209297435096103</v>
      </c>
      <c r="G104" s="160">
        <v>3.1712377239546921E-3</v>
      </c>
      <c r="H104" s="160">
        <v>4.107246578619668E-3</v>
      </c>
      <c r="I104" s="160">
        <v>8.7939716859953198E-4</v>
      </c>
      <c r="J104" s="160">
        <v>0.9452814919477236</v>
      </c>
      <c r="K104" t="s">
        <v>82</v>
      </c>
      <c r="L104" t="s">
        <v>82</v>
      </c>
      <c r="M104" t="s">
        <v>96</v>
      </c>
      <c r="O104" s="183" t="str">
        <f t="shared" si="10"/>
        <v>*</v>
      </c>
      <c r="P104" s="183" t="str">
        <f t="shared" si="11"/>
        <v>*</v>
      </c>
      <c r="Q104" s="183" t="str">
        <f t="shared" si="12"/>
        <v>*</v>
      </c>
      <c r="R104" s="183" t="str">
        <f t="shared" si="13"/>
        <v>*</v>
      </c>
      <c r="S104" s="183" t="str">
        <f t="shared" si="14"/>
        <v>*</v>
      </c>
      <c r="T104" s="183" t="str">
        <f t="shared" si="15"/>
        <v>*</v>
      </c>
      <c r="U104" s="183" t="str">
        <f t="shared" si="16"/>
        <v>*</v>
      </c>
    </row>
    <row r="105" spans="1:21">
      <c r="A105" s="183" t="str">
        <f t="shared" si="9"/>
        <v>L1L1本山町</v>
      </c>
      <c r="B105" t="s">
        <v>22</v>
      </c>
      <c r="C105">
        <v>4026.95</v>
      </c>
      <c r="D105" s="160">
        <v>0</v>
      </c>
      <c r="E105" s="160">
        <v>2.9016612701652771E-2</v>
      </c>
      <c r="F105" s="160">
        <v>0</v>
      </c>
      <c r="G105" s="160">
        <v>1.0439220712853497E-44</v>
      </c>
      <c r="H105" s="160">
        <v>2.6985987132926489E-3</v>
      </c>
      <c r="I105" s="160">
        <v>2.7020753568055452E-6</v>
      </c>
      <c r="J105" s="160">
        <v>2.7013007886494546E-3</v>
      </c>
      <c r="K105" t="s">
        <v>82</v>
      </c>
      <c r="L105" t="s">
        <v>82</v>
      </c>
      <c r="M105" t="s">
        <v>96</v>
      </c>
      <c r="O105" s="183">
        <f t="shared" si="10"/>
        <v>0</v>
      </c>
      <c r="P105" s="183" t="str">
        <f t="shared" si="11"/>
        <v>*</v>
      </c>
      <c r="Q105" s="183">
        <f t="shared" si="12"/>
        <v>0</v>
      </c>
      <c r="R105" s="183" t="str">
        <f t="shared" si="13"/>
        <v>*</v>
      </c>
      <c r="S105" s="183" t="str">
        <f t="shared" si="14"/>
        <v>*</v>
      </c>
      <c r="T105" s="183" t="str">
        <f t="shared" si="15"/>
        <v>*</v>
      </c>
      <c r="U105" s="183" t="str">
        <f t="shared" si="16"/>
        <v>*</v>
      </c>
    </row>
    <row r="106" spans="1:21">
      <c r="A106" s="183" t="str">
        <f t="shared" si="9"/>
        <v>L1L1大豊町</v>
      </c>
      <c r="B106" t="s">
        <v>23</v>
      </c>
      <c r="C106">
        <v>4715.1000000000004</v>
      </c>
      <c r="D106" s="160">
        <v>0</v>
      </c>
      <c r="E106" s="160">
        <v>3.6681081183828311E-2</v>
      </c>
      <c r="F106" s="160">
        <v>0</v>
      </c>
      <c r="G106" s="160">
        <v>5.026838226841866E-33</v>
      </c>
      <c r="H106" s="160">
        <v>5.412587368814975E-3</v>
      </c>
      <c r="I106" s="160">
        <v>3.7991126168934002E-6</v>
      </c>
      <c r="J106" s="160">
        <v>5.4163864814318688E-3</v>
      </c>
      <c r="K106" t="s">
        <v>82</v>
      </c>
      <c r="L106" t="s">
        <v>82</v>
      </c>
      <c r="M106" t="s">
        <v>96</v>
      </c>
      <c r="O106" s="183">
        <f t="shared" si="10"/>
        <v>0</v>
      </c>
      <c r="P106" s="183" t="str">
        <f t="shared" si="11"/>
        <v>*</v>
      </c>
      <c r="Q106" s="183">
        <f t="shared" si="12"/>
        <v>0</v>
      </c>
      <c r="R106" s="183" t="str">
        <f t="shared" si="13"/>
        <v>*</v>
      </c>
      <c r="S106" s="183" t="str">
        <f t="shared" si="14"/>
        <v>*</v>
      </c>
      <c r="T106" s="183" t="str">
        <f t="shared" si="15"/>
        <v>*</v>
      </c>
      <c r="U106" s="183" t="str">
        <f t="shared" si="16"/>
        <v>*</v>
      </c>
    </row>
    <row r="107" spans="1:21">
      <c r="A107" s="183" t="str">
        <f t="shared" si="9"/>
        <v>L1L1土佐町</v>
      </c>
      <c r="B107" t="s">
        <v>24</v>
      </c>
      <c r="C107">
        <v>4376.2</v>
      </c>
      <c r="D107" s="160">
        <v>0</v>
      </c>
      <c r="E107" s="160">
        <v>2.8680357633878554E-2</v>
      </c>
      <c r="F107" s="160">
        <v>0</v>
      </c>
      <c r="G107" s="160">
        <v>7.9233176454289871E-32</v>
      </c>
      <c r="H107" s="160">
        <v>2.2669351019398362E-3</v>
      </c>
      <c r="I107" s="160">
        <v>2.1399584643918255E-6</v>
      </c>
      <c r="J107" s="160">
        <v>2.2690750604042282E-3</v>
      </c>
      <c r="K107" t="s">
        <v>82</v>
      </c>
      <c r="L107" t="s">
        <v>82</v>
      </c>
      <c r="M107" t="s">
        <v>96</v>
      </c>
      <c r="O107" s="183">
        <f t="shared" si="10"/>
        <v>0</v>
      </c>
      <c r="P107" s="183" t="str">
        <f t="shared" si="11"/>
        <v>*</v>
      </c>
      <c r="Q107" s="183">
        <f t="shared" si="12"/>
        <v>0</v>
      </c>
      <c r="R107" s="183" t="str">
        <f t="shared" si="13"/>
        <v>*</v>
      </c>
      <c r="S107" s="183" t="str">
        <f t="shared" si="14"/>
        <v>*</v>
      </c>
      <c r="T107" s="183" t="str">
        <f t="shared" si="15"/>
        <v>*</v>
      </c>
      <c r="U107" s="183" t="str">
        <f t="shared" si="16"/>
        <v>*</v>
      </c>
    </row>
    <row r="108" spans="1:21">
      <c r="A108" s="183" t="str">
        <f t="shared" si="9"/>
        <v>L1L1大川村</v>
      </c>
      <c r="B108" t="s">
        <v>25</v>
      </c>
      <c r="C108">
        <v>421.4</v>
      </c>
      <c r="D108" s="160">
        <v>0</v>
      </c>
      <c r="E108" s="160">
        <v>1.8485459075348537E-3</v>
      </c>
      <c r="F108" s="160">
        <v>0</v>
      </c>
      <c r="G108" s="160">
        <v>0</v>
      </c>
      <c r="H108" s="160">
        <v>1.8443798867884184E-4</v>
      </c>
      <c r="I108" s="160">
        <v>2.1462107022822661E-7</v>
      </c>
      <c r="J108" s="160">
        <v>1.8465260974907005E-4</v>
      </c>
      <c r="K108" t="s">
        <v>82</v>
      </c>
      <c r="L108" t="s">
        <v>82</v>
      </c>
      <c r="M108" t="s">
        <v>96</v>
      </c>
      <c r="O108" s="183">
        <f t="shared" si="10"/>
        <v>0</v>
      </c>
      <c r="P108" s="183" t="str">
        <f t="shared" si="11"/>
        <v>*</v>
      </c>
      <c r="Q108" s="183">
        <f t="shared" si="12"/>
        <v>0</v>
      </c>
      <c r="R108" s="183">
        <f t="shared" si="13"/>
        <v>0</v>
      </c>
      <c r="S108" s="183" t="str">
        <f t="shared" si="14"/>
        <v>*</v>
      </c>
      <c r="T108" s="183" t="str">
        <f t="shared" si="15"/>
        <v>*</v>
      </c>
      <c r="U108" s="183" t="str">
        <f t="shared" si="16"/>
        <v>*</v>
      </c>
    </row>
    <row r="109" spans="1:21">
      <c r="A109" s="183" t="str">
        <f t="shared" si="9"/>
        <v>L1L1いの町</v>
      </c>
      <c r="B109" t="s">
        <v>26</v>
      </c>
      <c r="C109">
        <v>22887.1</v>
      </c>
      <c r="D109" s="160">
        <v>16.024959924724691</v>
      </c>
      <c r="E109" s="160">
        <v>0.97754938576183081</v>
      </c>
      <c r="F109" s="160">
        <v>0</v>
      </c>
      <c r="G109" s="160">
        <v>0.77399118289081148</v>
      </c>
      <c r="H109" s="160">
        <v>0.16892411960016884</v>
      </c>
      <c r="I109" s="160">
        <v>1.9332049436425035E-3</v>
      </c>
      <c r="J109" s="160">
        <v>16.969808432159315</v>
      </c>
      <c r="K109" t="s">
        <v>82</v>
      </c>
      <c r="L109" t="s">
        <v>82</v>
      </c>
      <c r="M109" t="s">
        <v>96</v>
      </c>
      <c r="O109" s="183">
        <f t="shared" si="10"/>
        <v>20</v>
      </c>
      <c r="P109" s="183" t="str">
        <f t="shared" si="11"/>
        <v>*</v>
      </c>
      <c r="Q109" s="183">
        <f t="shared" si="12"/>
        <v>0</v>
      </c>
      <c r="R109" s="183" t="str">
        <f t="shared" si="13"/>
        <v>*</v>
      </c>
      <c r="S109" s="183" t="str">
        <f t="shared" si="14"/>
        <v>*</v>
      </c>
      <c r="T109" s="183" t="str">
        <f t="shared" si="15"/>
        <v>*</v>
      </c>
      <c r="U109" s="183">
        <f t="shared" si="16"/>
        <v>20</v>
      </c>
    </row>
    <row r="110" spans="1:21">
      <c r="A110" s="183" t="str">
        <f t="shared" si="9"/>
        <v>L1L1仁淀川町</v>
      </c>
      <c r="B110" t="s">
        <v>27</v>
      </c>
      <c r="C110">
        <v>6596.85</v>
      </c>
      <c r="D110" s="160">
        <v>3.892725454928609E-2</v>
      </c>
      <c r="E110" s="160">
        <v>5.6099378801463512E-2</v>
      </c>
      <c r="F110" s="160">
        <v>0</v>
      </c>
      <c r="G110" s="160">
        <v>4.0395174669139479E-3</v>
      </c>
      <c r="H110" s="160">
        <v>4.144896984407352E-3</v>
      </c>
      <c r="I110" s="160">
        <v>2.6455580835351099E-5</v>
      </c>
      <c r="J110" s="160">
        <v>4.7138124581442745E-2</v>
      </c>
      <c r="K110" t="s">
        <v>82</v>
      </c>
      <c r="L110" t="s">
        <v>82</v>
      </c>
      <c r="M110" t="s">
        <v>96</v>
      </c>
      <c r="O110" s="183" t="str">
        <f t="shared" si="10"/>
        <v>*</v>
      </c>
      <c r="P110" s="183" t="str">
        <f t="shared" si="11"/>
        <v>*</v>
      </c>
      <c r="Q110" s="183">
        <f t="shared" si="12"/>
        <v>0</v>
      </c>
      <c r="R110" s="183" t="str">
        <f t="shared" si="13"/>
        <v>*</v>
      </c>
      <c r="S110" s="183" t="str">
        <f t="shared" si="14"/>
        <v>*</v>
      </c>
      <c r="T110" s="183" t="str">
        <f t="shared" si="15"/>
        <v>*</v>
      </c>
      <c r="U110" s="183" t="str">
        <f t="shared" si="16"/>
        <v>*</v>
      </c>
    </row>
    <row r="111" spans="1:21">
      <c r="A111" s="183" t="str">
        <f t="shared" si="9"/>
        <v>L1L1中土佐町</v>
      </c>
      <c r="B111" t="s">
        <v>28</v>
      </c>
      <c r="C111">
        <v>7156.95</v>
      </c>
      <c r="D111" s="160">
        <v>4.3858559579373733</v>
      </c>
      <c r="E111" s="160">
        <v>0.27694607723247316</v>
      </c>
      <c r="F111" s="160">
        <v>199.23257887023775</v>
      </c>
      <c r="G111" s="160">
        <v>0.15280854043976433</v>
      </c>
      <c r="H111" s="160">
        <v>0.43162264870002526</v>
      </c>
      <c r="I111" s="160">
        <v>1.1532572685988662E-3</v>
      </c>
      <c r="J111" s="160">
        <v>204.20401927458352</v>
      </c>
      <c r="K111" t="s">
        <v>82</v>
      </c>
      <c r="L111" t="s">
        <v>82</v>
      </c>
      <c r="M111" t="s">
        <v>96</v>
      </c>
      <c r="O111" s="183" t="str">
        <f t="shared" si="10"/>
        <v>*</v>
      </c>
      <c r="P111" s="183" t="str">
        <f t="shared" si="11"/>
        <v>*</v>
      </c>
      <c r="Q111" s="183">
        <f t="shared" si="12"/>
        <v>200</v>
      </c>
      <c r="R111" s="183" t="str">
        <f t="shared" si="13"/>
        <v>*</v>
      </c>
      <c r="S111" s="183" t="str">
        <f t="shared" si="14"/>
        <v>*</v>
      </c>
      <c r="T111" s="183" t="str">
        <f t="shared" si="15"/>
        <v>*</v>
      </c>
      <c r="U111" s="183">
        <f t="shared" si="16"/>
        <v>200</v>
      </c>
    </row>
    <row r="112" spans="1:21">
      <c r="A112" s="183" t="str">
        <f t="shared" si="9"/>
        <v>L1L1佐川町</v>
      </c>
      <c r="B112" t="s">
        <v>29</v>
      </c>
      <c r="C112">
        <v>12973.4</v>
      </c>
      <c r="D112" s="160">
        <v>0.12805542091602012</v>
      </c>
      <c r="E112" s="160">
        <v>0.12254648739175233</v>
      </c>
      <c r="F112" s="160">
        <v>0</v>
      </c>
      <c r="G112" s="160">
        <v>1.8332462572422182E-3</v>
      </c>
      <c r="H112" s="160">
        <v>1.3224203607620316E-2</v>
      </c>
      <c r="I112" s="160">
        <v>6.4754727252561324E-4</v>
      </c>
      <c r="J112" s="160">
        <v>0.14376041805340825</v>
      </c>
      <c r="K112" t="s">
        <v>82</v>
      </c>
      <c r="L112" t="s">
        <v>82</v>
      </c>
      <c r="M112" t="s">
        <v>96</v>
      </c>
      <c r="O112" s="183" t="str">
        <f t="shared" si="10"/>
        <v>*</v>
      </c>
      <c r="P112" s="183" t="str">
        <f t="shared" si="11"/>
        <v>*</v>
      </c>
      <c r="Q112" s="183">
        <f t="shared" si="12"/>
        <v>0</v>
      </c>
      <c r="R112" s="183" t="str">
        <f t="shared" si="13"/>
        <v>*</v>
      </c>
      <c r="S112" s="183" t="str">
        <f t="shared" si="14"/>
        <v>*</v>
      </c>
      <c r="T112" s="183" t="str">
        <f t="shared" si="15"/>
        <v>*</v>
      </c>
      <c r="U112" s="183" t="str">
        <f t="shared" si="16"/>
        <v>*</v>
      </c>
    </row>
    <row r="113" spans="1:21">
      <c r="A113" s="183" t="str">
        <f t="shared" si="9"/>
        <v>L1L1越知町</v>
      </c>
      <c r="B113" t="s">
        <v>30</v>
      </c>
      <c r="C113">
        <v>6192.65</v>
      </c>
      <c r="D113" s="160">
        <v>0</v>
      </c>
      <c r="E113" s="160">
        <v>4.5205715316676061E-2</v>
      </c>
      <c r="F113" s="160">
        <v>0</v>
      </c>
      <c r="G113" s="160">
        <v>6.8874861938495271E-4</v>
      </c>
      <c r="H113" s="160">
        <v>2.8691585522473717E-3</v>
      </c>
      <c r="I113" s="160">
        <v>1.4993603532464753E-5</v>
      </c>
      <c r="J113" s="160">
        <v>3.5729007751647895E-3</v>
      </c>
      <c r="K113" t="s">
        <v>82</v>
      </c>
      <c r="L113" t="s">
        <v>82</v>
      </c>
      <c r="M113" t="s">
        <v>96</v>
      </c>
      <c r="O113" s="183">
        <f t="shared" si="10"/>
        <v>0</v>
      </c>
      <c r="P113" s="183" t="str">
        <f t="shared" si="11"/>
        <v>*</v>
      </c>
      <c r="Q113" s="183">
        <f t="shared" si="12"/>
        <v>0</v>
      </c>
      <c r="R113" s="183" t="str">
        <f t="shared" si="13"/>
        <v>*</v>
      </c>
      <c r="S113" s="183" t="str">
        <f t="shared" si="14"/>
        <v>*</v>
      </c>
      <c r="T113" s="183" t="str">
        <f t="shared" si="15"/>
        <v>*</v>
      </c>
      <c r="U113" s="183" t="str">
        <f t="shared" si="16"/>
        <v>*</v>
      </c>
    </row>
    <row r="114" spans="1:21">
      <c r="A114" s="183" t="str">
        <f t="shared" si="9"/>
        <v>L1L1檮原町</v>
      </c>
      <c r="B114" t="s">
        <v>31</v>
      </c>
      <c r="C114">
        <v>3984</v>
      </c>
      <c r="D114" s="160">
        <v>4.6621835526646296E-2</v>
      </c>
      <c r="E114" s="160">
        <v>3.8892929402019563E-2</v>
      </c>
      <c r="F114" s="160">
        <v>0</v>
      </c>
      <c r="G114" s="160">
        <v>2.4921477827219152E-3</v>
      </c>
      <c r="H114" s="160">
        <v>2.4193056747464649E-3</v>
      </c>
      <c r="I114" s="160">
        <v>1.9694089853855996E-5</v>
      </c>
      <c r="J114" s="160">
        <v>5.1552983073968529E-2</v>
      </c>
      <c r="K114" t="s">
        <v>82</v>
      </c>
      <c r="L114" t="s">
        <v>82</v>
      </c>
      <c r="M114" t="s">
        <v>96</v>
      </c>
      <c r="O114" s="183" t="str">
        <f t="shared" si="10"/>
        <v>*</v>
      </c>
      <c r="P114" s="183" t="str">
        <f t="shared" si="11"/>
        <v>*</v>
      </c>
      <c r="Q114" s="183">
        <f t="shared" si="12"/>
        <v>0</v>
      </c>
      <c r="R114" s="183" t="str">
        <f t="shared" si="13"/>
        <v>*</v>
      </c>
      <c r="S114" s="183" t="str">
        <f t="shared" si="14"/>
        <v>*</v>
      </c>
      <c r="T114" s="183" t="str">
        <f t="shared" si="15"/>
        <v>*</v>
      </c>
      <c r="U114" s="183" t="str">
        <f t="shared" si="16"/>
        <v>*</v>
      </c>
    </row>
    <row r="115" spans="1:21">
      <c r="A115" s="183" t="str">
        <f t="shared" si="9"/>
        <v>L1L1日高村</v>
      </c>
      <c r="B115" t="s">
        <v>32</v>
      </c>
      <c r="C115">
        <v>5197.3999999999996</v>
      </c>
      <c r="D115" s="160">
        <v>4.5553746110474433</v>
      </c>
      <c r="E115" s="160">
        <v>0.25392233031247202</v>
      </c>
      <c r="F115" s="160">
        <v>0</v>
      </c>
      <c r="G115" s="160">
        <v>0.2466447327469399</v>
      </c>
      <c r="H115" s="160">
        <v>4.238770446469068E-2</v>
      </c>
      <c r="I115" s="160">
        <v>5.0862520138651658E-4</v>
      </c>
      <c r="J115" s="160">
        <v>4.844915673460461</v>
      </c>
      <c r="K115" t="s">
        <v>82</v>
      </c>
      <c r="L115" t="s">
        <v>82</v>
      </c>
      <c r="M115" t="s">
        <v>96</v>
      </c>
      <c r="O115" s="183" t="str">
        <f t="shared" si="10"/>
        <v>*</v>
      </c>
      <c r="P115" s="183" t="str">
        <f t="shared" si="11"/>
        <v>*</v>
      </c>
      <c r="Q115" s="183">
        <f t="shared" si="12"/>
        <v>0</v>
      </c>
      <c r="R115" s="183" t="str">
        <f t="shared" si="13"/>
        <v>*</v>
      </c>
      <c r="S115" s="183" t="str">
        <f t="shared" si="14"/>
        <v>*</v>
      </c>
      <c r="T115" s="183" t="str">
        <f t="shared" si="15"/>
        <v>*</v>
      </c>
      <c r="U115" s="183" t="str">
        <f t="shared" si="16"/>
        <v>*</v>
      </c>
    </row>
    <row r="116" spans="1:21">
      <c r="A116" s="183" t="str">
        <f t="shared" si="9"/>
        <v>L1L1津野町</v>
      </c>
      <c r="B116" t="s">
        <v>33</v>
      </c>
      <c r="C116">
        <v>5948.75</v>
      </c>
      <c r="D116" s="160">
        <v>0.18521346622776588</v>
      </c>
      <c r="E116" s="160">
        <v>0.10660175168105217</v>
      </c>
      <c r="F116" s="160">
        <v>0</v>
      </c>
      <c r="G116" s="160">
        <v>8.7835863365603277E-3</v>
      </c>
      <c r="H116" s="160">
        <v>1.8074343967400881E-2</v>
      </c>
      <c r="I116" s="160">
        <v>2.6545833290511422E-4</v>
      </c>
      <c r="J116" s="160">
        <v>0.21233685486463219</v>
      </c>
      <c r="K116" t="s">
        <v>82</v>
      </c>
      <c r="L116" t="s">
        <v>82</v>
      </c>
      <c r="M116" t="s">
        <v>96</v>
      </c>
      <c r="O116" s="183" t="str">
        <f t="shared" si="10"/>
        <v>*</v>
      </c>
      <c r="P116" s="183" t="str">
        <f t="shared" si="11"/>
        <v>*</v>
      </c>
      <c r="Q116" s="183">
        <f t="shared" si="12"/>
        <v>0</v>
      </c>
      <c r="R116" s="183" t="str">
        <f t="shared" si="13"/>
        <v>*</v>
      </c>
      <c r="S116" s="183" t="str">
        <f t="shared" si="14"/>
        <v>*</v>
      </c>
      <c r="T116" s="183" t="str">
        <f t="shared" si="15"/>
        <v>*</v>
      </c>
      <c r="U116" s="183" t="str">
        <f t="shared" si="16"/>
        <v>*</v>
      </c>
    </row>
    <row r="117" spans="1:21">
      <c r="A117" s="183" t="str">
        <f t="shared" si="9"/>
        <v>L1L1四万十町</v>
      </c>
      <c r="B117" t="s">
        <v>34</v>
      </c>
      <c r="C117">
        <v>18746.650000000001</v>
      </c>
      <c r="D117" s="160">
        <v>14.045640157093015</v>
      </c>
      <c r="E117" s="160">
        <v>0.74575134236960561</v>
      </c>
      <c r="F117" s="160">
        <v>65.355128412239992</v>
      </c>
      <c r="G117" s="160">
        <v>0.3163298111688409</v>
      </c>
      <c r="H117" s="160">
        <v>0.15788870663683188</v>
      </c>
      <c r="I117" s="160">
        <v>2.4673896719080005E-3</v>
      </c>
      <c r="J117" s="160">
        <v>79.877454476810584</v>
      </c>
      <c r="K117" t="s">
        <v>82</v>
      </c>
      <c r="L117" t="s">
        <v>82</v>
      </c>
      <c r="M117" t="s">
        <v>96</v>
      </c>
      <c r="O117" s="183">
        <f t="shared" si="10"/>
        <v>10</v>
      </c>
      <c r="P117" s="183" t="str">
        <f t="shared" si="11"/>
        <v>*</v>
      </c>
      <c r="Q117" s="183">
        <f t="shared" si="12"/>
        <v>70</v>
      </c>
      <c r="R117" s="183" t="str">
        <f t="shared" si="13"/>
        <v>*</v>
      </c>
      <c r="S117" s="183" t="str">
        <f t="shared" si="14"/>
        <v>*</v>
      </c>
      <c r="T117" s="183" t="str">
        <f t="shared" si="15"/>
        <v>*</v>
      </c>
      <c r="U117" s="183">
        <f t="shared" si="16"/>
        <v>80</v>
      </c>
    </row>
    <row r="118" spans="1:21">
      <c r="A118" s="183" t="str">
        <f t="shared" si="9"/>
        <v>L1L1大月町</v>
      </c>
      <c r="B118" t="s">
        <v>35</v>
      </c>
      <c r="C118">
        <v>5516.5</v>
      </c>
      <c r="D118" s="160">
        <v>1.4728489685370865</v>
      </c>
      <c r="E118" s="160">
        <v>0.16720209414321993</v>
      </c>
      <c r="F118" s="160">
        <v>132.54532232601034</v>
      </c>
      <c r="G118" s="160">
        <v>9.6561259584244941E-2</v>
      </c>
      <c r="H118" s="160">
        <v>2.9813269449249856E-2</v>
      </c>
      <c r="I118" s="160">
        <v>2.9968679210566439E-4</v>
      </c>
      <c r="J118" s="160">
        <v>134.14484551037302</v>
      </c>
      <c r="K118" t="s">
        <v>82</v>
      </c>
      <c r="L118" t="s">
        <v>82</v>
      </c>
      <c r="M118" t="s">
        <v>96</v>
      </c>
      <c r="O118" s="183" t="str">
        <f t="shared" si="10"/>
        <v>*</v>
      </c>
      <c r="P118" s="183" t="str">
        <f t="shared" si="11"/>
        <v>*</v>
      </c>
      <c r="Q118" s="183">
        <f t="shared" si="12"/>
        <v>130</v>
      </c>
      <c r="R118" s="183" t="str">
        <f t="shared" si="13"/>
        <v>*</v>
      </c>
      <c r="S118" s="183" t="str">
        <f t="shared" si="14"/>
        <v>*</v>
      </c>
      <c r="T118" s="183" t="str">
        <f t="shared" si="15"/>
        <v>*</v>
      </c>
      <c r="U118" s="183">
        <f t="shared" si="16"/>
        <v>130</v>
      </c>
    </row>
    <row r="119" spans="1:21">
      <c r="A119" s="183" t="str">
        <f t="shared" si="9"/>
        <v>L1L1三原村</v>
      </c>
      <c r="B119" t="s">
        <v>36</v>
      </c>
      <c r="C119">
        <v>1597.8</v>
      </c>
      <c r="D119" s="160">
        <v>4.924822975363905</v>
      </c>
      <c r="E119" s="160">
        <v>0.1269629500623243</v>
      </c>
      <c r="F119" s="160">
        <v>0</v>
      </c>
      <c r="G119" s="160">
        <v>0.23595269515583356</v>
      </c>
      <c r="H119" s="160">
        <v>7.1743391597168735E-2</v>
      </c>
      <c r="I119" s="160">
        <v>2.3970759249080379E-4</v>
      </c>
      <c r="J119" s="160">
        <v>5.232758769709398</v>
      </c>
      <c r="K119" t="s">
        <v>82</v>
      </c>
      <c r="L119" t="s">
        <v>82</v>
      </c>
      <c r="M119" t="s">
        <v>96</v>
      </c>
      <c r="O119" s="183" t="str">
        <f t="shared" si="10"/>
        <v>*</v>
      </c>
      <c r="P119" s="183" t="str">
        <f t="shared" si="11"/>
        <v>*</v>
      </c>
      <c r="Q119" s="183">
        <f t="shared" si="12"/>
        <v>0</v>
      </c>
      <c r="R119" s="183" t="str">
        <f t="shared" si="13"/>
        <v>*</v>
      </c>
      <c r="S119" s="183" t="str">
        <f t="shared" si="14"/>
        <v>*</v>
      </c>
      <c r="T119" s="183" t="str">
        <f t="shared" si="15"/>
        <v>*</v>
      </c>
      <c r="U119" s="183">
        <f t="shared" si="16"/>
        <v>10</v>
      </c>
    </row>
    <row r="120" spans="1:21">
      <c r="A120" s="183" t="str">
        <f t="shared" si="9"/>
        <v>L1L1黒潮町</v>
      </c>
      <c r="B120" t="s">
        <v>37</v>
      </c>
      <c r="C120">
        <v>11552.849999999999</v>
      </c>
      <c r="D120" s="160">
        <v>31.757650680687636</v>
      </c>
      <c r="E120" s="160">
        <v>1.2922510405026348</v>
      </c>
      <c r="F120" s="160">
        <v>258.17535286136592</v>
      </c>
      <c r="G120" s="160">
        <v>1.2062157464929837</v>
      </c>
      <c r="H120" s="160">
        <v>1.1897244696610232</v>
      </c>
      <c r="I120" s="160">
        <v>5.2878461405607676E-3</v>
      </c>
      <c r="J120" s="160">
        <v>292.33423160434813</v>
      </c>
      <c r="K120" t="s">
        <v>82</v>
      </c>
      <c r="L120" t="s">
        <v>82</v>
      </c>
      <c r="M120" t="s">
        <v>96</v>
      </c>
      <c r="O120" s="183">
        <f t="shared" si="10"/>
        <v>30</v>
      </c>
      <c r="P120" s="183" t="str">
        <f t="shared" si="11"/>
        <v>*</v>
      </c>
      <c r="Q120" s="183">
        <f t="shared" si="12"/>
        <v>260</v>
      </c>
      <c r="R120" s="183" t="str">
        <f t="shared" si="13"/>
        <v>*</v>
      </c>
      <c r="S120" s="183" t="str">
        <f t="shared" si="14"/>
        <v>*</v>
      </c>
      <c r="T120" s="183" t="str">
        <f t="shared" si="15"/>
        <v>*</v>
      </c>
      <c r="U120" s="183">
        <f t="shared" si="16"/>
        <v>290</v>
      </c>
    </row>
    <row r="121" spans="1:21">
      <c r="A121" s="183" t="str">
        <f t="shared" si="9"/>
        <v>L1L1合計</v>
      </c>
      <c r="B121" t="s">
        <v>84</v>
      </c>
      <c r="C121">
        <v>763820.94999999984</v>
      </c>
      <c r="D121" s="160">
        <v>1036.5501321432121</v>
      </c>
      <c r="E121" s="160">
        <v>64.561804481523296</v>
      </c>
      <c r="F121" s="160">
        <v>6722.1879943965614</v>
      </c>
      <c r="G121" s="160">
        <v>17.793743284361383</v>
      </c>
      <c r="H121" s="160">
        <v>68.571746917664342</v>
      </c>
      <c r="I121" s="160">
        <v>0.56528244314488507</v>
      </c>
      <c r="J121" s="160">
        <v>7845.6688991849451</v>
      </c>
      <c r="K121" t="s">
        <v>82</v>
      </c>
      <c r="L121" t="s">
        <v>82</v>
      </c>
      <c r="M121" t="s">
        <v>96</v>
      </c>
      <c r="O121" s="183">
        <f t="shared" si="10"/>
        <v>1000</v>
      </c>
      <c r="P121" s="183">
        <f t="shared" si="11"/>
        <v>60</v>
      </c>
      <c r="Q121" s="183">
        <f t="shared" si="12"/>
        <v>6700</v>
      </c>
      <c r="R121" s="183">
        <f t="shared" si="13"/>
        <v>20</v>
      </c>
      <c r="S121" s="183">
        <f t="shared" si="14"/>
        <v>70</v>
      </c>
      <c r="T121" s="183" t="str">
        <f t="shared" si="15"/>
        <v>*</v>
      </c>
      <c r="U121" s="183">
        <f t="shared" si="16"/>
        <v>7800</v>
      </c>
    </row>
    <row r="122" spans="1:21">
      <c r="A122" s="183" t="str">
        <f t="shared" si="9"/>
        <v/>
      </c>
      <c r="D122" s="160"/>
      <c r="E122" s="160"/>
      <c r="F122" s="160"/>
      <c r="G122" s="160"/>
      <c r="H122" s="160"/>
      <c r="I122" s="160"/>
      <c r="J122" s="160"/>
      <c r="O122" s="183">
        <f t="shared" si="10"/>
        <v>0</v>
      </c>
      <c r="P122" s="183">
        <f t="shared" si="11"/>
        <v>0</v>
      </c>
      <c r="Q122" s="183">
        <f t="shared" si="12"/>
        <v>0</v>
      </c>
      <c r="R122" s="183">
        <f t="shared" si="13"/>
        <v>0</v>
      </c>
      <c r="S122" s="183">
        <f t="shared" si="14"/>
        <v>0</v>
      </c>
      <c r="T122" s="183">
        <f t="shared" si="15"/>
        <v>0</v>
      </c>
      <c r="U122" s="183">
        <f t="shared" si="16"/>
        <v>0</v>
      </c>
    </row>
    <row r="123" spans="1:21">
      <c r="A123" s="183" t="str">
        <f t="shared" si="9"/>
        <v>基本ケース⑤高知市</v>
      </c>
      <c r="B123" t="s">
        <v>4</v>
      </c>
      <c r="C123">
        <v>343393</v>
      </c>
      <c r="D123" s="160">
        <v>670.62711798966188</v>
      </c>
      <c r="E123" s="160">
        <v>58.37134204956056</v>
      </c>
      <c r="F123" s="160">
        <v>5171.3865291934662</v>
      </c>
      <c r="G123" s="160">
        <v>11.465296174581143</v>
      </c>
      <c r="H123" s="160">
        <v>20.448609551648094</v>
      </c>
      <c r="I123" s="160">
        <v>9.3502789497371239E-4</v>
      </c>
      <c r="J123" s="160">
        <v>5873.9284879372526</v>
      </c>
      <c r="K123" t="s">
        <v>41</v>
      </c>
      <c r="L123" t="s">
        <v>70</v>
      </c>
      <c r="M123" t="s">
        <v>83</v>
      </c>
      <c r="O123" s="183">
        <f t="shared" si="10"/>
        <v>670</v>
      </c>
      <c r="P123" s="183">
        <f t="shared" si="11"/>
        <v>60</v>
      </c>
      <c r="Q123" s="183">
        <f t="shared" si="12"/>
        <v>5200</v>
      </c>
      <c r="R123" s="183">
        <f t="shared" si="13"/>
        <v>10</v>
      </c>
      <c r="S123" s="183">
        <f t="shared" si="14"/>
        <v>20</v>
      </c>
      <c r="T123" s="183" t="str">
        <f t="shared" si="15"/>
        <v>*</v>
      </c>
      <c r="U123" s="183">
        <f t="shared" si="16"/>
        <v>5900</v>
      </c>
    </row>
    <row r="124" spans="1:21">
      <c r="A124" s="183" t="str">
        <f t="shared" si="9"/>
        <v>基本ケース⑤室戸市</v>
      </c>
      <c r="B124" t="s">
        <v>5</v>
      </c>
      <c r="C124">
        <v>15210</v>
      </c>
      <c r="D124" s="160">
        <v>188.93349127185974</v>
      </c>
      <c r="E124" s="160">
        <v>8.2105921304000304</v>
      </c>
      <c r="F124" s="160">
        <v>832.40362888584946</v>
      </c>
      <c r="G124" s="160">
        <v>5.1544029337381883</v>
      </c>
      <c r="H124" s="160">
        <v>18.702421031018194</v>
      </c>
      <c r="I124" s="160">
        <v>3.3999384226201708E-5</v>
      </c>
      <c r="J124" s="160">
        <v>1045.1939781218498</v>
      </c>
      <c r="K124" t="s">
        <v>41</v>
      </c>
      <c r="L124" t="s">
        <v>70</v>
      </c>
      <c r="M124" t="s">
        <v>83</v>
      </c>
      <c r="O124" s="183">
        <f t="shared" si="10"/>
        <v>190</v>
      </c>
      <c r="P124" s="183">
        <f t="shared" si="11"/>
        <v>10</v>
      </c>
      <c r="Q124" s="183">
        <f t="shared" si="12"/>
        <v>830</v>
      </c>
      <c r="R124" s="183">
        <f t="shared" si="13"/>
        <v>10</v>
      </c>
      <c r="S124" s="183">
        <f t="shared" si="14"/>
        <v>20</v>
      </c>
      <c r="T124" s="183" t="str">
        <f t="shared" si="15"/>
        <v>*</v>
      </c>
      <c r="U124" s="183">
        <f t="shared" si="16"/>
        <v>1000</v>
      </c>
    </row>
    <row r="125" spans="1:21">
      <c r="A125" s="183" t="str">
        <f t="shared" si="9"/>
        <v>基本ケース⑤安芸市</v>
      </c>
      <c r="B125" t="s">
        <v>6</v>
      </c>
      <c r="C125">
        <v>19547</v>
      </c>
      <c r="D125" s="160">
        <v>298.44516931180505</v>
      </c>
      <c r="E125" s="160">
        <v>17.00050678903315</v>
      </c>
      <c r="F125" s="160">
        <v>1188.5997558230295</v>
      </c>
      <c r="G125" s="160">
        <v>3.633243580056059</v>
      </c>
      <c r="H125" s="160">
        <v>45.780898203969137</v>
      </c>
      <c r="I125" s="160">
        <v>5.0125776679478827E-5</v>
      </c>
      <c r="J125" s="160">
        <v>1536.4591170446365</v>
      </c>
      <c r="K125" t="s">
        <v>41</v>
      </c>
      <c r="L125" t="s">
        <v>70</v>
      </c>
      <c r="M125" t="s">
        <v>83</v>
      </c>
      <c r="O125" s="183">
        <f t="shared" si="10"/>
        <v>300</v>
      </c>
      <c r="P125" s="183">
        <f t="shared" si="11"/>
        <v>20</v>
      </c>
      <c r="Q125" s="183">
        <f t="shared" si="12"/>
        <v>1200</v>
      </c>
      <c r="R125" s="183" t="str">
        <f t="shared" si="13"/>
        <v>*</v>
      </c>
      <c r="S125" s="183">
        <f t="shared" si="14"/>
        <v>50</v>
      </c>
      <c r="T125" s="183" t="str">
        <f t="shared" si="15"/>
        <v>*</v>
      </c>
      <c r="U125" s="183">
        <f t="shared" si="16"/>
        <v>1500</v>
      </c>
    </row>
    <row r="126" spans="1:21">
      <c r="A126" s="183" t="str">
        <f t="shared" si="9"/>
        <v>基本ケース⑤南国市</v>
      </c>
      <c r="B126" t="s">
        <v>7</v>
      </c>
      <c r="C126">
        <v>49472</v>
      </c>
      <c r="D126" s="160">
        <v>110.86584937630934</v>
      </c>
      <c r="E126" s="160">
        <v>6.8289192402734988</v>
      </c>
      <c r="F126" s="160">
        <v>834.81127528382183</v>
      </c>
      <c r="G126" s="160">
        <v>0.37611563509080587</v>
      </c>
      <c r="H126" s="160">
        <v>1.0628291413904256</v>
      </c>
      <c r="I126" s="160">
        <v>1.1664173486439016E-4</v>
      </c>
      <c r="J126" s="160">
        <v>947.11618607834737</v>
      </c>
      <c r="K126" t="s">
        <v>41</v>
      </c>
      <c r="L126" t="s">
        <v>70</v>
      </c>
      <c r="M126" t="s">
        <v>83</v>
      </c>
      <c r="O126" s="183">
        <f t="shared" si="10"/>
        <v>110</v>
      </c>
      <c r="P126" s="183">
        <f t="shared" si="11"/>
        <v>10</v>
      </c>
      <c r="Q126" s="183">
        <f t="shared" si="12"/>
        <v>830</v>
      </c>
      <c r="R126" s="183" t="str">
        <f t="shared" si="13"/>
        <v>*</v>
      </c>
      <c r="S126" s="183" t="str">
        <f t="shared" si="14"/>
        <v>*</v>
      </c>
      <c r="T126" s="183" t="str">
        <f t="shared" si="15"/>
        <v>*</v>
      </c>
      <c r="U126" s="183">
        <f t="shared" si="16"/>
        <v>950</v>
      </c>
    </row>
    <row r="127" spans="1:21">
      <c r="A127" s="183" t="str">
        <f t="shared" si="9"/>
        <v>基本ケース⑤土佐市</v>
      </c>
      <c r="B127" t="s">
        <v>8</v>
      </c>
      <c r="C127">
        <v>28686</v>
      </c>
      <c r="D127" s="160">
        <v>76.449277268115665</v>
      </c>
      <c r="E127" s="160">
        <v>5.6370827364300267</v>
      </c>
      <c r="F127" s="160">
        <v>2394.2238944436681</v>
      </c>
      <c r="G127" s="160">
        <v>2.4977393033020161</v>
      </c>
      <c r="H127" s="160">
        <v>1.036503449560942</v>
      </c>
      <c r="I127" s="160">
        <v>4.4614481035198006E-5</v>
      </c>
      <c r="J127" s="160">
        <v>2474.2074590791271</v>
      </c>
      <c r="K127" t="s">
        <v>41</v>
      </c>
      <c r="L127" t="s">
        <v>70</v>
      </c>
      <c r="M127" t="s">
        <v>83</v>
      </c>
      <c r="O127" s="183">
        <f t="shared" si="10"/>
        <v>80</v>
      </c>
      <c r="P127" s="183">
        <f t="shared" si="11"/>
        <v>10</v>
      </c>
      <c r="Q127" s="183">
        <f t="shared" si="12"/>
        <v>2400</v>
      </c>
      <c r="R127" s="183" t="str">
        <f t="shared" si="13"/>
        <v>*</v>
      </c>
      <c r="S127" s="183" t="str">
        <f t="shared" si="14"/>
        <v>*</v>
      </c>
      <c r="T127" s="183" t="str">
        <f t="shared" si="15"/>
        <v>*</v>
      </c>
      <c r="U127" s="183">
        <f t="shared" si="16"/>
        <v>2500</v>
      </c>
    </row>
    <row r="128" spans="1:21">
      <c r="A128" s="183" t="str">
        <f t="shared" si="9"/>
        <v>基本ケース⑤須崎市</v>
      </c>
      <c r="B128" t="s">
        <v>9</v>
      </c>
      <c r="C128">
        <v>24698</v>
      </c>
      <c r="D128" s="160">
        <v>57.455852082040757</v>
      </c>
      <c r="E128" s="160">
        <v>4.0186297565356872</v>
      </c>
      <c r="F128" s="160">
        <v>3565.8194635382561</v>
      </c>
      <c r="G128" s="160">
        <v>3.2888291482252732</v>
      </c>
      <c r="H128" s="160">
        <v>3.022658195753738</v>
      </c>
      <c r="I128" s="160">
        <v>2.147461906819482E-5</v>
      </c>
      <c r="J128" s="160">
        <v>3629.5868244388948</v>
      </c>
      <c r="K128" t="s">
        <v>41</v>
      </c>
      <c r="L128" t="s">
        <v>70</v>
      </c>
      <c r="M128" t="s">
        <v>83</v>
      </c>
      <c r="O128" s="183">
        <f t="shared" si="10"/>
        <v>60</v>
      </c>
      <c r="P128" s="183" t="str">
        <f t="shared" si="11"/>
        <v>*</v>
      </c>
      <c r="Q128" s="183">
        <f t="shared" si="12"/>
        <v>3600</v>
      </c>
      <c r="R128" s="183" t="str">
        <f t="shared" si="13"/>
        <v>*</v>
      </c>
      <c r="S128" s="183" t="str">
        <f t="shared" si="14"/>
        <v>*</v>
      </c>
      <c r="T128" s="183" t="str">
        <f t="shared" si="15"/>
        <v>*</v>
      </c>
      <c r="U128" s="183">
        <f t="shared" si="16"/>
        <v>3600</v>
      </c>
    </row>
    <row r="129" spans="1:21">
      <c r="A129" s="183" t="str">
        <f t="shared" si="9"/>
        <v>基本ケース⑤宿毛市</v>
      </c>
      <c r="B129" t="s">
        <v>10</v>
      </c>
      <c r="C129">
        <v>22610</v>
      </c>
      <c r="D129" s="160">
        <v>12.139052927334072</v>
      </c>
      <c r="E129" s="160">
        <v>1.3833444918410778</v>
      </c>
      <c r="F129" s="160">
        <v>2207.2331355941569</v>
      </c>
      <c r="G129" s="160">
        <v>0.60960901487957997</v>
      </c>
      <c r="H129" s="160">
        <v>0.285258263075581</v>
      </c>
      <c r="I129" s="160">
        <v>1.6377843270779118E-5</v>
      </c>
      <c r="J129" s="160">
        <v>2220.2670721772893</v>
      </c>
      <c r="K129" t="s">
        <v>41</v>
      </c>
      <c r="L129" t="s">
        <v>70</v>
      </c>
      <c r="M129" t="s">
        <v>83</v>
      </c>
      <c r="O129" s="183">
        <f t="shared" si="10"/>
        <v>10</v>
      </c>
      <c r="P129" s="183" t="str">
        <f t="shared" si="11"/>
        <v>*</v>
      </c>
      <c r="Q129" s="183">
        <f t="shared" si="12"/>
        <v>2200</v>
      </c>
      <c r="R129" s="183" t="str">
        <f t="shared" si="13"/>
        <v>*</v>
      </c>
      <c r="S129" s="183" t="str">
        <f t="shared" si="14"/>
        <v>*</v>
      </c>
      <c r="T129" s="183" t="str">
        <f t="shared" si="15"/>
        <v>*</v>
      </c>
      <c r="U129" s="183">
        <f t="shared" si="16"/>
        <v>2200</v>
      </c>
    </row>
    <row r="130" spans="1:21">
      <c r="A130" s="183" t="str">
        <f t="shared" si="9"/>
        <v>基本ケース⑤土佐清水市</v>
      </c>
      <c r="B130" t="s">
        <v>11</v>
      </c>
      <c r="C130">
        <v>16029</v>
      </c>
      <c r="D130" s="160">
        <v>157.96150884051553</v>
      </c>
      <c r="E130" s="160">
        <v>7.9388383797143334</v>
      </c>
      <c r="F130" s="160">
        <v>1259.7787750773646</v>
      </c>
      <c r="G130" s="160">
        <v>5.6633480958978941</v>
      </c>
      <c r="H130" s="160">
        <v>11.592039509574496</v>
      </c>
      <c r="I130" s="160">
        <v>2.6936067000231631E-5</v>
      </c>
      <c r="J130" s="160">
        <v>1434.9956984594194</v>
      </c>
      <c r="K130" t="s">
        <v>41</v>
      </c>
      <c r="L130" t="s">
        <v>70</v>
      </c>
      <c r="M130" t="s">
        <v>83</v>
      </c>
      <c r="O130" s="183">
        <f t="shared" si="10"/>
        <v>160</v>
      </c>
      <c r="P130" s="183">
        <f t="shared" si="11"/>
        <v>10</v>
      </c>
      <c r="Q130" s="183">
        <f t="shared" si="12"/>
        <v>1300</v>
      </c>
      <c r="R130" s="183">
        <f t="shared" si="13"/>
        <v>10</v>
      </c>
      <c r="S130" s="183">
        <f t="shared" si="14"/>
        <v>10</v>
      </c>
      <c r="T130" s="183" t="str">
        <f t="shared" si="15"/>
        <v>*</v>
      </c>
      <c r="U130" s="183">
        <f t="shared" si="16"/>
        <v>1400</v>
      </c>
    </row>
    <row r="131" spans="1:21">
      <c r="A131" s="183" t="str">
        <f t="shared" si="9"/>
        <v>基本ケース⑤四万十市</v>
      </c>
      <c r="B131" t="s">
        <v>12</v>
      </c>
      <c r="C131">
        <v>35933</v>
      </c>
      <c r="D131" s="160">
        <v>142.12526113394816</v>
      </c>
      <c r="E131" s="160">
        <v>8.11993529400387</v>
      </c>
      <c r="F131" s="160">
        <v>748.90015161492806</v>
      </c>
      <c r="G131" s="160">
        <v>6.6420909979539227</v>
      </c>
      <c r="H131" s="160">
        <v>2.548973288451712</v>
      </c>
      <c r="I131" s="160">
        <v>3.027856420664415E-5</v>
      </c>
      <c r="J131" s="160">
        <v>900.21650731384602</v>
      </c>
      <c r="K131" t="s">
        <v>41</v>
      </c>
      <c r="L131" t="s">
        <v>70</v>
      </c>
      <c r="M131" t="s">
        <v>83</v>
      </c>
      <c r="O131" s="183">
        <f t="shared" si="10"/>
        <v>140</v>
      </c>
      <c r="P131" s="183">
        <f t="shared" si="11"/>
        <v>10</v>
      </c>
      <c r="Q131" s="183">
        <f t="shared" si="12"/>
        <v>750</v>
      </c>
      <c r="R131" s="183">
        <f t="shared" si="13"/>
        <v>10</v>
      </c>
      <c r="S131" s="183" t="str">
        <f t="shared" si="14"/>
        <v>*</v>
      </c>
      <c r="T131" s="183" t="str">
        <f t="shared" si="15"/>
        <v>*</v>
      </c>
      <c r="U131" s="183">
        <f t="shared" si="16"/>
        <v>900</v>
      </c>
    </row>
    <row r="132" spans="1:21">
      <c r="A132" s="183" t="str">
        <f t="shared" ref="A132:A195" si="17">K132&amp;L132&amp;B132</f>
        <v>基本ケース⑤香南市</v>
      </c>
      <c r="B132" t="s">
        <v>13</v>
      </c>
      <c r="C132">
        <v>33830</v>
      </c>
      <c r="D132" s="160">
        <v>126.91600171339235</v>
      </c>
      <c r="E132" s="160">
        <v>8.7020159074015524</v>
      </c>
      <c r="F132" s="160">
        <v>841.74186023655216</v>
      </c>
      <c r="G132" s="160">
        <v>0.92314103641232026</v>
      </c>
      <c r="H132" s="160">
        <v>1.2198103651835279</v>
      </c>
      <c r="I132" s="160">
        <v>7.0338433387932925E-5</v>
      </c>
      <c r="J132" s="160">
        <v>970.80088368997372</v>
      </c>
      <c r="K132" t="s">
        <v>41</v>
      </c>
      <c r="L132" t="s">
        <v>70</v>
      </c>
      <c r="M132" t="s">
        <v>83</v>
      </c>
      <c r="O132" s="183">
        <f t="shared" ref="O132:O195" si="18">IF(D132&gt;10000,ROUND(D132,-3),IF(D132&gt;1000,ROUND(D132,-2),IF(D132&gt;=5,IF(D132&lt;10,ROUND(D132,-1),ROUND(D132,-1)),IF(D132=0,0,"*"))))</f>
        <v>130</v>
      </c>
      <c r="P132" s="183">
        <f t="shared" ref="P132:P195" si="19">IF(E132&gt;10000,ROUND(E132,-3),IF(E132&gt;1000,ROUND(E132,-2),IF(E132&gt;=5,IF(E132&lt;10,ROUND(E132,-1),ROUND(E132,-1)),IF(E132=0,0,"*"))))</f>
        <v>10</v>
      </c>
      <c r="Q132" s="183">
        <f t="shared" ref="Q132:Q195" si="20">IF(F132&gt;10000,ROUND(F132,-3),IF(F132&gt;1000,ROUND(F132,-2),IF(F132&gt;=5,IF(F132&lt;10,ROUND(F132,-1),ROUND(F132,-1)),IF(F132=0,0,"*"))))</f>
        <v>840</v>
      </c>
      <c r="R132" s="183" t="str">
        <f t="shared" ref="R132:R195" si="21">IF(G132&gt;10000,ROUND(G132,-3),IF(G132&gt;1000,ROUND(G132,-2),IF(G132&gt;=5,IF(G132&lt;10,ROUND(G132,-1),ROUND(G132,-1)),IF(G132=0,0,"*"))))</f>
        <v>*</v>
      </c>
      <c r="S132" s="183" t="str">
        <f t="shared" ref="S132:S195" si="22">IF(H132&gt;10000,ROUND(H132,-3),IF(H132&gt;1000,ROUND(H132,-2),IF(H132&gt;=5,IF(H132&lt;10,ROUND(H132,-1),ROUND(H132,-1)),IF(H132=0,0,"*"))))</f>
        <v>*</v>
      </c>
      <c r="T132" s="183" t="str">
        <f t="shared" ref="T132:T195" si="23">IF(I132&gt;10000,ROUND(I132,-3),IF(I132&gt;1000,ROUND(I132,-2),IF(I132&gt;=5,IF(I132&lt;10,ROUND(I132,-1),ROUND(I132,-1)),IF(I132=0,0,"*"))))</f>
        <v>*</v>
      </c>
      <c r="U132" s="183">
        <f t="shared" ref="U132:U195" si="24">IF(J132&gt;10000,ROUND(J132,-3),IF(J132&gt;1000,ROUND(J132,-2),IF(J132&gt;=5,IF(J132&lt;10,ROUND(J132,-1),ROUND(J132,-1)),IF(J132=0,0,"*"))))</f>
        <v>970</v>
      </c>
    </row>
    <row r="133" spans="1:21">
      <c r="A133" s="183" t="str">
        <f t="shared" si="17"/>
        <v>基本ケース⑤香美市</v>
      </c>
      <c r="B133" t="s">
        <v>14</v>
      </c>
      <c r="C133">
        <v>28766</v>
      </c>
      <c r="D133" s="160">
        <v>90.896587336765137</v>
      </c>
      <c r="E133" s="160">
        <v>4.8820084135578998</v>
      </c>
      <c r="F133" s="160">
        <v>0</v>
      </c>
      <c r="G133" s="160">
        <v>1.4260455784645198</v>
      </c>
      <c r="H133" s="160">
        <v>4.8825024824657479</v>
      </c>
      <c r="I133" s="160">
        <v>4.0357909511771106E-5</v>
      </c>
      <c r="J133" s="160">
        <v>97.205175755604927</v>
      </c>
      <c r="K133" t="s">
        <v>41</v>
      </c>
      <c r="L133" t="s">
        <v>70</v>
      </c>
      <c r="M133" t="s">
        <v>83</v>
      </c>
      <c r="O133" s="183">
        <f t="shared" si="18"/>
        <v>90</v>
      </c>
      <c r="P133" s="183" t="str">
        <f t="shared" si="19"/>
        <v>*</v>
      </c>
      <c r="Q133" s="183">
        <f t="shared" si="20"/>
        <v>0</v>
      </c>
      <c r="R133" s="183" t="str">
        <f t="shared" si="21"/>
        <v>*</v>
      </c>
      <c r="S133" s="183" t="str">
        <f t="shared" si="22"/>
        <v>*</v>
      </c>
      <c r="T133" s="183" t="str">
        <f t="shared" si="23"/>
        <v>*</v>
      </c>
      <c r="U133" s="183">
        <f t="shared" si="24"/>
        <v>100</v>
      </c>
    </row>
    <row r="134" spans="1:21">
      <c r="A134" s="183" t="str">
        <f t="shared" si="17"/>
        <v>基本ケース⑤東洋町</v>
      </c>
      <c r="B134" t="s">
        <v>15</v>
      </c>
      <c r="C134">
        <v>2947</v>
      </c>
      <c r="D134" s="160">
        <v>8.8649336611090277</v>
      </c>
      <c r="E134" s="160">
        <v>0.37181036487383928</v>
      </c>
      <c r="F134" s="160">
        <v>249.96096177555953</v>
      </c>
      <c r="G134" s="160">
        <v>0.44085913516021863</v>
      </c>
      <c r="H134" s="160">
        <v>1.0789101109172943</v>
      </c>
      <c r="I134" s="160">
        <v>3.7355836789104403E-6</v>
      </c>
      <c r="J134" s="160">
        <v>260.34566841832975</v>
      </c>
      <c r="K134" t="s">
        <v>41</v>
      </c>
      <c r="L134" t="s">
        <v>70</v>
      </c>
      <c r="M134" t="s">
        <v>83</v>
      </c>
      <c r="O134" s="183">
        <f t="shared" si="18"/>
        <v>10</v>
      </c>
      <c r="P134" s="183" t="str">
        <f t="shared" si="19"/>
        <v>*</v>
      </c>
      <c r="Q134" s="183">
        <f t="shared" si="20"/>
        <v>250</v>
      </c>
      <c r="R134" s="183" t="str">
        <f t="shared" si="21"/>
        <v>*</v>
      </c>
      <c r="S134" s="183" t="str">
        <f t="shared" si="22"/>
        <v>*</v>
      </c>
      <c r="T134" s="183" t="str">
        <f t="shared" si="23"/>
        <v>*</v>
      </c>
      <c r="U134" s="183">
        <f t="shared" si="24"/>
        <v>260</v>
      </c>
    </row>
    <row r="135" spans="1:21">
      <c r="A135" s="183" t="str">
        <f t="shared" si="17"/>
        <v>基本ケース⑤奈半利町</v>
      </c>
      <c r="B135" t="s">
        <v>16</v>
      </c>
      <c r="C135">
        <v>3542</v>
      </c>
      <c r="D135" s="160">
        <v>101.42772596237104</v>
      </c>
      <c r="E135" s="160">
        <v>6.3732325266306837</v>
      </c>
      <c r="F135" s="160">
        <v>97.485142485755958</v>
      </c>
      <c r="G135" s="160">
        <v>1.6830041873449419</v>
      </c>
      <c r="H135" s="160">
        <v>26.471267368591924</v>
      </c>
      <c r="I135" s="160">
        <v>1.7789432758101092E-5</v>
      </c>
      <c r="J135" s="160">
        <v>227.06715779349662</v>
      </c>
      <c r="K135" t="s">
        <v>41</v>
      </c>
      <c r="L135" t="s">
        <v>70</v>
      </c>
      <c r="M135" t="s">
        <v>83</v>
      </c>
      <c r="O135" s="183">
        <f t="shared" si="18"/>
        <v>100</v>
      </c>
      <c r="P135" s="183">
        <f t="shared" si="19"/>
        <v>10</v>
      </c>
      <c r="Q135" s="183">
        <f t="shared" si="20"/>
        <v>100</v>
      </c>
      <c r="R135" s="183" t="str">
        <f t="shared" si="21"/>
        <v>*</v>
      </c>
      <c r="S135" s="183">
        <f t="shared" si="22"/>
        <v>30</v>
      </c>
      <c r="T135" s="183" t="str">
        <f t="shared" si="23"/>
        <v>*</v>
      </c>
      <c r="U135" s="183">
        <f t="shared" si="24"/>
        <v>230</v>
      </c>
    </row>
    <row r="136" spans="1:21">
      <c r="A136" s="183" t="str">
        <f t="shared" si="17"/>
        <v>基本ケース⑤田野町</v>
      </c>
      <c r="B136" t="s">
        <v>17</v>
      </c>
      <c r="C136">
        <v>2932</v>
      </c>
      <c r="D136" s="160">
        <v>125.19936463468572</v>
      </c>
      <c r="E136" s="160">
        <v>5.9746869353447245</v>
      </c>
      <c r="F136" s="160">
        <v>49.417339522054952</v>
      </c>
      <c r="G136" s="160">
        <v>0.70600073842049149</v>
      </c>
      <c r="H136" s="160">
        <v>92.744742701018481</v>
      </c>
      <c r="I136" s="160">
        <v>5.3500201399771825E-5</v>
      </c>
      <c r="J136" s="160">
        <v>268.06750109638102</v>
      </c>
      <c r="K136" t="s">
        <v>41</v>
      </c>
      <c r="L136" t="s">
        <v>70</v>
      </c>
      <c r="M136" t="s">
        <v>83</v>
      </c>
      <c r="O136" s="183">
        <f t="shared" si="18"/>
        <v>130</v>
      </c>
      <c r="P136" s="183">
        <f t="shared" si="19"/>
        <v>10</v>
      </c>
      <c r="Q136" s="183">
        <f t="shared" si="20"/>
        <v>50</v>
      </c>
      <c r="R136" s="183" t="str">
        <f t="shared" si="21"/>
        <v>*</v>
      </c>
      <c r="S136" s="183">
        <f t="shared" si="22"/>
        <v>90</v>
      </c>
      <c r="T136" s="183" t="str">
        <f t="shared" si="23"/>
        <v>*</v>
      </c>
      <c r="U136" s="183">
        <f t="shared" si="24"/>
        <v>270</v>
      </c>
    </row>
    <row r="137" spans="1:21">
      <c r="A137" s="183" t="str">
        <f t="shared" si="17"/>
        <v>基本ケース⑤安田町</v>
      </c>
      <c r="B137" t="s">
        <v>18</v>
      </c>
      <c r="C137">
        <v>2970</v>
      </c>
      <c r="D137" s="160">
        <v>82.105517374135943</v>
      </c>
      <c r="E137" s="160">
        <v>4.1004935918257415</v>
      </c>
      <c r="F137" s="160">
        <v>68.670723541641962</v>
      </c>
      <c r="G137" s="160">
        <v>3.6952487623400545</v>
      </c>
      <c r="H137" s="160">
        <v>10.477695949554922</v>
      </c>
      <c r="I137" s="160">
        <v>1.1127866546455695E-5</v>
      </c>
      <c r="J137" s="160">
        <v>164.94919675553942</v>
      </c>
      <c r="K137" t="s">
        <v>41</v>
      </c>
      <c r="L137" t="s">
        <v>70</v>
      </c>
      <c r="M137" t="s">
        <v>83</v>
      </c>
      <c r="O137" s="183">
        <f t="shared" si="18"/>
        <v>80</v>
      </c>
      <c r="P137" s="183" t="str">
        <f t="shared" si="19"/>
        <v>*</v>
      </c>
      <c r="Q137" s="183">
        <f t="shared" si="20"/>
        <v>70</v>
      </c>
      <c r="R137" s="183" t="str">
        <f t="shared" si="21"/>
        <v>*</v>
      </c>
      <c r="S137" s="183">
        <f t="shared" si="22"/>
        <v>10</v>
      </c>
      <c r="T137" s="183" t="str">
        <f t="shared" si="23"/>
        <v>*</v>
      </c>
      <c r="U137" s="183">
        <f t="shared" si="24"/>
        <v>160</v>
      </c>
    </row>
    <row r="138" spans="1:21">
      <c r="A138" s="183" t="str">
        <f t="shared" si="17"/>
        <v>基本ケース⑤北川村</v>
      </c>
      <c r="B138" t="s">
        <v>19</v>
      </c>
      <c r="C138">
        <v>1367</v>
      </c>
      <c r="D138" s="160">
        <v>32.178210934340207</v>
      </c>
      <c r="E138" s="160">
        <v>1.1816301679435022</v>
      </c>
      <c r="F138" s="160">
        <v>0</v>
      </c>
      <c r="G138" s="160">
        <v>1.4789522573192253</v>
      </c>
      <c r="H138" s="160">
        <v>0.61388724579829546</v>
      </c>
      <c r="I138" s="160">
        <v>1.4973643103538086E-6</v>
      </c>
      <c r="J138" s="160">
        <v>34.27105193482204</v>
      </c>
      <c r="K138" t="s">
        <v>41</v>
      </c>
      <c r="L138" t="s">
        <v>70</v>
      </c>
      <c r="M138" t="s">
        <v>83</v>
      </c>
      <c r="O138" s="183">
        <f t="shared" si="18"/>
        <v>30</v>
      </c>
      <c r="P138" s="183" t="str">
        <f t="shared" si="19"/>
        <v>*</v>
      </c>
      <c r="Q138" s="183">
        <f t="shared" si="20"/>
        <v>0</v>
      </c>
      <c r="R138" s="183" t="str">
        <f t="shared" si="21"/>
        <v>*</v>
      </c>
      <c r="S138" s="183" t="str">
        <f t="shared" si="22"/>
        <v>*</v>
      </c>
      <c r="T138" s="183" t="str">
        <f t="shared" si="23"/>
        <v>*</v>
      </c>
      <c r="U138" s="183">
        <f t="shared" si="24"/>
        <v>30</v>
      </c>
    </row>
    <row r="139" spans="1:21">
      <c r="A139" s="183" t="str">
        <f t="shared" si="17"/>
        <v>基本ケース⑤馬路村</v>
      </c>
      <c r="B139" t="s">
        <v>20</v>
      </c>
      <c r="C139">
        <v>1013</v>
      </c>
      <c r="D139" s="160">
        <v>4.6747456364185798</v>
      </c>
      <c r="E139" s="160">
        <v>0.23088921789440775</v>
      </c>
      <c r="F139" s="160">
        <v>0</v>
      </c>
      <c r="G139" s="160">
        <v>0.46119442861784132</v>
      </c>
      <c r="H139" s="160">
        <v>0.50379670444140123</v>
      </c>
      <c r="I139" s="160">
        <v>1.3578331861256783E-6</v>
      </c>
      <c r="J139" s="160">
        <v>5.6397381273110092</v>
      </c>
      <c r="K139" t="s">
        <v>41</v>
      </c>
      <c r="L139" t="s">
        <v>70</v>
      </c>
      <c r="M139" t="s">
        <v>83</v>
      </c>
      <c r="O139" s="183" t="str">
        <f t="shared" si="18"/>
        <v>*</v>
      </c>
      <c r="P139" s="183" t="str">
        <f t="shared" si="19"/>
        <v>*</v>
      </c>
      <c r="Q139" s="183">
        <f t="shared" si="20"/>
        <v>0</v>
      </c>
      <c r="R139" s="183" t="str">
        <f t="shared" si="21"/>
        <v>*</v>
      </c>
      <c r="S139" s="183" t="str">
        <f t="shared" si="22"/>
        <v>*</v>
      </c>
      <c r="T139" s="183" t="str">
        <f t="shared" si="23"/>
        <v>*</v>
      </c>
      <c r="U139" s="183">
        <f t="shared" si="24"/>
        <v>10</v>
      </c>
    </row>
    <row r="140" spans="1:21">
      <c r="A140" s="183" t="str">
        <f t="shared" si="17"/>
        <v>基本ケース⑤芸西村</v>
      </c>
      <c r="B140" t="s">
        <v>21</v>
      </c>
      <c r="C140">
        <v>4048</v>
      </c>
      <c r="D140" s="160">
        <v>22.893068429308066</v>
      </c>
      <c r="E140" s="160">
        <v>2.1080831890783429</v>
      </c>
      <c r="F140" s="160">
        <v>147.53786314267103</v>
      </c>
      <c r="G140" s="160">
        <v>0.24608347564506128</v>
      </c>
      <c r="H140" s="160">
        <v>0.92868712450837942</v>
      </c>
      <c r="I140" s="160">
        <v>8.7695656589894975E-6</v>
      </c>
      <c r="J140" s="160">
        <v>171.60571094169819</v>
      </c>
      <c r="K140" t="s">
        <v>41</v>
      </c>
      <c r="L140" t="s">
        <v>70</v>
      </c>
      <c r="M140" t="s">
        <v>83</v>
      </c>
      <c r="O140" s="183">
        <f t="shared" si="18"/>
        <v>20</v>
      </c>
      <c r="P140" s="183" t="str">
        <f t="shared" si="19"/>
        <v>*</v>
      </c>
      <c r="Q140" s="183">
        <f t="shared" si="20"/>
        <v>150</v>
      </c>
      <c r="R140" s="183" t="str">
        <f t="shared" si="21"/>
        <v>*</v>
      </c>
      <c r="S140" s="183" t="str">
        <f t="shared" si="22"/>
        <v>*</v>
      </c>
      <c r="T140" s="183" t="str">
        <f t="shared" si="23"/>
        <v>*</v>
      </c>
      <c r="U140" s="183">
        <f t="shared" si="24"/>
        <v>170</v>
      </c>
    </row>
    <row r="141" spans="1:21">
      <c r="A141" s="183" t="str">
        <f t="shared" si="17"/>
        <v>基本ケース⑤本山町</v>
      </c>
      <c r="B141" t="s">
        <v>22</v>
      </c>
      <c r="C141">
        <v>4103</v>
      </c>
      <c r="D141" s="160">
        <v>0</v>
      </c>
      <c r="E141" s="160">
        <v>4.3942718074294382E-2</v>
      </c>
      <c r="F141" s="160">
        <v>0</v>
      </c>
      <c r="G141" s="160">
        <v>1.2946697844446916E-44</v>
      </c>
      <c r="H141" s="160">
        <v>5.0872692281094185E-4</v>
      </c>
      <c r="I141" s="160">
        <v>2.0457862870084554E-6</v>
      </c>
      <c r="J141" s="160">
        <v>5.1077270909795033E-4</v>
      </c>
      <c r="K141" t="s">
        <v>41</v>
      </c>
      <c r="L141" t="s">
        <v>70</v>
      </c>
      <c r="M141" t="s">
        <v>83</v>
      </c>
      <c r="O141" s="183">
        <f t="shared" si="18"/>
        <v>0</v>
      </c>
      <c r="P141" s="183" t="str">
        <f t="shared" si="19"/>
        <v>*</v>
      </c>
      <c r="Q141" s="183">
        <f t="shared" si="20"/>
        <v>0</v>
      </c>
      <c r="R141" s="183" t="str">
        <f t="shared" si="21"/>
        <v>*</v>
      </c>
      <c r="S141" s="183" t="str">
        <f t="shared" si="22"/>
        <v>*</v>
      </c>
      <c r="T141" s="183" t="str">
        <f t="shared" si="23"/>
        <v>*</v>
      </c>
      <c r="U141" s="183" t="str">
        <f t="shared" si="24"/>
        <v>*</v>
      </c>
    </row>
    <row r="142" spans="1:21">
      <c r="A142" s="183" t="str">
        <f t="shared" si="17"/>
        <v>基本ケース⑤大豊町</v>
      </c>
      <c r="B142" t="s">
        <v>23</v>
      </c>
      <c r="C142">
        <v>4719</v>
      </c>
      <c r="D142" s="160">
        <v>3.6631491878534721</v>
      </c>
      <c r="E142" s="160">
        <v>0.17347621433542423</v>
      </c>
      <c r="F142" s="160">
        <v>0</v>
      </c>
      <c r="G142" s="160">
        <v>0.20920115029458194</v>
      </c>
      <c r="H142" s="160">
        <v>8.8224759471488036E-3</v>
      </c>
      <c r="I142" s="160">
        <v>1.9919540890367209E-6</v>
      </c>
      <c r="J142" s="160">
        <v>3.8811748060492919</v>
      </c>
      <c r="K142" t="s">
        <v>41</v>
      </c>
      <c r="L142" t="s">
        <v>70</v>
      </c>
      <c r="M142" t="s">
        <v>83</v>
      </c>
      <c r="O142" s="183" t="str">
        <f t="shared" si="18"/>
        <v>*</v>
      </c>
      <c r="P142" s="183" t="str">
        <f t="shared" si="19"/>
        <v>*</v>
      </c>
      <c r="Q142" s="183">
        <f t="shared" si="20"/>
        <v>0</v>
      </c>
      <c r="R142" s="183" t="str">
        <f t="shared" si="21"/>
        <v>*</v>
      </c>
      <c r="S142" s="183" t="str">
        <f t="shared" si="22"/>
        <v>*</v>
      </c>
      <c r="T142" s="183" t="str">
        <f t="shared" si="23"/>
        <v>*</v>
      </c>
      <c r="U142" s="183" t="str">
        <f t="shared" si="24"/>
        <v>*</v>
      </c>
    </row>
    <row r="143" spans="1:21">
      <c r="A143" s="183" t="str">
        <f t="shared" si="17"/>
        <v>基本ケース⑤土佐町</v>
      </c>
      <c r="B143" t="s">
        <v>24</v>
      </c>
      <c r="C143">
        <v>4358</v>
      </c>
      <c r="D143" s="160">
        <v>0</v>
      </c>
      <c r="E143" s="160">
        <v>3.9729009367561061E-2</v>
      </c>
      <c r="F143" s="160">
        <v>0</v>
      </c>
      <c r="G143" s="160">
        <v>1.26402159736871E-31</v>
      </c>
      <c r="H143" s="160">
        <v>3.7056511334907638E-4</v>
      </c>
      <c r="I143" s="160">
        <v>9.3922118750273389E-7</v>
      </c>
      <c r="J143" s="160">
        <v>3.7150433453657914E-4</v>
      </c>
      <c r="K143" t="s">
        <v>41</v>
      </c>
      <c r="L143" t="s">
        <v>70</v>
      </c>
      <c r="M143" t="s">
        <v>83</v>
      </c>
      <c r="O143" s="183">
        <f t="shared" si="18"/>
        <v>0</v>
      </c>
      <c r="P143" s="183" t="str">
        <f t="shared" si="19"/>
        <v>*</v>
      </c>
      <c r="Q143" s="183">
        <f t="shared" si="20"/>
        <v>0</v>
      </c>
      <c r="R143" s="183" t="str">
        <f t="shared" si="21"/>
        <v>*</v>
      </c>
      <c r="S143" s="183" t="str">
        <f t="shared" si="22"/>
        <v>*</v>
      </c>
      <c r="T143" s="183" t="str">
        <f t="shared" si="23"/>
        <v>*</v>
      </c>
      <c r="U143" s="183" t="str">
        <f t="shared" si="24"/>
        <v>*</v>
      </c>
    </row>
    <row r="144" spans="1:21">
      <c r="A144" s="183" t="str">
        <f t="shared" si="17"/>
        <v>基本ケース⑤大川村</v>
      </c>
      <c r="B144" t="s">
        <v>25</v>
      </c>
      <c r="C144">
        <v>411</v>
      </c>
      <c r="D144" s="160">
        <v>0</v>
      </c>
      <c r="E144" s="160">
        <v>4.5818933107874289E-3</v>
      </c>
      <c r="F144" s="160">
        <v>0</v>
      </c>
      <c r="G144" s="160">
        <v>0</v>
      </c>
      <c r="H144" s="160">
        <v>5.4881897006549292E-5</v>
      </c>
      <c r="I144" s="160">
        <v>2.4164818331225028E-8</v>
      </c>
      <c r="J144" s="160">
        <v>5.4906061824880514E-5</v>
      </c>
      <c r="K144" t="s">
        <v>41</v>
      </c>
      <c r="L144" t="s">
        <v>70</v>
      </c>
      <c r="M144" t="s">
        <v>83</v>
      </c>
      <c r="O144" s="183">
        <f t="shared" si="18"/>
        <v>0</v>
      </c>
      <c r="P144" s="183" t="str">
        <f t="shared" si="19"/>
        <v>*</v>
      </c>
      <c r="Q144" s="183">
        <f t="shared" si="20"/>
        <v>0</v>
      </c>
      <c r="R144" s="183">
        <f t="shared" si="21"/>
        <v>0</v>
      </c>
      <c r="S144" s="183" t="str">
        <f t="shared" si="22"/>
        <v>*</v>
      </c>
      <c r="T144" s="183" t="str">
        <f t="shared" si="23"/>
        <v>*</v>
      </c>
      <c r="U144" s="183" t="str">
        <f t="shared" si="24"/>
        <v>*</v>
      </c>
    </row>
    <row r="145" spans="1:21">
      <c r="A145" s="183" t="str">
        <f t="shared" si="17"/>
        <v>基本ケース⑤いの町</v>
      </c>
      <c r="B145" t="s">
        <v>26</v>
      </c>
      <c r="C145">
        <v>25062</v>
      </c>
      <c r="D145" s="160">
        <v>15.474148721384365</v>
      </c>
      <c r="E145" s="160">
        <v>1.3776644349873457</v>
      </c>
      <c r="F145" s="160">
        <v>0</v>
      </c>
      <c r="G145" s="160">
        <v>1.1468653245083191</v>
      </c>
      <c r="H145" s="160">
        <v>0.15356403013555098</v>
      </c>
      <c r="I145" s="160">
        <v>1.2999069204075862E-5</v>
      </c>
      <c r="J145" s="160">
        <v>16.77459107509744</v>
      </c>
      <c r="K145" t="s">
        <v>41</v>
      </c>
      <c r="L145" t="s">
        <v>70</v>
      </c>
      <c r="M145" t="s">
        <v>83</v>
      </c>
      <c r="O145" s="183">
        <f t="shared" si="18"/>
        <v>20</v>
      </c>
      <c r="P145" s="183" t="str">
        <f t="shared" si="19"/>
        <v>*</v>
      </c>
      <c r="Q145" s="183">
        <f t="shared" si="20"/>
        <v>0</v>
      </c>
      <c r="R145" s="183" t="str">
        <f t="shared" si="21"/>
        <v>*</v>
      </c>
      <c r="S145" s="183" t="str">
        <f t="shared" si="22"/>
        <v>*</v>
      </c>
      <c r="T145" s="183" t="str">
        <f t="shared" si="23"/>
        <v>*</v>
      </c>
      <c r="U145" s="183">
        <f t="shared" si="24"/>
        <v>20</v>
      </c>
    </row>
    <row r="146" spans="1:21">
      <c r="A146" s="183" t="str">
        <f t="shared" si="17"/>
        <v>基本ケース⑤仁淀川町</v>
      </c>
      <c r="B146" t="s">
        <v>27</v>
      </c>
      <c r="C146">
        <v>6500</v>
      </c>
      <c r="D146" s="160">
        <v>3.1602070383197622E-2</v>
      </c>
      <c r="E146" s="160">
        <v>8.3153081575282714E-2</v>
      </c>
      <c r="F146" s="160">
        <v>0</v>
      </c>
      <c r="G146" s="160">
        <v>2.2748272446402487E-3</v>
      </c>
      <c r="H146" s="160">
        <v>6.9024962584048185E-4</v>
      </c>
      <c r="I146" s="160">
        <v>1.6065336328502835E-6</v>
      </c>
      <c r="J146" s="160">
        <v>3.4568753787311196E-2</v>
      </c>
      <c r="K146" t="s">
        <v>41</v>
      </c>
      <c r="L146" t="s">
        <v>70</v>
      </c>
      <c r="M146" t="s">
        <v>83</v>
      </c>
      <c r="O146" s="183" t="str">
        <f t="shared" si="18"/>
        <v>*</v>
      </c>
      <c r="P146" s="183" t="str">
        <f t="shared" si="19"/>
        <v>*</v>
      </c>
      <c r="Q146" s="183">
        <f t="shared" si="20"/>
        <v>0</v>
      </c>
      <c r="R146" s="183" t="str">
        <f t="shared" si="21"/>
        <v>*</v>
      </c>
      <c r="S146" s="183" t="str">
        <f t="shared" si="22"/>
        <v>*</v>
      </c>
      <c r="T146" s="183" t="str">
        <f t="shared" si="23"/>
        <v>*</v>
      </c>
      <c r="U146" s="183" t="str">
        <f t="shared" si="24"/>
        <v>*</v>
      </c>
    </row>
    <row r="147" spans="1:21">
      <c r="A147" s="183" t="str">
        <f t="shared" si="17"/>
        <v>基本ケース⑤中土佐町</v>
      </c>
      <c r="B147" t="s">
        <v>28</v>
      </c>
      <c r="C147">
        <v>7584</v>
      </c>
      <c r="D147" s="160">
        <v>20.902712099075544</v>
      </c>
      <c r="E147" s="160">
        <v>1.2503151422767464</v>
      </c>
      <c r="F147" s="160">
        <v>1559.6518858437912</v>
      </c>
      <c r="G147" s="160">
        <v>0.42415297577278899</v>
      </c>
      <c r="H147" s="160">
        <v>1.5944262635730362</v>
      </c>
      <c r="I147" s="160">
        <v>4.7775172386677369E-6</v>
      </c>
      <c r="J147" s="160">
        <v>1582.5731819597299</v>
      </c>
      <c r="K147" t="s">
        <v>41</v>
      </c>
      <c r="L147" t="s">
        <v>70</v>
      </c>
      <c r="M147" t="s">
        <v>83</v>
      </c>
      <c r="O147" s="183">
        <f t="shared" si="18"/>
        <v>20</v>
      </c>
      <c r="P147" s="183" t="str">
        <f t="shared" si="19"/>
        <v>*</v>
      </c>
      <c r="Q147" s="183">
        <f t="shared" si="20"/>
        <v>1600</v>
      </c>
      <c r="R147" s="183" t="str">
        <f t="shared" si="21"/>
        <v>*</v>
      </c>
      <c r="S147" s="183" t="str">
        <f t="shared" si="22"/>
        <v>*</v>
      </c>
      <c r="T147" s="183" t="str">
        <f t="shared" si="23"/>
        <v>*</v>
      </c>
      <c r="U147" s="183">
        <f t="shared" si="24"/>
        <v>1600</v>
      </c>
    </row>
    <row r="148" spans="1:21">
      <c r="A148" s="183" t="str">
        <f t="shared" si="17"/>
        <v>基本ケース⑤佐川町</v>
      </c>
      <c r="B148" t="s">
        <v>29</v>
      </c>
      <c r="C148">
        <v>13951</v>
      </c>
      <c r="D148" s="160">
        <v>20.114674378539519</v>
      </c>
      <c r="E148" s="160">
        <v>1.3010777798237259</v>
      </c>
      <c r="F148" s="160">
        <v>0</v>
      </c>
      <c r="G148" s="160">
        <v>0.37501317646792554</v>
      </c>
      <c r="H148" s="160">
        <v>0.2242186638039104</v>
      </c>
      <c r="I148" s="160">
        <v>2.2687507262911805E-5</v>
      </c>
      <c r="J148" s="160">
        <v>20.713928906318614</v>
      </c>
      <c r="K148" t="s">
        <v>41</v>
      </c>
      <c r="L148" t="s">
        <v>70</v>
      </c>
      <c r="M148" t="s">
        <v>83</v>
      </c>
      <c r="O148" s="183">
        <f t="shared" si="18"/>
        <v>20</v>
      </c>
      <c r="P148" s="183" t="str">
        <f t="shared" si="19"/>
        <v>*</v>
      </c>
      <c r="Q148" s="183">
        <f t="shared" si="20"/>
        <v>0</v>
      </c>
      <c r="R148" s="183" t="str">
        <f t="shared" si="21"/>
        <v>*</v>
      </c>
      <c r="S148" s="183" t="str">
        <f t="shared" si="22"/>
        <v>*</v>
      </c>
      <c r="T148" s="183" t="str">
        <f t="shared" si="23"/>
        <v>*</v>
      </c>
      <c r="U148" s="183">
        <f t="shared" si="24"/>
        <v>20</v>
      </c>
    </row>
    <row r="149" spans="1:21">
      <c r="A149" s="183" t="str">
        <f t="shared" si="17"/>
        <v>基本ケース⑤越知町</v>
      </c>
      <c r="B149" t="s">
        <v>30</v>
      </c>
      <c r="C149">
        <v>6374</v>
      </c>
      <c r="D149" s="160">
        <v>1.2180916493189027</v>
      </c>
      <c r="E149" s="160">
        <v>0.21064861125351056</v>
      </c>
      <c r="F149" s="160">
        <v>0</v>
      </c>
      <c r="G149" s="160">
        <v>3.0503226252216759E-2</v>
      </c>
      <c r="H149" s="160">
        <v>1.6497033915335744E-3</v>
      </c>
      <c r="I149" s="160">
        <v>4.4747304876667139E-6</v>
      </c>
      <c r="J149" s="160">
        <v>1.2502490536931405</v>
      </c>
      <c r="K149" t="s">
        <v>41</v>
      </c>
      <c r="L149" t="s">
        <v>70</v>
      </c>
      <c r="M149" t="s">
        <v>83</v>
      </c>
      <c r="O149" s="183" t="str">
        <f t="shared" si="18"/>
        <v>*</v>
      </c>
      <c r="P149" s="183" t="str">
        <f t="shared" si="19"/>
        <v>*</v>
      </c>
      <c r="Q149" s="183">
        <f t="shared" si="20"/>
        <v>0</v>
      </c>
      <c r="R149" s="183" t="str">
        <f t="shared" si="21"/>
        <v>*</v>
      </c>
      <c r="S149" s="183" t="str">
        <f t="shared" si="22"/>
        <v>*</v>
      </c>
      <c r="T149" s="183" t="str">
        <f t="shared" si="23"/>
        <v>*</v>
      </c>
      <c r="U149" s="183" t="str">
        <f t="shared" si="24"/>
        <v>*</v>
      </c>
    </row>
    <row r="150" spans="1:21">
      <c r="A150" s="183" t="str">
        <f t="shared" si="17"/>
        <v>基本ケース⑤檮原町</v>
      </c>
      <c r="B150" t="s">
        <v>31</v>
      </c>
      <c r="C150">
        <v>3984</v>
      </c>
      <c r="D150" s="160">
        <v>4.5520609886941552E-2</v>
      </c>
      <c r="E150" s="160">
        <v>6.1600952433725056E-2</v>
      </c>
      <c r="F150" s="160">
        <v>0</v>
      </c>
      <c r="G150" s="160">
        <v>2.6350450719882543E-3</v>
      </c>
      <c r="H150" s="160">
        <v>4.7403108011120698E-4</v>
      </c>
      <c r="I150" s="160">
        <v>1.0584594884968529E-6</v>
      </c>
      <c r="J150" s="160">
        <v>4.8630744498529506E-2</v>
      </c>
      <c r="K150" t="s">
        <v>41</v>
      </c>
      <c r="L150" t="s">
        <v>70</v>
      </c>
      <c r="M150" t="s">
        <v>83</v>
      </c>
      <c r="O150" s="183" t="str">
        <f t="shared" si="18"/>
        <v>*</v>
      </c>
      <c r="P150" s="183" t="str">
        <f t="shared" si="19"/>
        <v>*</v>
      </c>
      <c r="Q150" s="183">
        <f t="shared" si="20"/>
        <v>0</v>
      </c>
      <c r="R150" s="183" t="str">
        <f t="shared" si="21"/>
        <v>*</v>
      </c>
      <c r="S150" s="183" t="str">
        <f t="shared" si="22"/>
        <v>*</v>
      </c>
      <c r="T150" s="183" t="str">
        <f t="shared" si="23"/>
        <v>*</v>
      </c>
      <c r="U150" s="183" t="str">
        <f t="shared" si="24"/>
        <v>*</v>
      </c>
    </row>
    <row r="151" spans="1:21">
      <c r="A151" s="183" t="str">
        <f t="shared" si="17"/>
        <v>基本ケース⑤日高村</v>
      </c>
      <c r="B151" t="s">
        <v>32</v>
      </c>
      <c r="C151">
        <v>5447</v>
      </c>
      <c r="D151" s="160">
        <v>1.2504874230432408</v>
      </c>
      <c r="E151" s="160">
        <v>0.19036842194420206</v>
      </c>
      <c r="F151" s="160">
        <v>0</v>
      </c>
      <c r="G151" s="160">
        <v>0.10730605398387878</v>
      </c>
      <c r="H151" s="160">
        <v>2.1803209017751774E-3</v>
      </c>
      <c r="I151" s="160">
        <v>2.8980588548225497E-6</v>
      </c>
      <c r="J151" s="160">
        <v>1.3599766959877497</v>
      </c>
      <c r="K151" t="s">
        <v>41</v>
      </c>
      <c r="L151" t="s">
        <v>70</v>
      </c>
      <c r="M151" t="s">
        <v>83</v>
      </c>
      <c r="O151" s="183" t="str">
        <f t="shared" si="18"/>
        <v>*</v>
      </c>
      <c r="P151" s="183" t="str">
        <f t="shared" si="19"/>
        <v>*</v>
      </c>
      <c r="Q151" s="183">
        <f t="shared" si="20"/>
        <v>0</v>
      </c>
      <c r="R151" s="183" t="str">
        <f t="shared" si="21"/>
        <v>*</v>
      </c>
      <c r="S151" s="183" t="str">
        <f t="shared" si="22"/>
        <v>*</v>
      </c>
      <c r="T151" s="183" t="str">
        <f t="shared" si="23"/>
        <v>*</v>
      </c>
      <c r="U151" s="183" t="str">
        <f t="shared" si="24"/>
        <v>*</v>
      </c>
    </row>
    <row r="152" spans="1:21">
      <c r="A152" s="183" t="str">
        <f t="shared" si="17"/>
        <v>基本ケース⑤津野町</v>
      </c>
      <c r="B152" t="s">
        <v>33</v>
      </c>
      <c r="C152">
        <v>6407</v>
      </c>
      <c r="D152" s="160">
        <v>4.0268633967870109</v>
      </c>
      <c r="E152" s="160">
        <v>0.27394043263378004</v>
      </c>
      <c r="F152" s="160">
        <v>0</v>
      </c>
      <c r="G152" s="160">
        <v>0.19502365404166216</v>
      </c>
      <c r="H152" s="160">
        <v>1.9105107477811658E-2</v>
      </c>
      <c r="I152" s="160">
        <v>3.6373340423314024E-6</v>
      </c>
      <c r="J152" s="160">
        <v>4.2409957956405266</v>
      </c>
      <c r="K152" t="s">
        <v>41</v>
      </c>
      <c r="L152" t="s">
        <v>70</v>
      </c>
      <c r="M152" t="s">
        <v>83</v>
      </c>
      <c r="O152" s="183" t="str">
        <f t="shared" si="18"/>
        <v>*</v>
      </c>
      <c r="P152" s="183" t="str">
        <f t="shared" si="19"/>
        <v>*</v>
      </c>
      <c r="Q152" s="183">
        <f t="shared" si="20"/>
        <v>0</v>
      </c>
      <c r="R152" s="183" t="str">
        <f t="shared" si="21"/>
        <v>*</v>
      </c>
      <c r="S152" s="183" t="str">
        <f t="shared" si="22"/>
        <v>*</v>
      </c>
      <c r="T152" s="183" t="str">
        <f t="shared" si="23"/>
        <v>*</v>
      </c>
      <c r="U152" s="183" t="str">
        <f t="shared" si="24"/>
        <v>*</v>
      </c>
    </row>
    <row r="153" spans="1:21">
      <c r="A153" s="183" t="str">
        <f t="shared" si="17"/>
        <v>基本ケース⑤四万十町</v>
      </c>
      <c r="B153" t="s">
        <v>34</v>
      </c>
      <c r="C153">
        <v>18733</v>
      </c>
      <c r="D153" s="160">
        <v>53.29922981006095</v>
      </c>
      <c r="E153" s="160">
        <v>2.7887118045980874</v>
      </c>
      <c r="F153" s="160">
        <v>116.04614625781653</v>
      </c>
      <c r="G153" s="160">
        <v>1.4861369680241894</v>
      </c>
      <c r="H153" s="160">
        <v>0.41044288769281573</v>
      </c>
      <c r="I153" s="160">
        <v>1.2481476579126799E-5</v>
      </c>
      <c r="J153" s="160">
        <v>171.24196840507108</v>
      </c>
      <c r="K153" t="s">
        <v>41</v>
      </c>
      <c r="L153" t="s">
        <v>70</v>
      </c>
      <c r="M153" t="s">
        <v>83</v>
      </c>
      <c r="O153" s="183">
        <f t="shared" si="18"/>
        <v>50</v>
      </c>
      <c r="P153" s="183" t="str">
        <f t="shared" si="19"/>
        <v>*</v>
      </c>
      <c r="Q153" s="183">
        <f t="shared" si="20"/>
        <v>120</v>
      </c>
      <c r="R153" s="183" t="str">
        <f t="shared" si="21"/>
        <v>*</v>
      </c>
      <c r="S153" s="183" t="str">
        <f t="shared" si="22"/>
        <v>*</v>
      </c>
      <c r="T153" s="183" t="str">
        <f t="shared" si="23"/>
        <v>*</v>
      </c>
      <c r="U153" s="183">
        <f t="shared" si="24"/>
        <v>170</v>
      </c>
    </row>
    <row r="154" spans="1:21">
      <c r="A154" s="183" t="str">
        <f t="shared" si="17"/>
        <v>基本ケース⑤大月町</v>
      </c>
      <c r="B154" t="s">
        <v>35</v>
      </c>
      <c r="C154">
        <v>5783</v>
      </c>
      <c r="D154" s="160">
        <v>4.2573819334811862</v>
      </c>
      <c r="E154" s="160">
        <v>0.30787021840774259</v>
      </c>
      <c r="F154" s="160">
        <v>302.37318729922049</v>
      </c>
      <c r="G154" s="160">
        <v>0.33740554196608397</v>
      </c>
      <c r="H154" s="160">
        <v>8.7242190830788852E-2</v>
      </c>
      <c r="I154" s="160">
        <v>2.1133305216119062E-6</v>
      </c>
      <c r="J154" s="160">
        <v>307.05521907882911</v>
      </c>
      <c r="K154" t="s">
        <v>41</v>
      </c>
      <c r="L154" t="s">
        <v>70</v>
      </c>
      <c r="M154" t="s">
        <v>83</v>
      </c>
      <c r="O154" s="183" t="str">
        <f t="shared" si="18"/>
        <v>*</v>
      </c>
      <c r="P154" s="183" t="str">
        <f t="shared" si="19"/>
        <v>*</v>
      </c>
      <c r="Q154" s="183">
        <f t="shared" si="20"/>
        <v>300</v>
      </c>
      <c r="R154" s="183" t="str">
        <f t="shared" si="21"/>
        <v>*</v>
      </c>
      <c r="S154" s="183" t="str">
        <f t="shared" si="22"/>
        <v>*</v>
      </c>
      <c r="T154" s="183" t="str">
        <f t="shared" si="23"/>
        <v>*</v>
      </c>
      <c r="U154" s="183">
        <f t="shared" si="24"/>
        <v>310</v>
      </c>
    </row>
    <row r="155" spans="1:21">
      <c r="A155" s="183" t="str">
        <f t="shared" si="17"/>
        <v>基本ケース⑤三原村</v>
      </c>
      <c r="B155" t="s">
        <v>36</v>
      </c>
      <c r="C155">
        <v>1681</v>
      </c>
      <c r="D155" s="160">
        <v>11.64982962253014</v>
      </c>
      <c r="E155" s="160">
        <v>0.38368879514446724</v>
      </c>
      <c r="F155" s="160">
        <v>0</v>
      </c>
      <c r="G155" s="160">
        <v>0.54653889579885317</v>
      </c>
      <c r="H155" s="160">
        <v>0.10799989469264888</v>
      </c>
      <c r="I155" s="160">
        <v>1.7023627618987616E-6</v>
      </c>
      <c r="J155" s="160">
        <v>12.304370115384405</v>
      </c>
      <c r="K155" t="s">
        <v>41</v>
      </c>
      <c r="L155" t="s">
        <v>70</v>
      </c>
      <c r="M155" t="s">
        <v>83</v>
      </c>
      <c r="O155" s="183">
        <f t="shared" si="18"/>
        <v>10</v>
      </c>
      <c r="P155" s="183" t="str">
        <f t="shared" si="19"/>
        <v>*</v>
      </c>
      <c r="Q155" s="183">
        <f t="shared" si="20"/>
        <v>0</v>
      </c>
      <c r="R155" s="183" t="str">
        <f t="shared" si="21"/>
        <v>*</v>
      </c>
      <c r="S155" s="183" t="str">
        <f t="shared" si="22"/>
        <v>*</v>
      </c>
      <c r="T155" s="183" t="str">
        <f t="shared" si="23"/>
        <v>*</v>
      </c>
      <c r="U155" s="183">
        <f t="shared" si="24"/>
        <v>10</v>
      </c>
    </row>
    <row r="156" spans="1:21">
      <c r="A156" s="183" t="str">
        <f t="shared" si="17"/>
        <v>基本ケース⑤黒潮町</v>
      </c>
      <c r="B156" t="s">
        <v>37</v>
      </c>
      <c r="C156">
        <v>12366</v>
      </c>
      <c r="D156" s="160">
        <v>176.37668583933569</v>
      </c>
      <c r="E156" s="160">
        <v>7.7216053741106228</v>
      </c>
      <c r="F156" s="160">
        <v>1528.977847545385</v>
      </c>
      <c r="G156" s="160">
        <v>5.599174048620033</v>
      </c>
      <c r="H156" s="160">
        <v>10.206684426222031</v>
      </c>
      <c r="I156" s="160">
        <v>3.0606649976591312E-5</v>
      </c>
      <c r="J156" s="160">
        <v>1721.1604224662126</v>
      </c>
      <c r="K156" t="s">
        <v>41</v>
      </c>
      <c r="L156" t="s">
        <v>70</v>
      </c>
      <c r="M156" t="s">
        <v>83</v>
      </c>
      <c r="O156" s="183">
        <f t="shared" si="18"/>
        <v>180</v>
      </c>
      <c r="P156" s="183">
        <f t="shared" si="19"/>
        <v>10</v>
      </c>
      <c r="Q156" s="183">
        <f t="shared" si="20"/>
        <v>1500</v>
      </c>
      <c r="R156" s="183">
        <f t="shared" si="21"/>
        <v>10</v>
      </c>
      <c r="S156" s="183">
        <f t="shared" si="22"/>
        <v>10</v>
      </c>
      <c r="T156" s="183" t="str">
        <f t="shared" si="23"/>
        <v>*</v>
      </c>
      <c r="U156" s="183">
        <f t="shared" si="24"/>
        <v>1700</v>
      </c>
    </row>
    <row r="157" spans="1:21">
      <c r="A157" s="183" t="str">
        <f t="shared" si="17"/>
        <v>基本ケース⑤合計</v>
      </c>
      <c r="B157" t="s">
        <v>84</v>
      </c>
      <c r="C157">
        <v>764456</v>
      </c>
      <c r="D157" s="160">
        <v>2622.4691126257958</v>
      </c>
      <c r="E157" s="160">
        <v>167.6464160666203</v>
      </c>
      <c r="F157" s="160">
        <v>23165.019567104991</v>
      </c>
      <c r="G157" s="160">
        <v>60.853435371496722</v>
      </c>
      <c r="H157" s="160">
        <v>256.21992510623039</v>
      </c>
      <c r="I157" s="160">
        <v>1.5899947121961742E-3</v>
      </c>
      <c r="J157" s="160">
        <v>26104.563630203233</v>
      </c>
      <c r="K157" t="s">
        <v>41</v>
      </c>
      <c r="L157" t="s">
        <v>70</v>
      </c>
      <c r="M157" t="s">
        <v>83</v>
      </c>
      <c r="O157" s="183">
        <f t="shared" si="18"/>
        <v>2600</v>
      </c>
      <c r="P157" s="183">
        <f t="shared" si="19"/>
        <v>170</v>
      </c>
      <c r="Q157" s="183">
        <f t="shared" si="20"/>
        <v>23000</v>
      </c>
      <c r="R157" s="183">
        <f t="shared" si="21"/>
        <v>60</v>
      </c>
      <c r="S157" s="183">
        <f t="shared" si="22"/>
        <v>260</v>
      </c>
      <c r="T157" s="183" t="str">
        <f t="shared" si="23"/>
        <v>*</v>
      </c>
      <c r="U157" s="183">
        <f t="shared" si="24"/>
        <v>26000</v>
      </c>
    </row>
    <row r="158" spans="1:21">
      <c r="A158" s="183" t="str">
        <f t="shared" si="17"/>
        <v>基本ケース⑤0</v>
      </c>
      <c r="B158">
        <v>0</v>
      </c>
      <c r="C158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0</v>
      </c>
      <c r="K158" t="s">
        <v>41</v>
      </c>
      <c r="L158" t="s">
        <v>70</v>
      </c>
      <c r="M158">
        <v>0</v>
      </c>
      <c r="O158" s="183">
        <f t="shared" si="18"/>
        <v>0</v>
      </c>
      <c r="P158" s="183">
        <f t="shared" si="19"/>
        <v>0</v>
      </c>
      <c r="Q158" s="183">
        <f t="shared" si="20"/>
        <v>0</v>
      </c>
      <c r="R158" s="183">
        <f t="shared" si="21"/>
        <v>0</v>
      </c>
      <c r="S158" s="183">
        <f t="shared" si="22"/>
        <v>0</v>
      </c>
      <c r="T158" s="183">
        <f t="shared" si="23"/>
        <v>0</v>
      </c>
      <c r="U158" s="183">
        <f t="shared" si="24"/>
        <v>0</v>
      </c>
    </row>
    <row r="159" spans="1:21">
      <c r="A159" s="183" t="str">
        <f t="shared" si="17"/>
        <v>基本ケース⑤死者数</v>
      </c>
      <c r="B159" t="s">
        <v>80</v>
      </c>
      <c r="C159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160">
        <v>0</v>
      </c>
      <c r="K159" t="s">
        <v>41</v>
      </c>
      <c r="L159" t="s">
        <v>70</v>
      </c>
      <c r="M159">
        <v>0</v>
      </c>
      <c r="O159" s="183">
        <f t="shared" si="18"/>
        <v>0</v>
      </c>
      <c r="P159" s="183">
        <f t="shared" si="19"/>
        <v>0</v>
      </c>
      <c r="Q159" s="183">
        <f t="shared" si="20"/>
        <v>0</v>
      </c>
      <c r="R159" s="183">
        <f t="shared" si="21"/>
        <v>0</v>
      </c>
      <c r="S159" s="183">
        <f t="shared" si="22"/>
        <v>0</v>
      </c>
      <c r="T159" s="183">
        <f t="shared" si="23"/>
        <v>0</v>
      </c>
      <c r="U159" s="183">
        <f t="shared" si="24"/>
        <v>0</v>
      </c>
    </row>
    <row r="160" spans="1:21">
      <c r="A160" s="183" t="str">
        <f t="shared" si="17"/>
        <v>基本ケース⑤地震動：基本ケース、津波ケース⑤、夏12時、早期避難率20%</v>
      </c>
      <c r="B160" t="s">
        <v>97</v>
      </c>
      <c r="C160">
        <v>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t="s">
        <v>41</v>
      </c>
      <c r="L160" t="s">
        <v>70</v>
      </c>
      <c r="M160">
        <v>0</v>
      </c>
      <c r="O160" s="183">
        <f t="shared" si="18"/>
        <v>0</v>
      </c>
      <c r="P160" s="183">
        <f t="shared" si="19"/>
        <v>0</v>
      </c>
      <c r="Q160" s="183">
        <f t="shared" si="20"/>
        <v>0</v>
      </c>
      <c r="R160" s="183">
        <f t="shared" si="21"/>
        <v>0</v>
      </c>
      <c r="S160" s="183">
        <f t="shared" si="22"/>
        <v>0</v>
      </c>
      <c r="T160" s="183">
        <f t="shared" si="23"/>
        <v>0</v>
      </c>
      <c r="U160" s="183">
        <f t="shared" si="24"/>
        <v>0</v>
      </c>
    </row>
    <row r="161" spans="1:21">
      <c r="A161" s="183" t="str">
        <f t="shared" si="17"/>
        <v>基本ケース⑤市町村名</v>
      </c>
      <c r="B161" t="s">
        <v>86</v>
      </c>
      <c r="C161" t="s">
        <v>87</v>
      </c>
      <c r="D161" s="160" t="s">
        <v>88</v>
      </c>
      <c r="E161" s="160">
        <v>0</v>
      </c>
      <c r="F161" s="160" t="s">
        <v>89</v>
      </c>
      <c r="G161" s="160" t="s">
        <v>90</v>
      </c>
      <c r="H161" s="160" t="s">
        <v>91</v>
      </c>
      <c r="I161" s="160" t="s">
        <v>92</v>
      </c>
      <c r="J161" s="160" t="s">
        <v>84</v>
      </c>
      <c r="K161" t="s">
        <v>41</v>
      </c>
      <c r="L161" t="s">
        <v>70</v>
      </c>
      <c r="M161">
        <v>0</v>
      </c>
      <c r="O161" s="183" t="e">
        <f t="shared" si="18"/>
        <v>#VALUE!</v>
      </c>
      <c r="P161" s="183">
        <f t="shared" si="19"/>
        <v>0</v>
      </c>
      <c r="Q161" s="183" t="e">
        <f t="shared" si="20"/>
        <v>#VALUE!</v>
      </c>
      <c r="R161" s="183" t="e">
        <f t="shared" si="21"/>
        <v>#VALUE!</v>
      </c>
      <c r="S161" s="183" t="e">
        <f t="shared" si="22"/>
        <v>#VALUE!</v>
      </c>
      <c r="T161" s="183" t="e">
        <f t="shared" si="23"/>
        <v>#VALUE!</v>
      </c>
      <c r="U161" s="183" t="e">
        <f t="shared" si="24"/>
        <v>#VALUE!</v>
      </c>
    </row>
    <row r="162" spans="1:21">
      <c r="A162" s="183" t="str">
        <f t="shared" si="17"/>
        <v>基本ケース⑤0</v>
      </c>
      <c r="B162">
        <v>0</v>
      </c>
      <c r="C162">
        <v>0</v>
      </c>
      <c r="D162" s="160">
        <v>0</v>
      </c>
      <c r="E162" s="160" t="s">
        <v>93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t="s">
        <v>41</v>
      </c>
      <c r="L162" t="s">
        <v>70</v>
      </c>
      <c r="M162">
        <v>0</v>
      </c>
      <c r="O162" s="183">
        <f t="shared" si="18"/>
        <v>0</v>
      </c>
      <c r="P162" s="183" t="e">
        <f t="shared" si="19"/>
        <v>#VALUE!</v>
      </c>
      <c r="Q162" s="183">
        <f t="shared" si="20"/>
        <v>0</v>
      </c>
      <c r="R162" s="183">
        <f t="shared" si="21"/>
        <v>0</v>
      </c>
      <c r="S162" s="183">
        <f t="shared" si="22"/>
        <v>0</v>
      </c>
      <c r="T162" s="183">
        <f t="shared" si="23"/>
        <v>0</v>
      </c>
      <c r="U162" s="183">
        <f t="shared" si="24"/>
        <v>0</v>
      </c>
    </row>
    <row r="163" spans="1:21">
      <c r="A163" s="183" t="str">
        <f t="shared" si="17"/>
        <v>基本ケース⑤0</v>
      </c>
      <c r="B163">
        <v>0</v>
      </c>
      <c r="C163">
        <v>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t="s">
        <v>41</v>
      </c>
      <c r="L163" t="s">
        <v>70</v>
      </c>
      <c r="M163">
        <v>0</v>
      </c>
      <c r="O163" s="183">
        <f t="shared" si="18"/>
        <v>0</v>
      </c>
      <c r="P163" s="183">
        <f t="shared" si="19"/>
        <v>0</v>
      </c>
      <c r="Q163" s="183">
        <f t="shared" si="20"/>
        <v>0</v>
      </c>
      <c r="R163" s="183">
        <f t="shared" si="21"/>
        <v>0</v>
      </c>
      <c r="S163" s="183">
        <f t="shared" si="22"/>
        <v>0</v>
      </c>
      <c r="T163" s="183">
        <f t="shared" si="23"/>
        <v>0</v>
      </c>
      <c r="U163" s="183">
        <f t="shared" si="24"/>
        <v>0</v>
      </c>
    </row>
    <row r="164" spans="1:21">
      <c r="A164" s="183" t="str">
        <f t="shared" si="17"/>
        <v>基本ケース⑤0</v>
      </c>
      <c r="B164">
        <v>0</v>
      </c>
      <c r="C164">
        <v>0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t="s">
        <v>41</v>
      </c>
      <c r="L164" t="s">
        <v>70</v>
      </c>
      <c r="M164">
        <v>0</v>
      </c>
      <c r="O164" s="183">
        <f t="shared" si="18"/>
        <v>0</v>
      </c>
      <c r="P164" s="183">
        <f t="shared" si="19"/>
        <v>0</v>
      </c>
      <c r="Q164" s="183">
        <f t="shared" si="20"/>
        <v>0</v>
      </c>
      <c r="R164" s="183">
        <f t="shared" si="21"/>
        <v>0</v>
      </c>
      <c r="S164" s="183">
        <f t="shared" si="22"/>
        <v>0</v>
      </c>
      <c r="T164" s="183">
        <f t="shared" si="23"/>
        <v>0</v>
      </c>
      <c r="U164" s="183">
        <f t="shared" si="24"/>
        <v>0</v>
      </c>
    </row>
    <row r="165" spans="1:21">
      <c r="A165" s="183" t="str">
        <f t="shared" si="17"/>
        <v>基本ケース⑤高知市</v>
      </c>
      <c r="B165" t="s">
        <v>4</v>
      </c>
      <c r="C165">
        <v>353217</v>
      </c>
      <c r="D165" s="160">
        <v>702.3548477315735</v>
      </c>
      <c r="E165" s="160">
        <v>37.144266395113782</v>
      </c>
      <c r="F165" s="160">
        <v>2706.5077485678767</v>
      </c>
      <c r="G165" s="160">
        <v>9.3635811963284095</v>
      </c>
      <c r="H165" s="160">
        <v>29.296126104385834</v>
      </c>
      <c r="I165" s="160">
        <v>0.60804149221385784</v>
      </c>
      <c r="J165" s="160">
        <v>3448.1303450923783</v>
      </c>
      <c r="K165" t="s">
        <v>41</v>
      </c>
      <c r="L165" t="s">
        <v>70</v>
      </c>
      <c r="M165" t="s">
        <v>94</v>
      </c>
      <c r="O165" s="183">
        <f t="shared" si="18"/>
        <v>700</v>
      </c>
      <c r="P165" s="183">
        <f t="shared" si="19"/>
        <v>40</v>
      </c>
      <c r="Q165" s="183">
        <f t="shared" si="20"/>
        <v>2700</v>
      </c>
      <c r="R165" s="183">
        <f t="shared" si="21"/>
        <v>10</v>
      </c>
      <c r="S165" s="183">
        <f t="shared" si="22"/>
        <v>30</v>
      </c>
      <c r="T165" s="183" t="str">
        <f t="shared" si="23"/>
        <v>*</v>
      </c>
      <c r="U165" s="183">
        <f t="shared" si="24"/>
        <v>3400</v>
      </c>
    </row>
    <row r="166" spans="1:21">
      <c r="A166" s="183" t="str">
        <f t="shared" si="17"/>
        <v>基本ケース⑤室戸市</v>
      </c>
      <c r="B166" t="s">
        <v>5</v>
      </c>
      <c r="C166">
        <v>14904</v>
      </c>
      <c r="D166" s="160">
        <v>153.86541638795782</v>
      </c>
      <c r="E166" s="160">
        <v>5.1998819526744642</v>
      </c>
      <c r="F166" s="160">
        <v>568.89209092246892</v>
      </c>
      <c r="G166" s="160">
        <v>4.3642406581841549</v>
      </c>
      <c r="H166" s="160">
        <v>13.421598549850996</v>
      </c>
      <c r="I166" s="160">
        <v>1.7047692268593456E-2</v>
      </c>
      <c r="J166" s="160">
        <v>740.56039421073046</v>
      </c>
      <c r="K166" t="s">
        <v>41</v>
      </c>
      <c r="L166" t="s">
        <v>70</v>
      </c>
      <c r="M166" t="s">
        <v>94</v>
      </c>
      <c r="O166" s="183">
        <f t="shared" si="18"/>
        <v>150</v>
      </c>
      <c r="P166" s="183">
        <f t="shared" si="19"/>
        <v>10</v>
      </c>
      <c r="Q166" s="183">
        <f t="shared" si="20"/>
        <v>570</v>
      </c>
      <c r="R166" s="183" t="str">
        <f t="shared" si="21"/>
        <v>*</v>
      </c>
      <c r="S166" s="183">
        <f t="shared" si="22"/>
        <v>10</v>
      </c>
      <c r="T166" s="183" t="str">
        <f t="shared" si="23"/>
        <v>*</v>
      </c>
      <c r="U166" s="183">
        <f t="shared" si="24"/>
        <v>740</v>
      </c>
    </row>
    <row r="167" spans="1:21">
      <c r="A167" s="183" t="str">
        <f t="shared" si="17"/>
        <v>基本ケース⑤安芸市</v>
      </c>
      <c r="B167" t="s">
        <v>6</v>
      </c>
      <c r="C167">
        <v>19587</v>
      </c>
      <c r="D167" s="160">
        <v>216.40479577809549</v>
      </c>
      <c r="E167" s="160">
        <v>10.69132930434739</v>
      </c>
      <c r="F167" s="160">
        <v>915.20326637962876</v>
      </c>
      <c r="G167" s="160">
        <v>2.8012392318774437</v>
      </c>
      <c r="H167" s="160">
        <v>46.410443823530287</v>
      </c>
      <c r="I167" s="160">
        <v>2.0149678634929002E-2</v>
      </c>
      <c r="J167" s="160">
        <v>1180.839894891767</v>
      </c>
      <c r="K167" t="s">
        <v>41</v>
      </c>
      <c r="L167" t="s">
        <v>70</v>
      </c>
      <c r="M167" t="s">
        <v>94</v>
      </c>
      <c r="O167" s="183">
        <f t="shared" si="18"/>
        <v>220</v>
      </c>
      <c r="P167" s="183">
        <f t="shared" si="19"/>
        <v>10</v>
      </c>
      <c r="Q167" s="183">
        <f t="shared" si="20"/>
        <v>920</v>
      </c>
      <c r="R167" s="183" t="str">
        <f t="shared" si="21"/>
        <v>*</v>
      </c>
      <c r="S167" s="183">
        <f t="shared" si="22"/>
        <v>50</v>
      </c>
      <c r="T167" s="183" t="str">
        <f t="shared" si="23"/>
        <v>*</v>
      </c>
      <c r="U167" s="183">
        <f t="shared" si="24"/>
        <v>1200</v>
      </c>
    </row>
    <row r="168" spans="1:21">
      <c r="A168" s="183" t="str">
        <f t="shared" si="17"/>
        <v>基本ケース⑤南国市</v>
      </c>
      <c r="B168" t="s">
        <v>7</v>
      </c>
      <c r="C168">
        <v>52216</v>
      </c>
      <c r="D168" s="160">
        <v>83.797827749744442</v>
      </c>
      <c r="E168" s="160">
        <v>4.084515209423297</v>
      </c>
      <c r="F168" s="160">
        <v>911.58241093120625</v>
      </c>
      <c r="G168" s="160">
        <v>0.26334957765718769</v>
      </c>
      <c r="H168" s="160">
        <v>1.449434289670716</v>
      </c>
      <c r="I168" s="160">
        <v>4.9180917855799713E-2</v>
      </c>
      <c r="J168" s="160">
        <v>997.14220346613445</v>
      </c>
      <c r="K168" t="s">
        <v>41</v>
      </c>
      <c r="L168" t="s">
        <v>70</v>
      </c>
      <c r="M168" t="s">
        <v>94</v>
      </c>
      <c r="O168" s="183">
        <f t="shared" si="18"/>
        <v>80</v>
      </c>
      <c r="P168" s="183" t="str">
        <f t="shared" si="19"/>
        <v>*</v>
      </c>
      <c r="Q168" s="183">
        <f t="shared" si="20"/>
        <v>910</v>
      </c>
      <c r="R168" s="183" t="str">
        <f t="shared" si="21"/>
        <v>*</v>
      </c>
      <c r="S168" s="183" t="str">
        <f t="shared" si="22"/>
        <v>*</v>
      </c>
      <c r="T168" s="183" t="str">
        <f t="shared" si="23"/>
        <v>*</v>
      </c>
      <c r="U168" s="183">
        <f t="shared" si="24"/>
        <v>1000</v>
      </c>
    </row>
    <row r="169" spans="1:21">
      <c r="A169" s="183" t="str">
        <f t="shared" si="17"/>
        <v>基本ケース⑤土佐市</v>
      </c>
      <c r="B169" t="s">
        <v>8</v>
      </c>
      <c r="C169">
        <v>26818</v>
      </c>
      <c r="D169" s="160">
        <v>50.720912433440006</v>
      </c>
      <c r="E169" s="160">
        <v>3.1800483892531073</v>
      </c>
      <c r="F169" s="160">
        <v>1626.9002917930068</v>
      </c>
      <c r="G169" s="160">
        <v>1.6837727510507481</v>
      </c>
      <c r="H169" s="160">
        <v>0.62379306803153323</v>
      </c>
      <c r="I169" s="160">
        <v>1.9737356972189136E-2</v>
      </c>
      <c r="J169" s="160">
        <v>1679.9485074025013</v>
      </c>
      <c r="K169" t="s">
        <v>41</v>
      </c>
      <c r="L169" t="s">
        <v>70</v>
      </c>
      <c r="M169" t="s">
        <v>94</v>
      </c>
      <c r="O169" s="183">
        <f t="shared" si="18"/>
        <v>50</v>
      </c>
      <c r="P169" s="183" t="str">
        <f t="shared" si="19"/>
        <v>*</v>
      </c>
      <c r="Q169" s="183">
        <f t="shared" si="20"/>
        <v>1600</v>
      </c>
      <c r="R169" s="183" t="str">
        <f t="shared" si="21"/>
        <v>*</v>
      </c>
      <c r="S169" s="183" t="str">
        <f t="shared" si="22"/>
        <v>*</v>
      </c>
      <c r="T169" s="183" t="str">
        <f t="shared" si="23"/>
        <v>*</v>
      </c>
      <c r="U169" s="183">
        <f t="shared" si="24"/>
        <v>1700</v>
      </c>
    </row>
    <row r="170" spans="1:21">
      <c r="A170" s="183" t="str">
        <f t="shared" si="17"/>
        <v>基本ケース⑤須崎市</v>
      </c>
      <c r="B170" t="s">
        <v>9</v>
      </c>
      <c r="C170">
        <v>25623</v>
      </c>
      <c r="D170" s="160">
        <v>44.897721484545421</v>
      </c>
      <c r="E170" s="160">
        <v>2.295594836283255</v>
      </c>
      <c r="F170" s="160">
        <v>1895.1083523721595</v>
      </c>
      <c r="G170" s="160">
        <v>2.3944912268970127</v>
      </c>
      <c r="H170" s="160">
        <v>2.2498223971039595</v>
      </c>
      <c r="I170" s="160">
        <v>1.1715004234322011E-2</v>
      </c>
      <c r="J170" s="160">
        <v>1944.6621024849403</v>
      </c>
      <c r="K170" t="s">
        <v>41</v>
      </c>
      <c r="L170" t="s">
        <v>70</v>
      </c>
      <c r="M170" t="s">
        <v>94</v>
      </c>
      <c r="O170" s="183">
        <f t="shared" si="18"/>
        <v>40</v>
      </c>
      <c r="P170" s="183" t="str">
        <f t="shared" si="19"/>
        <v>*</v>
      </c>
      <c r="Q170" s="183">
        <f t="shared" si="20"/>
        <v>1900</v>
      </c>
      <c r="R170" s="183" t="str">
        <f t="shared" si="21"/>
        <v>*</v>
      </c>
      <c r="S170" s="183" t="str">
        <f t="shared" si="22"/>
        <v>*</v>
      </c>
      <c r="T170" s="183" t="str">
        <f t="shared" si="23"/>
        <v>*</v>
      </c>
      <c r="U170" s="183">
        <f t="shared" si="24"/>
        <v>1900</v>
      </c>
    </row>
    <row r="171" spans="1:21">
      <c r="A171" s="183" t="str">
        <f t="shared" si="17"/>
        <v>基本ケース⑤宿毛市</v>
      </c>
      <c r="B171" t="s">
        <v>10</v>
      </c>
      <c r="C171">
        <v>23137</v>
      </c>
      <c r="D171" s="160">
        <v>10.097397405979747</v>
      </c>
      <c r="E171" s="160">
        <v>0.83151166146488587</v>
      </c>
      <c r="F171" s="160">
        <v>571.77580426919894</v>
      </c>
      <c r="G171" s="160">
        <v>0.43325098268158302</v>
      </c>
      <c r="H171" s="160">
        <v>0.21536285627931184</v>
      </c>
      <c r="I171" s="160">
        <v>7.7059066812622413E-3</v>
      </c>
      <c r="J171" s="160">
        <v>582.52952142082086</v>
      </c>
      <c r="K171" t="s">
        <v>41</v>
      </c>
      <c r="L171" t="s">
        <v>70</v>
      </c>
      <c r="M171" t="s">
        <v>94</v>
      </c>
      <c r="O171" s="183">
        <f t="shared" si="18"/>
        <v>10</v>
      </c>
      <c r="P171" s="183" t="str">
        <f t="shared" si="19"/>
        <v>*</v>
      </c>
      <c r="Q171" s="183">
        <f t="shared" si="20"/>
        <v>570</v>
      </c>
      <c r="R171" s="183" t="str">
        <f t="shared" si="21"/>
        <v>*</v>
      </c>
      <c r="S171" s="183" t="str">
        <f t="shared" si="22"/>
        <v>*</v>
      </c>
      <c r="T171" s="183" t="str">
        <f t="shared" si="23"/>
        <v>*</v>
      </c>
      <c r="U171" s="183">
        <f t="shared" si="24"/>
        <v>580</v>
      </c>
    </row>
    <row r="172" spans="1:21">
      <c r="A172" s="183" t="str">
        <f t="shared" si="17"/>
        <v>基本ケース⑤土佐清水市</v>
      </c>
      <c r="B172" t="s">
        <v>11</v>
      </c>
      <c r="C172">
        <v>15786</v>
      </c>
      <c r="D172" s="160">
        <v>127.5882427940998</v>
      </c>
      <c r="E172" s="160">
        <v>5.6993089289664933</v>
      </c>
      <c r="F172" s="160">
        <v>1062.3044553381251</v>
      </c>
      <c r="G172" s="160">
        <v>4.5584241769740661</v>
      </c>
      <c r="H172" s="160">
        <v>9.4171000254850057</v>
      </c>
      <c r="I172" s="160">
        <v>1.4916873185573207E-2</v>
      </c>
      <c r="J172" s="160">
        <v>1203.8831392078696</v>
      </c>
      <c r="K172" t="s">
        <v>41</v>
      </c>
      <c r="L172" t="s">
        <v>70</v>
      </c>
      <c r="M172" t="s">
        <v>94</v>
      </c>
      <c r="O172" s="183">
        <f t="shared" si="18"/>
        <v>130</v>
      </c>
      <c r="P172" s="183">
        <f t="shared" si="19"/>
        <v>10</v>
      </c>
      <c r="Q172" s="183">
        <f t="shared" si="20"/>
        <v>1100</v>
      </c>
      <c r="R172" s="183" t="str">
        <f t="shared" si="21"/>
        <v>*</v>
      </c>
      <c r="S172" s="183">
        <f t="shared" si="22"/>
        <v>10</v>
      </c>
      <c r="T172" s="183" t="str">
        <f t="shared" si="23"/>
        <v>*</v>
      </c>
      <c r="U172" s="183">
        <f t="shared" si="24"/>
        <v>1200</v>
      </c>
    </row>
    <row r="173" spans="1:21">
      <c r="A173" s="183" t="str">
        <f t="shared" si="17"/>
        <v>基本ケース⑤四万十市</v>
      </c>
      <c r="B173" t="s">
        <v>12</v>
      </c>
      <c r="C173">
        <v>37078</v>
      </c>
      <c r="D173" s="160">
        <v>104.15616737802205</v>
      </c>
      <c r="E173" s="160">
        <v>5.0907711563833988</v>
      </c>
      <c r="F173" s="160">
        <v>464.35769874232011</v>
      </c>
      <c r="G173" s="160">
        <v>5.3111757074858037</v>
      </c>
      <c r="H173" s="160">
        <v>2.7212732623259002</v>
      </c>
      <c r="I173" s="160">
        <v>2.1165199311081021E-2</v>
      </c>
      <c r="J173" s="160">
        <v>576.56748028946504</v>
      </c>
      <c r="K173" t="s">
        <v>41</v>
      </c>
      <c r="L173" t="s">
        <v>70</v>
      </c>
      <c r="M173" t="s">
        <v>94</v>
      </c>
      <c r="O173" s="183">
        <f t="shared" si="18"/>
        <v>100</v>
      </c>
      <c r="P173" s="183">
        <f t="shared" si="19"/>
        <v>10</v>
      </c>
      <c r="Q173" s="183">
        <f t="shared" si="20"/>
        <v>460</v>
      </c>
      <c r="R173" s="183">
        <f t="shared" si="21"/>
        <v>10</v>
      </c>
      <c r="S173" s="183" t="str">
        <f t="shared" si="22"/>
        <v>*</v>
      </c>
      <c r="T173" s="183" t="str">
        <f t="shared" si="23"/>
        <v>*</v>
      </c>
      <c r="U173" s="183">
        <f t="shared" si="24"/>
        <v>580</v>
      </c>
    </row>
    <row r="174" spans="1:21">
      <c r="A174" s="183" t="str">
        <f t="shared" si="17"/>
        <v>基本ケース⑤香南市</v>
      </c>
      <c r="B174" t="s">
        <v>13</v>
      </c>
      <c r="C174">
        <v>29794</v>
      </c>
      <c r="D174" s="160">
        <v>83.847917532954909</v>
      </c>
      <c r="E174" s="160">
        <v>4.6752141959863174</v>
      </c>
      <c r="F174" s="160">
        <v>384.00359534888639</v>
      </c>
      <c r="G174" s="160">
        <v>0.6078787763027057</v>
      </c>
      <c r="H174" s="160">
        <v>1.3357452364648914</v>
      </c>
      <c r="I174" s="160">
        <v>2.7079474093134694E-2</v>
      </c>
      <c r="J174" s="160">
        <v>469.82221636870202</v>
      </c>
      <c r="K174" t="s">
        <v>41</v>
      </c>
      <c r="L174" t="s">
        <v>70</v>
      </c>
      <c r="M174" t="s">
        <v>94</v>
      </c>
      <c r="O174" s="183">
        <f t="shared" si="18"/>
        <v>80</v>
      </c>
      <c r="P174" s="183" t="str">
        <f t="shared" si="19"/>
        <v>*</v>
      </c>
      <c r="Q174" s="183">
        <f t="shared" si="20"/>
        <v>380</v>
      </c>
      <c r="R174" s="183" t="str">
        <f t="shared" si="21"/>
        <v>*</v>
      </c>
      <c r="S174" s="183" t="str">
        <f t="shared" si="22"/>
        <v>*</v>
      </c>
      <c r="T174" s="183" t="str">
        <f t="shared" si="23"/>
        <v>*</v>
      </c>
      <c r="U174" s="183">
        <f t="shared" si="24"/>
        <v>470</v>
      </c>
    </row>
    <row r="175" spans="1:21">
      <c r="A175" s="183" t="str">
        <f t="shared" si="17"/>
        <v>基本ケース⑤香美市</v>
      </c>
      <c r="B175" t="s">
        <v>14</v>
      </c>
      <c r="C175">
        <v>27891</v>
      </c>
      <c r="D175" s="160">
        <v>68.563566393713941</v>
      </c>
      <c r="E175" s="160">
        <v>2.9049978921843165</v>
      </c>
      <c r="F175" s="160">
        <v>0</v>
      </c>
      <c r="G175" s="160">
        <v>1.0844041970692866</v>
      </c>
      <c r="H175" s="160">
        <v>3.0033131833222892</v>
      </c>
      <c r="I175" s="160">
        <v>1.4954057275109527E-2</v>
      </c>
      <c r="J175" s="160">
        <v>72.666237831380627</v>
      </c>
      <c r="K175" t="s">
        <v>41</v>
      </c>
      <c r="L175" t="s">
        <v>70</v>
      </c>
      <c r="M175" t="s">
        <v>94</v>
      </c>
      <c r="O175" s="183">
        <f t="shared" si="18"/>
        <v>70</v>
      </c>
      <c r="P175" s="183" t="str">
        <f t="shared" si="19"/>
        <v>*</v>
      </c>
      <c r="Q175" s="183">
        <f t="shared" si="20"/>
        <v>0</v>
      </c>
      <c r="R175" s="183" t="str">
        <f t="shared" si="21"/>
        <v>*</v>
      </c>
      <c r="S175" s="183" t="str">
        <f t="shared" si="22"/>
        <v>*</v>
      </c>
      <c r="T175" s="183" t="str">
        <f t="shared" si="23"/>
        <v>*</v>
      </c>
      <c r="U175" s="183">
        <f t="shared" si="24"/>
        <v>70</v>
      </c>
    </row>
    <row r="176" spans="1:21">
      <c r="A176" s="183" t="str">
        <f t="shared" si="17"/>
        <v>基本ケース⑤東洋町</v>
      </c>
      <c r="B176" t="s">
        <v>15</v>
      </c>
      <c r="C176">
        <v>2784</v>
      </c>
      <c r="D176" s="160">
        <v>7.1176516304845752</v>
      </c>
      <c r="E176" s="160">
        <v>0.22468269833689836</v>
      </c>
      <c r="F176" s="160">
        <v>64.811826061920726</v>
      </c>
      <c r="G176" s="160">
        <v>0.34105483231998907</v>
      </c>
      <c r="H176" s="160">
        <v>0.77132135544455871</v>
      </c>
      <c r="I176" s="160">
        <v>6.0506964728514918E-3</v>
      </c>
      <c r="J176" s="160">
        <v>73.047904576642694</v>
      </c>
      <c r="K176" t="s">
        <v>41</v>
      </c>
      <c r="L176" t="s">
        <v>70</v>
      </c>
      <c r="M176" t="s">
        <v>94</v>
      </c>
      <c r="O176" s="183">
        <f t="shared" si="18"/>
        <v>10</v>
      </c>
      <c r="P176" s="183" t="str">
        <f t="shared" si="19"/>
        <v>*</v>
      </c>
      <c r="Q176" s="183">
        <f t="shared" si="20"/>
        <v>60</v>
      </c>
      <c r="R176" s="183" t="str">
        <f t="shared" si="21"/>
        <v>*</v>
      </c>
      <c r="S176" s="183" t="str">
        <f t="shared" si="22"/>
        <v>*</v>
      </c>
      <c r="T176" s="183" t="str">
        <f t="shared" si="23"/>
        <v>*</v>
      </c>
      <c r="U176" s="183">
        <f t="shared" si="24"/>
        <v>70</v>
      </c>
    </row>
    <row r="177" spans="1:21">
      <c r="A177" s="183" t="str">
        <f t="shared" si="17"/>
        <v>基本ケース⑤奈半利町</v>
      </c>
      <c r="B177" t="s">
        <v>16</v>
      </c>
      <c r="C177">
        <v>3467</v>
      </c>
      <c r="D177" s="160">
        <v>79.126866206942722</v>
      </c>
      <c r="E177" s="160">
        <v>4.3491000939080093</v>
      </c>
      <c r="F177" s="160">
        <v>90.595319096035553</v>
      </c>
      <c r="G177" s="160">
        <v>1.2259426909020399</v>
      </c>
      <c r="H177" s="160">
        <v>26.858958970712965</v>
      </c>
      <c r="I177" s="160">
        <v>6.294565667408848E-3</v>
      </c>
      <c r="J177" s="160">
        <v>197.8133815302607</v>
      </c>
      <c r="K177" t="s">
        <v>41</v>
      </c>
      <c r="L177" t="s">
        <v>70</v>
      </c>
      <c r="M177" t="s">
        <v>94</v>
      </c>
      <c r="O177" s="183">
        <f t="shared" si="18"/>
        <v>80</v>
      </c>
      <c r="P177" s="183" t="str">
        <f t="shared" si="19"/>
        <v>*</v>
      </c>
      <c r="Q177" s="183">
        <f t="shared" si="20"/>
        <v>90</v>
      </c>
      <c r="R177" s="183" t="str">
        <f t="shared" si="21"/>
        <v>*</v>
      </c>
      <c r="S177" s="183">
        <f t="shared" si="22"/>
        <v>30</v>
      </c>
      <c r="T177" s="183" t="str">
        <f t="shared" si="23"/>
        <v>*</v>
      </c>
      <c r="U177" s="183">
        <f t="shared" si="24"/>
        <v>200</v>
      </c>
    </row>
    <row r="178" spans="1:21">
      <c r="A178" s="183" t="str">
        <f t="shared" si="17"/>
        <v>基本ケース⑤田野町</v>
      </c>
      <c r="B178" t="s">
        <v>17</v>
      </c>
      <c r="C178">
        <v>3060</v>
      </c>
      <c r="D178" s="160">
        <v>89.365040364194215</v>
      </c>
      <c r="E178" s="160">
        <v>3.8773560869416017</v>
      </c>
      <c r="F178" s="160">
        <v>49.704413087788083</v>
      </c>
      <c r="G178" s="160">
        <v>0.51314388530385868</v>
      </c>
      <c r="H178" s="160">
        <v>62.605680684829956</v>
      </c>
      <c r="I178" s="160">
        <v>1.4864602908144469E-2</v>
      </c>
      <c r="J178" s="160">
        <v>202.20314262502427</v>
      </c>
      <c r="K178" t="s">
        <v>41</v>
      </c>
      <c r="L178" t="s">
        <v>70</v>
      </c>
      <c r="M178" t="s">
        <v>94</v>
      </c>
      <c r="O178" s="183">
        <f t="shared" si="18"/>
        <v>90</v>
      </c>
      <c r="P178" s="183" t="str">
        <f t="shared" si="19"/>
        <v>*</v>
      </c>
      <c r="Q178" s="183">
        <f t="shared" si="20"/>
        <v>50</v>
      </c>
      <c r="R178" s="183" t="str">
        <f t="shared" si="21"/>
        <v>*</v>
      </c>
      <c r="S178" s="183">
        <f t="shared" si="22"/>
        <v>60</v>
      </c>
      <c r="T178" s="183" t="str">
        <f t="shared" si="23"/>
        <v>*</v>
      </c>
      <c r="U178" s="183">
        <f t="shared" si="24"/>
        <v>200</v>
      </c>
    </row>
    <row r="179" spans="1:21">
      <c r="A179" s="183" t="str">
        <f t="shared" si="17"/>
        <v>基本ケース⑤安田町</v>
      </c>
      <c r="B179" t="s">
        <v>18</v>
      </c>
      <c r="C179">
        <v>2678</v>
      </c>
      <c r="D179" s="160">
        <v>60.265077381446133</v>
      </c>
      <c r="E179" s="160">
        <v>2.4503471109593371</v>
      </c>
      <c r="F179" s="160">
        <v>61.719752564005226</v>
      </c>
      <c r="G179" s="160">
        <v>2.6382141846437936</v>
      </c>
      <c r="H179" s="160">
        <v>9.2661635320625795</v>
      </c>
      <c r="I179" s="160">
        <v>2.9673739145944264E-3</v>
      </c>
      <c r="J179" s="160">
        <v>133.89217503607236</v>
      </c>
      <c r="K179" t="s">
        <v>41</v>
      </c>
      <c r="L179" t="s">
        <v>70</v>
      </c>
      <c r="M179" t="s">
        <v>94</v>
      </c>
      <c r="O179" s="183">
        <f t="shared" si="18"/>
        <v>60</v>
      </c>
      <c r="P179" s="183" t="str">
        <f t="shared" si="19"/>
        <v>*</v>
      </c>
      <c r="Q179" s="183">
        <f t="shared" si="20"/>
        <v>60</v>
      </c>
      <c r="R179" s="183" t="str">
        <f t="shared" si="21"/>
        <v>*</v>
      </c>
      <c r="S179" s="183">
        <f t="shared" si="22"/>
        <v>10</v>
      </c>
      <c r="T179" s="183" t="str">
        <f t="shared" si="23"/>
        <v>*</v>
      </c>
      <c r="U179" s="183">
        <f t="shared" si="24"/>
        <v>130</v>
      </c>
    </row>
    <row r="180" spans="1:21">
      <c r="A180" s="183" t="str">
        <f t="shared" si="17"/>
        <v>基本ケース⑤北川村</v>
      </c>
      <c r="B180" t="s">
        <v>19</v>
      </c>
      <c r="C180">
        <v>1349</v>
      </c>
      <c r="D180" s="160">
        <v>18.462035499398006</v>
      </c>
      <c r="E180" s="160">
        <v>0.56573507696422554</v>
      </c>
      <c r="F180" s="160">
        <v>0</v>
      </c>
      <c r="G180" s="160">
        <v>0.81725159109903744</v>
      </c>
      <c r="H180" s="160">
        <v>0.93342048310263159</v>
      </c>
      <c r="I180" s="160">
        <v>6.6447042330032861E-4</v>
      </c>
      <c r="J180" s="160">
        <v>20.213372044022972</v>
      </c>
      <c r="K180" t="s">
        <v>41</v>
      </c>
      <c r="L180" t="s">
        <v>70</v>
      </c>
      <c r="M180" t="s">
        <v>94</v>
      </c>
      <c r="O180" s="183">
        <f t="shared" si="18"/>
        <v>20</v>
      </c>
      <c r="P180" s="183" t="str">
        <f t="shared" si="19"/>
        <v>*</v>
      </c>
      <c r="Q180" s="183">
        <f t="shared" si="20"/>
        <v>0</v>
      </c>
      <c r="R180" s="183" t="str">
        <f t="shared" si="21"/>
        <v>*</v>
      </c>
      <c r="S180" s="183" t="str">
        <f t="shared" si="22"/>
        <v>*</v>
      </c>
      <c r="T180" s="183" t="str">
        <f t="shared" si="23"/>
        <v>*</v>
      </c>
      <c r="U180" s="183">
        <f t="shared" si="24"/>
        <v>20</v>
      </c>
    </row>
    <row r="181" spans="1:21">
      <c r="A181" s="183" t="str">
        <f t="shared" si="17"/>
        <v>基本ケース⑤馬路村</v>
      </c>
      <c r="B181" t="s">
        <v>20</v>
      </c>
      <c r="C181">
        <v>1061</v>
      </c>
      <c r="D181" s="160">
        <v>4.2632535692672784</v>
      </c>
      <c r="E181" s="160">
        <v>0.16200587149816814</v>
      </c>
      <c r="F181" s="160">
        <v>0</v>
      </c>
      <c r="G181" s="160">
        <v>0.35224684885608559</v>
      </c>
      <c r="H181" s="160">
        <v>0.45658095612861449</v>
      </c>
      <c r="I181" s="160">
        <v>5.4102480486036681E-4</v>
      </c>
      <c r="J181" s="160">
        <v>5.0726223990568391</v>
      </c>
      <c r="K181" t="s">
        <v>41</v>
      </c>
      <c r="L181" t="s">
        <v>70</v>
      </c>
      <c r="M181" t="s">
        <v>94</v>
      </c>
      <c r="O181" s="183" t="str">
        <f t="shared" si="18"/>
        <v>*</v>
      </c>
      <c r="P181" s="183" t="str">
        <f t="shared" si="19"/>
        <v>*</v>
      </c>
      <c r="Q181" s="183">
        <f t="shared" si="20"/>
        <v>0</v>
      </c>
      <c r="R181" s="183" t="str">
        <f t="shared" si="21"/>
        <v>*</v>
      </c>
      <c r="S181" s="183" t="str">
        <f t="shared" si="22"/>
        <v>*</v>
      </c>
      <c r="T181" s="183" t="str">
        <f t="shared" si="23"/>
        <v>*</v>
      </c>
      <c r="U181" s="183">
        <f t="shared" si="24"/>
        <v>10</v>
      </c>
    </row>
    <row r="182" spans="1:21">
      <c r="A182" s="183" t="str">
        <f t="shared" si="17"/>
        <v>基本ケース⑤芸西村</v>
      </c>
      <c r="B182" t="s">
        <v>21</v>
      </c>
      <c r="C182">
        <v>4139</v>
      </c>
      <c r="D182" s="160">
        <v>19.393679972823769</v>
      </c>
      <c r="E182" s="160">
        <v>1.2769264723409834</v>
      </c>
      <c r="F182" s="160">
        <v>85.88264083276205</v>
      </c>
      <c r="G182" s="160">
        <v>0.16431110257315021</v>
      </c>
      <c r="H182" s="160">
        <v>0.67854446682442005</v>
      </c>
      <c r="I182" s="160">
        <v>3.7283168290561482E-4</v>
      </c>
      <c r="J182" s="160">
        <v>106.11954920666629</v>
      </c>
      <c r="K182" t="s">
        <v>41</v>
      </c>
      <c r="L182" t="s">
        <v>70</v>
      </c>
      <c r="M182" t="s">
        <v>94</v>
      </c>
      <c r="O182" s="183">
        <f t="shared" si="18"/>
        <v>20</v>
      </c>
      <c r="P182" s="183" t="str">
        <f t="shared" si="19"/>
        <v>*</v>
      </c>
      <c r="Q182" s="183">
        <f t="shared" si="20"/>
        <v>90</v>
      </c>
      <c r="R182" s="183" t="str">
        <f t="shared" si="21"/>
        <v>*</v>
      </c>
      <c r="S182" s="183" t="str">
        <f t="shared" si="22"/>
        <v>*</v>
      </c>
      <c r="T182" s="183" t="str">
        <f t="shared" si="23"/>
        <v>*</v>
      </c>
      <c r="U182" s="183">
        <f t="shared" si="24"/>
        <v>110</v>
      </c>
    </row>
    <row r="183" spans="1:21">
      <c r="A183" s="183" t="str">
        <f t="shared" si="17"/>
        <v>基本ケース⑤本山町</v>
      </c>
      <c r="B183" t="s">
        <v>22</v>
      </c>
      <c r="C183">
        <v>3986</v>
      </c>
      <c r="D183" s="160">
        <v>0</v>
      </c>
      <c r="E183" s="160">
        <v>2.4568043247395803E-2</v>
      </c>
      <c r="F183" s="160">
        <v>0</v>
      </c>
      <c r="G183" s="160">
        <v>8.4520062627058935E-45</v>
      </c>
      <c r="H183" s="160">
        <v>3.6418568691146743E-4</v>
      </c>
      <c r="I183" s="160">
        <v>3.0716778240456764E-3</v>
      </c>
      <c r="J183" s="160">
        <v>3.4358635109571437E-3</v>
      </c>
      <c r="K183" t="s">
        <v>41</v>
      </c>
      <c r="L183" t="s">
        <v>70</v>
      </c>
      <c r="M183" t="s">
        <v>94</v>
      </c>
      <c r="O183" s="183">
        <f t="shared" si="18"/>
        <v>0</v>
      </c>
      <c r="P183" s="183" t="str">
        <f t="shared" si="19"/>
        <v>*</v>
      </c>
      <c r="Q183" s="183">
        <f t="shared" si="20"/>
        <v>0</v>
      </c>
      <c r="R183" s="183" t="str">
        <f t="shared" si="21"/>
        <v>*</v>
      </c>
      <c r="S183" s="183" t="str">
        <f t="shared" si="22"/>
        <v>*</v>
      </c>
      <c r="T183" s="183" t="str">
        <f t="shared" si="23"/>
        <v>*</v>
      </c>
      <c r="U183" s="183" t="str">
        <f t="shared" si="24"/>
        <v>*</v>
      </c>
    </row>
    <row r="184" spans="1:21">
      <c r="A184" s="183" t="str">
        <f t="shared" si="17"/>
        <v>基本ケース⑤大豊町</v>
      </c>
      <c r="B184" t="s">
        <v>23</v>
      </c>
      <c r="C184">
        <v>4713</v>
      </c>
      <c r="D184" s="160">
        <v>2.7759193091423082</v>
      </c>
      <c r="E184" s="160">
        <v>0.11056560591007934</v>
      </c>
      <c r="F184" s="160">
        <v>0</v>
      </c>
      <c r="G184" s="160">
        <v>0.18117098471450505</v>
      </c>
      <c r="H184" s="160">
        <v>9.8632004807135028E-3</v>
      </c>
      <c r="I184" s="160">
        <v>8.7429881469741394E-4</v>
      </c>
      <c r="J184" s="160">
        <v>2.9678277931522241</v>
      </c>
      <c r="K184" t="s">
        <v>41</v>
      </c>
      <c r="L184" t="s">
        <v>70</v>
      </c>
      <c r="M184" t="s">
        <v>94</v>
      </c>
      <c r="O184" s="183" t="str">
        <f t="shared" si="18"/>
        <v>*</v>
      </c>
      <c r="P184" s="183" t="str">
        <f t="shared" si="19"/>
        <v>*</v>
      </c>
      <c r="Q184" s="183">
        <f t="shared" si="20"/>
        <v>0</v>
      </c>
      <c r="R184" s="183" t="str">
        <f t="shared" si="21"/>
        <v>*</v>
      </c>
      <c r="S184" s="183" t="str">
        <f t="shared" si="22"/>
        <v>*</v>
      </c>
      <c r="T184" s="183" t="str">
        <f t="shared" si="23"/>
        <v>*</v>
      </c>
      <c r="U184" s="183" t="str">
        <f t="shared" si="24"/>
        <v>*</v>
      </c>
    </row>
    <row r="185" spans="1:21">
      <c r="A185" s="183" t="str">
        <f t="shared" si="17"/>
        <v>基本ケース⑤土佐町</v>
      </c>
      <c r="B185" t="s">
        <v>24</v>
      </c>
      <c r="C185">
        <v>4386</v>
      </c>
      <c r="D185" s="160">
        <v>0</v>
      </c>
      <c r="E185" s="160">
        <v>2.7895859801432221E-2</v>
      </c>
      <c r="F185" s="160">
        <v>0</v>
      </c>
      <c r="G185" s="160">
        <v>1.0840293573962242E-31</v>
      </c>
      <c r="H185" s="160">
        <v>7.2386460050427343E-4</v>
      </c>
      <c r="I185" s="160">
        <v>2.4096635072765366E-4</v>
      </c>
      <c r="J185" s="160">
        <v>9.6483095123192707E-4</v>
      </c>
      <c r="K185" t="s">
        <v>41</v>
      </c>
      <c r="L185" t="s">
        <v>70</v>
      </c>
      <c r="M185" t="s">
        <v>94</v>
      </c>
      <c r="O185" s="183">
        <f t="shared" si="18"/>
        <v>0</v>
      </c>
      <c r="P185" s="183" t="str">
        <f t="shared" si="19"/>
        <v>*</v>
      </c>
      <c r="Q185" s="183">
        <f t="shared" si="20"/>
        <v>0</v>
      </c>
      <c r="R185" s="183" t="str">
        <f t="shared" si="21"/>
        <v>*</v>
      </c>
      <c r="S185" s="183" t="str">
        <f t="shared" si="22"/>
        <v>*</v>
      </c>
      <c r="T185" s="183" t="str">
        <f t="shared" si="23"/>
        <v>*</v>
      </c>
      <c r="U185" s="183" t="str">
        <f t="shared" si="24"/>
        <v>*</v>
      </c>
    </row>
    <row r="186" spans="1:21">
      <c r="A186" s="183" t="str">
        <f t="shared" si="17"/>
        <v>基本ケース⑤大川村</v>
      </c>
      <c r="B186" t="s">
        <v>25</v>
      </c>
      <c r="C186">
        <v>427</v>
      </c>
      <c r="D186" s="160">
        <v>0</v>
      </c>
      <c r="E186" s="160">
        <v>2.2406335407517716E-3</v>
      </c>
      <c r="F186" s="160">
        <v>0</v>
      </c>
      <c r="G186" s="160">
        <v>0</v>
      </c>
      <c r="H186" s="160">
        <v>4.7646878825784332E-5</v>
      </c>
      <c r="I186" s="160">
        <v>2.2107181045758074E-5</v>
      </c>
      <c r="J186" s="160">
        <v>6.9754059871542399E-5</v>
      </c>
      <c r="K186" t="s">
        <v>41</v>
      </c>
      <c r="L186" t="s">
        <v>70</v>
      </c>
      <c r="M186" t="s">
        <v>94</v>
      </c>
      <c r="O186" s="183">
        <f t="shared" si="18"/>
        <v>0</v>
      </c>
      <c r="P186" s="183" t="str">
        <f t="shared" si="19"/>
        <v>*</v>
      </c>
      <c r="Q186" s="183">
        <f t="shared" si="20"/>
        <v>0</v>
      </c>
      <c r="R186" s="183">
        <f t="shared" si="21"/>
        <v>0</v>
      </c>
      <c r="S186" s="183" t="str">
        <f t="shared" si="22"/>
        <v>*</v>
      </c>
      <c r="T186" s="183" t="str">
        <f t="shared" si="23"/>
        <v>*</v>
      </c>
      <c r="U186" s="183" t="str">
        <f t="shared" si="24"/>
        <v>*</v>
      </c>
    </row>
    <row r="187" spans="1:21">
      <c r="A187" s="183" t="str">
        <f t="shared" si="17"/>
        <v>基本ケース⑤いの町</v>
      </c>
      <c r="B187" t="s">
        <v>26</v>
      </c>
      <c r="C187">
        <v>21716</v>
      </c>
      <c r="D187" s="160">
        <v>12.819555246850314</v>
      </c>
      <c r="E187" s="160">
        <v>0.76489635354846863</v>
      </c>
      <c r="F187" s="160">
        <v>0</v>
      </c>
      <c r="G187" s="160">
        <v>0.73845848102250156</v>
      </c>
      <c r="H187" s="160">
        <v>9.1031642931197101E-2</v>
      </c>
      <c r="I187" s="160">
        <v>3.450292229870232E-3</v>
      </c>
      <c r="J187" s="160">
        <v>13.652495663033882</v>
      </c>
      <c r="K187" t="s">
        <v>41</v>
      </c>
      <c r="L187" t="s">
        <v>70</v>
      </c>
      <c r="M187" t="s">
        <v>94</v>
      </c>
      <c r="O187" s="183">
        <f t="shared" si="18"/>
        <v>10</v>
      </c>
      <c r="P187" s="183" t="str">
        <f t="shared" si="19"/>
        <v>*</v>
      </c>
      <c r="Q187" s="183">
        <f t="shared" si="20"/>
        <v>0</v>
      </c>
      <c r="R187" s="183" t="str">
        <f t="shared" si="21"/>
        <v>*</v>
      </c>
      <c r="S187" s="183" t="str">
        <f t="shared" si="22"/>
        <v>*</v>
      </c>
      <c r="T187" s="183" t="str">
        <f t="shared" si="23"/>
        <v>*</v>
      </c>
      <c r="U187" s="183">
        <f t="shared" si="24"/>
        <v>10</v>
      </c>
    </row>
    <row r="188" spans="1:21">
      <c r="A188" s="183" t="str">
        <f t="shared" si="17"/>
        <v>基本ケース⑤仁淀川町</v>
      </c>
      <c r="B188" t="s">
        <v>27</v>
      </c>
      <c r="C188">
        <v>6649</v>
      </c>
      <c r="D188" s="160">
        <v>1.8129337757631071E-2</v>
      </c>
      <c r="E188" s="160">
        <v>4.5723003768625328E-2</v>
      </c>
      <c r="F188" s="160">
        <v>0</v>
      </c>
      <c r="G188" s="160">
        <v>1.5836457139961841E-3</v>
      </c>
      <c r="H188" s="160">
        <v>2.5150839307569637E-3</v>
      </c>
      <c r="I188" s="160">
        <v>2.4121597402045917E-3</v>
      </c>
      <c r="J188" s="160">
        <v>2.4640227142588809E-2</v>
      </c>
      <c r="K188" t="s">
        <v>41</v>
      </c>
      <c r="L188" t="s">
        <v>70</v>
      </c>
      <c r="M188" t="s">
        <v>94</v>
      </c>
      <c r="O188" s="183" t="str">
        <f t="shared" si="18"/>
        <v>*</v>
      </c>
      <c r="P188" s="183" t="str">
        <f t="shared" si="19"/>
        <v>*</v>
      </c>
      <c r="Q188" s="183">
        <f t="shared" si="20"/>
        <v>0</v>
      </c>
      <c r="R188" s="183" t="str">
        <f t="shared" si="21"/>
        <v>*</v>
      </c>
      <c r="S188" s="183" t="str">
        <f t="shared" si="22"/>
        <v>*</v>
      </c>
      <c r="T188" s="183" t="str">
        <f t="shared" si="23"/>
        <v>*</v>
      </c>
      <c r="U188" s="183" t="str">
        <f t="shared" si="24"/>
        <v>*</v>
      </c>
    </row>
    <row r="189" spans="1:21">
      <c r="A189" s="183" t="str">
        <f t="shared" si="17"/>
        <v>基本ケース⑤中土佐町</v>
      </c>
      <c r="B189" t="s">
        <v>28</v>
      </c>
      <c r="C189">
        <v>6927</v>
      </c>
      <c r="D189" s="160">
        <v>15.820961830385192</v>
      </c>
      <c r="E189" s="160">
        <v>0.76218047785941112</v>
      </c>
      <c r="F189" s="160">
        <v>1054.5779090801168</v>
      </c>
      <c r="G189" s="160">
        <v>0.32968340681601777</v>
      </c>
      <c r="H189" s="160">
        <v>1.6242879318939814</v>
      </c>
      <c r="I189" s="160">
        <v>1.9850369636744821E-3</v>
      </c>
      <c r="J189" s="160">
        <v>1072.3548272861758</v>
      </c>
      <c r="K189" t="s">
        <v>41</v>
      </c>
      <c r="L189" t="s">
        <v>70</v>
      </c>
      <c r="M189" t="s">
        <v>94</v>
      </c>
      <c r="O189" s="183">
        <f t="shared" si="18"/>
        <v>20</v>
      </c>
      <c r="P189" s="183" t="str">
        <f t="shared" si="19"/>
        <v>*</v>
      </c>
      <c r="Q189" s="183">
        <f t="shared" si="20"/>
        <v>1100</v>
      </c>
      <c r="R189" s="183" t="str">
        <f t="shared" si="21"/>
        <v>*</v>
      </c>
      <c r="S189" s="183" t="str">
        <f t="shared" si="22"/>
        <v>*</v>
      </c>
      <c r="T189" s="183" t="str">
        <f t="shared" si="23"/>
        <v>*</v>
      </c>
      <c r="U189" s="183">
        <f t="shared" si="24"/>
        <v>1100</v>
      </c>
    </row>
    <row r="190" spans="1:21">
      <c r="A190" s="183" t="str">
        <f t="shared" si="17"/>
        <v>基本ケース⑤佐川町</v>
      </c>
      <c r="B190" t="s">
        <v>29</v>
      </c>
      <c r="C190">
        <v>12447</v>
      </c>
      <c r="D190" s="160">
        <v>14.191836021498181</v>
      </c>
      <c r="E190" s="160">
        <v>0.72330263946602613</v>
      </c>
      <c r="F190" s="160">
        <v>0</v>
      </c>
      <c r="G190" s="160">
        <v>0.23665420922860142</v>
      </c>
      <c r="H190" s="160">
        <v>0.13795575262927309</v>
      </c>
      <c r="I190" s="160">
        <v>5.8801507574314047E-3</v>
      </c>
      <c r="J190" s="160">
        <v>14.572326134113487</v>
      </c>
      <c r="K190" t="s">
        <v>41</v>
      </c>
      <c r="L190" t="s">
        <v>70</v>
      </c>
      <c r="M190" t="s">
        <v>94</v>
      </c>
      <c r="O190" s="183">
        <f t="shared" si="18"/>
        <v>10</v>
      </c>
      <c r="P190" s="183" t="str">
        <f t="shared" si="19"/>
        <v>*</v>
      </c>
      <c r="Q190" s="183">
        <f t="shared" si="20"/>
        <v>0</v>
      </c>
      <c r="R190" s="183" t="str">
        <f t="shared" si="21"/>
        <v>*</v>
      </c>
      <c r="S190" s="183" t="str">
        <f t="shared" si="22"/>
        <v>*</v>
      </c>
      <c r="T190" s="183" t="str">
        <f t="shared" si="23"/>
        <v>*</v>
      </c>
      <c r="U190" s="183">
        <f t="shared" si="24"/>
        <v>10</v>
      </c>
    </row>
    <row r="191" spans="1:21">
      <c r="A191" s="183" t="str">
        <f t="shared" si="17"/>
        <v>基本ケース⑤越知町</v>
      </c>
      <c r="B191" t="s">
        <v>30</v>
      </c>
      <c r="C191">
        <v>6095</v>
      </c>
      <c r="D191" s="160">
        <v>0.84880827782671686</v>
      </c>
      <c r="E191" s="160">
        <v>0.12789265919528667</v>
      </c>
      <c r="F191" s="160">
        <v>0</v>
      </c>
      <c r="G191" s="160">
        <v>2.1488905833103054E-2</v>
      </c>
      <c r="H191" s="160">
        <v>0.13322534724463173</v>
      </c>
      <c r="I191" s="160">
        <v>3.9395042335690529E-3</v>
      </c>
      <c r="J191" s="160">
        <v>1.0074620351380206</v>
      </c>
      <c r="K191" t="s">
        <v>41</v>
      </c>
      <c r="L191" t="s">
        <v>70</v>
      </c>
      <c r="M191" t="s">
        <v>94</v>
      </c>
      <c r="O191" s="183" t="str">
        <f t="shared" si="18"/>
        <v>*</v>
      </c>
      <c r="P191" s="183" t="str">
        <f t="shared" si="19"/>
        <v>*</v>
      </c>
      <c r="Q191" s="183">
        <f t="shared" si="20"/>
        <v>0</v>
      </c>
      <c r="R191" s="183" t="str">
        <f t="shared" si="21"/>
        <v>*</v>
      </c>
      <c r="S191" s="183" t="str">
        <f t="shared" si="22"/>
        <v>*</v>
      </c>
      <c r="T191" s="183" t="str">
        <f t="shared" si="23"/>
        <v>*</v>
      </c>
      <c r="U191" s="183" t="str">
        <f t="shared" si="24"/>
        <v>*</v>
      </c>
    </row>
    <row r="192" spans="1:21">
      <c r="A192" s="183" t="str">
        <f t="shared" si="17"/>
        <v>基本ケース⑤檮原町</v>
      </c>
      <c r="B192" t="s">
        <v>31</v>
      </c>
      <c r="C192">
        <v>3984</v>
      </c>
      <c r="D192" s="160">
        <v>3.4697896770692051E-2</v>
      </c>
      <c r="E192" s="160">
        <v>4.2941866969613288E-2</v>
      </c>
      <c r="F192" s="160">
        <v>0</v>
      </c>
      <c r="G192" s="160">
        <v>2.4678047658526795E-3</v>
      </c>
      <c r="H192" s="160">
        <v>1.4741059286376588E-3</v>
      </c>
      <c r="I192" s="160">
        <v>6.0460751309428045E-4</v>
      </c>
      <c r="J192" s="160">
        <v>3.9244414978276666E-2</v>
      </c>
      <c r="K192" t="s">
        <v>41</v>
      </c>
      <c r="L192" t="s">
        <v>70</v>
      </c>
      <c r="M192" t="s">
        <v>94</v>
      </c>
      <c r="O192" s="183" t="str">
        <f t="shared" si="18"/>
        <v>*</v>
      </c>
      <c r="P192" s="183" t="str">
        <f t="shared" si="19"/>
        <v>*</v>
      </c>
      <c r="Q192" s="183">
        <f t="shared" si="20"/>
        <v>0</v>
      </c>
      <c r="R192" s="183" t="str">
        <f t="shared" si="21"/>
        <v>*</v>
      </c>
      <c r="S192" s="183" t="str">
        <f t="shared" si="22"/>
        <v>*</v>
      </c>
      <c r="T192" s="183" t="str">
        <f t="shared" si="23"/>
        <v>*</v>
      </c>
      <c r="U192" s="183" t="str">
        <f t="shared" si="24"/>
        <v>*</v>
      </c>
    </row>
    <row r="193" spans="1:21">
      <c r="A193" s="183" t="str">
        <f t="shared" si="17"/>
        <v>基本ケース⑤日高村</v>
      </c>
      <c r="B193" t="s">
        <v>32</v>
      </c>
      <c r="C193">
        <v>5063</v>
      </c>
      <c r="D193" s="160">
        <v>0.89811044500179016</v>
      </c>
      <c r="E193" s="160">
        <v>0.10483815337469245</v>
      </c>
      <c r="F193" s="160">
        <v>0</v>
      </c>
      <c r="G193" s="160">
        <v>7.1696103100884923E-2</v>
      </c>
      <c r="H193" s="160">
        <v>3.0175952814961758E-3</v>
      </c>
      <c r="I193" s="160">
        <v>5.6247905248275876E-4</v>
      </c>
      <c r="J193" s="160">
        <v>0.97338662243665397</v>
      </c>
      <c r="K193" t="s">
        <v>41</v>
      </c>
      <c r="L193" t="s">
        <v>70</v>
      </c>
      <c r="M193" t="s">
        <v>94</v>
      </c>
      <c r="O193" s="183" t="str">
        <f t="shared" si="18"/>
        <v>*</v>
      </c>
      <c r="P193" s="183" t="str">
        <f t="shared" si="19"/>
        <v>*</v>
      </c>
      <c r="Q193" s="183">
        <f t="shared" si="20"/>
        <v>0</v>
      </c>
      <c r="R193" s="183" t="str">
        <f t="shared" si="21"/>
        <v>*</v>
      </c>
      <c r="S193" s="183" t="str">
        <f t="shared" si="22"/>
        <v>*</v>
      </c>
      <c r="T193" s="183" t="str">
        <f t="shared" si="23"/>
        <v>*</v>
      </c>
      <c r="U193" s="183" t="str">
        <f t="shared" si="24"/>
        <v>*</v>
      </c>
    </row>
    <row r="194" spans="1:21">
      <c r="A194" s="183" t="str">
        <f t="shared" si="17"/>
        <v>基本ケース⑤津野町</v>
      </c>
      <c r="B194" t="s">
        <v>33</v>
      </c>
      <c r="C194">
        <v>5702</v>
      </c>
      <c r="D194" s="160">
        <v>2.82731473922169</v>
      </c>
      <c r="E194" s="160">
        <v>0.1638523260519667</v>
      </c>
      <c r="F194" s="160">
        <v>0</v>
      </c>
      <c r="G194" s="160">
        <v>0.16678917031258786</v>
      </c>
      <c r="H194" s="160">
        <v>3.0929998457155293E-2</v>
      </c>
      <c r="I194" s="160">
        <v>1.4240865666917746E-3</v>
      </c>
      <c r="J194" s="160">
        <v>3.0264579945581245</v>
      </c>
      <c r="K194" t="s">
        <v>41</v>
      </c>
      <c r="L194" t="s">
        <v>70</v>
      </c>
      <c r="M194" t="s">
        <v>94</v>
      </c>
      <c r="O194" s="183" t="str">
        <f t="shared" si="18"/>
        <v>*</v>
      </c>
      <c r="P194" s="183" t="str">
        <f t="shared" si="19"/>
        <v>*</v>
      </c>
      <c r="Q194" s="183">
        <f t="shared" si="20"/>
        <v>0</v>
      </c>
      <c r="R194" s="183" t="str">
        <f t="shared" si="21"/>
        <v>*</v>
      </c>
      <c r="S194" s="183" t="str">
        <f t="shared" si="22"/>
        <v>*</v>
      </c>
      <c r="T194" s="183" t="str">
        <f t="shared" si="23"/>
        <v>*</v>
      </c>
      <c r="U194" s="183" t="str">
        <f t="shared" si="24"/>
        <v>*</v>
      </c>
    </row>
    <row r="195" spans="1:21">
      <c r="A195" s="183" t="str">
        <f t="shared" si="17"/>
        <v>基本ケース⑤四万十町</v>
      </c>
      <c r="B195" t="s">
        <v>34</v>
      </c>
      <c r="C195">
        <v>18754</v>
      </c>
      <c r="D195" s="160">
        <v>42.823346852141079</v>
      </c>
      <c r="E195" s="160">
        <v>1.9417738576577439</v>
      </c>
      <c r="F195" s="160">
        <v>51.237898032767717</v>
      </c>
      <c r="G195" s="160">
        <v>1.0765095644170535</v>
      </c>
      <c r="H195" s="160">
        <v>0.38544477158132795</v>
      </c>
      <c r="I195" s="160">
        <v>1.6141017770929555E-3</v>
      </c>
      <c r="J195" s="160">
        <v>95.524813322684281</v>
      </c>
      <c r="K195" t="s">
        <v>41</v>
      </c>
      <c r="L195" t="s">
        <v>70</v>
      </c>
      <c r="M195" t="s">
        <v>94</v>
      </c>
      <c r="O195" s="183">
        <f t="shared" si="18"/>
        <v>40</v>
      </c>
      <c r="P195" s="183" t="str">
        <f t="shared" si="19"/>
        <v>*</v>
      </c>
      <c r="Q195" s="183">
        <f t="shared" si="20"/>
        <v>50</v>
      </c>
      <c r="R195" s="183" t="str">
        <f t="shared" si="21"/>
        <v>*</v>
      </c>
      <c r="S195" s="183" t="str">
        <f t="shared" si="22"/>
        <v>*</v>
      </c>
      <c r="T195" s="183" t="str">
        <f t="shared" si="23"/>
        <v>*</v>
      </c>
      <c r="U195" s="183">
        <f t="shared" si="24"/>
        <v>100</v>
      </c>
    </row>
    <row r="196" spans="1:21">
      <c r="A196" s="183" t="str">
        <f t="shared" ref="A196:A259" si="25">K196&amp;L196&amp;B196</f>
        <v>基本ケース⑤大月町</v>
      </c>
      <c r="B196" t="s">
        <v>35</v>
      </c>
      <c r="C196">
        <v>5373</v>
      </c>
      <c r="D196" s="160">
        <v>3.009249986672033</v>
      </c>
      <c r="E196" s="160">
        <v>0.18319704423786881</v>
      </c>
      <c r="F196" s="160">
        <v>229.4027963690194</v>
      </c>
      <c r="G196" s="160">
        <v>0.24149938839799584</v>
      </c>
      <c r="H196" s="160">
        <v>4.8279388316166155E-2</v>
      </c>
      <c r="I196" s="160">
        <v>9.6315346161473874E-4</v>
      </c>
      <c r="J196" s="160">
        <v>232.7027882858672</v>
      </c>
      <c r="K196" t="s">
        <v>41</v>
      </c>
      <c r="L196" t="s">
        <v>70</v>
      </c>
      <c r="M196" t="s">
        <v>94</v>
      </c>
      <c r="O196" s="183" t="str">
        <f t="shared" ref="O196:O259" si="26">IF(D196&gt;10000,ROUND(D196,-3),IF(D196&gt;1000,ROUND(D196,-2),IF(D196&gt;=5,IF(D196&lt;10,ROUND(D196,-1),ROUND(D196,-1)),IF(D196=0,0,"*"))))</f>
        <v>*</v>
      </c>
      <c r="P196" s="183" t="str">
        <f t="shared" ref="P196:P259" si="27">IF(E196&gt;10000,ROUND(E196,-3),IF(E196&gt;1000,ROUND(E196,-2),IF(E196&gt;=5,IF(E196&lt;10,ROUND(E196,-1),ROUND(E196,-1)),IF(E196=0,0,"*"))))</f>
        <v>*</v>
      </c>
      <c r="Q196" s="183">
        <f t="shared" ref="Q196:Q259" si="28">IF(F196&gt;10000,ROUND(F196,-3),IF(F196&gt;1000,ROUND(F196,-2),IF(F196&gt;=5,IF(F196&lt;10,ROUND(F196,-1),ROUND(F196,-1)),IF(F196=0,0,"*"))))</f>
        <v>230</v>
      </c>
      <c r="R196" s="183" t="str">
        <f t="shared" ref="R196:R259" si="29">IF(G196&gt;10000,ROUND(G196,-3),IF(G196&gt;1000,ROUND(G196,-2),IF(G196&gt;=5,IF(G196&lt;10,ROUND(G196,-1),ROUND(G196,-1)),IF(G196=0,0,"*"))))</f>
        <v>*</v>
      </c>
      <c r="S196" s="183" t="str">
        <f t="shared" ref="S196:S259" si="30">IF(H196&gt;10000,ROUND(H196,-3),IF(H196&gt;1000,ROUND(H196,-2),IF(H196&gt;=5,IF(H196&lt;10,ROUND(H196,-1),ROUND(H196,-1)),IF(H196=0,0,"*"))))</f>
        <v>*</v>
      </c>
      <c r="T196" s="183" t="str">
        <f t="shared" ref="T196:T259" si="31">IF(I196&gt;10000,ROUND(I196,-3),IF(I196&gt;1000,ROUND(I196,-2),IF(I196&gt;=5,IF(I196&lt;10,ROUND(I196,-1),ROUND(I196,-1)),IF(I196=0,0,"*"))))</f>
        <v>*</v>
      </c>
      <c r="U196" s="183">
        <f t="shared" ref="U196:U259" si="32">IF(J196&gt;10000,ROUND(J196,-3),IF(J196&gt;1000,ROUND(J196,-2),IF(J196&gt;=5,IF(J196&lt;10,ROUND(J196,-1),ROUND(J196,-1)),IF(J196=0,0,"*"))))</f>
        <v>230</v>
      </c>
    </row>
    <row r="197" spans="1:21">
      <c r="A197" s="183" t="str">
        <f t="shared" si="25"/>
        <v>基本ケース⑤三原村</v>
      </c>
      <c r="B197" t="s">
        <v>36</v>
      </c>
      <c r="C197">
        <v>1553</v>
      </c>
      <c r="D197" s="160">
        <v>9.6370348937582158</v>
      </c>
      <c r="E197" s="160">
        <v>0.24219632965083424</v>
      </c>
      <c r="F197" s="160">
        <v>0</v>
      </c>
      <c r="G197" s="160">
        <v>0.41569548048112981</v>
      </c>
      <c r="H197" s="160">
        <v>0.10562846471909725</v>
      </c>
      <c r="I197" s="160">
        <v>8.6419776745435654E-3</v>
      </c>
      <c r="J197" s="160">
        <v>10.167000816632985</v>
      </c>
      <c r="K197" t="s">
        <v>41</v>
      </c>
      <c r="L197" t="s">
        <v>70</v>
      </c>
      <c r="M197" t="s">
        <v>94</v>
      </c>
      <c r="O197" s="183">
        <f t="shared" si="26"/>
        <v>10</v>
      </c>
      <c r="P197" s="183" t="str">
        <f t="shared" si="27"/>
        <v>*</v>
      </c>
      <c r="Q197" s="183">
        <f t="shared" si="28"/>
        <v>0</v>
      </c>
      <c r="R197" s="183" t="str">
        <f t="shared" si="29"/>
        <v>*</v>
      </c>
      <c r="S197" s="183" t="str">
        <f t="shared" si="30"/>
        <v>*</v>
      </c>
      <c r="T197" s="183" t="str">
        <f t="shared" si="31"/>
        <v>*</v>
      </c>
      <c r="U197" s="183">
        <f t="shared" si="32"/>
        <v>10</v>
      </c>
    </row>
    <row r="198" spans="1:21">
      <c r="A198" s="183" t="str">
        <f t="shared" si="25"/>
        <v>基本ケース⑤黒潮町</v>
      </c>
      <c r="B198" t="s">
        <v>37</v>
      </c>
      <c r="C198">
        <v>11115</v>
      </c>
      <c r="D198" s="160">
        <v>128.37955342676602</v>
      </c>
      <c r="E198" s="160">
        <v>4.8240471498940183</v>
      </c>
      <c r="F198" s="160">
        <v>904.2388076179177</v>
      </c>
      <c r="G198" s="160">
        <v>4.2734056064687049</v>
      </c>
      <c r="H198" s="160">
        <v>6.9872871325366175</v>
      </c>
      <c r="I198" s="160">
        <v>1.3711604760282417E-3</v>
      </c>
      <c r="J198" s="160">
        <v>1043.8804249441653</v>
      </c>
      <c r="K198" t="s">
        <v>41</v>
      </c>
      <c r="L198" t="s">
        <v>70</v>
      </c>
      <c r="M198" t="s">
        <v>94</v>
      </c>
      <c r="O198" s="183">
        <f t="shared" si="26"/>
        <v>130</v>
      </c>
      <c r="P198" s="183" t="str">
        <f t="shared" si="27"/>
        <v>*</v>
      </c>
      <c r="Q198" s="183">
        <f t="shared" si="28"/>
        <v>900</v>
      </c>
      <c r="R198" s="183" t="str">
        <f t="shared" si="29"/>
        <v>*</v>
      </c>
      <c r="S198" s="183">
        <f t="shared" si="30"/>
        <v>10</v>
      </c>
      <c r="T198" s="183" t="str">
        <f t="shared" si="31"/>
        <v>*</v>
      </c>
      <c r="U198" s="183">
        <f t="shared" si="32"/>
        <v>1000</v>
      </c>
    </row>
    <row r="199" spans="1:21">
      <c r="A199" s="183" t="str">
        <f t="shared" si="25"/>
        <v>基本ケース⑤合計</v>
      </c>
      <c r="B199" t="s">
        <v>84</v>
      </c>
      <c r="C199">
        <v>763479</v>
      </c>
      <c r="D199" s="160">
        <v>2158.3729359584759</v>
      </c>
      <c r="E199" s="160">
        <v>104.79570533720415</v>
      </c>
      <c r="F199" s="160">
        <v>13698.807077407211</v>
      </c>
      <c r="G199" s="160">
        <v>46.675076369479292</v>
      </c>
      <c r="H199" s="160">
        <v>221.27675935865375</v>
      </c>
      <c r="I199" s="160">
        <v>0.88050697921673227</v>
      </c>
      <c r="J199" s="160">
        <v>16126.012356073041</v>
      </c>
      <c r="K199" t="s">
        <v>41</v>
      </c>
      <c r="L199" t="s">
        <v>70</v>
      </c>
      <c r="M199" t="s">
        <v>94</v>
      </c>
      <c r="O199" s="183">
        <f t="shared" si="26"/>
        <v>2200</v>
      </c>
      <c r="P199" s="183">
        <f t="shared" si="27"/>
        <v>100</v>
      </c>
      <c r="Q199" s="183">
        <f t="shared" si="28"/>
        <v>14000</v>
      </c>
      <c r="R199" s="183">
        <f t="shared" si="29"/>
        <v>50</v>
      </c>
      <c r="S199" s="183">
        <f t="shared" si="30"/>
        <v>220</v>
      </c>
      <c r="T199" s="183" t="str">
        <f t="shared" si="31"/>
        <v>*</v>
      </c>
      <c r="U199" s="183">
        <f t="shared" si="32"/>
        <v>16000</v>
      </c>
    </row>
    <row r="200" spans="1:21">
      <c r="A200" s="183" t="str">
        <f t="shared" si="25"/>
        <v>基本ケース⑤0</v>
      </c>
      <c r="B200">
        <v>0</v>
      </c>
      <c r="C200">
        <v>0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  <c r="J200" s="160">
        <v>0</v>
      </c>
      <c r="K200" t="s">
        <v>41</v>
      </c>
      <c r="L200" t="s">
        <v>70</v>
      </c>
      <c r="M200">
        <v>0</v>
      </c>
      <c r="O200" s="183">
        <f t="shared" si="26"/>
        <v>0</v>
      </c>
      <c r="P200" s="183">
        <f t="shared" si="27"/>
        <v>0</v>
      </c>
      <c r="Q200" s="183">
        <f t="shared" si="28"/>
        <v>0</v>
      </c>
      <c r="R200" s="183">
        <f t="shared" si="29"/>
        <v>0</v>
      </c>
      <c r="S200" s="183">
        <f t="shared" si="30"/>
        <v>0</v>
      </c>
      <c r="T200" s="183">
        <f t="shared" si="31"/>
        <v>0</v>
      </c>
      <c r="U200" s="183">
        <f t="shared" si="32"/>
        <v>0</v>
      </c>
    </row>
    <row r="201" spans="1:21">
      <c r="A201" s="183" t="str">
        <f t="shared" si="25"/>
        <v>基本ケース⑤死者数</v>
      </c>
      <c r="B201" t="s">
        <v>80</v>
      </c>
      <c r="C201">
        <v>0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  <c r="J201" s="160">
        <v>0</v>
      </c>
      <c r="K201" t="s">
        <v>41</v>
      </c>
      <c r="L201" t="s">
        <v>70</v>
      </c>
      <c r="M201">
        <v>0</v>
      </c>
      <c r="O201" s="183">
        <f t="shared" si="26"/>
        <v>0</v>
      </c>
      <c r="P201" s="183">
        <f t="shared" si="27"/>
        <v>0</v>
      </c>
      <c r="Q201" s="183">
        <f t="shared" si="28"/>
        <v>0</v>
      </c>
      <c r="R201" s="183">
        <f t="shared" si="29"/>
        <v>0</v>
      </c>
      <c r="S201" s="183">
        <f t="shared" si="30"/>
        <v>0</v>
      </c>
      <c r="T201" s="183">
        <f t="shared" si="31"/>
        <v>0</v>
      </c>
      <c r="U201" s="183">
        <f t="shared" si="32"/>
        <v>0</v>
      </c>
    </row>
    <row r="202" spans="1:21">
      <c r="A202" s="183" t="str">
        <f t="shared" si="25"/>
        <v>基本ケース⑤地震動：基本ケース、津波ケース⑤、冬18時、早期避難率20%</v>
      </c>
      <c r="B202" t="s">
        <v>98</v>
      </c>
      <c r="C202">
        <v>0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160">
        <v>0</v>
      </c>
      <c r="J202" s="160">
        <v>0</v>
      </c>
      <c r="K202" t="s">
        <v>41</v>
      </c>
      <c r="L202" t="s">
        <v>70</v>
      </c>
      <c r="M202">
        <v>0</v>
      </c>
      <c r="O202" s="183">
        <f t="shared" si="26"/>
        <v>0</v>
      </c>
      <c r="P202" s="183">
        <f t="shared" si="27"/>
        <v>0</v>
      </c>
      <c r="Q202" s="183">
        <f t="shared" si="28"/>
        <v>0</v>
      </c>
      <c r="R202" s="183">
        <f t="shared" si="29"/>
        <v>0</v>
      </c>
      <c r="S202" s="183">
        <f t="shared" si="30"/>
        <v>0</v>
      </c>
      <c r="T202" s="183">
        <f t="shared" si="31"/>
        <v>0</v>
      </c>
      <c r="U202" s="183">
        <f t="shared" si="32"/>
        <v>0</v>
      </c>
    </row>
    <row r="203" spans="1:21">
      <c r="A203" s="183" t="str">
        <f t="shared" si="25"/>
        <v>基本ケース⑤市町村名</v>
      </c>
      <c r="B203" t="s">
        <v>86</v>
      </c>
      <c r="C203" t="s">
        <v>87</v>
      </c>
      <c r="D203" s="160" t="s">
        <v>88</v>
      </c>
      <c r="E203" s="160">
        <v>0</v>
      </c>
      <c r="F203" s="160" t="s">
        <v>89</v>
      </c>
      <c r="G203" s="160" t="s">
        <v>90</v>
      </c>
      <c r="H203" s="160" t="s">
        <v>91</v>
      </c>
      <c r="I203" s="160" t="s">
        <v>92</v>
      </c>
      <c r="J203" s="160" t="s">
        <v>84</v>
      </c>
      <c r="K203" t="s">
        <v>41</v>
      </c>
      <c r="L203" t="s">
        <v>70</v>
      </c>
      <c r="M203">
        <v>0</v>
      </c>
      <c r="O203" s="183" t="e">
        <f t="shared" si="26"/>
        <v>#VALUE!</v>
      </c>
      <c r="P203" s="183">
        <f t="shared" si="27"/>
        <v>0</v>
      </c>
      <c r="Q203" s="183" t="e">
        <f t="shared" si="28"/>
        <v>#VALUE!</v>
      </c>
      <c r="R203" s="183" t="e">
        <f t="shared" si="29"/>
        <v>#VALUE!</v>
      </c>
      <c r="S203" s="183" t="e">
        <f t="shared" si="30"/>
        <v>#VALUE!</v>
      </c>
      <c r="T203" s="183" t="e">
        <f t="shared" si="31"/>
        <v>#VALUE!</v>
      </c>
      <c r="U203" s="183" t="e">
        <f t="shared" si="32"/>
        <v>#VALUE!</v>
      </c>
    </row>
    <row r="204" spans="1:21">
      <c r="A204" s="183" t="str">
        <f t="shared" si="25"/>
        <v>基本ケース⑤0</v>
      </c>
      <c r="B204">
        <v>0</v>
      </c>
      <c r="C204">
        <v>0</v>
      </c>
      <c r="D204" s="160">
        <v>0</v>
      </c>
      <c r="E204" s="160" t="s">
        <v>93</v>
      </c>
      <c r="F204" s="160">
        <v>0</v>
      </c>
      <c r="G204" s="160">
        <v>0</v>
      </c>
      <c r="H204" s="160">
        <v>0</v>
      </c>
      <c r="I204" s="160">
        <v>0</v>
      </c>
      <c r="J204" s="160">
        <v>0</v>
      </c>
      <c r="K204" t="s">
        <v>41</v>
      </c>
      <c r="L204" t="s">
        <v>70</v>
      </c>
      <c r="M204">
        <v>0</v>
      </c>
      <c r="O204" s="183">
        <f t="shared" si="26"/>
        <v>0</v>
      </c>
      <c r="P204" s="183" t="e">
        <f t="shared" si="27"/>
        <v>#VALUE!</v>
      </c>
      <c r="Q204" s="183">
        <f t="shared" si="28"/>
        <v>0</v>
      </c>
      <c r="R204" s="183">
        <f t="shared" si="29"/>
        <v>0</v>
      </c>
      <c r="S204" s="183">
        <f t="shared" si="30"/>
        <v>0</v>
      </c>
      <c r="T204" s="183">
        <f t="shared" si="31"/>
        <v>0</v>
      </c>
      <c r="U204" s="183">
        <f t="shared" si="32"/>
        <v>0</v>
      </c>
    </row>
    <row r="205" spans="1:21">
      <c r="A205" s="183" t="str">
        <f t="shared" si="25"/>
        <v>基本ケース⑤0</v>
      </c>
      <c r="B205">
        <v>0</v>
      </c>
      <c r="C205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t="s">
        <v>41</v>
      </c>
      <c r="L205" t="s">
        <v>70</v>
      </c>
      <c r="M205">
        <v>0</v>
      </c>
      <c r="O205" s="183">
        <f t="shared" si="26"/>
        <v>0</v>
      </c>
      <c r="P205" s="183">
        <f t="shared" si="27"/>
        <v>0</v>
      </c>
      <c r="Q205" s="183">
        <f t="shared" si="28"/>
        <v>0</v>
      </c>
      <c r="R205" s="183">
        <f t="shared" si="29"/>
        <v>0</v>
      </c>
      <c r="S205" s="183">
        <f t="shared" si="30"/>
        <v>0</v>
      </c>
      <c r="T205" s="183">
        <f t="shared" si="31"/>
        <v>0</v>
      </c>
      <c r="U205" s="183">
        <f t="shared" si="32"/>
        <v>0</v>
      </c>
    </row>
    <row r="206" spans="1:21">
      <c r="A206" s="183" t="str">
        <f t="shared" si="25"/>
        <v>基本ケース⑤0</v>
      </c>
      <c r="B206">
        <v>0</v>
      </c>
      <c r="C206">
        <v>0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t="s">
        <v>41</v>
      </c>
      <c r="L206" t="s">
        <v>70</v>
      </c>
      <c r="M206">
        <v>0</v>
      </c>
      <c r="O206" s="183">
        <f t="shared" si="26"/>
        <v>0</v>
      </c>
      <c r="P206" s="183">
        <f t="shared" si="27"/>
        <v>0</v>
      </c>
      <c r="Q206" s="183">
        <f t="shared" si="28"/>
        <v>0</v>
      </c>
      <c r="R206" s="183">
        <f t="shared" si="29"/>
        <v>0</v>
      </c>
      <c r="S206" s="183">
        <f t="shared" si="30"/>
        <v>0</v>
      </c>
      <c r="T206" s="183">
        <f t="shared" si="31"/>
        <v>0</v>
      </c>
      <c r="U206" s="183">
        <f t="shared" si="32"/>
        <v>0</v>
      </c>
    </row>
    <row r="207" spans="1:21">
      <c r="A207" s="183" t="str">
        <f t="shared" si="25"/>
        <v>基本ケース⑤高知市</v>
      </c>
      <c r="B207" t="s">
        <v>4</v>
      </c>
      <c r="C207">
        <v>349778.6</v>
      </c>
      <c r="D207" s="160">
        <v>696.6535129245749</v>
      </c>
      <c r="E207" s="160">
        <v>40.476826901471838</v>
      </c>
      <c r="F207" s="160">
        <v>3000.5941415608804</v>
      </c>
      <c r="G207" s="160">
        <v>9.9974572478704626</v>
      </c>
      <c r="H207" s="160">
        <v>64.610699984611387</v>
      </c>
      <c r="I207" s="160">
        <v>1.7886442638088951</v>
      </c>
      <c r="J207" s="160">
        <v>3773.644455981746</v>
      </c>
      <c r="K207" t="s">
        <v>41</v>
      </c>
      <c r="L207" t="s">
        <v>70</v>
      </c>
      <c r="M207" t="s">
        <v>96</v>
      </c>
      <c r="O207" s="183">
        <f t="shared" si="26"/>
        <v>700</v>
      </c>
      <c r="P207" s="183">
        <f t="shared" si="27"/>
        <v>40</v>
      </c>
      <c r="Q207" s="183">
        <f t="shared" si="28"/>
        <v>3000</v>
      </c>
      <c r="R207" s="183">
        <f t="shared" si="29"/>
        <v>10</v>
      </c>
      <c r="S207" s="183">
        <f t="shared" si="30"/>
        <v>60</v>
      </c>
      <c r="T207" s="183" t="str">
        <f t="shared" si="31"/>
        <v>*</v>
      </c>
      <c r="U207" s="183">
        <f t="shared" si="32"/>
        <v>3800</v>
      </c>
    </row>
    <row r="208" spans="1:21">
      <c r="A208" s="183" t="str">
        <f t="shared" si="25"/>
        <v>基本ケース⑤室戸市</v>
      </c>
      <c r="B208" t="s">
        <v>5</v>
      </c>
      <c r="C208">
        <v>15011.1</v>
      </c>
      <c r="D208" s="160">
        <v>164.08490136515979</v>
      </c>
      <c r="E208" s="160">
        <v>5.6386432313054611</v>
      </c>
      <c r="F208" s="160">
        <v>610.6844004726006</v>
      </c>
      <c r="G208" s="160">
        <v>4.6098565255755179</v>
      </c>
      <c r="H208" s="160">
        <v>26.369635595720446</v>
      </c>
      <c r="I208" s="160">
        <v>3.5817096443156261E-2</v>
      </c>
      <c r="J208" s="160">
        <v>805.78461105549945</v>
      </c>
      <c r="K208" t="s">
        <v>41</v>
      </c>
      <c r="L208" t="s">
        <v>70</v>
      </c>
      <c r="M208" t="s">
        <v>96</v>
      </c>
      <c r="O208" s="183">
        <f t="shared" si="26"/>
        <v>160</v>
      </c>
      <c r="P208" s="183">
        <f t="shared" si="27"/>
        <v>10</v>
      </c>
      <c r="Q208" s="183">
        <f t="shared" si="28"/>
        <v>610</v>
      </c>
      <c r="R208" s="183" t="str">
        <f t="shared" si="29"/>
        <v>*</v>
      </c>
      <c r="S208" s="183">
        <f t="shared" si="30"/>
        <v>30</v>
      </c>
      <c r="T208" s="183" t="str">
        <f t="shared" si="31"/>
        <v>*</v>
      </c>
      <c r="U208" s="183">
        <f t="shared" si="32"/>
        <v>810</v>
      </c>
    </row>
    <row r="209" spans="1:21">
      <c r="A209" s="183" t="str">
        <f t="shared" si="25"/>
        <v>基本ケース⑤安芸市</v>
      </c>
      <c r="B209" t="s">
        <v>6</v>
      </c>
      <c r="C209">
        <v>19573</v>
      </c>
      <c r="D209" s="160">
        <v>244.82357969509874</v>
      </c>
      <c r="E209" s="160">
        <v>11.809256812568949</v>
      </c>
      <c r="F209" s="160">
        <v>1009.517827018593</v>
      </c>
      <c r="G209" s="160">
        <v>3.0982629980817706</v>
      </c>
      <c r="H209" s="160">
        <v>80.547116751450289</v>
      </c>
      <c r="I209" s="160">
        <v>5.5449575293865586E-2</v>
      </c>
      <c r="J209" s="160">
        <v>1338.0422360385176</v>
      </c>
      <c r="K209" t="s">
        <v>41</v>
      </c>
      <c r="L209" t="s">
        <v>70</v>
      </c>
      <c r="M209" t="s">
        <v>96</v>
      </c>
      <c r="O209" s="183">
        <f t="shared" si="26"/>
        <v>240</v>
      </c>
      <c r="P209" s="183">
        <f t="shared" si="27"/>
        <v>10</v>
      </c>
      <c r="Q209" s="183">
        <f t="shared" si="28"/>
        <v>1000</v>
      </c>
      <c r="R209" s="183" t="str">
        <f t="shared" si="29"/>
        <v>*</v>
      </c>
      <c r="S209" s="183">
        <f t="shared" si="30"/>
        <v>80</v>
      </c>
      <c r="T209" s="183" t="str">
        <f t="shared" si="31"/>
        <v>*</v>
      </c>
      <c r="U209" s="183">
        <f t="shared" si="32"/>
        <v>1300</v>
      </c>
    </row>
    <row r="210" spans="1:21">
      <c r="A210" s="183" t="str">
        <f t="shared" si="25"/>
        <v>基本ケース⑤南国市</v>
      </c>
      <c r="B210" t="s">
        <v>7</v>
      </c>
      <c r="C210">
        <v>51255.6</v>
      </c>
      <c r="D210" s="160">
        <v>97.435598652027977</v>
      </c>
      <c r="E210" s="160">
        <v>4.7005507141252476</v>
      </c>
      <c r="F210" s="160">
        <v>923.35113275209733</v>
      </c>
      <c r="G210" s="160">
        <v>0.30903088687396885</v>
      </c>
      <c r="H210" s="160">
        <v>2.8523964125514536</v>
      </c>
      <c r="I210" s="160">
        <v>0.13945664117246351</v>
      </c>
      <c r="J210" s="160">
        <v>1024.0876153447232</v>
      </c>
      <c r="K210" t="s">
        <v>41</v>
      </c>
      <c r="L210" t="s">
        <v>70</v>
      </c>
      <c r="M210" t="s">
        <v>96</v>
      </c>
      <c r="O210" s="183">
        <f t="shared" si="26"/>
        <v>100</v>
      </c>
      <c r="P210" s="183" t="str">
        <f t="shared" si="27"/>
        <v>*</v>
      </c>
      <c r="Q210" s="183">
        <f t="shared" si="28"/>
        <v>920</v>
      </c>
      <c r="R210" s="183" t="str">
        <f t="shared" si="29"/>
        <v>*</v>
      </c>
      <c r="S210" s="183" t="str">
        <f t="shared" si="30"/>
        <v>*</v>
      </c>
      <c r="T210" s="183" t="str">
        <f t="shared" si="31"/>
        <v>*</v>
      </c>
      <c r="U210" s="183">
        <f t="shared" si="32"/>
        <v>1000</v>
      </c>
    </row>
    <row r="211" spans="1:21">
      <c r="A211" s="183" t="str">
        <f t="shared" si="25"/>
        <v>基本ケース⑤土佐市</v>
      </c>
      <c r="B211" t="s">
        <v>8</v>
      </c>
      <c r="C211">
        <v>27471.8</v>
      </c>
      <c r="D211" s="160">
        <v>60.714775400727234</v>
      </c>
      <c r="E211" s="160">
        <v>3.7087644449737884</v>
      </c>
      <c r="F211" s="160">
        <v>2130.8659997036689</v>
      </c>
      <c r="G211" s="160">
        <v>2.0369644305065009</v>
      </c>
      <c r="H211" s="160">
        <v>2.5200096558801377</v>
      </c>
      <c r="I211" s="160">
        <v>5.0474328127170516E-2</v>
      </c>
      <c r="J211" s="160">
        <v>2196.18822351891</v>
      </c>
      <c r="K211" t="s">
        <v>41</v>
      </c>
      <c r="L211" t="s">
        <v>70</v>
      </c>
      <c r="M211" t="s">
        <v>96</v>
      </c>
      <c r="O211" s="183">
        <f t="shared" si="26"/>
        <v>60</v>
      </c>
      <c r="P211" s="183" t="str">
        <f t="shared" si="27"/>
        <v>*</v>
      </c>
      <c r="Q211" s="183">
        <f t="shared" si="28"/>
        <v>2100</v>
      </c>
      <c r="R211" s="183" t="str">
        <f t="shared" si="29"/>
        <v>*</v>
      </c>
      <c r="S211" s="183" t="str">
        <f t="shared" si="30"/>
        <v>*</v>
      </c>
      <c r="T211" s="183" t="str">
        <f t="shared" si="31"/>
        <v>*</v>
      </c>
      <c r="U211" s="183">
        <f t="shared" si="32"/>
        <v>2200</v>
      </c>
    </row>
    <row r="212" spans="1:21">
      <c r="A212" s="183" t="str">
        <f t="shared" si="25"/>
        <v>基本ケース⑤須崎市</v>
      </c>
      <c r="B212" t="s">
        <v>9</v>
      </c>
      <c r="C212">
        <v>25299.25</v>
      </c>
      <c r="D212" s="160">
        <v>50.798736785355437</v>
      </c>
      <c r="E212" s="160">
        <v>2.6337703663921461</v>
      </c>
      <c r="F212" s="160">
        <v>2373.7387727846772</v>
      </c>
      <c r="G212" s="160">
        <v>2.7449631014850939</v>
      </c>
      <c r="H212" s="160">
        <v>5.7480106062636818</v>
      </c>
      <c r="I212" s="160">
        <v>3.1589300327562561E-2</v>
      </c>
      <c r="J212" s="160">
        <v>2433.0620725781087</v>
      </c>
      <c r="K212" t="s">
        <v>41</v>
      </c>
      <c r="L212" t="s">
        <v>70</v>
      </c>
      <c r="M212" t="s">
        <v>96</v>
      </c>
      <c r="O212" s="183">
        <f t="shared" si="26"/>
        <v>50</v>
      </c>
      <c r="P212" s="183" t="str">
        <f t="shared" si="27"/>
        <v>*</v>
      </c>
      <c r="Q212" s="183">
        <f t="shared" si="28"/>
        <v>2400</v>
      </c>
      <c r="R212" s="183" t="str">
        <f t="shared" si="29"/>
        <v>*</v>
      </c>
      <c r="S212" s="183">
        <f t="shared" si="30"/>
        <v>10</v>
      </c>
      <c r="T212" s="183" t="str">
        <f t="shared" si="31"/>
        <v>*</v>
      </c>
      <c r="U212" s="183">
        <f t="shared" si="32"/>
        <v>2400</v>
      </c>
    </row>
    <row r="213" spans="1:21">
      <c r="A213" s="183" t="str">
        <f t="shared" si="25"/>
        <v>基本ケース⑤宿毛市</v>
      </c>
      <c r="B213" t="s">
        <v>10</v>
      </c>
      <c r="C213">
        <v>22952.55</v>
      </c>
      <c r="D213" s="160">
        <v>11.28185926517091</v>
      </c>
      <c r="E213" s="160">
        <v>0.95260878703552054</v>
      </c>
      <c r="F213" s="160">
        <v>724.11329642480007</v>
      </c>
      <c r="G213" s="160">
        <v>0.50705559548343337</v>
      </c>
      <c r="H213" s="160">
        <v>0.2056386227621203</v>
      </c>
      <c r="I213" s="160">
        <v>2.1671627763402465E-2</v>
      </c>
      <c r="J213" s="160">
        <v>736.12952153597996</v>
      </c>
      <c r="K213" t="s">
        <v>41</v>
      </c>
      <c r="L213" t="s">
        <v>70</v>
      </c>
      <c r="M213" t="s">
        <v>96</v>
      </c>
      <c r="O213" s="183">
        <f t="shared" si="26"/>
        <v>10</v>
      </c>
      <c r="P213" s="183" t="str">
        <f t="shared" si="27"/>
        <v>*</v>
      </c>
      <c r="Q213" s="183">
        <f t="shared" si="28"/>
        <v>720</v>
      </c>
      <c r="R213" s="183" t="str">
        <f t="shared" si="29"/>
        <v>*</v>
      </c>
      <c r="S213" s="183" t="str">
        <f t="shared" si="30"/>
        <v>*</v>
      </c>
      <c r="T213" s="183" t="str">
        <f t="shared" si="31"/>
        <v>*</v>
      </c>
      <c r="U213" s="183">
        <f t="shared" si="32"/>
        <v>740</v>
      </c>
    </row>
    <row r="214" spans="1:21">
      <c r="A214" s="183" t="str">
        <f t="shared" si="25"/>
        <v>基本ケース⑤土佐清水市</v>
      </c>
      <c r="B214" t="s">
        <v>11</v>
      </c>
      <c r="C214">
        <v>15871.05</v>
      </c>
      <c r="D214" s="160">
        <v>138.58126557801236</v>
      </c>
      <c r="E214" s="160">
        <v>5.9881316651936762</v>
      </c>
      <c r="F214" s="160">
        <v>1155.462164803143</v>
      </c>
      <c r="G214" s="160">
        <v>4.9624078411248389</v>
      </c>
      <c r="H214" s="160">
        <v>19.854180090299359</v>
      </c>
      <c r="I214" s="160">
        <v>3.2179294884549146E-2</v>
      </c>
      <c r="J214" s="160">
        <v>1318.8921976074641</v>
      </c>
      <c r="K214" t="s">
        <v>41</v>
      </c>
      <c r="L214" t="s">
        <v>70</v>
      </c>
      <c r="M214" t="s">
        <v>96</v>
      </c>
      <c r="O214" s="183">
        <f t="shared" si="26"/>
        <v>140</v>
      </c>
      <c r="P214" s="183">
        <f t="shared" si="27"/>
        <v>10</v>
      </c>
      <c r="Q214" s="183">
        <f t="shared" si="28"/>
        <v>1200</v>
      </c>
      <c r="R214" s="183" t="str">
        <f t="shared" si="29"/>
        <v>*</v>
      </c>
      <c r="S214" s="183">
        <f t="shared" si="30"/>
        <v>20</v>
      </c>
      <c r="T214" s="183" t="str">
        <f t="shared" si="31"/>
        <v>*</v>
      </c>
      <c r="U214" s="183">
        <f t="shared" si="32"/>
        <v>1300</v>
      </c>
    </row>
    <row r="215" spans="1:21">
      <c r="A215" s="183" t="str">
        <f t="shared" si="25"/>
        <v>基本ケース⑤四万十市</v>
      </c>
      <c r="B215" t="s">
        <v>12</v>
      </c>
      <c r="C215">
        <v>36677.25</v>
      </c>
      <c r="D215" s="160">
        <v>116.75141216032453</v>
      </c>
      <c r="E215" s="160">
        <v>5.6083432102511264</v>
      </c>
      <c r="F215" s="160">
        <v>608.28329829677318</v>
      </c>
      <c r="G215" s="160">
        <v>5.7473351030883322</v>
      </c>
      <c r="H215" s="160">
        <v>4.7049322426469162</v>
      </c>
      <c r="I215" s="160">
        <v>4.3500110745036978E-2</v>
      </c>
      <c r="J215" s="160">
        <v>735.53047791357801</v>
      </c>
      <c r="K215" t="s">
        <v>41</v>
      </c>
      <c r="L215" t="s">
        <v>70</v>
      </c>
      <c r="M215" t="s">
        <v>96</v>
      </c>
      <c r="O215" s="183">
        <f t="shared" si="26"/>
        <v>120</v>
      </c>
      <c r="P215" s="183">
        <f t="shared" si="27"/>
        <v>10</v>
      </c>
      <c r="Q215" s="183">
        <f t="shared" si="28"/>
        <v>610</v>
      </c>
      <c r="R215" s="183">
        <f t="shared" si="29"/>
        <v>10</v>
      </c>
      <c r="S215" s="183" t="str">
        <f t="shared" si="30"/>
        <v>*</v>
      </c>
      <c r="T215" s="183" t="str">
        <f t="shared" si="31"/>
        <v>*</v>
      </c>
      <c r="U215" s="183">
        <f t="shared" si="32"/>
        <v>740</v>
      </c>
    </row>
    <row r="216" spans="1:21">
      <c r="A216" s="183" t="str">
        <f t="shared" si="25"/>
        <v>基本ケース⑤香南市</v>
      </c>
      <c r="B216" t="s">
        <v>13</v>
      </c>
      <c r="C216">
        <v>31206.600000000002</v>
      </c>
      <c r="D216" s="160">
        <v>100.39569696133161</v>
      </c>
      <c r="E216" s="160">
        <v>5.5515869311718129</v>
      </c>
      <c r="F216" s="160">
        <v>459.89094051030281</v>
      </c>
      <c r="G216" s="160">
        <v>0.7480286931545731</v>
      </c>
      <c r="H216" s="160">
        <v>3.0148434640290085</v>
      </c>
      <c r="I216" s="160">
        <v>7.6544538074778692E-2</v>
      </c>
      <c r="J216" s="160">
        <v>564.1260541668928</v>
      </c>
      <c r="K216" t="s">
        <v>41</v>
      </c>
      <c r="L216" t="s">
        <v>70</v>
      </c>
      <c r="M216" t="s">
        <v>96</v>
      </c>
      <c r="O216" s="183">
        <f t="shared" si="26"/>
        <v>100</v>
      </c>
      <c r="P216" s="183">
        <f t="shared" si="27"/>
        <v>10</v>
      </c>
      <c r="Q216" s="183">
        <f t="shared" si="28"/>
        <v>460</v>
      </c>
      <c r="R216" s="183" t="str">
        <f t="shared" si="29"/>
        <v>*</v>
      </c>
      <c r="S216" s="183" t="str">
        <f t="shared" si="30"/>
        <v>*</v>
      </c>
      <c r="T216" s="183" t="str">
        <f t="shared" si="31"/>
        <v>*</v>
      </c>
      <c r="U216" s="183">
        <f t="shared" si="32"/>
        <v>560</v>
      </c>
    </row>
    <row r="217" spans="1:21">
      <c r="A217" s="183" t="str">
        <f t="shared" si="25"/>
        <v>基本ケース⑤香美市</v>
      </c>
      <c r="B217" t="s">
        <v>14</v>
      </c>
      <c r="C217">
        <v>28197.25</v>
      </c>
      <c r="D217" s="160">
        <v>76.541521692492324</v>
      </c>
      <c r="E217" s="160">
        <v>3.2705826185835609</v>
      </c>
      <c r="F217" s="160">
        <v>0</v>
      </c>
      <c r="G217" s="160">
        <v>1.2080692828915678</v>
      </c>
      <c r="H217" s="160">
        <v>6.7475868142427347</v>
      </c>
      <c r="I217" s="160">
        <v>3.9173284976357706E-2</v>
      </c>
      <c r="J217" s="160">
        <v>84.53635107460299</v>
      </c>
      <c r="K217" t="s">
        <v>41</v>
      </c>
      <c r="L217" t="s">
        <v>70</v>
      </c>
      <c r="M217" t="s">
        <v>96</v>
      </c>
      <c r="O217" s="183">
        <f t="shared" si="26"/>
        <v>80</v>
      </c>
      <c r="P217" s="183" t="str">
        <f t="shared" si="27"/>
        <v>*</v>
      </c>
      <c r="Q217" s="183">
        <f t="shared" si="28"/>
        <v>0</v>
      </c>
      <c r="R217" s="183" t="str">
        <f t="shared" si="29"/>
        <v>*</v>
      </c>
      <c r="S217" s="183">
        <f t="shared" si="30"/>
        <v>10</v>
      </c>
      <c r="T217" s="183" t="str">
        <f t="shared" si="31"/>
        <v>*</v>
      </c>
      <c r="U217" s="183">
        <f t="shared" si="32"/>
        <v>80</v>
      </c>
    </row>
    <row r="218" spans="1:21">
      <c r="A218" s="183" t="str">
        <f t="shared" si="25"/>
        <v>基本ケース⑤東洋町</v>
      </c>
      <c r="B218" t="s">
        <v>15</v>
      </c>
      <c r="C218">
        <v>2841.05</v>
      </c>
      <c r="D218" s="160">
        <v>7.7291042252634554</v>
      </c>
      <c r="E218" s="160">
        <v>0.25072036136803894</v>
      </c>
      <c r="F218" s="160">
        <v>89.079272908527557</v>
      </c>
      <c r="G218" s="160">
        <v>0.38305253132693395</v>
      </c>
      <c r="H218" s="160">
        <v>0.9324424357293597</v>
      </c>
      <c r="I218" s="160">
        <v>3.4613149127689798E-3</v>
      </c>
      <c r="J218" s="160">
        <v>98.127333415760077</v>
      </c>
      <c r="K218" t="s">
        <v>41</v>
      </c>
      <c r="L218" t="s">
        <v>70</v>
      </c>
      <c r="M218" t="s">
        <v>96</v>
      </c>
      <c r="O218" s="183">
        <f t="shared" si="26"/>
        <v>10</v>
      </c>
      <c r="P218" s="183" t="str">
        <f t="shared" si="27"/>
        <v>*</v>
      </c>
      <c r="Q218" s="183">
        <f t="shared" si="28"/>
        <v>90</v>
      </c>
      <c r="R218" s="183" t="str">
        <f t="shared" si="29"/>
        <v>*</v>
      </c>
      <c r="S218" s="183" t="str">
        <f t="shared" si="30"/>
        <v>*</v>
      </c>
      <c r="T218" s="183" t="str">
        <f t="shared" si="31"/>
        <v>*</v>
      </c>
      <c r="U218" s="183">
        <f t="shared" si="32"/>
        <v>100</v>
      </c>
    </row>
    <row r="219" spans="1:21">
      <c r="A219" s="183" t="str">
        <f t="shared" si="25"/>
        <v>基本ケース⑤奈半利町</v>
      </c>
      <c r="B219" t="s">
        <v>16</v>
      </c>
      <c r="C219">
        <v>3493.25</v>
      </c>
      <c r="D219" s="160">
        <v>86.89861918256976</v>
      </c>
      <c r="E219" s="160">
        <v>4.6012900612497596</v>
      </c>
      <c r="F219" s="160">
        <v>91.811391980738179</v>
      </c>
      <c r="G219" s="160">
        <v>1.4258991025557406</v>
      </c>
      <c r="H219" s="160">
        <v>41.082839890092387</v>
      </c>
      <c r="I219" s="160">
        <v>1.4426923957152253E-2</v>
      </c>
      <c r="J219" s="160">
        <v>221.23317707991322</v>
      </c>
      <c r="K219" t="s">
        <v>41</v>
      </c>
      <c r="L219" t="s">
        <v>70</v>
      </c>
      <c r="M219" t="s">
        <v>96</v>
      </c>
      <c r="O219" s="183">
        <f t="shared" si="26"/>
        <v>90</v>
      </c>
      <c r="P219" s="183" t="str">
        <f t="shared" si="27"/>
        <v>*</v>
      </c>
      <c r="Q219" s="183">
        <f t="shared" si="28"/>
        <v>90</v>
      </c>
      <c r="R219" s="183" t="str">
        <f t="shared" si="29"/>
        <v>*</v>
      </c>
      <c r="S219" s="183">
        <f t="shared" si="30"/>
        <v>40</v>
      </c>
      <c r="T219" s="183" t="str">
        <f t="shared" si="31"/>
        <v>*</v>
      </c>
      <c r="U219" s="183">
        <f t="shared" si="32"/>
        <v>220</v>
      </c>
    </row>
    <row r="220" spans="1:21">
      <c r="A220" s="183" t="str">
        <f t="shared" si="25"/>
        <v>基本ケース⑤田野町</v>
      </c>
      <c r="B220" t="s">
        <v>17</v>
      </c>
      <c r="C220">
        <v>3015.2</v>
      </c>
      <c r="D220" s="160">
        <v>102.5501119448097</v>
      </c>
      <c r="E220" s="160">
        <v>4.1978410898828473</v>
      </c>
      <c r="F220" s="160">
        <v>48.648007196356438</v>
      </c>
      <c r="G220" s="160">
        <v>0.59317099982610755</v>
      </c>
      <c r="H220" s="160">
        <v>123.415530307891</v>
      </c>
      <c r="I220" s="160">
        <v>3.6559346857682494E-2</v>
      </c>
      <c r="J220" s="160">
        <v>275.24337979574096</v>
      </c>
      <c r="K220" t="s">
        <v>41</v>
      </c>
      <c r="L220" t="s">
        <v>70</v>
      </c>
      <c r="M220" t="s">
        <v>96</v>
      </c>
      <c r="O220" s="183">
        <f t="shared" si="26"/>
        <v>100</v>
      </c>
      <c r="P220" s="183" t="str">
        <f t="shared" si="27"/>
        <v>*</v>
      </c>
      <c r="Q220" s="183">
        <f t="shared" si="28"/>
        <v>50</v>
      </c>
      <c r="R220" s="183" t="str">
        <f t="shared" si="29"/>
        <v>*</v>
      </c>
      <c r="S220" s="183">
        <f t="shared" si="30"/>
        <v>120</v>
      </c>
      <c r="T220" s="183" t="str">
        <f t="shared" si="31"/>
        <v>*</v>
      </c>
      <c r="U220" s="183">
        <f t="shared" si="32"/>
        <v>280</v>
      </c>
    </row>
    <row r="221" spans="1:21">
      <c r="A221" s="183" t="str">
        <f t="shared" si="25"/>
        <v>基本ケース⑤安田町</v>
      </c>
      <c r="B221" t="s">
        <v>18</v>
      </c>
      <c r="C221">
        <v>2780.2</v>
      </c>
      <c r="D221" s="160">
        <v>67.98922623982007</v>
      </c>
      <c r="E221" s="160">
        <v>2.7425474329855004</v>
      </c>
      <c r="F221" s="160">
        <v>64.737176236445578</v>
      </c>
      <c r="G221" s="160">
        <v>3.0838856764264531</v>
      </c>
      <c r="H221" s="160">
        <v>17.57725278992929</v>
      </c>
      <c r="I221" s="160">
        <v>7.5401281731258775E-3</v>
      </c>
      <c r="J221" s="160">
        <v>153.39508107079453</v>
      </c>
      <c r="K221" t="s">
        <v>41</v>
      </c>
      <c r="L221" t="s">
        <v>70</v>
      </c>
      <c r="M221" t="s">
        <v>96</v>
      </c>
      <c r="O221" s="183">
        <f t="shared" si="26"/>
        <v>70</v>
      </c>
      <c r="P221" s="183" t="str">
        <f t="shared" si="27"/>
        <v>*</v>
      </c>
      <c r="Q221" s="183">
        <f t="shared" si="28"/>
        <v>60</v>
      </c>
      <c r="R221" s="183" t="str">
        <f t="shared" si="29"/>
        <v>*</v>
      </c>
      <c r="S221" s="183">
        <f t="shared" si="30"/>
        <v>20</v>
      </c>
      <c r="T221" s="183" t="str">
        <f t="shared" si="31"/>
        <v>*</v>
      </c>
      <c r="U221" s="183">
        <f t="shared" si="32"/>
        <v>150</v>
      </c>
    </row>
    <row r="222" spans="1:21">
      <c r="A222" s="183" t="str">
        <f t="shared" si="25"/>
        <v>基本ケース⑤北川村</v>
      </c>
      <c r="B222" t="s">
        <v>19</v>
      </c>
      <c r="C222">
        <v>1355.3</v>
      </c>
      <c r="D222" s="160">
        <v>24.854519620270246</v>
      </c>
      <c r="E222" s="160">
        <v>0.72597248968822969</v>
      </c>
      <c r="F222" s="160">
        <v>0</v>
      </c>
      <c r="G222" s="160">
        <v>1.1234342696336721</v>
      </c>
      <c r="H222" s="160">
        <v>1.4556947707004053</v>
      </c>
      <c r="I222" s="160">
        <v>1.8245452070680924E-3</v>
      </c>
      <c r="J222" s="160">
        <v>27.435473205811391</v>
      </c>
      <c r="K222" t="s">
        <v>41</v>
      </c>
      <c r="L222" t="s">
        <v>70</v>
      </c>
      <c r="M222" t="s">
        <v>96</v>
      </c>
      <c r="O222" s="183">
        <f t="shared" si="26"/>
        <v>20</v>
      </c>
      <c r="P222" s="183" t="str">
        <f t="shared" si="27"/>
        <v>*</v>
      </c>
      <c r="Q222" s="183">
        <f t="shared" si="28"/>
        <v>0</v>
      </c>
      <c r="R222" s="183" t="str">
        <f t="shared" si="29"/>
        <v>*</v>
      </c>
      <c r="S222" s="183" t="str">
        <f t="shared" si="30"/>
        <v>*</v>
      </c>
      <c r="T222" s="183" t="str">
        <f t="shared" si="31"/>
        <v>*</v>
      </c>
      <c r="U222" s="183">
        <f t="shared" si="32"/>
        <v>30</v>
      </c>
    </row>
    <row r="223" spans="1:21">
      <c r="A223" s="183" t="str">
        <f t="shared" si="25"/>
        <v>基本ケース⑤馬路村</v>
      </c>
      <c r="B223" t="s">
        <v>20</v>
      </c>
      <c r="C223">
        <v>1044.1999999999998</v>
      </c>
      <c r="D223" s="160">
        <v>4.5076839866521814</v>
      </c>
      <c r="E223" s="160">
        <v>0.17297223861424615</v>
      </c>
      <c r="F223" s="160">
        <v>0</v>
      </c>
      <c r="G223" s="160">
        <v>0.39215768285375413</v>
      </c>
      <c r="H223" s="160">
        <v>0.62762869732278903</v>
      </c>
      <c r="I223" s="160">
        <v>1.5211090573602709E-3</v>
      </c>
      <c r="J223" s="160">
        <v>5.5289914758860847</v>
      </c>
      <c r="K223" t="s">
        <v>41</v>
      </c>
      <c r="L223" t="s">
        <v>70</v>
      </c>
      <c r="M223" t="s">
        <v>96</v>
      </c>
      <c r="O223" s="183" t="str">
        <f t="shared" si="26"/>
        <v>*</v>
      </c>
      <c r="P223" s="183" t="str">
        <f t="shared" si="27"/>
        <v>*</v>
      </c>
      <c r="Q223" s="183">
        <f t="shared" si="28"/>
        <v>0</v>
      </c>
      <c r="R223" s="183" t="str">
        <f t="shared" si="29"/>
        <v>*</v>
      </c>
      <c r="S223" s="183" t="str">
        <f t="shared" si="30"/>
        <v>*</v>
      </c>
      <c r="T223" s="183" t="str">
        <f t="shared" si="31"/>
        <v>*</v>
      </c>
      <c r="U223" s="183">
        <f t="shared" si="32"/>
        <v>10</v>
      </c>
    </row>
    <row r="224" spans="1:21">
      <c r="A224" s="183" t="str">
        <f t="shared" si="25"/>
        <v>基本ケース⑤芸西村</v>
      </c>
      <c r="B224" t="s">
        <v>21</v>
      </c>
      <c r="C224">
        <v>4107.1499999999996</v>
      </c>
      <c r="D224" s="160">
        <v>21.65653997306131</v>
      </c>
      <c r="E224" s="160">
        <v>1.4604227163229095</v>
      </c>
      <c r="F224" s="160">
        <v>111.3575113043384</v>
      </c>
      <c r="G224" s="160">
        <v>0.19889065421548341</v>
      </c>
      <c r="H224" s="160">
        <v>1.0818137449655618</v>
      </c>
      <c r="I224" s="160">
        <v>6.8873217818126208E-3</v>
      </c>
      <c r="J224" s="160">
        <v>134.30164299836258</v>
      </c>
      <c r="K224" t="s">
        <v>41</v>
      </c>
      <c r="L224" t="s">
        <v>70</v>
      </c>
      <c r="M224" t="s">
        <v>96</v>
      </c>
      <c r="O224" s="183">
        <f t="shared" si="26"/>
        <v>20</v>
      </c>
      <c r="P224" s="183" t="str">
        <f t="shared" si="27"/>
        <v>*</v>
      </c>
      <c r="Q224" s="183">
        <f t="shared" si="28"/>
        <v>110</v>
      </c>
      <c r="R224" s="183" t="str">
        <f t="shared" si="29"/>
        <v>*</v>
      </c>
      <c r="S224" s="183" t="str">
        <f t="shared" si="30"/>
        <v>*</v>
      </c>
      <c r="T224" s="183" t="str">
        <f t="shared" si="31"/>
        <v>*</v>
      </c>
      <c r="U224" s="183">
        <f t="shared" si="32"/>
        <v>130</v>
      </c>
    </row>
    <row r="225" spans="1:21">
      <c r="A225" s="183" t="str">
        <f t="shared" si="25"/>
        <v>基本ケース⑤本山町</v>
      </c>
      <c r="B225" t="s">
        <v>22</v>
      </c>
      <c r="C225">
        <v>4026.95</v>
      </c>
      <c r="D225" s="160">
        <v>0</v>
      </c>
      <c r="E225" s="160">
        <v>2.9017310829910863E-2</v>
      </c>
      <c r="F225" s="160">
        <v>0</v>
      </c>
      <c r="G225" s="160">
        <v>1.0439220712853497E-44</v>
      </c>
      <c r="H225" s="160">
        <v>2.7001438476133956E-3</v>
      </c>
      <c r="I225" s="160">
        <v>2.0603744657549704E-3</v>
      </c>
      <c r="J225" s="160">
        <v>4.760518313368366E-3</v>
      </c>
      <c r="K225" t="s">
        <v>41</v>
      </c>
      <c r="L225" t="s">
        <v>70</v>
      </c>
      <c r="M225" t="s">
        <v>96</v>
      </c>
      <c r="O225" s="183">
        <f t="shared" si="26"/>
        <v>0</v>
      </c>
      <c r="P225" s="183" t="str">
        <f t="shared" si="27"/>
        <v>*</v>
      </c>
      <c r="Q225" s="183">
        <f t="shared" si="28"/>
        <v>0</v>
      </c>
      <c r="R225" s="183" t="str">
        <f t="shared" si="29"/>
        <v>*</v>
      </c>
      <c r="S225" s="183" t="str">
        <f t="shared" si="30"/>
        <v>*</v>
      </c>
      <c r="T225" s="183" t="str">
        <f t="shared" si="31"/>
        <v>*</v>
      </c>
      <c r="U225" s="183" t="str">
        <f t="shared" si="32"/>
        <v>*</v>
      </c>
    </row>
    <row r="226" spans="1:21">
      <c r="A226" s="183" t="str">
        <f t="shared" si="25"/>
        <v>基本ケース⑤大豊町</v>
      </c>
      <c r="B226" t="s">
        <v>23</v>
      </c>
      <c r="C226">
        <v>4715.1000000000004</v>
      </c>
      <c r="D226" s="160">
        <v>3.1193288689955114</v>
      </c>
      <c r="E226" s="160">
        <v>0.1225639074283919</v>
      </c>
      <c r="F226" s="160">
        <v>0</v>
      </c>
      <c r="G226" s="160">
        <v>0.18923698621078572</v>
      </c>
      <c r="H226" s="160">
        <v>2.2802494214955959E-2</v>
      </c>
      <c r="I226" s="160">
        <v>1.9577722346224347E-3</v>
      </c>
      <c r="J226" s="160">
        <v>3.3333261216558756</v>
      </c>
      <c r="K226" t="s">
        <v>41</v>
      </c>
      <c r="L226" t="s">
        <v>70</v>
      </c>
      <c r="M226" t="s">
        <v>96</v>
      </c>
      <c r="O226" s="183" t="str">
        <f t="shared" si="26"/>
        <v>*</v>
      </c>
      <c r="P226" s="183" t="str">
        <f t="shared" si="27"/>
        <v>*</v>
      </c>
      <c r="Q226" s="183">
        <f t="shared" si="28"/>
        <v>0</v>
      </c>
      <c r="R226" s="183" t="str">
        <f t="shared" si="29"/>
        <v>*</v>
      </c>
      <c r="S226" s="183" t="str">
        <f t="shared" si="30"/>
        <v>*</v>
      </c>
      <c r="T226" s="183" t="str">
        <f t="shared" si="31"/>
        <v>*</v>
      </c>
      <c r="U226" s="183" t="str">
        <f t="shared" si="32"/>
        <v>*</v>
      </c>
    </row>
    <row r="227" spans="1:21">
      <c r="A227" s="183" t="str">
        <f t="shared" si="25"/>
        <v>基本ケース⑤土佐町</v>
      </c>
      <c r="B227" t="s">
        <v>24</v>
      </c>
      <c r="C227">
        <v>4376.2</v>
      </c>
      <c r="D227" s="160">
        <v>0</v>
      </c>
      <c r="E227" s="160">
        <v>2.908312021994432E-2</v>
      </c>
      <c r="F227" s="160">
        <v>0</v>
      </c>
      <c r="G227" s="160">
        <v>1.1295284286149761E-31</v>
      </c>
      <c r="H227" s="160">
        <v>2.1299233106934347E-3</v>
      </c>
      <c r="I227" s="160">
        <v>1.0126402868724715E-3</v>
      </c>
      <c r="J227" s="160">
        <v>3.1425635975659062E-3</v>
      </c>
      <c r="K227" t="s">
        <v>41</v>
      </c>
      <c r="L227" t="s">
        <v>70</v>
      </c>
      <c r="M227" t="s">
        <v>96</v>
      </c>
      <c r="O227" s="183">
        <f t="shared" si="26"/>
        <v>0</v>
      </c>
      <c r="P227" s="183" t="str">
        <f t="shared" si="27"/>
        <v>*</v>
      </c>
      <c r="Q227" s="183">
        <f t="shared" si="28"/>
        <v>0</v>
      </c>
      <c r="R227" s="183" t="str">
        <f t="shared" si="29"/>
        <v>*</v>
      </c>
      <c r="S227" s="183" t="str">
        <f t="shared" si="30"/>
        <v>*</v>
      </c>
      <c r="T227" s="183" t="str">
        <f t="shared" si="31"/>
        <v>*</v>
      </c>
      <c r="U227" s="183" t="str">
        <f t="shared" si="32"/>
        <v>*</v>
      </c>
    </row>
    <row r="228" spans="1:21">
      <c r="A228" s="183" t="str">
        <f t="shared" si="25"/>
        <v>基本ケース⑤大川村</v>
      </c>
      <c r="B228" t="s">
        <v>25</v>
      </c>
      <c r="C228">
        <v>421.4</v>
      </c>
      <c r="D228" s="160">
        <v>0</v>
      </c>
      <c r="E228" s="160">
        <v>2.9024339448424962E-3</v>
      </c>
      <c r="F228" s="160">
        <v>0</v>
      </c>
      <c r="G228" s="160">
        <v>0</v>
      </c>
      <c r="H228" s="160">
        <v>2.9866182732339244E-4</v>
      </c>
      <c r="I228" s="160">
        <v>2.7400327905297416E-5</v>
      </c>
      <c r="J228" s="160">
        <v>3.2606215522868988E-4</v>
      </c>
      <c r="K228" t="s">
        <v>41</v>
      </c>
      <c r="L228" t="s">
        <v>70</v>
      </c>
      <c r="M228" t="s">
        <v>96</v>
      </c>
      <c r="O228" s="183">
        <f t="shared" si="26"/>
        <v>0</v>
      </c>
      <c r="P228" s="183" t="str">
        <f t="shared" si="27"/>
        <v>*</v>
      </c>
      <c r="Q228" s="183">
        <f t="shared" si="28"/>
        <v>0</v>
      </c>
      <c r="R228" s="183">
        <f t="shared" si="29"/>
        <v>0</v>
      </c>
      <c r="S228" s="183" t="str">
        <f t="shared" si="30"/>
        <v>*</v>
      </c>
      <c r="T228" s="183" t="str">
        <f t="shared" si="31"/>
        <v>*</v>
      </c>
      <c r="U228" s="183" t="str">
        <f t="shared" si="32"/>
        <v>*</v>
      </c>
    </row>
    <row r="229" spans="1:21">
      <c r="A229" s="183" t="str">
        <f t="shared" si="25"/>
        <v>基本ケース⑤いの町</v>
      </c>
      <c r="B229" t="s">
        <v>26</v>
      </c>
      <c r="C229">
        <v>22887.1</v>
      </c>
      <c r="D229" s="160">
        <v>13.840291383573712</v>
      </c>
      <c r="E229" s="160">
        <v>0.88511992649235804</v>
      </c>
      <c r="F229" s="160">
        <v>0</v>
      </c>
      <c r="G229" s="160">
        <v>0.92626915499447737</v>
      </c>
      <c r="H229" s="160">
        <v>0.15170110466117015</v>
      </c>
      <c r="I229" s="160">
        <v>1.5879960927346538E-2</v>
      </c>
      <c r="J229" s="160">
        <v>14.934141604156705</v>
      </c>
      <c r="K229" t="s">
        <v>41</v>
      </c>
      <c r="L229" t="s">
        <v>70</v>
      </c>
      <c r="M229" t="s">
        <v>96</v>
      </c>
      <c r="O229" s="183">
        <f t="shared" si="26"/>
        <v>10</v>
      </c>
      <c r="P229" s="183" t="str">
        <f t="shared" si="27"/>
        <v>*</v>
      </c>
      <c r="Q229" s="183">
        <f t="shared" si="28"/>
        <v>0</v>
      </c>
      <c r="R229" s="183" t="str">
        <f t="shared" si="29"/>
        <v>*</v>
      </c>
      <c r="S229" s="183" t="str">
        <f t="shared" si="30"/>
        <v>*</v>
      </c>
      <c r="T229" s="183" t="str">
        <f t="shared" si="31"/>
        <v>*</v>
      </c>
      <c r="U229" s="183">
        <f t="shared" si="32"/>
        <v>10</v>
      </c>
    </row>
    <row r="230" spans="1:21">
      <c r="A230" s="183" t="str">
        <f t="shared" si="25"/>
        <v>基本ケース⑤仁淀川町</v>
      </c>
      <c r="B230" t="s">
        <v>27</v>
      </c>
      <c r="C230">
        <v>6596.85</v>
      </c>
      <c r="D230" s="160">
        <v>2.414623386383332E-2</v>
      </c>
      <c r="E230" s="160">
        <v>5.7215299798063224E-2</v>
      </c>
      <c r="F230" s="160">
        <v>0</v>
      </c>
      <c r="G230" s="160">
        <v>1.8993573679495965E-3</v>
      </c>
      <c r="H230" s="160">
        <v>3.9557512442947142E-3</v>
      </c>
      <c r="I230" s="160">
        <v>1.6179915653138333E-3</v>
      </c>
      <c r="J230" s="160">
        <v>3.1619334041391466E-2</v>
      </c>
      <c r="K230" t="s">
        <v>41</v>
      </c>
      <c r="L230" t="s">
        <v>70</v>
      </c>
      <c r="M230" t="s">
        <v>96</v>
      </c>
      <c r="O230" s="183" t="str">
        <f t="shared" si="26"/>
        <v>*</v>
      </c>
      <c r="P230" s="183" t="str">
        <f t="shared" si="27"/>
        <v>*</v>
      </c>
      <c r="Q230" s="183">
        <f t="shared" si="28"/>
        <v>0</v>
      </c>
      <c r="R230" s="183" t="str">
        <f t="shared" si="29"/>
        <v>*</v>
      </c>
      <c r="S230" s="183" t="str">
        <f t="shared" si="30"/>
        <v>*</v>
      </c>
      <c r="T230" s="183" t="str">
        <f t="shared" si="31"/>
        <v>*</v>
      </c>
      <c r="U230" s="183" t="str">
        <f t="shared" si="32"/>
        <v>*</v>
      </c>
    </row>
    <row r="231" spans="1:21">
      <c r="A231" s="183" t="str">
        <f t="shared" si="25"/>
        <v>基本ケース⑤中土佐町</v>
      </c>
      <c r="B231" t="s">
        <v>28</v>
      </c>
      <c r="C231">
        <v>7156.95</v>
      </c>
      <c r="D231" s="160">
        <v>17.485095182318027</v>
      </c>
      <c r="E231" s="160">
        <v>0.84411256793064016</v>
      </c>
      <c r="F231" s="160">
        <v>1317.206592004962</v>
      </c>
      <c r="G231" s="160">
        <v>0.36563997405757614</v>
      </c>
      <c r="H231" s="160">
        <v>1.4404036855744322</v>
      </c>
      <c r="I231" s="160">
        <v>5.1470894083691134E-3</v>
      </c>
      <c r="J231" s="160">
        <v>1336.5028779363204</v>
      </c>
      <c r="K231" t="s">
        <v>41</v>
      </c>
      <c r="L231" t="s">
        <v>70</v>
      </c>
      <c r="M231" t="s">
        <v>96</v>
      </c>
      <c r="O231" s="183">
        <f t="shared" si="26"/>
        <v>20</v>
      </c>
      <c r="P231" s="183" t="str">
        <f t="shared" si="27"/>
        <v>*</v>
      </c>
      <c r="Q231" s="183">
        <f t="shared" si="28"/>
        <v>1300</v>
      </c>
      <c r="R231" s="183" t="str">
        <f t="shared" si="29"/>
        <v>*</v>
      </c>
      <c r="S231" s="183" t="str">
        <f t="shared" si="30"/>
        <v>*</v>
      </c>
      <c r="T231" s="183" t="str">
        <f t="shared" si="31"/>
        <v>*</v>
      </c>
      <c r="U231" s="183">
        <f t="shared" si="32"/>
        <v>1300</v>
      </c>
    </row>
    <row r="232" spans="1:21">
      <c r="A232" s="183" t="str">
        <f t="shared" si="25"/>
        <v>基本ケース⑤佐川町</v>
      </c>
      <c r="B232" t="s">
        <v>29</v>
      </c>
      <c r="C232">
        <v>12973.4</v>
      </c>
      <c r="D232" s="160">
        <v>16.917642018874631</v>
      </c>
      <c r="E232" s="160">
        <v>0.86209506738347619</v>
      </c>
      <c r="F232" s="160">
        <v>0</v>
      </c>
      <c r="G232" s="160">
        <v>0.30046025925483455</v>
      </c>
      <c r="H232" s="160">
        <v>0.18193850455849458</v>
      </c>
      <c r="I232" s="160">
        <v>2.184692203631693E-2</v>
      </c>
      <c r="J232" s="160">
        <v>17.421887704724277</v>
      </c>
      <c r="K232" t="s">
        <v>41</v>
      </c>
      <c r="L232" t="s">
        <v>70</v>
      </c>
      <c r="M232" t="s">
        <v>96</v>
      </c>
      <c r="O232" s="183">
        <f t="shared" si="26"/>
        <v>20</v>
      </c>
      <c r="P232" s="183" t="str">
        <f t="shared" si="27"/>
        <v>*</v>
      </c>
      <c r="Q232" s="183">
        <f t="shared" si="28"/>
        <v>0</v>
      </c>
      <c r="R232" s="183" t="str">
        <f t="shared" si="29"/>
        <v>*</v>
      </c>
      <c r="S232" s="183" t="str">
        <f t="shared" si="30"/>
        <v>*</v>
      </c>
      <c r="T232" s="183" t="str">
        <f t="shared" si="31"/>
        <v>*</v>
      </c>
      <c r="U232" s="183">
        <f t="shared" si="32"/>
        <v>20</v>
      </c>
    </row>
    <row r="233" spans="1:21">
      <c r="A233" s="183" t="str">
        <f t="shared" si="25"/>
        <v>基本ケース⑤越知町</v>
      </c>
      <c r="B233" t="s">
        <v>30</v>
      </c>
      <c r="C233">
        <v>6192.65</v>
      </c>
      <c r="D233" s="160">
        <v>1.0000839383111417</v>
      </c>
      <c r="E233" s="160">
        <v>0.14649644397678654</v>
      </c>
      <c r="F233" s="160">
        <v>0</v>
      </c>
      <c r="G233" s="160">
        <v>2.5425976748606222E-2</v>
      </c>
      <c r="H233" s="160">
        <v>0.19588741403511081</v>
      </c>
      <c r="I233" s="160">
        <v>4.6307122550323888E-3</v>
      </c>
      <c r="J233" s="160">
        <v>1.2260280413498912</v>
      </c>
      <c r="K233" t="s">
        <v>41</v>
      </c>
      <c r="L233" t="s">
        <v>70</v>
      </c>
      <c r="M233" t="s">
        <v>96</v>
      </c>
      <c r="O233" s="183" t="str">
        <f t="shared" si="26"/>
        <v>*</v>
      </c>
      <c r="P233" s="183" t="str">
        <f t="shared" si="27"/>
        <v>*</v>
      </c>
      <c r="Q233" s="183">
        <f t="shared" si="28"/>
        <v>0</v>
      </c>
      <c r="R233" s="183" t="str">
        <f t="shared" si="29"/>
        <v>*</v>
      </c>
      <c r="S233" s="183" t="str">
        <f t="shared" si="30"/>
        <v>*</v>
      </c>
      <c r="T233" s="183" t="str">
        <f t="shared" si="31"/>
        <v>*</v>
      </c>
      <c r="U233" s="183" t="str">
        <f t="shared" si="32"/>
        <v>*</v>
      </c>
    </row>
    <row r="234" spans="1:21">
      <c r="A234" s="183" t="str">
        <f t="shared" si="25"/>
        <v>基本ケース⑤檮原町</v>
      </c>
      <c r="B234" t="s">
        <v>31</v>
      </c>
      <c r="C234">
        <v>3984</v>
      </c>
      <c r="D234" s="160">
        <v>3.6648646181507462E-2</v>
      </c>
      <c r="E234" s="160">
        <v>4.3618923315263083E-2</v>
      </c>
      <c r="F234" s="160">
        <v>0</v>
      </c>
      <c r="G234" s="160">
        <v>2.4146220595083409E-3</v>
      </c>
      <c r="H234" s="160">
        <v>2.6649955181762002E-3</v>
      </c>
      <c r="I234" s="160">
        <v>1.0951200656242278E-3</v>
      </c>
      <c r="J234" s="160">
        <v>4.2823383824816229E-2</v>
      </c>
      <c r="K234" t="s">
        <v>41</v>
      </c>
      <c r="L234" t="s">
        <v>70</v>
      </c>
      <c r="M234" t="s">
        <v>96</v>
      </c>
      <c r="O234" s="183" t="str">
        <f t="shared" si="26"/>
        <v>*</v>
      </c>
      <c r="P234" s="183" t="str">
        <f t="shared" si="27"/>
        <v>*</v>
      </c>
      <c r="Q234" s="183">
        <f t="shared" si="28"/>
        <v>0</v>
      </c>
      <c r="R234" s="183" t="str">
        <f t="shared" si="29"/>
        <v>*</v>
      </c>
      <c r="S234" s="183" t="str">
        <f t="shared" si="30"/>
        <v>*</v>
      </c>
      <c r="T234" s="183" t="str">
        <f t="shared" si="31"/>
        <v>*</v>
      </c>
      <c r="U234" s="183" t="str">
        <f t="shared" si="32"/>
        <v>*</v>
      </c>
    </row>
    <row r="235" spans="1:21">
      <c r="A235" s="183" t="str">
        <f t="shared" si="25"/>
        <v>基本ケース⑤日高村</v>
      </c>
      <c r="B235" t="s">
        <v>32</v>
      </c>
      <c r="C235">
        <v>5197.3999999999996</v>
      </c>
      <c r="D235" s="160">
        <v>1.0421567925085637</v>
      </c>
      <c r="E235" s="160">
        <v>0.12345680765574824</v>
      </c>
      <c r="F235" s="160">
        <v>0</v>
      </c>
      <c r="G235" s="160">
        <v>8.7378993748870759E-2</v>
      </c>
      <c r="H235" s="160">
        <v>9.0886336257715895E-3</v>
      </c>
      <c r="I235" s="160">
        <v>2.9977643431702639E-3</v>
      </c>
      <c r="J235" s="160">
        <v>1.1416221842263763</v>
      </c>
      <c r="K235" t="s">
        <v>41</v>
      </c>
      <c r="L235" t="s">
        <v>70</v>
      </c>
      <c r="M235" t="s">
        <v>96</v>
      </c>
      <c r="O235" s="183" t="str">
        <f t="shared" si="26"/>
        <v>*</v>
      </c>
      <c r="P235" s="183" t="str">
        <f t="shared" si="27"/>
        <v>*</v>
      </c>
      <c r="Q235" s="183">
        <f t="shared" si="28"/>
        <v>0</v>
      </c>
      <c r="R235" s="183" t="str">
        <f t="shared" si="29"/>
        <v>*</v>
      </c>
      <c r="S235" s="183" t="str">
        <f t="shared" si="30"/>
        <v>*</v>
      </c>
      <c r="T235" s="183" t="str">
        <f t="shared" si="31"/>
        <v>*</v>
      </c>
      <c r="U235" s="183" t="str">
        <f t="shared" si="32"/>
        <v>*</v>
      </c>
    </row>
    <row r="236" spans="1:21">
      <c r="A236" s="183" t="str">
        <f t="shared" si="25"/>
        <v>基本ケース⑤津野町</v>
      </c>
      <c r="B236" t="s">
        <v>33</v>
      </c>
      <c r="C236">
        <v>5948.75</v>
      </c>
      <c r="D236" s="160">
        <v>3.2182198239356019</v>
      </c>
      <c r="E236" s="160">
        <v>0.18250176650375924</v>
      </c>
      <c r="F236" s="160">
        <v>0</v>
      </c>
      <c r="G236" s="160">
        <v>0.17501720904069354</v>
      </c>
      <c r="H236" s="160">
        <v>4.2044153596518169E-2</v>
      </c>
      <c r="I236" s="160">
        <v>3.3990145401056574E-3</v>
      </c>
      <c r="J236" s="160">
        <v>3.4386802011129194</v>
      </c>
      <c r="K236" t="s">
        <v>41</v>
      </c>
      <c r="L236" t="s">
        <v>70</v>
      </c>
      <c r="M236" t="s">
        <v>96</v>
      </c>
      <c r="O236" s="183" t="str">
        <f t="shared" si="26"/>
        <v>*</v>
      </c>
      <c r="P236" s="183" t="str">
        <f t="shared" si="27"/>
        <v>*</v>
      </c>
      <c r="Q236" s="183">
        <f t="shared" si="28"/>
        <v>0</v>
      </c>
      <c r="R236" s="183" t="str">
        <f t="shared" si="29"/>
        <v>*</v>
      </c>
      <c r="S236" s="183" t="str">
        <f t="shared" si="30"/>
        <v>*</v>
      </c>
      <c r="T236" s="183" t="str">
        <f t="shared" si="31"/>
        <v>*</v>
      </c>
      <c r="U236" s="183" t="str">
        <f t="shared" si="32"/>
        <v>*</v>
      </c>
    </row>
    <row r="237" spans="1:21">
      <c r="A237" s="183" t="str">
        <f t="shared" si="25"/>
        <v>基本ケース⑤四万十町</v>
      </c>
      <c r="B237" t="s">
        <v>34</v>
      </c>
      <c r="C237">
        <v>18746.650000000001</v>
      </c>
      <c r="D237" s="160">
        <v>46.724085509289324</v>
      </c>
      <c r="E237" s="160">
        <v>2.0637655032134301</v>
      </c>
      <c r="F237" s="160">
        <v>76.776429886311689</v>
      </c>
      <c r="G237" s="160">
        <v>1.2408865530393125</v>
      </c>
      <c r="H237" s="160">
        <v>1.1393970166492469</v>
      </c>
      <c r="I237" s="160">
        <v>1.4252996919041874E-2</v>
      </c>
      <c r="J237" s="160">
        <v>125.89505196220861</v>
      </c>
      <c r="K237" t="s">
        <v>41</v>
      </c>
      <c r="L237" t="s">
        <v>70</v>
      </c>
      <c r="M237" t="s">
        <v>96</v>
      </c>
      <c r="O237" s="183">
        <f t="shared" si="26"/>
        <v>50</v>
      </c>
      <c r="P237" s="183" t="str">
        <f t="shared" si="27"/>
        <v>*</v>
      </c>
      <c r="Q237" s="183">
        <f t="shared" si="28"/>
        <v>80</v>
      </c>
      <c r="R237" s="183" t="str">
        <f t="shared" si="29"/>
        <v>*</v>
      </c>
      <c r="S237" s="183" t="str">
        <f t="shared" si="30"/>
        <v>*</v>
      </c>
      <c r="T237" s="183" t="str">
        <f t="shared" si="31"/>
        <v>*</v>
      </c>
      <c r="U237" s="183">
        <f t="shared" si="32"/>
        <v>130</v>
      </c>
    </row>
    <row r="238" spans="1:21">
      <c r="A238" s="183" t="str">
        <f t="shared" si="25"/>
        <v>基本ケース⑤大月町</v>
      </c>
      <c r="B238" t="s">
        <v>35</v>
      </c>
      <c r="C238">
        <v>5516.5</v>
      </c>
      <c r="D238" s="160">
        <v>3.4857110251769923</v>
      </c>
      <c r="E238" s="160">
        <v>0.21050829654392919</v>
      </c>
      <c r="F238" s="160">
        <v>272.84503342699287</v>
      </c>
      <c r="G238" s="160">
        <v>0.28366880569243036</v>
      </c>
      <c r="H238" s="160">
        <v>6.2278641479010174E-2</v>
      </c>
      <c r="I238" s="160">
        <v>2.1965474669040823E-3</v>
      </c>
      <c r="J238" s="160">
        <v>276.67888844680823</v>
      </c>
      <c r="K238" t="s">
        <v>41</v>
      </c>
      <c r="L238" t="s">
        <v>70</v>
      </c>
      <c r="M238" t="s">
        <v>96</v>
      </c>
      <c r="O238" s="183" t="str">
        <f t="shared" si="26"/>
        <v>*</v>
      </c>
      <c r="P238" s="183" t="str">
        <f t="shared" si="27"/>
        <v>*</v>
      </c>
      <c r="Q238" s="183">
        <f t="shared" si="28"/>
        <v>270</v>
      </c>
      <c r="R238" s="183" t="str">
        <f t="shared" si="29"/>
        <v>*</v>
      </c>
      <c r="S238" s="183" t="str">
        <f t="shared" si="30"/>
        <v>*</v>
      </c>
      <c r="T238" s="183" t="str">
        <f t="shared" si="31"/>
        <v>*</v>
      </c>
      <c r="U238" s="183">
        <f t="shared" si="32"/>
        <v>280</v>
      </c>
    </row>
    <row r="239" spans="1:21">
      <c r="A239" s="183" t="str">
        <f t="shared" si="25"/>
        <v>基本ケース⑤三原村</v>
      </c>
      <c r="B239" t="s">
        <v>36</v>
      </c>
      <c r="C239">
        <v>1597.8</v>
      </c>
      <c r="D239" s="160">
        <v>10.224833490194998</v>
      </c>
      <c r="E239" s="160">
        <v>0.26312353599675142</v>
      </c>
      <c r="F239" s="160">
        <v>0</v>
      </c>
      <c r="G239" s="160">
        <v>0.46878701641423565</v>
      </c>
      <c r="H239" s="160">
        <v>0.14697210047148482</v>
      </c>
      <c r="I239" s="160">
        <v>1.5448516800434778E-3</v>
      </c>
      <c r="J239" s="160">
        <v>10.842137458760762</v>
      </c>
      <c r="K239" t="s">
        <v>41</v>
      </c>
      <c r="L239" t="s">
        <v>70</v>
      </c>
      <c r="M239" t="s">
        <v>96</v>
      </c>
      <c r="O239" s="183">
        <f t="shared" si="26"/>
        <v>10</v>
      </c>
      <c r="P239" s="183" t="str">
        <f t="shared" si="27"/>
        <v>*</v>
      </c>
      <c r="Q239" s="183">
        <f t="shared" si="28"/>
        <v>0</v>
      </c>
      <c r="R239" s="183" t="str">
        <f t="shared" si="29"/>
        <v>*</v>
      </c>
      <c r="S239" s="183" t="str">
        <f t="shared" si="30"/>
        <v>*</v>
      </c>
      <c r="T239" s="183" t="str">
        <f t="shared" si="31"/>
        <v>*</v>
      </c>
      <c r="U239" s="183">
        <f t="shared" si="32"/>
        <v>10</v>
      </c>
    </row>
    <row r="240" spans="1:21">
      <c r="A240" s="183" t="str">
        <f t="shared" si="25"/>
        <v>基本ケース⑤黒潮町</v>
      </c>
      <c r="B240" t="s">
        <v>37</v>
      </c>
      <c r="C240">
        <v>11552.849999999999</v>
      </c>
      <c r="D240" s="160">
        <v>143.19474897928393</v>
      </c>
      <c r="E240" s="160">
        <v>5.2716818616608787</v>
      </c>
      <c r="F240" s="160">
        <v>1288.7012925370341</v>
      </c>
      <c r="G240" s="160">
        <v>4.8037670581702629</v>
      </c>
      <c r="H240" s="160">
        <v>15.581991834525276</v>
      </c>
      <c r="I240" s="160">
        <v>2.8671162364970072E-2</v>
      </c>
      <c r="J240" s="160">
        <v>1452.3104715713787</v>
      </c>
      <c r="K240" t="s">
        <v>41</v>
      </c>
      <c r="L240" t="s">
        <v>70</v>
      </c>
      <c r="M240" t="s">
        <v>96</v>
      </c>
      <c r="O240" s="183">
        <f t="shared" si="26"/>
        <v>140</v>
      </c>
      <c r="P240" s="183">
        <f t="shared" si="27"/>
        <v>10</v>
      </c>
      <c r="Q240" s="183">
        <f t="shared" si="28"/>
        <v>1300</v>
      </c>
      <c r="R240" s="183" t="str">
        <f t="shared" si="29"/>
        <v>*</v>
      </c>
      <c r="S240" s="183">
        <f t="shared" si="30"/>
        <v>20</v>
      </c>
      <c r="T240" s="183" t="str">
        <f t="shared" si="31"/>
        <v>*</v>
      </c>
      <c r="U240" s="183">
        <f t="shared" si="32"/>
        <v>1500</v>
      </c>
    </row>
    <row r="241" spans="1:21">
      <c r="A241" s="183" t="str">
        <f t="shared" si="25"/>
        <v>基本ケース⑤合計</v>
      </c>
      <c r="B241" t="s">
        <v>84</v>
      </c>
      <c r="C241">
        <v>763820.94999999984</v>
      </c>
      <c r="D241" s="160">
        <v>2334.56165754523</v>
      </c>
      <c r="E241" s="160">
        <v>115.62809484607884</v>
      </c>
      <c r="F241" s="160">
        <v>16357.664681809245</v>
      </c>
      <c r="G241" s="160">
        <v>52.040774589773754</v>
      </c>
      <c r="H241" s="160">
        <v>422.33450793622791</v>
      </c>
      <c r="I241" s="160">
        <v>2.4950590724516033</v>
      </c>
      <c r="J241" s="160">
        <v>19169.096680952927</v>
      </c>
      <c r="K241" t="s">
        <v>41</v>
      </c>
      <c r="L241" t="s">
        <v>70</v>
      </c>
      <c r="M241" t="s">
        <v>96</v>
      </c>
      <c r="O241" s="183">
        <f t="shared" si="26"/>
        <v>2300</v>
      </c>
      <c r="P241" s="183">
        <f t="shared" si="27"/>
        <v>120</v>
      </c>
      <c r="Q241" s="183">
        <f t="shared" si="28"/>
        <v>16000</v>
      </c>
      <c r="R241" s="183">
        <f t="shared" si="29"/>
        <v>50</v>
      </c>
      <c r="S241" s="183">
        <f t="shared" si="30"/>
        <v>420</v>
      </c>
      <c r="T241" s="183" t="str">
        <f t="shared" si="31"/>
        <v>*</v>
      </c>
      <c r="U241" s="183">
        <f t="shared" si="32"/>
        <v>19000</v>
      </c>
    </row>
    <row r="242" spans="1:21">
      <c r="A242" s="183" t="str">
        <f t="shared" si="25"/>
        <v/>
      </c>
      <c r="D242" s="160"/>
      <c r="E242" s="160"/>
      <c r="F242" s="160"/>
      <c r="G242" s="160"/>
      <c r="H242" s="160"/>
      <c r="I242" s="160"/>
      <c r="J242" s="160"/>
      <c r="O242" s="183">
        <f t="shared" si="26"/>
        <v>0</v>
      </c>
      <c r="P242" s="183">
        <f t="shared" si="27"/>
        <v>0</v>
      </c>
      <c r="Q242" s="183">
        <f t="shared" si="28"/>
        <v>0</v>
      </c>
      <c r="R242" s="183">
        <f t="shared" si="29"/>
        <v>0</v>
      </c>
      <c r="S242" s="183">
        <f t="shared" si="30"/>
        <v>0</v>
      </c>
      <c r="T242" s="183">
        <f t="shared" si="31"/>
        <v>0</v>
      </c>
      <c r="U242" s="183">
        <f t="shared" si="32"/>
        <v>0</v>
      </c>
    </row>
    <row r="243" spans="1:21">
      <c r="A243" s="183" t="str">
        <f t="shared" si="25"/>
        <v>基本ケース⑩高知市</v>
      </c>
      <c r="B243" t="s">
        <v>4</v>
      </c>
      <c r="C243">
        <v>343393</v>
      </c>
      <c r="D243" s="160">
        <v>670.62711798966188</v>
      </c>
      <c r="E243" s="160">
        <v>58.37134204956056</v>
      </c>
      <c r="F243" s="160">
        <v>3408.1204081687429</v>
      </c>
      <c r="G243" s="160">
        <v>11.465296174581143</v>
      </c>
      <c r="H243" s="160">
        <v>20.548656510700212</v>
      </c>
      <c r="I243" s="160">
        <v>9.3960261665758762E-4</v>
      </c>
      <c r="J243" s="160">
        <v>4110.7624184463029</v>
      </c>
      <c r="K243" t="s">
        <v>41</v>
      </c>
      <c r="L243" t="s">
        <v>71</v>
      </c>
      <c r="M243" t="s">
        <v>83</v>
      </c>
      <c r="O243" s="183">
        <f t="shared" si="26"/>
        <v>670</v>
      </c>
      <c r="P243" s="183">
        <f t="shared" si="27"/>
        <v>60</v>
      </c>
      <c r="Q243" s="183">
        <f t="shared" si="28"/>
        <v>3400</v>
      </c>
      <c r="R243" s="183">
        <f t="shared" si="29"/>
        <v>10</v>
      </c>
      <c r="S243" s="183">
        <f t="shared" si="30"/>
        <v>20</v>
      </c>
      <c r="T243" s="183" t="str">
        <f t="shared" si="31"/>
        <v>*</v>
      </c>
      <c r="U243" s="183">
        <f t="shared" si="32"/>
        <v>4100</v>
      </c>
    </row>
    <row r="244" spans="1:21">
      <c r="A244" s="183" t="str">
        <f t="shared" si="25"/>
        <v>基本ケース⑩室戸市</v>
      </c>
      <c r="B244" t="s">
        <v>5</v>
      </c>
      <c r="C244">
        <v>15210</v>
      </c>
      <c r="D244" s="160">
        <v>188.93349127185974</v>
      </c>
      <c r="E244" s="160">
        <v>8.2105921304000304</v>
      </c>
      <c r="F244" s="160">
        <v>2465.4975342220514</v>
      </c>
      <c r="G244" s="160">
        <v>5.1544029337381883</v>
      </c>
      <c r="H244" s="160">
        <v>16.610574712124993</v>
      </c>
      <c r="I244" s="160">
        <v>3.0196588501505964E-5</v>
      </c>
      <c r="J244" s="160">
        <v>2676.1960333363627</v>
      </c>
      <c r="K244" t="s">
        <v>41</v>
      </c>
      <c r="L244" t="s">
        <v>71</v>
      </c>
      <c r="M244" t="s">
        <v>83</v>
      </c>
      <c r="O244" s="183">
        <f t="shared" si="26"/>
        <v>190</v>
      </c>
      <c r="P244" s="183">
        <f t="shared" si="27"/>
        <v>10</v>
      </c>
      <c r="Q244" s="183">
        <f t="shared" si="28"/>
        <v>2500</v>
      </c>
      <c r="R244" s="183">
        <f t="shared" si="29"/>
        <v>10</v>
      </c>
      <c r="S244" s="183">
        <f t="shared" si="30"/>
        <v>20</v>
      </c>
      <c r="T244" s="183" t="str">
        <f t="shared" si="31"/>
        <v>*</v>
      </c>
      <c r="U244" s="183">
        <f t="shared" si="32"/>
        <v>2700</v>
      </c>
    </row>
    <row r="245" spans="1:21">
      <c r="A245" s="183" t="str">
        <f t="shared" si="25"/>
        <v>基本ケース⑩安芸市</v>
      </c>
      <c r="B245" t="s">
        <v>6</v>
      </c>
      <c r="C245">
        <v>19547</v>
      </c>
      <c r="D245" s="160">
        <v>298.44516931180505</v>
      </c>
      <c r="E245" s="160">
        <v>17.00050678903315</v>
      </c>
      <c r="F245" s="160">
        <v>640.61838316540081</v>
      </c>
      <c r="G245" s="160">
        <v>3.633243580056059</v>
      </c>
      <c r="H245" s="160">
        <v>46.961733122922311</v>
      </c>
      <c r="I245" s="160">
        <v>5.1418679828278254E-5</v>
      </c>
      <c r="J245" s="160">
        <v>989.65858059886398</v>
      </c>
      <c r="K245" t="s">
        <v>41</v>
      </c>
      <c r="L245" t="s">
        <v>71</v>
      </c>
      <c r="M245" t="s">
        <v>83</v>
      </c>
      <c r="O245" s="183">
        <f t="shared" si="26"/>
        <v>300</v>
      </c>
      <c r="P245" s="183">
        <f t="shared" si="27"/>
        <v>20</v>
      </c>
      <c r="Q245" s="183">
        <f t="shared" si="28"/>
        <v>640</v>
      </c>
      <c r="R245" s="183" t="str">
        <f t="shared" si="29"/>
        <v>*</v>
      </c>
      <c r="S245" s="183">
        <f t="shared" si="30"/>
        <v>50</v>
      </c>
      <c r="T245" s="183" t="str">
        <f t="shared" si="31"/>
        <v>*</v>
      </c>
      <c r="U245" s="183">
        <f t="shared" si="32"/>
        <v>990</v>
      </c>
    </row>
    <row r="246" spans="1:21">
      <c r="A246" s="183" t="str">
        <f t="shared" si="25"/>
        <v>基本ケース⑩南国市</v>
      </c>
      <c r="B246" t="s">
        <v>7</v>
      </c>
      <c r="C246">
        <v>49472</v>
      </c>
      <c r="D246" s="160">
        <v>110.86584937630934</v>
      </c>
      <c r="E246" s="160">
        <v>6.8289192402734988</v>
      </c>
      <c r="F246" s="160">
        <v>404.77807379289527</v>
      </c>
      <c r="G246" s="160">
        <v>0.37611563509080587</v>
      </c>
      <c r="H246" s="160">
        <v>1.0719243753036152</v>
      </c>
      <c r="I246" s="160">
        <v>1.1763990458077938E-4</v>
      </c>
      <c r="J246" s="160">
        <v>517.09208081950374</v>
      </c>
      <c r="K246" t="s">
        <v>41</v>
      </c>
      <c r="L246" t="s">
        <v>71</v>
      </c>
      <c r="M246" t="s">
        <v>83</v>
      </c>
      <c r="O246" s="183">
        <f t="shared" si="26"/>
        <v>110</v>
      </c>
      <c r="P246" s="183">
        <f t="shared" si="27"/>
        <v>10</v>
      </c>
      <c r="Q246" s="183">
        <f t="shared" si="28"/>
        <v>400</v>
      </c>
      <c r="R246" s="183" t="str">
        <f t="shared" si="29"/>
        <v>*</v>
      </c>
      <c r="S246" s="183" t="str">
        <f t="shared" si="30"/>
        <v>*</v>
      </c>
      <c r="T246" s="183" t="str">
        <f t="shared" si="31"/>
        <v>*</v>
      </c>
      <c r="U246" s="183">
        <f t="shared" si="32"/>
        <v>520</v>
      </c>
    </row>
    <row r="247" spans="1:21">
      <c r="A247" s="183" t="str">
        <f t="shared" si="25"/>
        <v>基本ケース⑩土佐市</v>
      </c>
      <c r="B247" t="s">
        <v>8</v>
      </c>
      <c r="C247">
        <v>28686</v>
      </c>
      <c r="D247" s="160">
        <v>76.449277268115665</v>
      </c>
      <c r="E247" s="160">
        <v>5.6370827364300267</v>
      </c>
      <c r="F247" s="160">
        <v>892.98445326831222</v>
      </c>
      <c r="G247" s="160">
        <v>2.4977393033020161</v>
      </c>
      <c r="H247" s="160">
        <v>1.0958768995663122</v>
      </c>
      <c r="I247" s="160">
        <v>4.7170107512255016E-5</v>
      </c>
      <c r="J247" s="160">
        <v>973.02739390940383</v>
      </c>
      <c r="K247" t="s">
        <v>41</v>
      </c>
      <c r="L247" t="s">
        <v>71</v>
      </c>
      <c r="M247" t="s">
        <v>83</v>
      </c>
      <c r="O247" s="183">
        <f t="shared" si="26"/>
        <v>80</v>
      </c>
      <c r="P247" s="183">
        <f t="shared" si="27"/>
        <v>10</v>
      </c>
      <c r="Q247" s="183">
        <f t="shared" si="28"/>
        <v>890</v>
      </c>
      <c r="R247" s="183" t="str">
        <f t="shared" si="29"/>
        <v>*</v>
      </c>
      <c r="S247" s="183" t="str">
        <f t="shared" si="30"/>
        <v>*</v>
      </c>
      <c r="T247" s="183" t="str">
        <f t="shared" si="31"/>
        <v>*</v>
      </c>
      <c r="U247" s="183">
        <f t="shared" si="32"/>
        <v>970</v>
      </c>
    </row>
    <row r="248" spans="1:21">
      <c r="A248" s="183" t="str">
        <f t="shared" si="25"/>
        <v>基本ケース⑩須崎市</v>
      </c>
      <c r="B248" t="s">
        <v>9</v>
      </c>
      <c r="C248">
        <v>24698</v>
      </c>
      <c r="D248" s="160">
        <v>57.455852082040757</v>
      </c>
      <c r="E248" s="160">
        <v>4.0186297565356872</v>
      </c>
      <c r="F248" s="160">
        <v>3578.1167167007152</v>
      </c>
      <c r="G248" s="160">
        <v>3.2888291482252732</v>
      </c>
      <c r="H248" s="160">
        <v>3.02002943891029</v>
      </c>
      <c r="I248" s="160">
        <v>2.1455942940038724E-5</v>
      </c>
      <c r="J248" s="160">
        <v>3641.881448825834</v>
      </c>
      <c r="K248" t="s">
        <v>41</v>
      </c>
      <c r="L248" t="s">
        <v>71</v>
      </c>
      <c r="M248" t="s">
        <v>83</v>
      </c>
      <c r="O248" s="183">
        <f t="shared" si="26"/>
        <v>60</v>
      </c>
      <c r="P248" s="183" t="str">
        <f t="shared" si="27"/>
        <v>*</v>
      </c>
      <c r="Q248" s="183">
        <f t="shared" si="28"/>
        <v>3600</v>
      </c>
      <c r="R248" s="183" t="str">
        <f t="shared" si="29"/>
        <v>*</v>
      </c>
      <c r="S248" s="183" t="str">
        <f t="shared" si="30"/>
        <v>*</v>
      </c>
      <c r="T248" s="183" t="str">
        <f t="shared" si="31"/>
        <v>*</v>
      </c>
      <c r="U248" s="183">
        <f t="shared" si="32"/>
        <v>3600</v>
      </c>
    </row>
    <row r="249" spans="1:21">
      <c r="A249" s="183" t="str">
        <f t="shared" si="25"/>
        <v>基本ケース⑩宿毛市</v>
      </c>
      <c r="B249" t="s">
        <v>10</v>
      </c>
      <c r="C249">
        <v>22610</v>
      </c>
      <c r="D249" s="160">
        <v>12.139052927334072</v>
      </c>
      <c r="E249" s="160">
        <v>1.3833444918410778</v>
      </c>
      <c r="F249" s="160">
        <v>2026.7011345375549</v>
      </c>
      <c r="G249" s="160">
        <v>0.60960901487957997</v>
      </c>
      <c r="H249" s="160">
        <v>0.28775787523726476</v>
      </c>
      <c r="I249" s="160">
        <v>1.6521356225602598E-5</v>
      </c>
      <c r="J249" s="160">
        <v>2039.737570876362</v>
      </c>
      <c r="K249" t="s">
        <v>41</v>
      </c>
      <c r="L249" t="s">
        <v>71</v>
      </c>
      <c r="M249" t="s">
        <v>83</v>
      </c>
      <c r="O249" s="183">
        <f t="shared" si="26"/>
        <v>10</v>
      </c>
      <c r="P249" s="183" t="str">
        <f t="shared" si="27"/>
        <v>*</v>
      </c>
      <c r="Q249" s="183">
        <f t="shared" si="28"/>
        <v>2000</v>
      </c>
      <c r="R249" s="183" t="str">
        <f t="shared" si="29"/>
        <v>*</v>
      </c>
      <c r="S249" s="183" t="str">
        <f t="shared" si="30"/>
        <v>*</v>
      </c>
      <c r="T249" s="183" t="str">
        <f t="shared" si="31"/>
        <v>*</v>
      </c>
      <c r="U249" s="183">
        <f t="shared" si="32"/>
        <v>2000</v>
      </c>
    </row>
    <row r="250" spans="1:21">
      <c r="A250" s="183" t="str">
        <f t="shared" si="25"/>
        <v>基本ケース⑩土佐清水市</v>
      </c>
      <c r="B250" t="s">
        <v>11</v>
      </c>
      <c r="C250">
        <v>16029</v>
      </c>
      <c r="D250" s="160">
        <v>157.96150884051553</v>
      </c>
      <c r="E250" s="160">
        <v>7.9388383797143334</v>
      </c>
      <c r="F250" s="160">
        <v>1683.1504211715016</v>
      </c>
      <c r="G250" s="160">
        <v>5.6633480958978941</v>
      </c>
      <c r="H250" s="160">
        <v>11.245908812932596</v>
      </c>
      <c r="I250" s="160">
        <v>2.6131773706727729E-5</v>
      </c>
      <c r="J250" s="160">
        <v>1858.0212130526213</v>
      </c>
      <c r="K250" t="s">
        <v>41</v>
      </c>
      <c r="L250" t="s">
        <v>71</v>
      </c>
      <c r="M250" t="s">
        <v>83</v>
      </c>
      <c r="O250" s="183">
        <f t="shared" si="26"/>
        <v>160</v>
      </c>
      <c r="P250" s="183">
        <f t="shared" si="27"/>
        <v>10</v>
      </c>
      <c r="Q250" s="183">
        <f t="shared" si="28"/>
        <v>1700</v>
      </c>
      <c r="R250" s="183">
        <f t="shared" si="29"/>
        <v>10</v>
      </c>
      <c r="S250" s="183">
        <f t="shared" si="30"/>
        <v>10</v>
      </c>
      <c r="T250" s="183" t="str">
        <f t="shared" si="31"/>
        <v>*</v>
      </c>
      <c r="U250" s="183">
        <f t="shared" si="32"/>
        <v>1900</v>
      </c>
    </row>
    <row r="251" spans="1:21">
      <c r="A251" s="183" t="str">
        <f t="shared" si="25"/>
        <v>基本ケース⑩四万十市</v>
      </c>
      <c r="B251" t="s">
        <v>12</v>
      </c>
      <c r="C251">
        <v>35933</v>
      </c>
      <c r="D251" s="160">
        <v>142.12526113394816</v>
      </c>
      <c r="E251" s="160">
        <v>8.11993529400387</v>
      </c>
      <c r="F251" s="160">
        <v>626.4228540969558</v>
      </c>
      <c r="G251" s="160">
        <v>6.6420909979539227</v>
      </c>
      <c r="H251" s="160">
        <v>2.557726584553655</v>
      </c>
      <c r="I251" s="160">
        <v>3.0382542243308257E-5</v>
      </c>
      <c r="J251" s="160">
        <v>777.74796319595373</v>
      </c>
      <c r="K251" t="s">
        <v>41</v>
      </c>
      <c r="L251" t="s">
        <v>71</v>
      </c>
      <c r="M251" t="s">
        <v>83</v>
      </c>
      <c r="O251" s="183">
        <f t="shared" si="26"/>
        <v>140</v>
      </c>
      <c r="P251" s="183">
        <f t="shared" si="27"/>
        <v>10</v>
      </c>
      <c r="Q251" s="183">
        <f t="shared" si="28"/>
        <v>630</v>
      </c>
      <c r="R251" s="183">
        <f t="shared" si="29"/>
        <v>10</v>
      </c>
      <c r="S251" s="183" t="str">
        <f t="shared" si="30"/>
        <v>*</v>
      </c>
      <c r="T251" s="183" t="str">
        <f t="shared" si="31"/>
        <v>*</v>
      </c>
      <c r="U251" s="183">
        <f t="shared" si="32"/>
        <v>780</v>
      </c>
    </row>
    <row r="252" spans="1:21">
      <c r="A252" s="183" t="str">
        <f t="shared" si="25"/>
        <v>基本ケース⑩香南市</v>
      </c>
      <c r="B252" t="s">
        <v>13</v>
      </c>
      <c r="C252">
        <v>33830</v>
      </c>
      <c r="D252" s="160">
        <v>126.91600171339235</v>
      </c>
      <c r="E252" s="160">
        <v>8.7020159074015524</v>
      </c>
      <c r="F252" s="160">
        <v>913.89507432955077</v>
      </c>
      <c r="G252" s="160">
        <v>0.92314103641232026</v>
      </c>
      <c r="H252" s="160">
        <v>1.2164464934334207</v>
      </c>
      <c r="I252" s="160">
        <v>7.0144461049466303E-5</v>
      </c>
      <c r="J252" s="160">
        <v>1042.9507337172499</v>
      </c>
      <c r="K252" t="s">
        <v>41</v>
      </c>
      <c r="L252" t="s">
        <v>71</v>
      </c>
      <c r="M252" t="s">
        <v>83</v>
      </c>
      <c r="O252" s="183">
        <f t="shared" si="26"/>
        <v>130</v>
      </c>
      <c r="P252" s="183">
        <f t="shared" si="27"/>
        <v>10</v>
      </c>
      <c r="Q252" s="183">
        <f t="shared" si="28"/>
        <v>910</v>
      </c>
      <c r="R252" s="183" t="str">
        <f t="shared" si="29"/>
        <v>*</v>
      </c>
      <c r="S252" s="183" t="str">
        <f t="shared" si="30"/>
        <v>*</v>
      </c>
      <c r="T252" s="183" t="str">
        <f t="shared" si="31"/>
        <v>*</v>
      </c>
      <c r="U252" s="183">
        <f t="shared" si="32"/>
        <v>1000</v>
      </c>
    </row>
    <row r="253" spans="1:21">
      <c r="A253" s="183" t="str">
        <f t="shared" si="25"/>
        <v>基本ケース⑩香美市</v>
      </c>
      <c r="B253" t="s">
        <v>14</v>
      </c>
      <c r="C253">
        <v>28766</v>
      </c>
      <c r="D253" s="160">
        <v>90.896587336765137</v>
      </c>
      <c r="E253" s="160">
        <v>4.8820084135578998</v>
      </c>
      <c r="F253" s="160">
        <v>0</v>
      </c>
      <c r="G253" s="160">
        <v>1.4260455784645198</v>
      </c>
      <c r="H253" s="160">
        <v>4.8825024824657479</v>
      </c>
      <c r="I253" s="160">
        <v>4.0357909511771106E-5</v>
      </c>
      <c r="J253" s="160">
        <v>97.205175755604927</v>
      </c>
      <c r="K253" t="s">
        <v>41</v>
      </c>
      <c r="L253" t="s">
        <v>71</v>
      </c>
      <c r="M253" t="s">
        <v>83</v>
      </c>
      <c r="O253" s="183">
        <f t="shared" si="26"/>
        <v>90</v>
      </c>
      <c r="P253" s="183" t="str">
        <f t="shared" si="27"/>
        <v>*</v>
      </c>
      <c r="Q253" s="183">
        <f t="shared" si="28"/>
        <v>0</v>
      </c>
      <c r="R253" s="183" t="str">
        <f t="shared" si="29"/>
        <v>*</v>
      </c>
      <c r="S253" s="183" t="str">
        <f t="shared" si="30"/>
        <v>*</v>
      </c>
      <c r="T253" s="183" t="str">
        <f t="shared" si="31"/>
        <v>*</v>
      </c>
      <c r="U253" s="183">
        <f t="shared" si="32"/>
        <v>100</v>
      </c>
    </row>
    <row r="254" spans="1:21">
      <c r="A254" s="183" t="str">
        <f t="shared" si="25"/>
        <v>基本ケース⑩東洋町</v>
      </c>
      <c r="B254" t="s">
        <v>15</v>
      </c>
      <c r="C254">
        <v>2947</v>
      </c>
      <c r="D254" s="160">
        <v>8.8649336611090277</v>
      </c>
      <c r="E254" s="160">
        <v>0.37181036487383928</v>
      </c>
      <c r="F254" s="160">
        <v>390.66050020273002</v>
      </c>
      <c r="G254" s="160">
        <v>0.44085913516021863</v>
      </c>
      <c r="H254" s="160">
        <v>1.0229314936845357</v>
      </c>
      <c r="I254" s="160">
        <v>3.5417651144288456E-6</v>
      </c>
      <c r="J254" s="160">
        <v>400.98922803444896</v>
      </c>
      <c r="K254" t="s">
        <v>41</v>
      </c>
      <c r="L254" t="s">
        <v>71</v>
      </c>
      <c r="M254" t="s">
        <v>83</v>
      </c>
      <c r="O254" s="183">
        <f t="shared" si="26"/>
        <v>10</v>
      </c>
      <c r="P254" s="183" t="str">
        <f t="shared" si="27"/>
        <v>*</v>
      </c>
      <c r="Q254" s="183">
        <f t="shared" si="28"/>
        <v>390</v>
      </c>
      <c r="R254" s="183" t="str">
        <f t="shared" si="29"/>
        <v>*</v>
      </c>
      <c r="S254" s="183" t="str">
        <f t="shared" si="30"/>
        <v>*</v>
      </c>
      <c r="T254" s="183" t="str">
        <f t="shared" si="31"/>
        <v>*</v>
      </c>
      <c r="U254" s="183">
        <f t="shared" si="32"/>
        <v>400</v>
      </c>
    </row>
    <row r="255" spans="1:21">
      <c r="A255" s="183" t="str">
        <f t="shared" si="25"/>
        <v>基本ケース⑩奈半利町</v>
      </c>
      <c r="B255" t="s">
        <v>16</v>
      </c>
      <c r="C255">
        <v>3542</v>
      </c>
      <c r="D255" s="160">
        <v>101.42772596237104</v>
      </c>
      <c r="E255" s="160">
        <v>6.3732325266306837</v>
      </c>
      <c r="F255" s="160">
        <v>43.848967286716729</v>
      </c>
      <c r="G255" s="160">
        <v>1.6830041873449419</v>
      </c>
      <c r="H255" s="160">
        <v>26.576124016557731</v>
      </c>
      <c r="I255" s="160">
        <v>1.7859899361088179E-5</v>
      </c>
      <c r="J255" s="160">
        <v>173.53583931288983</v>
      </c>
      <c r="K255" t="s">
        <v>41</v>
      </c>
      <c r="L255" t="s">
        <v>71</v>
      </c>
      <c r="M255" t="s">
        <v>83</v>
      </c>
      <c r="O255" s="183">
        <f t="shared" si="26"/>
        <v>100</v>
      </c>
      <c r="P255" s="183">
        <f t="shared" si="27"/>
        <v>10</v>
      </c>
      <c r="Q255" s="183">
        <f t="shared" si="28"/>
        <v>40</v>
      </c>
      <c r="R255" s="183" t="str">
        <f t="shared" si="29"/>
        <v>*</v>
      </c>
      <c r="S255" s="183">
        <f t="shared" si="30"/>
        <v>30</v>
      </c>
      <c r="T255" s="183" t="str">
        <f t="shared" si="31"/>
        <v>*</v>
      </c>
      <c r="U255" s="183">
        <f t="shared" si="32"/>
        <v>170</v>
      </c>
    </row>
    <row r="256" spans="1:21">
      <c r="A256" s="183" t="str">
        <f t="shared" si="25"/>
        <v>基本ケース⑩田野町</v>
      </c>
      <c r="B256" t="s">
        <v>17</v>
      </c>
      <c r="C256">
        <v>2932</v>
      </c>
      <c r="D256" s="160">
        <v>125.19936463468572</v>
      </c>
      <c r="E256" s="160">
        <v>5.9746869353447245</v>
      </c>
      <c r="F256" s="160">
        <v>28.482083369081526</v>
      </c>
      <c r="G256" s="160">
        <v>0.70600073842049149</v>
      </c>
      <c r="H256" s="160">
        <v>92.753698070108584</v>
      </c>
      <c r="I256" s="160">
        <v>5.3505367342724243E-5</v>
      </c>
      <c r="J256" s="160">
        <v>247.14120031766367</v>
      </c>
      <c r="K256" t="s">
        <v>41</v>
      </c>
      <c r="L256" t="s">
        <v>71</v>
      </c>
      <c r="M256" t="s">
        <v>83</v>
      </c>
      <c r="O256" s="183">
        <f t="shared" si="26"/>
        <v>130</v>
      </c>
      <c r="P256" s="183">
        <f t="shared" si="27"/>
        <v>10</v>
      </c>
      <c r="Q256" s="183">
        <f t="shared" si="28"/>
        <v>30</v>
      </c>
      <c r="R256" s="183" t="str">
        <f t="shared" si="29"/>
        <v>*</v>
      </c>
      <c r="S256" s="183">
        <f t="shared" si="30"/>
        <v>90</v>
      </c>
      <c r="T256" s="183" t="str">
        <f t="shared" si="31"/>
        <v>*</v>
      </c>
      <c r="U256" s="183">
        <f t="shared" si="32"/>
        <v>250</v>
      </c>
    </row>
    <row r="257" spans="1:21">
      <c r="A257" s="183" t="str">
        <f t="shared" si="25"/>
        <v>基本ケース⑩安田町</v>
      </c>
      <c r="B257" t="s">
        <v>18</v>
      </c>
      <c r="C257">
        <v>2970</v>
      </c>
      <c r="D257" s="160">
        <v>82.105517374135943</v>
      </c>
      <c r="E257" s="160">
        <v>4.1004935918257415</v>
      </c>
      <c r="F257" s="160">
        <v>31.6540793250729</v>
      </c>
      <c r="G257" s="160">
        <v>3.6952487623400545</v>
      </c>
      <c r="H257" s="160">
        <v>10.601173199684444</v>
      </c>
      <c r="I257" s="160">
        <v>1.125900590835167E-5</v>
      </c>
      <c r="J257" s="160">
        <v>128.05602992023924</v>
      </c>
      <c r="K257" t="s">
        <v>41</v>
      </c>
      <c r="L257" t="s">
        <v>71</v>
      </c>
      <c r="M257" t="s">
        <v>83</v>
      </c>
      <c r="O257" s="183">
        <f t="shared" si="26"/>
        <v>80</v>
      </c>
      <c r="P257" s="183" t="str">
        <f t="shared" si="27"/>
        <v>*</v>
      </c>
      <c r="Q257" s="183">
        <f t="shared" si="28"/>
        <v>30</v>
      </c>
      <c r="R257" s="183" t="str">
        <f t="shared" si="29"/>
        <v>*</v>
      </c>
      <c r="S257" s="183">
        <f t="shared" si="30"/>
        <v>10</v>
      </c>
      <c r="T257" s="183" t="str">
        <f t="shared" si="31"/>
        <v>*</v>
      </c>
      <c r="U257" s="183">
        <f t="shared" si="32"/>
        <v>130</v>
      </c>
    </row>
    <row r="258" spans="1:21">
      <c r="A258" s="183" t="str">
        <f t="shared" si="25"/>
        <v>基本ケース⑩北川村</v>
      </c>
      <c r="B258" t="s">
        <v>19</v>
      </c>
      <c r="C258">
        <v>1367</v>
      </c>
      <c r="D258" s="160">
        <v>32.178210934340207</v>
      </c>
      <c r="E258" s="160">
        <v>1.1816301679435022</v>
      </c>
      <c r="F258" s="160">
        <v>0</v>
      </c>
      <c r="G258" s="160">
        <v>1.4789522573192253</v>
      </c>
      <c r="H258" s="160">
        <v>0.61388724579829546</v>
      </c>
      <c r="I258" s="160">
        <v>1.4973643103538086E-6</v>
      </c>
      <c r="J258" s="160">
        <v>34.27105193482204</v>
      </c>
      <c r="K258" t="s">
        <v>41</v>
      </c>
      <c r="L258" t="s">
        <v>71</v>
      </c>
      <c r="M258" t="s">
        <v>83</v>
      </c>
      <c r="O258" s="183">
        <f t="shared" si="26"/>
        <v>30</v>
      </c>
      <c r="P258" s="183" t="str">
        <f t="shared" si="27"/>
        <v>*</v>
      </c>
      <c r="Q258" s="183">
        <f t="shared" si="28"/>
        <v>0</v>
      </c>
      <c r="R258" s="183" t="str">
        <f t="shared" si="29"/>
        <v>*</v>
      </c>
      <c r="S258" s="183" t="str">
        <f t="shared" si="30"/>
        <v>*</v>
      </c>
      <c r="T258" s="183" t="str">
        <f t="shared" si="31"/>
        <v>*</v>
      </c>
      <c r="U258" s="183">
        <f t="shared" si="32"/>
        <v>30</v>
      </c>
    </row>
    <row r="259" spans="1:21">
      <c r="A259" s="183" t="str">
        <f t="shared" si="25"/>
        <v>基本ケース⑩馬路村</v>
      </c>
      <c r="B259" t="s">
        <v>20</v>
      </c>
      <c r="C259">
        <v>1013</v>
      </c>
      <c r="D259" s="160">
        <v>4.6747456364185798</v>
      </c>
      <c r="E259" s="160">
        <v>0.23088921789440775</v>
      </c>
      <c r="F259" s="160">
        <v>0</v>
      </c>
      <c r="G259" s="160">
        <v>0.46119442861784132</v>
      </c>
      <c r="H259" s="160">
        <v>0.50379670444140123</v>
      </c>
      <c r="I259" s="160">
        <v>1.3578331861256783E-6</v>
      </c>
      <c r="J259" s="160">
        <v>5.6397381273110092</v>
      </c>
      <c r="K259" t="s">
        <v>41</v>
      </c>
      <c r="L259" t="s">
        <v>71</v>
      </c>
      <c r="M259" t="s">
        <v>83</v>
      </c>
      <c r="O259" s="183" t="str">
        <f t="shared" si="26"/>
        <v>*</v>
      </c>
      <c r="P259" s="183" t="str">
        <f t="shared" si="27"/>
        <v>*</v>
      </c>
      <c r="Q259" s="183">
        <f t="shared" si="28"/>
        <v>0</v>
      </c>
      <c r="R259" s="183" t="str">
        <f t="shared" si="29"/>
        <v>*</v>
      </c>
      <c r="S259" s="183" t="str">
        <f t="shared" si="30"/>
        <v>*</v>
      </c>
      <c r="T259" s="183" t="str">
        <f t="shared" si="31"/>
        <v>*</v>
      </c>
      <c r="U259" s="183">
        <f t="shared" si="32"/>
        <v>10</v>
      </c>
    </row>
    <row r="260" spans="1:21">
      <c r="A260" s="183" t="str">
        <f t="shared" ref="A260:A323" si="33">K260&amp;L260&amp;B260</f>
        <v>基本ケース⑩芸西村</v>
      </c>
      <c r="B260" t="s">
        <v>21</v>
      </c>
      <c r="C260">
        <v>4048</v>
      </c>
      <c r="D260" s="160">
        <v>22.893068429308066</v>
      </c>
      <c r="E260" s="160">
        <v>2.1080831890783429</v>
      </c>
      <c r="F260" s="160">
        <v>43.00732604652999</v>
      </c>
      <c r="G260" s="160">
        <v>0.24608347564506128</v>
      </c>
      <c r="H260" s="160">
        <v>0.95231600217791301</v>
      </c>
      <c r="I260" s="160">
        <v>8.9926924674729224E-6</v>
      </c>
      <c r="J260" s="160">
        <v>67.098802946353501</v>
      </c>
      <c r="K260" t="s">
        <v>41</v>
      </c>
      <c r="L260" t="s">
        <v>71</v>
      </c>
      <c r="M260" t="s">
        <v>83</v>
      </c>
      <c r="O260" s="183">
        <f t="shared" ref="O260:O323" si="34">IF(D260&gt;10000,ROUND(D260,-3),IF(D260&gt;1000,ROUND(D260,-2),IF(D260&gt;=5,IF(D260&lt;10,ROUND(D260,-1),ROUND(D260,-1)),IF(D260=0,0,"*"))))</f>
        <v>20</v>
      </c>
      <c r="P260" s="183" t="str">
        <f t="shared" ref="P260:P323" si="35">IF(E260&gt;10000,ROUND(E260,-3),IF(E260&gt;1000,ROUND(E260,-2),IF(E260&gt;=5,IF(E260&lt;10,ROUND(E260,-1),ROUND(E260,-1)),IF(E260=0,0,"*"))))</f>
        <v>*</v>
      </c>
      <c r="Q260" s="183">
        <f t="shared" ref="Q260:Q323" si="36">IF(F260&gt;10000,ROUND(F260,-3),IF(F260&gt;1000,ROUND(F260,-2),IF(F260&gt;=5,IF(F260&lt;10,ROUND(F260,-1),ROUND(F260,-1)),IF(F260=0,0,"*"))))</f>
        <v>40</v>
      </c>
      <c r="R260" s="183" t="str">
        <f t="shared" ref="R260:R323" si="37">IF(G260&gt;10000,ROUND(G260,-3),IF(G260&gt;1000,ROUND(G260,-2),IF(G260&gt;=5,IF(G260&lt;10,ROUND(G260,-1),ROUND(G260,-1)),IF(G260=0,0,"*"))))</f>
        <v>*</v>
      </c>
      <c r="S260" s="183" t="str">
        <f t="shared" ref="S260:S323" si="38">IF(H260&gt;10000,ROUND(H260,-3),IF(H260&gt;1000,ROUND(H260,-2),IF(H260&gt;=5,IF(H260&lt;10,ROUND(H260,-1),ROUND(H260,-1)),IF(H260=0,0,"*"))))</f>
        <v>*</v>
      </c>
      <c r="T260" s="183" t="str">
        <f t="shared" ref="T260:T323" si="39">IF(I260&gt;10000,ROUND(I260,-3),IF(I260&gt;1000,ROUND(I260,-2),IF(I260&gt;=5,IF(I260&lt;10,ROUND(I260,-1),ROUND(I260,-1)),IF(I260=0,0,"*"))))</f>
        <v>*</v>
      </c>
      <c r="U260" s="183">
        <f t="shared" ref="U260:U323" si="40">IF(J260&gt;10000,ROUND(J260,-3),IF(J260&gt;1000,ROUND(J260,-2),IF(J260&gt;=5,IF(J260&lt;10,ROUND(J260,-1),ROUND(J260,-1)),IF(J260=0,0,"*"))))</f>
        <v>70</v>
      </c>
    </row>
    <row r="261" spans="1:21">
      <c r="A261" s="183" t="str">
        <f t="shared" si="33"/>
        <v>基本ケース⑩本山町</v>
      </c>
      <c r="B261" t="s">
        <v>22</v>
      </c>
      <c r="C261">
        <v>4103</v>
      </c>
      <c r="D261" s="160">
        <v>0</v>
      </c>
      <c r="E261" s="160">
        <v>4.3942718074294382E-2</v>
      </c>
      <c r="F261" s="160">
        <v>0</v>
      </c>
      <c r="G261" s="160">
        <v>1.2946697844446916E-44</v>
      </c>
      <c r="H261" s="160">
        <v>5.0872692281094185E-4</v>
      </c>
      <c r="I261" s="160">
        <v>2.0457862870084554E-6</v>
      </c>
      <c r="J261" s="160">
        <v>5.1077270909795033E-4</v>
      </c>
      <c r="K261" t="s">
        <v>41</v>
      </c>
      <c r="L261" t="s">
        <v>71</v>
      </c>
      <c r="M261" t="s">
        <v>83</v>
      </c>
      <c r="O261" s="183">
        <f t="shared" si="34"/>
        <v>0</v>
      </c>
      <c r="P261" s="183" t="str">
        <f t="shared" si="35"/>
        <v>*</v>
      </c>
      <c r="Q261" s="183">
        <f t="shared" si="36"/>
        <v>0</v>
      </c>
      <c r="R261" s="183" t="str">
        <f t="shared" si="37"/>
        <v>*</v>
      </c>
      <c r="S261" s="183" t="str">
        <f t="shared" si="38"/>
        <v>*</v>
      </c>
      <c r="T261" s="183" t="str">
        <f t="shared" si="39"/>
        <v>*</v>
      </c>
      <c r="U261" s="183" t="str">
        <f t="shared" si="40"/>
        <v>*</v>
      </c>
    </row>
    <row r="262" spans="1:21">
      <c r="A262" s="183" t="str">
        <f t="shared" si="33"/>
        <v>基本ケース⑩大豊町</v>
      </c>
      <c r="B262" t="s">
        <v>23</v>
      </c>
      <c r="C262">
        <v>4719</v>
      </c>
      <c r="D262" s="160">
        <v>3.6631491878534721</v>
      </c>
      <c r="E262" s="160">
        <v>0.17347621433542423</v>
      </c>
      <c r="F262" s="160">
        <v>0</v>
      </c>
      <c r="G262" s="160">
        <v>0.20920115029458194</v>
      </c>
      <c r="H262" s="160">
        <v>8.8224759471488036E-3</v>
      </c>
      <c r="I262" s="160">
        <v>1.9919540890367209E-6</v>
      </c>
      <c r="J262" s="160">
        <v>3.8811748060492919</v>
      </c>
      <c r="K262" t="s">
        <v>41</v>
      </c>
      <c r="L262" t="s">
        <v>71</v>
      </c>
      <c r="M262" t="s">
        <v>83</v>
      </c>
      <c r="O262" s="183" t="str">
        <f t="shared" si="34"/>
        <v>*</v>
      </c>
      <c r="P262" s="183" t="str">
        <f t="shared" si="35"/>
        <v>*</v>
      </c>
      <c r="Q262" s="183">
        <f t="shared" si="36"/>
        <v>0</v>
      </c>
      <c r="R262" s="183" t="str">
        <f t="shared" si="37"/>
        <v>*</v>
      </c>
      <c r="S262" s="183" t="str">
        <f t="shared" si="38"/>
        <v>*</v>
      </c>
      <c r="T262" s="183" t="str">
        <f t="shared" si="39"/>
        <v>*</v>
      </c>
      <c r="U262" s="183" t="str">
        <f t="shared" si="40"/>
        <v>*</v>
      </c>
    </row>
    <row r="263" spans="1:21">
      <c r="A263" s="183" t="str">
        <f t="shared" si="33"/>
        <v>基本ケース⑩土佐町</v>
      </c>
      <c r="B263" t="s">
        <v>24</v>
      </c>
      <c r="C263">
        <v>4358</v>
      </c>
      <c r="D263" s="160">
        <v>0</v>
      </c>
      <c r="E263" s="160">
        <v>3.9729009367561061E-2</v>
      </c>
      <c r="F263" s="160">
        <v>0</v>
      </c>
      <c r="G263" s="160">
        <v>1.26402159736871E-31</v>
      </c>
      <c r="H263" s="160">
        <v>3.7056511334907638E-4</v>
      </c>
      <c r="I263" s="160">
        <v>9.3922118750273389E-7</v>
      </c>
      <c r="J263" s="160">
        <v>3.7150433453657914E-4</v>
      </c>
      <c r="K263" t="s">
        <v>41</v>
      </c>
      <c r="L263" t="s">
        <v>71</v>
      </c>
      <c r="M263" t="s">
        <v>83</v>
      </c>
      <c r="O263" s="183">
        <f t="shared" si="34"/>
        <v>0</v>
      </c>
      <c r="P263" s="183" t="str">
        <f t="shared" si="35"/>
        <v>*</v>
      </c>
      <c r="Q263" s="183">
        <f t="shared" si="36"/>
        <v>0</v>
      </c>
      <c r="R263" s="183" t="str">
        <f t="shared" si="37"/>
        <v>*</v>
      </c>
      <c r="S263" s="183" t="str">
        <f t="shared" si="38"/>
        <v>*</v>
      </c>
      <c r="T263" s="183" t="str">
        <f t="shared" si="39"/>
        <v>*</v>
      </c>
      <c r="U263" s="183" t="str">
        <f t="shared" si="40"/>
        <v>*</v>
      </c>
    </row>
    <row r="264" spans="1:21">
      <c r="A264" s="183" t="str">
        <f t="shared" si="33"/>
        <v>基本ケース⑩大川村</v>
      </c>
      <c r="B264" t="s">
        <v>25</v>
      </c>
      <c r="C264">
        <v>411</v>
      </c>
      <c r="D264" s="160">
        <v>0</v>
      </c>
      <c r="E264" s="160">
        <v>4.5818933107874289E-3</v>
      </c>
      <c r="F264" s="160">
        <v>0</v>
      </c>
      <c r="G264" s="160">
        <v>0</v>
      </c>
      <c r="H264" s="160">
        <v>5.4881897006549292E-5</v>
      </c>
      <c r="I264" s="160">
        <v>2.4164818331225028E-8</v>
      </c>
      <c r="J264" s="160">
        <v>5.4906061824880514E-5</v>
      </c>
      <c r="K264" t="s">
        <v>41</v>
      </c>
      <c r="L264" t="s">
        <v>71</v>
      </c>
      <c r="M264" t="s">
        <v>83</v>
      </c>
      <c r="O264" s="183">
        <f t="shared" si="34"/>
        <v>0</v>
      </c>
      <c r="P264" s="183" t="str">
        <f t="shared" si="35"/>
        <v>*</v>
      </c>
      <c r="Q264" s="183">
        <f t="shared" si="36"/>
        <v>0</v>
      </c>
      <c r="R264" s="183">
        <f t="shared" si="37"/>
        <v>0</v>
      </c>
      <c r="S264" s="183" t="str">
        <f t="shared" si="38"/>
        <v>*</v>
      </c>
      <c r="T264" s="183" t="str">
        <f t="shared" si="39"/>
        <v>*</v>
      </c>
      <c r="U264" s="183" t="str">
        <f t="shared" si="40"/>
        <v>*</v>
      </c>
    </row>
    <row r="265" spans="1:21">
      <c r="A265" s="183" t="str">
        <f t="shared" si="33"/>
        <v>基本ケース⑩いの町</v>
      </c>
      <c r="B265" t="s">
        <v>26</v>
      </c>
      <c r="C265">
        <v>25062</v>
      </c>
      <c r="D265" s="160">
        <v>15.474148721384365</v>
      </c>
      <c r="E265" s="160">
        <v>1.3776644349873457</v>
      </c>
      <c r="F265" s="160">
        <v>0</v>
      </c>
      <c r="G265" s="160">
        <v>1.1468653245083191</v>
      </c>
      <c r="H265" s="160">
        <v>0.15356403013555098</v>
      </c>
      <c r="I265" s="160">
        <v>1.2999069204075862E-5</v>
      </c>
      <c r="J265" s="160">
        <v>16.77459107509744</v>
      </c>
      <c r="K265" t="s">
        <v>41</v>
      </c>
      <c r="L265" t="s">
        <v>71</v>
      </c>
      <c r="M265" t="s">
        <v>83</v>
      </c>
      <c r="O265" s="183">
        <f t="shared" si="34"/>
        <v>20</v>
      </c>
      <c r="P265" s="183" t="str">
        <f t="shared" si="35"/>
        <v>*</v>
      </c>
      <c r="Q265" s="183">
        <f t="shared" si="36"/>
        <v>0</v>
      </c>
      <c r="R265" s="183" t="str">
        <f t="shared" si="37"/>
        <v>*</v>
      </c>
      <c r="S265" s="183" t="str">
        <f t="shared" si="38"/>
        <v>*</v>
      </c>
      <c r="T265" s="183" t="str">
        <f t="shared" si="39"/>
        <v>*</v>
      </c>
      <c r="U265" s="183">
        <f t="shared" si="40"/>
        <v>20</v>
      </c>
    </row>
    <row r="266" spans="1:21">
      <c r="A266" s="183" t="str">
        <f t="shared" si="33"/>
        <v>基本ケース⑩仁淀川町</v>
      </c>
      <c r="B266" t="s">
        <v>27</v>
      </c>
      <c r="C266">
        <v>6500</v>
      </c>
      <c r="D266" s="160">
        <v>3.1602070383197622E-2</v>
      </c>
      <c r="E266" s="160">
        <v>8.3153081575282714E-2</v>
      </c>
      <c r="F266" s="160">
        <v>0</v>
      </c>
      <c r="G266" s="160">
        <v>2.2748272446402487E-3</v>
      </c>
      <c r="H266" s="160">
        <v>6.9024962584048185E-4</v>
      </c>
      <c r="I266" s="160">
        <v>1.6065336328502835E-6</v>
      </c>
      <c r="J266" s="160">
        <v>3.4568753787311196E-2</v>
      </c>
      <c r="K266" t="s">
        <v>41</v>
      </c>
      <c r="L266" t="s">
        <v>71</v>
      </c>
      <c r="M266" t="s">
        <v>83</v>
      </c>
      <c r="O266" s="183" t="str">
        <f t="shared" si="34"/>
        <v>*</v>
      </c>
      <c r="P266" s="183" t="str">
        <f t="shared" si="35"/>
        <v>*</v>
      </c>
      <c r="Q266" s="183">
        <f t="shared" si="36"/>
        <v>0</v>
      </c>
      <c r="R266" s="183" t="str">
        <f t="shared" si="37"/>
        <v>*</v>
      </c>
      <c r="S266" s="183" t="str">
        <f t="shared" si="38"/>
        <v>*</v>
      </c>
      <c r="T266" s="183" t="str">
        <f t="shared" si="39"/>
        <v>*</v>
      </c>
      <c r="U266" s="183" t="str">
        <f t="shared" si="40"/>
        <v>*</v>
      </c>
    </row>
    <row r="267" spans="1:21">
      <c r="A267" s="183" t="str">
        <f t="shared" si="33"/>
        <v>基本ケース⑩中土佐町</v>
      </c>
      <c r="B267" t="s">
        <v>28</v>
      </c>
      <c r="C267">
        <v>7584</v>
      </c>
      <c r="D267" s="160">
        <v>20.902712099075544</v>
      </c>
      <c r="E267" s="160">
        <v>1.2503151422767464</v>
      </c>
      <c r="F267" s="160">
        <v>2192.2872827195442</v>
      </c>
      <c r="G267" s="160">
        <v>0.42415297577278899</v>
      </c>
      <c r="H267" s="160">
        <v>1.425189983178422</v>
      </c>
      <c r="I267" s="160">
        <v>4.2704199426275942E-6</v>
      </c>
      <c r="J267" s="160">
        <v>2215.0393420479909</v>
      </c>
      <c r="K267" t="s">
        <v>41</v>
      </c>
      <c r="L267" t="s">
        <v>71</v>
      </c>
      <c r="M267" t="s">
        <v>83</v>
      </c>
      <c r="O267" s="183">
        <f t="shared" si="34"/>
        <v>20</v>
      </c>
      <c r="P267" s="183" t="str">
        <f t="shared" si="35"/>
        <v>*</v>
      </c>
      <c r="Q267" s="183">
        <f t="shared" si="36"/>
        <v>2200</v>
      </c>
      <c r="R267" s="183" t="str">
        <f t="shared" si="37"/>
        <v>*</v>
      </c>
      <c r="S267" s="183" t="str">
        <f t="shared" si="38"/>
        <v>*</v>
      </c>
      <c r="T267" s="183" t="str">
        <f t="shared" si="39"/>
        <v>*</v>
      </c>
      <c r="U267" s="183">
        <f t="shared" si="40"/>
        <v>2200</v>
      </c>
    </row>
    <row r="268" spans="1:21">
      <c r="A268" s="183" t="str">
        <f t="shared" si="33"/>
        <v>基本ケース⑩佐川町</v>
      </c>
      <c r="B268" t="s">
        <v>29</v>
      </c>
      <c r="C268">
        <v>13951</v>
      </c>
      <c r="D268" s="160">
        <v>20.114674378539519</v>
      </c>
      <c r="E268" s="160">
        <v>1.3010777798237259</v>
      </c>
      <c r="F268" s="160">
        <v>0</v>
      </c>
      <c r="G268" s="160">
        <v>0.37501317646792554</v>
      </c>
      <c r="H268" s="160">
        <v>0.2242186638039104</v>
      </c>
      <c r="I268" s="160">
        <v>2.2687507262911805E-5</v>
      </c>
      <c r="J268" s="160">
        <v>20.713928906318614</v>
      </c>
      <c r="K268" t="s">
        <v>41</v>
      </c>
      <c r="L268" t="s">
        <v>71</v>
      </c>
      <c r="M268" t="s">
        <v>83</v>
      </c>
      <c r="O268" s="183">
        <f t="shared" si="34"/>
        <v>20</v>
      </c>
      <c r="P268" s="183" t="str">
        <f t="shared" si="35"/>
        <v>*</v>
      </c>
      <c r="Q268" s="183">
        <f t="shared" si="36"/>
        <v>0</v>
      </c>
      <c r="R268" s="183" t="str">
        <f t="shared" si="37"/>
        <v>*</v>
      </c>
      <c r="S268" s="183" t="str">
        <f t="shared" si="38"/>
        <v>*</v>
      </c>
      <c r="T268" s="183" t="str">
        <f t="shared" si="39"/>
        <v>*</v>
      </c>
      <c r="U268" s="183">
        <f t="shared" si="40"/>
        <v>20</v>
      </c>
    </row>
    <row r="269" spans="1:21">
      <c r="A269" s="183" t="str">
        <f t="shared" si="33"/>
        <v>基本ケース⑩越知町</v>
      </c>
      <c r="B269" t="s">
        <v>30</v>
      </c>
      <c r="C269">
        <v>6374</v>
      </c>
      <c r="D269" s="160">
        <v>1.2180916493189027</v>
      </c>
      <c r="E269" s="160">
        <v>0.21064861125351056</v>
      </c>
      <c r="F269" s="160">
        <v>0</v>
      </c>
      <c r="G269" s="160">
        <v>3.0503226252216759E-2</v>
      </c>
      <c r="H269" s="160">
        <v>1.6497033915335744E-3</v>
      </c>
      <c r="I269" s="160">
        <v>4.4747304876667139E-6</v>
      </c>
      <c r="J269" s="160">
        <v>1.2502490536931405</v>
      </c>
      <c r="K269" t="s">
        <v>41</v>
      </c>
      <c r="L269" t="s">
        <v>71</v>
      </c>
      <c r="M269" t="s">
        <v>83</v>
      </c>
      <c r="O269" s="183" t="str">
        <f t="shared" si="34"/>
        <v>*</v>
      </c>
      <c r="P269" s="183" t="str">
        <f t="shared" si="35"/>
        <v>*</v>
      </c>
      <c r="Q269" s="183">
        <f t="shared" si="36"/>
        <v>0</v>
      </c>
      <c r="R269" s="183" t="str">
        <f t="shared" si="37"/>
        <v>*</v>
      </c>
      <c r="S269" s="183" t="str">
        <f t="shared" si="38"/>
        <v>*</v>
      </c>
      <c r="T269" s="183" t="str">
        <f t="shared" si="39"/>
        <v>*</v>
      </c>
      <c r="U269" s="183" t="str">
        <f t="shared" si="40"/>
        <v>*</v>
      </c>
    </row>
    <row r="270" spans="1:21">
      <c r="A270" s="183" t="str">
        <f t="shared" si="33"/>
        <v>基本ケース⑩檮原町</v>
      </c>
      <c r="B270" t="s">
        <v>31</v>
      </c>
      <c r="C270">
        <v>3984</v>
      </c>
      <c r="D270" s="160">
        <v>4.5520609886941552E-2</v>
      </c>
      <c r="E270" s="160">
        <v>6.1600952433725056E-2</v>
      </c>
      <c r="F270" s="160">
        <v>0</v>
      </c>
      <c r="G270" s="160">
        <v>2.6350450719882543E-3</v>
      </c>
      <c r="H270" s="160">
        <v>4.7403108011120698E-4</v>
      </c>
      <c r="I270" s="160">
        <v>1.0584594884968529E-6</v>
      </c>
      <c r="J270" s="160">
        <v>4.8630744498529506E-2</v>
      </c>
      <c r="K270" t="s">
        <v>41</v>
      </c>
      <c r="L270" t="s">
        <v>71</v>
      </c>
      <c r="M270" t="s">
        <v>83</v>
      </c>
      <c r="O270" s="183" t="str">
        <f t="shared" si="34"/>
        <v>*</v>
      </c>
      <c r="P270" s="183" t="str">
        <f t="shared" si="35"/>
        <v>*</v>
      </c>
      <c r="Q270" s="183">
        <f t="shared" si="36"/>
        <v>0</v>
      </c>
      <c r="R270" s="183" t="str">
        <f t="shared" si="37"/>
        <v>*</v>
      </c>
      <c r="S270" s="183" t="str">
        <f t="shared" si="38"/>
        <v>*</v>
      </c>
      <c r="T270" s="183" t="str">
        <f t="shared" si="39"/>
        <v>*</v>
      </c>
      <c r="U270" s="183" t="str">
        <f t="shared" si="40"/>
        <v>*</v>
      </c>
    </row>
    <row r="271" spans="1:21">
      <c r="A271" s="183" t="str">
        <f t="shared" si="33"/>
        <v>基本ケース⑩日高村</v>
      </c>
      <c r="B271" t="s">
        <v>32</v>
      </c>
      <c r="C271">
        <v>5447</v>
      </c>
      <c r="D271" s="160">
        <v>1.2504874230432408</v>
      </c>
      <c r="E271" s="160">
        <v>0.19036842194420206</v>
      </c>
      <c r="F271" s="160">
        <v>0</v>
      </c>
      <c r="G271" s="160">
        <v>0.10730605398387878</v>
      </c>
      <c r="H271" s="160">
        <v>2.1803209017751774E-3</v>
      </c>
      <c r="I271" s="160">
        <v>2.8980588548225497E-6</v>
      </c>
      <c r="J271" s="160">
        <v>1.3599766959877497</v>
      </c>
      <c r="K271" t="s">
        <v>41</v>
      </c>
      <c r="L271" t="s">
        <v>71</v>
      </c>
      <c r="M271" t="s">
        <v>83</v>
      </c>
      <c r="O271" s="183" t="str">
        <f t="shared" si="34"/>
        <v>*</v>
      </c>
      <c r="P271" s="183" t="str">
        <f t="shared" si="35"/>
        <v>*</v>
      </c>
      <c r="Q271" s="183">
        <f t="shared" si="36"/>
        <v>0</v>
      </c>
      <c r="R271" s="183" t="str">
        <f t="shared" si="37"/>
        <v>*</v>
      </c>
      <c r="S271" s="183" t="str">
        <f t="shared" si="38"/>
        <v>*</v>
      </c>
      <c r="T271" s="183" t="str">
        <f t="shared" si="39"/>
        <v>*</v>
      </c>
      <c r="U271" s="183" t="str">
        <f t="shared" si="40"/>
        <v>*</v>
      </c>
    </row>
    <row r="272" spans="1:21">
      <c r="A272" s="183" t="str">
        <f t="shared" si="33"/>
        <v>基本ケース⑩津野町</v>
      </c>
      <c r="B272" t="s">
        <v>33</v>
      </c>
      <c r="C272">
        <v>6407</v>
      </c>
      <c r="D272" s="160">
        <v>4.0268633967870109</v>
      </c>
      <c r="E272" s="160">
        <v>0.27394043263378004</v>
      </c>
      <c r="F272" s="160">
        <v>0</v>
      </c>
      <c r="G272" s="160">
        <v>0.19502365404166216</v>
      </c>
      <c r="H272" s="160">
        <v>1.9105107477811658E-2</v>
      </c>
      <c r="I272" s="160">
        <v>3.6373340423314024E-6</v>
      </c>
      <c r="J272" s="160">
        <v>4.2409957956405266</v>
      </c>
      <c r="K272" t="s">
        <v>41</v>
      </c>
      <c r="L272" t="s">
        <v>71</v>
      </c>
      <c r="M272" t="s">
        <v>83</v>
      </c>
      <c r="O272" s="183" t="str">
        <f t="shared" si="34"/>
        <v>*</v>
      </c>
      <c r="P272" s="183" t="str">
        <f t="shared" si="35"/>
        <v>*</v>
      </c>
      <c r="Q272" s="183">
        <f t="shared" si="36"/>
        <v>0</v>
      </c>
      <c r="R272" s="183" t="str">
        <f t="shared" si="37"/>
        <v>*</v>
      </c>
      <c r="S272" s="183" t="str">
        <f t="shared" si="38"/>
        <v>*</v>
      </c>
      <c r="T272" s="183" t="str">
        <f t="shared" si="39"/>
        <v>*</v>
      </c>
      <c r="U272" s="183" t="str">
        <f t="shared" si="40"/>
        <v>*</v>
      </c>
    </row>
    <row r="273" spans="1:21">
      <c r="A273" s="183" t="str">
        <f t="shared" si="33"/>
        <v>基本ケース⑩四万十町</v>
      </c>
      <c r="B273" t="s">
        <v>34</v>
      </c>
      <c r="C273">
        <v>18733</v>
      </c>
      <c r="D273" s="160">
        <v>53.29922981006095</v>
      </c>
      <c r="E273" s="160">
        <v>2.7887118045980874</v>
      </c>
      <c r="F273" s="160">
        <v>315.95984696906982</v>
      </c>
      <c r="G273" s="160">
        <v>1.4861369680241894</v>
      </c>
      <c r="H273" s="160">
        <v>0.40599824575331583</v>
      </c>
      <c r="I273" s="160">
        <v>1.2346316010058802E-5</v>
      </c>
      <c r="J273" s="160">
        <v>371.15122433922426</v>
      </c>
      <c r="K273" t="s">
        <v>41</v>
      </c>
      <c r="L273" t="s">
        <v>71</v>
      </c>
      <c r="M273" t="s">
        <v>83</v>
      </c>
      <c r="O273" s="183">
        <f t="shared" si="34"/>
        <v>50</v>
      </c>
      <c r="P273" s="183" t="str">
        <f t="shared" si="35"/>
        <v>*</v>
      </c>
      <c r="Q273" s="183">
        <f t="shared" si="36"/>
        <v>320</v>
      </c>
      <c r="R273" s="183" t="str">
        <f t="shared" si="37"/>
        <v>*</v>
      </c>
      <c r="S273" s="183" t="str">
        <f t="shared" si="38"/>
        <v>*</v>
      </c>
      <c r="T273" s="183" t="str">
        <f t="shared" si="39"/>
        <v>*</v>
      </c>
      <c r="U273" s="183">
        <f t="shared" si="40"/>
        <v>370</v>
      </c>
    </row>
    <row r="274" spans="1:21">
      <c r="A274" s="183" t="str">
        <f t="shared" si="33"/>
        <v>基本ケース⑩大月町</v>
      </c>
      <c r="B274" t="s">
        <v>35</v>
      </c>
      <c r="C274">
        <v>5783</v>
      </c>
      <c r="D274" s="160">
        <v>4.2573819334811862</v>
      </c>
      <c r="E274" s="160">
        <v>0.30787021840774259</v>
      </c>
      <c r="F274" s="160">
        <v>242.54467912140274</v>
      </c>
      <c r="G274" s="160">
        <v>0.33740554196608397</v>
      </c>
      <c r="H274" s="160">
        <v>8.819314127007849E-2</v>
      </c>
      <c r="I274" s="160">
        <v>2.1363660800814191E-6</v>
      </c>
      <c r="J274" s="160">
        <v>247.22766187448616</v>
      </c>
      <c r="K274" t="s">
        <v>41</v>
      </c>
      <c r="L274" t="s">
        <v>71</v>
      </c>
      <c r="M274" t="s">
        <v>83</v>
      </c>
      <c r="O274" s="183" t="str">
        <f t="shared" si="34"/>
        <v>*</v>
      </c>
      <c r="P274" s="183" t="str">
        <f t="shared" si="35"/>
        <v>*</v>
      </c>
      <c r="Q274" s="183">
        <f t="shared" si="36"/>
        <v>240</v>
      </c>
      <c r="R274" s="183" t="str">
        <f t="shared" si="37"/>
        <v>*</v>
      </c>
      <c r="S274" s="183" t="str">
        <f t="shared" si="38"/>
        <v>*</v>
      </c>
      <c r="T274" s="183" t="str">
        <f t="shared" si="39"/>
        <v>*</v>
      </c>
      <c r="U274" s="183">
        <f t="shared" si="40"/>
        <v>250</v>
      </c>
    </row>
    <row r="275" spans="1:21">
      <c r="A275" s="183" t="str">
        <f t="shared" si="33"/>
        <v>基本ケース⑩三原村</v>
      </c>
      <c r="B275" t="s">
        <v>36</v>
      </c>
      <c r="C275">
        <v>1681</v>
      </c>
      <c r="D275" s="160">
        <v>11.64982962253014</v>
      </c>
      <c r="E275" s="160">
        <v>0.38368879514446724</v>
      </c>
      <c r="F275" s="160">
        <v>0</v>
      </c>
      <c r="G275" s="160">
        <v>0.54653889579885317</v>
      </c>
      <c r="H275" s="160">
        <v>0.10799989469264888</v>
      </c>
      <c r="I275" s="160">
        <v>1.7023627618987616E-6</v>
      </c>
      <c r="J275" s="160">
        <v>12.304370115384405</v>
      </c>
      <c r="K275" t="s">
        <v>41</v>
      </c>
      <c r="L275" t="s">
        <v>71</v>
      </c>
      <c r="M275" t="s">
        <v>83</v>
      </c>
      <c r="O275" s="183">
        <f t="shared" si="34"/>
        <v>10</v>
      </c>
      <c r="P275" s="183" t="str">
        <f t="shared" si="35"/>
        <v>*</v>
      </c>
      <c r="Q275" s="183">
        <f t="shared" si="36"/>
        <v>0</v>
      </c>
      <c r="R275" s="183" t="str">
        <f t="shared" si="37"/>
        <v>*</v>
      </c>
      <c r="S275" s="183" t="str">
        <f t="shared" si="38"/>
        <v>*</v>
      </c>
      <c r="T275" s="183" t="str">
        <f t="shared" si="39"/>
        <v>*</v>
      </c>
      <c r="U275" s="183">
        <f t="shared" si="40"/>
        <v>10</v>
      </c>
    </row>
    <row r="276" spans="1:21">
      <c r="A276" s="183" t="str">
        <f t="shared" si="33"/>
        <v>基本ケース⑩黒潮町</v>
      </c>
      <c r="B276" t="s">
        <v>37</v>
      </c>
      <c r="C276">
        <v>12366</v>
      </c>
      <c r="D276" s="160">
        <v>176.37668583933569</v>
      </c>
      <c r="E276" s="160">
        <v>7.7216053741106228</v>
      </c>
      <c r="F276" s="160">
        <v>2140.9512950339154</v>
      </c>
      <c r="G276" s="160">
        <v>5.599174048620033</v>
      </c>
      <c r="H276" s="160">
        <v>9.606667468297772</v>
      </c>
      <c r="I276" s="160">
        <v>2.8807387038273505E-5</v>
      </c>
      <c r="J276" s="160">
        <v>2332.533851197556</v>
      </c>
      <c r="K276" t="s">
        <v>41</v>
      </c>
      <c r="L276" t="s">
        <v>71</v>
      </c>
      <c r="M276" t="s">
        <v>83</v>
      </c>
      <c r="O276" s="183">
        <f t="shared" si="34"/>
        <v>180</v>
      </c>
      <c r="P276" s="183">
        <f t="shared" si="35"/>
        <v>10</v>
      </c>
      <c r="Q276" s="183">
        <f t="shared" si="36"/>
        <v>2100</v>
      </c>
      <c r="R276" s="183">
        <f t="shared" si="37"/>
        <v>10</v>
      </c>
      <c r="S276" s="183">
        <f t="shared" si="38"/>
        <v>10</v>
      </c>
      <c r="T276" s="183" t="str">
        <f t="shared" si="39"/>
        <v>*</v>
      </c>
      <c r="U276" s="183">
        <f t="shared" si="40"/>
        <v>2300</v>
      </c>
    </row>
    <row r="277" spans="1:21">
      <c r="A277" s="183" t="str">
        <f t="shared" si="33"/>
        <v>基本ケース⑩合計</v>
      </c>
      <c r="B277" t="s">
        <v>84</v>
      </c>
      <c r="C277">
        <v>764456</v>
      </c>
      <c r="D277" s="160">
        <v>2622.4691126257958</v>
      </c>
      <c r="E277" s="160">
        <v>167.6464160666203</v>
      </c>
      <c r="F277" s="160">
        <v>22069.681113527746</v>
      </c>
      <c r="G277" s="160">
        <v>60.853435371496722</v>
      </c>
      <c r="H277" s="160">
        <v>254.56875153009241</v>
      </c>
      <c r="I277" s="160">
        <v>1.592661481635841E-3</v>
      </c>
      <c r="J277" s="160">
        <v>25007.574005716619</v>
      </c>
      <c r="K277" t="s">
        <v>41</v>
      </c>
      <c r="L277" t="s">
        <v>71</v>
      </c>
      <c r="M277" t="s">
        <v>83</v>
      </c>
      <c r="O277" s="183">
        <f t="shared" si="34"/>
        <v>2600</v>
      </c>
      <c r="P277" s="183">
        <f t="shared" si="35"/>
        <v>170</v>
      </c>
      <c r="Q277" s="183">
        <f t="shared" si="36"/>
        <v>22000</v>
      </c>
      <c r="R277" s="183">
        <f t="shared" si="37"/>
        <v>60</v>
      </c>
      <c r="S277" s="183">
        <f t="shared" si="38"/>
        <v>250</v>
      </c>
      <c r="T277" s="183" t="str">
        <f t="shared" si="39"/>
        <v>*</v>
      </c>
      <c r="U277" s="183">
        <f t="shared" si="40"/>
        <v>25000</v>
      </c>
    </row>
    <row r="278" spans="1:21">
      <c r="A278" s="183" t="str">
        <f t="shared" si="33"/>
        <v>基本ケース⑩0</v>
      </c>
      <c r="B278">
        <v>0</v>
      </c>
      <c r="C278">
        <v>0</v>
      </c>
      <c r="D278" s="160">
        <v>0</v>
      </c>
      <c r="E278" s="160">
        <v>0</v>
      </c>
      <c r="F278" s="160">
        <v>0</v>
      </c>
      <c r="G278" s="160">
        <v>0</v>
      </c>
      <c r="H278" s="160">
        <v>0</v>
      </c>
      <c r="I278" s="160">
        <v>0</v>
      </c>
      <c r="J278" s="160">
        <v>0</v>
      </c>
      <c r="K278" t="s">
        <v>41</v>
      </c>
      <c r="L278" t="s">
        <v>71</v>
      </c>
      <c r="M278">
        <v>0</v>
      </c>
      <c r="O278" s="183">
        <f t="shared" si="34"/>
        <v>0</v>
      </c>
      <c r="P278" s="183">
        <f t="shared" si="35"/>
        <v>0</v>
      </c>
      <c r="Q278" s="183">
        <f t="shared" si="36"/>
        <v>0</v>
      </c>
      <c r="R278" s="183">
        <f t="shared" si="37"/>
        <v>0</v>
      </c>
      <c r="S278" s="183">
        <f t="shared" si="38"/>
        <v>0</v>
      </c>
      <c r="T278" s="183">
        <f t="shared" si="39"/>
        <v>0</v>
      </c>
      <c r="U278" s="183">
        <f t="shared" si="40"/>
        <v>0</v>
      </c>
    </row>
    <row r="279" spans="1:21">
      <c r="A279" s="183" t="str">
        <f t="shared" si="33"/>
        <v>基本ケース⑩死者数</v>
      </c>
      <c r="B279" t="s">
        <v>80</v>
      </c>
      <c r="C279">
        <v>0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t="s">
        <v>41</v>
      </c>
      <c r="L279" t="s">
        <v>71</v>
      </c>
      <c r="M279">
        <v>0</v>
      </c>
      <c r="O279" s="183">
        <f t="shared" si="34"/>
        <v>0</v>
      </c>
      <c r="P279" s="183">
        <f t="shared" si="35"/>
        <v>0</v>
      </c>
      <c r="Q279" s="183">
        <f t="shared" si="36"/>
        <v>0</v>
      </c>
      <c r="R279" s="183">
        <f t="shared" si="37"/>
        <v>0</v>
      </c>
      <c r="S279" s="183">
        <f t="shared" si="38"/>
        <v>0</v>
      </c>
      <c r="T279" s="183">
        <f t="shared" si="39"/>
        <v>0</v>
      </c>
      <c r="U279" s="183">
        <f t="shared" si="40"/>
        <v>0</v>
      </c>
    </row>
    <row r="280" spans="1:21">
      <c r="A280" s="183" t="str">
        <f t="shared" si="33"/>
        <v>基本ケース⑩地震動：基本ケース、津波ケース⑩、夏12時、早期避難率20%</v>
      </c>
      <c r="B280" t="s">
        <v>99</v>
      </c>
      <c r="C280">
        <v>0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  <c r="J280" s="160">
        <v>0</v>
      </c>
      <c r="K280" t="s">
        <v>41</v>
      </c>
      <c r="L280" t="s">
        <v>71</v>
      </c>
      <c r="M280">
        <v>0</v>
      </c>
      <c r="O280" s="183">
        <f t="shared" si="34"/>
        <v>0</v>
      </c>
      <c r="P280" s="183">
        <f t="shared" si="35"/>
        <v>0</v>
      </c>
      <c r="Q280" s="183">
        <f t="shared" si="36"/>
        <v>0</v>
      </c>
      <c r="R280" s="183">
        <f t="shared" si="37"/>
        <v>0</v>
      </c>
      <c r="S280" s="183">
        <f t="shared" si="38"/>
        <v>0</v>
      </c>
      <c r="T280" s="183">
        <f t="shared" si="39"/>
        <v>0</v>
      </c>
      <c r="U280" s="183">
        <f t="shared" si="40"/>
        <v>0</v>
      </c>
    </row>
    <row r="281" spans="1:21">
      <c r="A281" s="183" t="str">
        <f t="shared" si="33"/>
        <v>基本ケース⑩市町村名</v>
      </c>
      <c r="B281" t="s">
        <v>86</v>
      </c>
      <c r="C281" t="s">
        <v>87</v>
      </c>
      <c r="D281" s="160" t="s">
        <v>88</v>
      </c>
      <c r="E281" s="160">
        <v>0</v>
      </c>
      <c r="F281" s="160" t="s">
        <v>89</v>
      </c>
      <c r="G281" s="160" t="s">
        <v>90</v>
      </c>
      <c r="H281" s="160" t="s">
        <v>91</v>
      </c>
      <c r="I281" s="160" t="s">
        <v>92</v>
      </c>
      <c r="J281" s="160" t="s">
        <v>84</v>
      </c>
      <c r="K281" t="s">
        <v>41</v>
      </c>
      <c r="L281" t="s">
        <v>71</v>
      </c>
      <c r="M281">
        <v>0</v>
      </c>
      <c r="O281" s="183" t="e">
        <f t="shared" si="34"/>
        <v>#VALUE!</v>
      </c>
      <c r="P281" s="183">
        <f t="shared" si="35"/>
        <v>0</v>
      </c>
      <c r="Q281" s="183" t="e">
        <f t="shared" si="36"/>
        <v>#VALUE!</v>
      </c>
      <c r="R281" s="183" t="e">
        <f t="shared" si="37"/>
        <v>#VALUE!</v>
      </c>
      <c r="S281" s="183" t="e">
        <f t="shared" si="38"/>
        <v>#VALUE!</v>
      </c>
      <c r="T281" s="183" t="e">
        <f t="shared" si="39"/>
        <v>#VALUE!</v>
      </c>
      <c r="U281" s="183" t="e">
        <f t="shared" si="40"/>
        <v>#VALUE!</v>
      </c>
    </row>
    <row r="282" spans="1:21">
      <c r="A282" s="183" t="str">
        <f t="shared" si="33"/>
        <v>基本ケース⑩0</v>
      </c>
      <c r="B282">
        <v>0</v>
      </c>
      <c r="C282">
        <v>0</v>
      </c>
      <c r="D282" s="160">
        <v>0</v>
      </c>
      <c r="E282" s="160" t="s">
        <v>93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t="s">
        <v>41</v>
      </c>
      <c r="L282" t="s">
        <v>71</v>
      </c>
      <c r="M282">
        <v>0</v>
      </c>
      <c r="O282" s="183">
        <f t="shared" si="34"/>
        <v>0</v>
      </c>
      <c r="P282" s="183" t="e">
        <f t="shared" si="35"/>
        <v>#VALUE!</v>
      </c>
      <c r="Q282" s="183">
        <f t="shared" si="36"/>
        <v>0</v>
      </c>
      <c r="R282" s="183">
        <f t="shared" si="37"/>
        <v>0</v>
      </c>
      <c r="S282" s="183">
        <f t="shared" si="38"/>
        <v>0</v>
      </c>
      <c r="T282" s="183">
        <f t="shared" si="39"/>
        <v>0</v>
      </c>
      <c r="U282" s="183">
        <f t="shared" si="40"/>
        <v>0</v>
      </c>
    </row>
    <row r="283" spans="1:21">
      <c r="A283" s="183" t="str">
        <f t="shared" si="33"/>
        <v>基本ケース⑩0</v>
      </c>
      <c r="B283">
        <v>0</v>
      </c>
      <c r="C283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t="s">
        <v>41</v>
      </c>
      <c r="L283" t="s">
        <v>71</v>
      </c>
      <c r="M283">
        <v>0</v>
      </c>
      <c r="O283" s="183">
        <f t="shared" si="34"/>
        <v>0</v>
      </c>
      <c r="P283" s="183">
        <f t="shared" si="35"/>
        <v>0</v>
      </c>
      <c r="Q283" s="183">
        <f t="shared" si="36"/>
        <v>0</v>
      </c>
      <c r="R283" s="183">
        <f t="shared" si="37"/>
        <v>0</v>
      </c>
      <c r="S283" s="183">
        <f t="shared" si="38"/>
        <v>0</v>
      </c>
      <c r="T283" s="183">
        <f t="shared" si="39"/>
        <v>0</v>
      </c>
      <c r="U283" s="183">
        <f t="shared" si="40"/>
        <v>0</v>
      </c>
    </row>
    <row r="284" spans="1:21">
      <c r="A284" s="183" t="str">
        <f t="shared" si="33"/>
        <v>基本ケース⑩0</v>
      </c>
      <c r="B284">
        <v>0</v>
      </c>
      <c r="C284">
        <v>0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t="s">
        <v>41</v>
      </c>
      <c r="L284" t="s">
        <v>71</v>
      </c>
      <c r="M284">
        <v>0</v>
      </c>
      <c r="O284" s="183">
        <f t="shared" si="34"/>
        <v>0</v>
      </c>
      <c r="P284" s="183">
        <f t="shared" si="35"/>
        <v>0</v>
      </c>
      <c r="Q284" s="183">
        <f t="shared" si="36"/>
        <v>0</v>
      </c>
      <c r="R284" s="183">
        <f t="shared" si="37"/>
        <v>0</v>
      </c>
      <c r="S284" s="183">
        <f t="shared" si="38"/>
        <v>0</v>
      </c>
      <c r="T284" s="183">
        <f t="shared" si="39"/>
        <v>0</v>
      </c>
      <c r="U284" s="183">
        <f t="shared" si="40"/>
        <v>0</v>
      </c>
    </row>
    <row r="285" spans="1:21">
      <c r="A285" s="183" t="str">
        <f t="shared" si="33"/>
        <v>基本ケース⑩高知市</v>
      </c>
      <c r="B285" t="s">
        <v>4</v>
      </c>
      <c r="C285">
        <v>353217</v>
      </c>
      <c r="D285" s="160">
        <v>702.3548477315735</v>
      </c>
      <c r="E285" s="160">
        <v>37.144266395113782</v>
      </c>
      <c r="F285" s="160">
        <v>1661.4034595886881</v>
      </c>
      <c r="G285" s="160">
        <v>9.3635811963284095</v>
      </c>
      <c r="H285" s="160">
        <v>29.375218290395587</v>
      </c>
      <c r="I285" s="160">
        <v>0.60968305160066805</v>
      </c>
      <c r="J285" s="160">
        <v>2403.1067898585861</v>
      </c>
      <c r="K285" t="s">
        <v>41</v>
      </c>
      <c r="L285" t="s">
        <v>71</v>
      </c>
      <c r="M285" t="s">
        <v>94</v>
      </c>
      <c r="O285" s="183">
        <f t="shared" si="34"/>
        <v>700</v>
      </c>
      <c r="P285" s="183">
        <f t="shared" si="35"/>
        <v>40</v>
      </c>
      <c r="Q285" s="183">
        <f t="shared" si="36"/>
        <v>1700</v>
      </c>
      <c r="R285" s="183">
        <f t="shared" si="37"/>
        <v>10</v>
      </c>
      <c r="S285" s="183">
        <f t="shared" si="38"/>
        <v>30</v>
      </c>
      <c r="T285" s="183" t="str">
        <f t="shared" si="39"/>
        <v>*</v>
      </c>
      <c r="U285" s="183">
        <f t="shared" si="40"/>
        <v>2400</v>
      </c>
    </row>
    <row r="286" spans="1:21">
      <c r="A286" s="183" t="str">
        <f t="shared" si="33"/>
        <v>基本ケース⑩室戸市</v>
      </c>
      <c r="B286" t="s">
        <v>5</v>
      </c>
      <c r="C286">
        <v>14904</v>
      </c>
      <c r="D286" s="160">
        <v>153.86541638795782</v>
      </c>
      <c r="E286" s="160">
        <v>5.1998819526744642</v>
      </c>
      <c r="F286" s="160">
        <v>1769.299764621868</v>
      </c>
      <c r="G286" s="160">
        <v>4.3642406581841549</v>
      </c>
      <c r="H286" s="160">
        <v>12.318381640320014</v>
      </c>
      <c r="I286" s="160">
        <v>1.5646420854511286E-2</v>
      </c>
      <c r="J286" s="160">
        <v>1939.8634497291844</v>
      </c>
      <c r="K286" t="s">
        <v>41</v>
      </c>
      <c r="L286" t="s">
        <v>71</v>
      </c>
      <c r="M286" t="s">
        <v>94</v>
      </c>
      <c r="O286" s="183">
        <f t="shared" si="34"/>
        <v>150</v>
      </c>
      <c r="P286" s="183">
        <f t="shared" si="35"/>
        <v>10</v>
      </c>
      <c r="Q286" s="183">
        <f t="shared" si="36"/>
        <v>1800</v>
      </c>
      <c r="R286" s="183" t="str">
        <f t="shared" si="37"/>
        <v>*</v>
      </c>
      <c r="S286" s="183">
        <f t="shared" si="38"/>
        <v>10</v>
      </c>
      <c r="T286" s="183" t="str">
        <f t="shared" si="39"/>
        <v>*</v>
      </c>
      <c r="U286" s="183">
        <f t="shared" si="40"/>
        <v>1900</v>
      </c>
    </row>
    <row r="287" spans="1:21">
      <c r="A287" s="183" t="str">
        <f t="shared" si="33"/>
        <v>基本ケース⑩安芸市</v>
      </c>
      <c r="B287" t="s">
        <v>6</v>
      </c>
      <c r="C287">
        <v>19587</v>
      </c>
      <c r="D287" s="160">
        <v>216.40479577809549</v>
      </c>
      <c r="E287" s="160">
        <v>10.69132930434739</v>
      </c>
      <c r="F287" s="160">
        <v>516.82772731822672</v>
      </c>
      <c r="G287" s="160">
        <v>2.8012392318774437</v>
      </c>
      <c r="H287" s="160">
        <v>47.238498118638894</v>
      </c>
      <c r="I287" s="160">
        <v>2.0509188834877831E-2</v>
      </c>
      <c r="J287" s="160">
        <v>783.29276963567338</v>
      </c>
      <c r="K287" t="s">
        <v>41</v>
      </c>
      <c r="L287" t="s">
        <v>71</v>
      </c>
      <c r="M287" t="s">
        <v>94</v>
      </c>
      <c r="O287" s="183">
        <f t="shared" si="34"/>
        <v>220</v>
      </c>
      <c r="P287" s="183">
        <f t="shared" si="35"/>
        <v>10</v>
      </c>
      <c r="Q287" s="183">
        <f t="shared" si="36"/>
        <v>520</v>
      </c>
      <c r="R287" s="183" t="str">
        <f t="shared" si="37"/>
        <v>*</v>
      </c>
      <c r="S287" s="183">
        <f t="shared" si="38"/>
        <v>50</v>
      </c>
      <c r="T287" s="183" t="str">
        <f t="shared" si="39"/>
        <v>*</v>
      </c>
      <c r="U287" s="183">
        <f t="shared" si="40"/>
        <v>780</v>
      </c>
    </row>
    <row r="288" spans="1:21">
      <c r="A288" s="183" t="str">
        <f t="shared" si="33"/>
        <v>基本ケース⑩南国市</v>
      </c>
      <c r="B288" t="s">
        <v>7</v>
      </c>
      <c r="C288">
        <v>52216</v>
      </c>
      <c r="D288" s="160">
        <v>83.797827749744442</v>
      </c>
      <c r="E288" s="160">
        <v>4.084515209423297</v>
      </c>
      <c r="F288" s="160">
        <v>478.07551079711544</v>
      </c>
      <c r="G288" s="160">
        <v>0.26334957765718769</v>
      </c>
      <c r="H288" s="160">
        <v>1.461410963789131</v>
      </c>
      <c r="I288" s="160">
        <v>4.9587299731957246E-2</v>
      </c>
      <c r="J288" s="160">
        <v>563.64768638803821</v>
      </c>
      <c r="K288" t="s">
        <v>41</v>
      </c>
      <c r="L288" t="s">
        <v>71</v>
      </c>
      <c r="M288" t="s">
        <v>94</v>
      </c>
      <c r="O288" s="183">
        <f t="shared" si="34"/>
        <v>80</v>
      </c>
      <c r="P288" s="183" t="str">
        <f t="shared" si="35"/>
        <v>*</v>
      </c>
      <c r="Q288" s="183">
        <f t="shared" si="36"/>
        <v>480</v>
      </c>
      <c r="R288" s="183" t="str">
        <f t="shared" si="37"/>
        <v>*</v>
      </c>
      <c r="S288" s="183" t="str">
        <f t="shared" si="38"/>
        <v>*</v>
      </c>
      <c r="T288" s="183" t="str">
        <f t="shared" si="39"/>
        <v>*</v>
      </c>
      <c r="U288" s="183">
        <f t="shared" si="40"/>
        <v>560</v>
      </c>
    </row>
    <row r="289" spans="1:21">
      <c r="A289" s="183" t="str">
        <f t="shared" si="33"/>
        <v>基本ケース⑩土佐市</v>
      </c>
      <c r="B289" t="s">
        <v>8</v>
      </c>
      <c r="C289">
        <v>26818</v>
      </c>
      <c r="D289" s="160">
        <v>50.720912433440006</v>
      </c>
      <c r="E289" s="160">
        <v>3.1800483892531073</v>
      </c>
      <c r="F289" s="160">
        <v>511.1501115761767</v>
      </c>
      <c r="G289" s="160">
        <v>1.6837727510507481</v>
      </c>
      <c r="H289" s="160">
        <v>0.65147359601878096</v>
      </c>
      <c r="I289" s="160">
        <v>2.0613193030751046E-2</v>
      </c>
      <c r="J289" s="160">
        <v>564.22688354971694</v>
      </c>
      <c r="K289" t="s">
        <v>41</v>
      </c>
      <c r="L289" t="s">
        <v>71</v>
      </c>
      <c r="M289" t="s">
        <v>94</v>
      </c>
      <c r="O289" s="183">
        <f t="shared" si="34"/>
        <v>50</v>
      </c>
      <c r="P289" s="183" t="str">
        <f t="shared" si="35"/>
        <v>*</v>
      </c>
      <c r="Q289" s="183">
        <f t="shared" si="36"/>
        <v>510</v>
      </c>
      <c r="R289" s="183" t="str">
        <f t="shared" si="37"/>
        <v>*</v>
      </c>
      <c r="S289" s="183" t="str">
        <f t="shared" si="38"/>
        <v>*</v>
      </c>
      <c r="T289" s="183" t="str">
        <f t="shared" si="39"/>
        <v>*</v>
      </c>
      <c r="U289" s="183">
        <f t="shared" si="40"/>
        <v>560</v>
      </c>
    </row>
    <row r="290" spans="1:21">
      <c r="A290" s="183" t="str">
        <f t="shared" si="33"/>
        <v>基本ケース⑩須崎市</v>
      </c>
      <c r="B290" t="s">
        <v>9</v>
      </c>
      <c r="C290">
        <v>25623</v>
      </c>
      <c r="D290" s="160">
        <v>44.897721484545421</v>
      </c>
      <c r="E290" s="160">
        <v>2.295594836283255</v>
      </c>
      <c r="F290" s="160">
        <v>1990.748369740674</v>
      </c>
      <c r="G290" s="160">
        <v>2.3944912268970127</v>
      </c>
      <c r="H290" s="160">
        <v>2.2404238076868093</v>
      </c>
      <c r="I290" s="160">
        <v>1.1666065031405239E-2</v>
      </c>
      <c r="J290" s="160">
        <v>2040.2926723248347</v>
      </c>
      <c r="K290" t="s">
        <v>41</v>
      </c>
      <c r="L290" t="s">
        <v>71</v>
      </c>
      <c r="M290" t="s">
        <v>94</v>
      </c>
      <c r="O290" s="183">
        <f t="shared" si="34"/>
        <v>40</v>
      </c>
      <c r="P290" s="183" t="str">
        <f t="shared" si="35"/>
        <v>*</v>
      </c>
      <c r="Q290" s="183">
        <f t="shared" si="36"/>
        <v>2000</v>
      </c>
      <c r="R290" s="183" t="str">
        <f t="shared" si="37"/>
        <v>*</v>
      </c>
      <c r="S290" s="183" t="str">
        <f t="shared" si="38"/>
        <v>*</v>
      </c>
      <c r="T290" s="183" t="str">
        <f t="shared" si="39"/>
        <v>*</v>
      </c>
      <c r="U290" s="183">
        <f t="shared" si="40"/>
        <v>2000</v>
      </c>
    </row>
    <row r="291" spans="1:21">
      <c r="A291" s="183" t="str">
        <f t="shared" si="33"/>
        <v>基本ケース⑩宿毛市</v>
      </c>
      <c r="B291" t="s">
        <v>10</v>
      </c>
      <c r="C291">
        <v>23137</v>
      </c>
      <c r="D291" s="160">
        <v>10.097397405979747</v>
      </c>
      <c r="E291" s="160">
        <v>0.83151166146488587</v>
      </c>
      <c r="F291" s="160">
        <v>626.33075375647411</v>
      </c>
      <c r="G291" s="160">
        <v>0.43325098268158302</v>
      </c>
      <c r="H291" s="160">
        <v>0.21482992455565142</v>
      </c>
      <c r="I291" s="160">
        <v>7.6868378306676642E-3</v>
      </c>
      <c r="J291" s="160">
        <v>637.08391890752171</v>
      </c>
      <c r="K291" t="s">
        <v>41</v>
      </c>
      <c r="L291" t="s">
        <v>71</v>
      </c>
      <c r="M291" t="s">
        <v>94</v>
      </c>
      <c r="O291" s="183">
        <f t="shared" si="34"/>
        <v>10</v>
      </c>
      <c r="P291" s="183" t="str">
        <f t="shared" si="35"/>
        <v>*</v>
      </c>
      <c r="Q291" s="183">
        <f t="shared" si="36"/>
        <v>630</v>
      </c>
      <c r="R291" s="183" t="str">
        <f t="shared" si="37"/>
        <v>*</v>
      </c>
      <c r="S291" s="183" t="str">
        <f t="shared" si="38"/>
        <v>*</v>
      </c>
      <c r="T291" s="183" t="str">
        <f t="shared" si="39"/>
        <v>*</v>
      </c>
      <c r="U291" s="183">
        <f t="shared" si="40"/>
        <v>640</v>
      </c>
    </row>
    <row r="292" spans="1:21">
      <c r="A292" s="183" t="str">
        <f t="shared" si="33"/>
        <v>基本ケース⑩土佐清水市</v>
      </c>
      <c r="B292" t="s">
        <v>11</v>
      </c>
      <c r="C292">
        <v>15786</v>
      </c>
      <c r="D292" s="160">
        <v>127.5882427940998</v>
      </c>
      <c r="E292" s="160">
        <v>5.6993089289664933</v>
      </c>
      <c r="F292" s="160">
        <v>1307.9211236876461</v>
      </c>
      <c r="G292" s="160">
        <v>4.5584241769740661</v>
      </c>
      <c r="H292" s="160">
        <v>9.251899979349913</v>
      </c>
      <c r="I292" s="160">
        <v>1.4655193036506177E-2</v>
      </c>
      <c r="J292" s="160">
        <v>1449.3343458311065</v>
      </c>
      <c r="K292" t="s">
        <v>41</v>
      </c>
      <c r="L292" t="s">
        <v>71</v>
      </c>
      <c r="M292" t="s">
        <v>94</v>
      </c>
      <c r="O292" s="183">
        <f t="shared" si="34"/>
        <v>130</v>
      </c>
      <c r="P292" s="183">
        <f t="shared" si="35"/>
        <v>10</v>
      </c>
      <c r="Q292" s="183">
        <f t="shared" si="36"/>
        <v>1300</v>
      </c>
      <c r="R292" s="183" t="str">
        <f t="shared" si="37"/>
        <v>*</v>
      </c>
      <c r="S292" s="183">
        <f t="shared" si="38"/>
        <v>10</v>
      </c>
      <c r="T292" s="183" t="str">
        <f t="shared" si="39"/>
        <v>*</v>
      </c>
      <c r="U292" s="183">
        <f t="shared" si="40"/>
        <v>1400</v>
      </c>
    </row>
    <row r="293" spans="1:21">
      <c r="A293" s="183" t="str">
        <f t="shared" si="33"/>
        <v>基本ケース⑩四万十市</v>
      </c>
      <c r="B293" t="s">
        <v>12</v>
      </c>
      <c r="C293">
        <v>37078</v>
      </c>
      <c r="D293" s="160">
        <v>104.15616737802205</v>
      </c>
      <c r="E293" s="160">
        <v>5.0907711563833988</v>
      </c>
      <c r="F293" s="160">
        <v>364.75031366646539</v>
      </c>
      <c r="G293" s="160">
        <v>5.3111757074858037</v>
      </c>
      <c r="H293" s="160">
        <v>2.7285130782144358</v>
      </c>
      <c r="I293" s="160">
        <v>2.1221508300103838E-2</v>
      </c>
      <c r="J293" s="160">
        <v>476.96739133848786</v>
      </c>
      <c r="K293" t="s">
        <v>41</v>
      </c>
      <c r="L293" t="s">
        <v>71</v>
      </c>
      <c r="M293" t="s">
        <v>94</v>
      </c>
      <c r="O293" s="183">
        <f t="shared" si="34"/>
        <v>100</v>
      </c>
      <c r="P293" s="183">
        <f t="shared" si="35"/>
        <v>10</v>
      </c>
      <c r="Q293" s="183">
        <f t="shared" si="36"/>
        <v>360</v>
      </c>
      <c r="R293" s="183">
        <f t="shared" si="37"/>
        <v>10</v>
      </c>
      <c r="S293" s="183" t="str">
        <f t="shared" si="38"/>
        <v>*</v>
      </c>
      <c r="T293" s="183" t="str">
        <f t="shared" si="39"/>
        <v>*</v>
      </c>
      <c r="U293" s="183">
        <f t="shared" si="40"/>
        <v>480</v>
      </c>
    </row>
    <row r="294" spans="1:21">
      <c r="A294" s="183" t="str">
        <f t="shared" si="33"/>
        <v>基本ケース⑩香南市</v>
      </c>
      <c r="B294" t="s">
        <v>13</v>
      </c>
      <c r="C294">
        <v>29794</v>
      </c>
      <c r="D294" s="160">
        <v>83.847917532954909</v>
      </c>
      <c r="E294" s="160">
        <v>4.6752141959863174</v>
      </c>
      <c r="F294" s="160">
        <v>534.64273719941696</v>
      </c>
      <c r="G294" s="160">
        <v>0.6078787763027057</v>
      </c>
      <c r="H294" s="160">
        <v>1.3284165131174561</v>
      </c>
      <c r="I294" s="160">
        <v>2.6930899373491409E-2</v>
      </c>
      <c r="J294" s="160">
        <v>620.45388092116559</v>
      </c>
      <c r="K294" t="s">
        <v>41</v>
      </c>
      <c r="L294" t="s">
        <v>71</v>
      </c>
      <c r="M294" t="s">
        <v>94</v>
      </c>
      <c r="O294" s="183">
        <f t="shared" si="34"/>
        <v>80</v>
      </c>
      <c r="P294" s="183" t="str">
        <f t="shared" si="35"/>
        <v>*</v>
      </c>
      <c r="Q294" s="183">
        <f t="shared" si="36"/>
        <v>530</v>
      </c>
      <c r="R294" s="183" t="str">
        <f t="shared" si="37"/>
        <v>*</v>
      </c>
      <c r="S294" s="183" t="str">
        <f t="shared" si="38"/>
        <v>*</v>
      </c>
      <c r="T294" s="183" t="str">
        <f t="shared" si="39"/>
        <v>*</v>
      </c>
      <c r="U294" s="183">
        <f t="shared" si="40"/>
        <v>620</v>
      </c>
    </row>
    <row r="295" spans="1:21">
      <c r="A295" s="183" t="str">
        <f t="shared" si="33"/>
        <v>基本ケース⑩香美市</v>
      </c>
      <c r="B295" t="s">
        <v>14</v>
      </c>
      <c r="C295">
        <v>27891</v>
      </c>
      <c r="D295" s="160">
        <v>68.563566393713941</v>
      </c>
      <c r="E295" s="160">
        <v>2.9049978921843165</v>
      </c>
      <c r="F295" s="160">
        <v>0</v>
      </c>
      <c r="G295" s="160">
        <v>1.0844041970692866</v>
      </c>
      <c r="H295" s="160">
        <v>3.0033131833222892</v>
      </c>
      <c r="I295" s="160">
        <v>1.4954057275109527E-2</v>
      </c>
      <c r="J295" s="160">
        <v>72.666237831380627</v>
      </c>
      <c r="K295" t="s">
        <v>41</v>
      </c>
      <c r="L295" t="s">
        <v>71</v>
      </c>
      <c r="M295" t="s">
        <v>94</v>
      </c>
      <c r="O295" s="183">
        <f t="shared" si="34"/>
        <v>70</v>
      </c>
      <c r="P295" s="183" t="str">
        <f t="shared" si="35"/>
        <v>*</v>
      </c>
      <c r="Q295" s="183">
        <f t="shared" si="36"/>
        <v>0</v>
      </c>
      <c r="R295" s="183" t="str">
        <f t="shared" si="37"/>
        <v>*</v>
      </c>
      <c r="S295" s="183" t="str">
        <f t="shared" si="38"/>
        <v>*</v>
      </c>
      <c r="T295" s="183" t="str">
        <f t="shared" si="39"/>
        <v>*</v>
      </c>
      <c r="U295" s="183">
        <f t="shared" si="40"/>
        <v>70</v>
      </c>
    </row>
    <row r="296" spans="1:21">
      <c r="A296" s="183" t="str">
        <f t="shared" si="33"/>
        <v>基本ケース⑩東洋町</v>
      </c>
      <c r="B296" t="s">
        <v>15</v>
      </c>
      <c r="C296">
        <v>2784</v>
      </c>
      <c r="D296" s="160">
        <v>7.1176516304845752</v>
      </c>
      <c r="E296" s="160">
        <v>0.22468269833689836</v>
      </c>
      <c r="F296" s="160">
        <v>90.060328472058288</v>
      </c>
      <c r="G296" s="160">
        <v>0.34105483231998907</v>
      </c>
      <c r="H296" s="160">
        <v>0.76445984755178731</v>
      </c>
      <c r="I296" s="160">
        <v>5.9968707861747543E-3</v>
      </c>
      <c r="J296" s="160">
        <v>98.289491653200812</v>
      </c>
      <c r="K296" t="s">
        <v>41</v>
      </c>
      <c r="L296" t="s">
        <v>71</v>
      </c>
      <c r="M296" t="s">
        <v>94</v>
      </c>
      <c r="O296" s="183">
        <f t="shared" si="34"/>
        <v>10</v>
      </c>
      <c r="P296" s="183" t="str">
        <f t="shared" si="35"/>
        <v>*</v>
      </c>
      <c r="Q296" s="183">
        <f t="shared" si="36"/>
        <v>90</v>
      </c>
      <c r="R296" s="183" t="str">
        <f t="shared" si="37"/>
        <v>*</v>
      </c>
      <c r="S296" s="183" t="str">
        <f t="shared" si="38"/>
        <v>*</v>
      </c>
      <c r="T296" s="183" t="str">
        <f t="shared" si="39"/>
        <v>*</v>
      </c>
      <c r="U296" s="183">
        <f t="shared" si="40"/>
        <v>100</v>
      </c>
    </row>
    <row r="297" spans="1:21">
      <c r="A297" s="183" t="str">
        <f t="shared" si="33"/>
        <v>基本ケース⑩奈半利町</v>
      </c>
      <c r="B297" t="s">
        <v>16</v>
      </c>
      <c r="C297">
        <v>3467</v>
      </c>
      <c r="D297" s="160">
        <v>79.126866206942722</v>
      </c>
      <c r="E297" s="160">
        <v>4.3491000939080093</v>
      </c>
      <c r="F297" s="160">
        <v>48.540713736269431</v>
      </c>
      <c r="G297" s="160">
        <v>1.2259426909020399</v>
      </c>
      <c r="H297" s="160">
        <v>26.939875624381393</v>
      </c>
      <c r="I297" s="160">
        <v>6.3135289932271825E-3</v>
      </c>
      <c r="J297" s="160">
        <v>155.8397117874888</v>
      </c>
      <c r="K297" t="s">
        <v>41</v>
      </c>
      <c r="L297" t="s">
        <v>71</v>
      </c>
      <c r="M297" t="s">
        <v>94</v>
      </c>
      <c r="O297" s="183">
        <f t="shared" si="34"/>
        <v>80</v>
      </c>
      <c r="P297" s="183" t="str">
        <f t="shared" si="35"/>
        <v>*</v>
      </c>
      <c r="Q297" s="183">
        <f t="shared" si="36"/>
        <v>50</v>
      </c>
      <c r="R297" s="183" t="str">
        <f t="shared" si="37"/>
        <v>*</v>
      </c>
      <c r="S297" s="183">
        <f t="shared" si="38"/>
        <v>30</v>
      </c>
      <c r="T297" s="183" t="str">
        <f t="shared" si="39"/>
        <v>*</v>
      </c>
      <c r="U297" s="183">
        <f t="shared" si="40"/>
        <v>160</v>
      </c>
    </row>
    <row r="298" spans="1:21">
      <c r="A298" s="183" t="str">
        <f t="shared" si="33"/>
        <v>基本ケース⑩田野町</v>
      </c>
      <c r="B298" t="s">
        <v>17</v>
      </c>
      <c r="C298">
        <v>3060</v>
      </c>
      <c r="D298" s="160">
        <v>89.365040364194215</v>
      </c>
      <c r="E298" s="160">
        <v>3.8773560869416017</v>
      </c>
      <c r="F298" s="160">
        <v>29.751546986210407</v>
      </c>
      <c r="G298" s="160">
        <v>0.51314388530385868</v>
      </c>
      <c r="H298" s="160">
        <v>62.609580249739594</v>
      </c>
      <c r="I298" s="160">
        <v>1.4865528790321009E-2</v>
      </c>
      <c r="J298" s="160">
        <v>182.25417701423839</v>
      </c>
      <c r="K298" t="s">
        <v>41</v>
      </c>
      <c r="L298" t="s">
        <v>71</v>
      </c>
      <c r="M298" t="s">
        <v>94</v>
      </c>
      <c r="O298" s="183">
        <f t="shared" si="34"/>
        <v>90</v>
      </c>
      <c r="P298" s="183" t="str">
        <f t="shared" si="35"/>
        <v>*</v>
      </c>
      <c r="Q298" s="183">
        <f t="shared" si="36"/>
        <v>30</v>
      </c>
      <c r="R298" s="183" t="str">
        <f t="shared" si="37"/>
        <v>*</v>
      </c>
      <c r="S298" s="183">
        <f t="shared" si="38"/>
        <v>60</v>
      </c>
      <c r="T298" s="183" t="str">
        <f t="shared" si="39"/>
        <v>*</v>
      </c>
      <c r="U298" s="183">
        <f t="shared" si="40"/>
        <v>180</v>
      </c>
    </row>
    <row r="299" spans="1:21">
      <c r="A299" s="183" t="str">
        <f t="shared" si="33"/>
        <v>基本ケース⑩安田町</v>
      </c>
      <c r="B299" t="s">
        <v>18</v>
      </c>
      <c r="C299">
        <v>2678</v>
      </c>
      <c r="D299" s="160">
        <v>60.265077381446133</v>
      </c>
      <c r="E299" s="160">
        <v>2.4503471109593371</v>
      </c>
      <c r="F299" s="160">
        <v>26.840950604634447</v>
      </c>
      <c r="G299" s="160">
        <v>2.6382141846437936</v>
      </c>
      <c r="H299" s="160">
        <v>9.3797226740064144</v>
      </c>
      <c r="I299" s="160">
        <v>3.0037398209808047E-3</v>
      </c>
      <c r="J299" s="160">
        <v>99.126968584551776</v>
      </c>
      <c r="K299" t="s">
        <v>41</v>
      </c>
      <c r="L299" t="s">
        <v>71</v>
      </c>
      <c r="M299" t="s">
        <v>94</v>
      </c>
      <c r="O299" s="183">
        <f t="shared" si="34"/>
        <v>60</v>
      </c>
      <c r="P299" s="183" t="str">
        <f t="shared" si="35"/>
        <v>*</v>
      </c>
      <c r="Q299" s="183">
        <f t="shared" si="36"/>
        <v>30</v>
      </c>
      <c r="R299" s="183" t="str">
        <f t="shared" si="37"/>
        <v>*</v>
      </c>
      <c r="S299" s="183">
        <f t="shared" si="38"/>
        <v>10</v>
      </c>
      <c r="T299" s="183" t="str">
        <f t="shared" si="39"/>
        <v>*</v>
      </c>
      <c r="U299" s="183">
        <f t="shared" si="40"/>
        <v>100</v>
      </c>
    </row>
    <row r="300" spans="1:21">
      <c r="A300" s="183" t="str">
        <f t="shared" si="33"/>
        <v>基本ケース⑩北川村</v>
      </c>
      <c r="B300" t="s">
        <v>19</v>
      </c>
      <c r="C300">
        <v>1349</v>
      </c>
      <c r="D300" s="160">
        <v>18.462035499398006</v>
      </c>
      <c r="E300" s="160">
        <v>0.56573507696422554</v>
      </c>
      <c r="F300" s="160">
        <v>0</v>
      </c>
      <c r="G300" s="160">
        <v>0.81725159109903744</v>
      </c>
      <c r="H300" s="160">
        <v>0.93342048310263159</v>
      </c>
      <c r="I300" s="160">
        <v>6.6447042330032861E-4</v>
      </c>
      <c r="J300" s="160">
        <v>20.213372044022972</v>
      </c>
      <c r="K300" t="s">
        <v>41</v>
      </c>
      <c r="L300" t="s">
        <v>71</v>
      </c>
      <c r="M300" t="s">
        <v>94</v>
      </c>
      <c r="O300" s="183">
        <f t="shared" si="34"/>
        <v>20</v>
      </c>
      <c r="P300" s="183" t="str">
        <f t="shared" si="35"/>
        <v>*</v>
      </c>
      <c r="Q300" s="183">
        <f t="shared" si="36"/>
        <v>0</v>
      </c>
      <c r="R300" s="183" t="str">
        <f t="shared" si="37"/>
        <v>*</v>
      </c>
      <c r="S300" s="183" t="str">
        <f t="shared" si="38"/>
        <v>*</v>
      </c>
      <c r="T300" s="183" t="str">
        <f t="shared" si="39"/>
        <v>*</v>
      </c>
      <c r="U300" s="183">
        <f t="shared" si="40"/>
        <v>20</v>
      </c>
    </row>
    <row r="301" spans="1:21">
      <c r="A301" s="183" t="str">
        <f t="shared" si="33"/>
        <v>基本ケース⑩馬路村</v>
      </c>
      <c r="B301" t="s">
        <v>20</v>
      </c>
      <c r="C301">
        <v>1061</v>
      </c>
      <c r="D301" s="160">
        <v>4.2632535692672784</v>
      </c>
      <c r="E301" s="160">
        <v>0.16200587149816814</v>
      </c>
      <c r="F301" s="160">
        <v>0</v>
      </c>
      <c r="G301" s="160">
        <v>0.35224684885608559</v>
      </c>
      <c r="H301" s="160">
        <v>0.45658095612861449</v>
      </c>
      <c r="I301" s="160">
        <v>5.4102480486036681E-4</v>
      </c>
      <c r="J301" s="160">
        <v>5.0726223990568391</v>
      </c>
      <c r="K301" t="s">
        <v>41</v>
      </c>
      <c r="L301" t="s">
        <v>71</v>
      </c>
      <c r="M301" t="s">
        <v>94</v>
      </c>
      <c r="O301" s="183" t="str">
        <f t="shared" si="34"/>
        <v>*</v>
      </c>
      <c r="P301" s="183" t="str">
        <f t="shared" si="35"/>
        <v>*</v>
      </c>
      <c r="Q301" s="183">
        <f t="shared" si="36"/>
        <v>0</v>
      </c>
      <c r="R301" s="183" t="str">
        <f t="shared" si="37"/>
        <v>*</v>
      </c>
      <c r="S301" s="183" t="str">
        <f t="shared" si="38"/>
        <v>*</v>
      </c>
      <c r="T301" s="183" t="str">
        <f t="shared" si="39"/>
        <v>*</v>
      </c>
      <c r="U301" s="183">
        <f t="shared" si="40"/>
        <v>10</v>
      </c>
    </row>
    <row r="302" spans="1:21">
      <c r="A302" s="183" t="str">
        <f t="shared" si="33"/>
        <v>基本ケース⑩芸西村</v>
      </c>
      <c r="B302" t="s">
        <v>21</v>
      </c>
      <c r="C302">
        <v>4139</v>
      </c>
      <c r="D302" s="160">
        <v>19.393679972823769</v>
      </c>
      <c r="E302" s="160">
        <v>1.2769264723409834</v>
      </c>
      <c r="F302" s="160">
        <v>18.267003763195532</v>
      </c>
      <c r="G302" s="160">
        <v>0.16431110257315021</v>
      </c>
      <c r="H302" s="160">
        <v>0.68934236486479639</v>
      </c>
      <c r="I302" s="160">
        <v>3.787646743233732E-4</v>
      </c>
      <c r="J302" s="160">
        <v>38.514715968131576</v>
      </c>
      <c r="K302" t="s">
        <v>41</v>
      </c>
      <c r="L302" t="s">
        <v>71</v>
      </c>
      <c r="M302" t="s">
        <v>94</v>
      </c>
      <c r="O302" s="183">
        <f t="shared" si="34"/>
        <v>20</v>
      </c>
      <c r="P302" s="183" t="str">
        <f t="shared" si="35"/>
        <v>*</v>
      </c>
      <c r="Q302" s="183">
        <f t="shared" si="36"/>
        <v>20</v>
      </c>
      <c r="R302" s="183" t="str">
        <f t="shared" si="37"/>
        <v>*</v>
      </c>
      <c r="S302" s="183" t="str">
        <f t="shared" si="38"/>
        <v>*</v>
      </c>
      <c r="T302" s="183" t="str">
        <f t="shared" si="39"/>
        <v>*</v>
      </c>
      <c r="U302" s="183">
        <f t="shared" si="40"/>
        <v>40</v>
      </c>
    </row>
    <row r="303" spans="1:21">
      <c r="A303" s="183" t="str">
        <f t="shared" si="33"/>
        <v>基本ケース⑩本山町</v>
      </c>
      <c r="B303" t="s">
        <v>22</v>
      </c>
      <c r="C303">
        <v>3986</v>
      </c>
      <c r="D303" s="160">
        <v>0</v>
      </c>
      <c r="E303" s="160">
        <v>2.4568043247395803E-2</v>
      </c>
      <c r="F303" s="160">
        <v>0</v>
      </c>
      <c r="G303" s="160">
        <v>8.4520062627058935E-45</v>
      </c>
      <c r="H303" s="160">
        <v>3.6418568691146743E-4</v>
      </c>
      <c r="I303" s="160">
        <v>3.0716778240456764E-3</v>
      </c>
      <c r="J303" s="160">
        <v>3.4358635109571437E-3</v>
      </c>
      <c r="K303" t="s">
        <v>41</v>
      </c>
      <c r="L303" t="s">
        <v>71</v>
      </c>
      <c r="M303" t="s">
        <v>94</v>
      </c>
      <c r="O303" s="183">
        <f t="shared" si="34"/>
        <v>0</v>
      </c>
      <c r="P303" s="183" t="str">
        <f t="shared" si="35"/>
        <v>*</v>
      </c>
      <c r="Q303" s="183">
        <f t="shared" si="36"/>
        <v>0</v>
      </c>
      <c r="R303" s="183" t="str">
        <f t="shared" si="37"/>
        <v>*</v>
      </c>
      <c r="S303" s="183" t="str">
        <f t="shared" si="38"/>
        <v>*</v>
      </c>
      <c r="T303" s="183" t="str">
        <f t="shared" si="39"/>
        <v>*</v>
      </c>
      <c r="U303" s="183" t="str">
        <f t="shared" si="40"/>
        <v>*</v>
      </c>
    </row>
    <row r="304" spans="1:21">
      <c r="A304" s="183" t="str">
        <f t="shared" si="33"/>
        <v>基本ケース⑩大豊町</v>
      </c>
      <c r="B304" t="s">
        <v>23</v>
      </c>
      <c r="C304">
        <v>4713</v>
      </c>
      <c r="D304" s="160">
        <v>2.7759193091423082</v>
      </c>
      <c r="E304" s="160">
        <v>0.11056560591007934</v>
      </c>
      <c r="F304" s="160">
        <v>0</v>
      </c>
      <c r="G304" s="160">
        <v>0.18117098471450505</v>
      </c>
      <c r="H304" s="160">
        <v>9.8632004807135028E-3</v>
      </c>
      <c r="I304" s="160">
        <v>8.7429881469741394E-4</v>
      </c>
      <c r="J304" s="160">
        <v>2.9678277931522241</v>
      </c>
      <c r="K304" t="s">
        <v>41</v>
      </c>
      <c r="L304" t="s">
        <v>71</v>
      </c>
      <c r="M304" t="s">
        <v>94</v>
      </c>
      <c r="O304" s="183" t="str">
        <f t="shared" si="34"/>
        <v>*</v>
      </c>
      <c r="P304" s="183" t="str">
        <f t="shared" si="35"/>
        <v>*</v>
      </c>
      <c r="Q304" s="183">
        <f t="shared" si="36"/>
        <v>0</v>
      </c>
      <c r="R304" s="183" t="str">
        <f t="shared" si="37"/>
        <v>*</v>
      </c>
      <c r="S304" s="183" t="str">
        <f t="shared" si="38"/>
        <v>*</v>
      </c>
      <c r="T304" s="183" t="str">
        <f t="shared" si="39"/>
        <v>*</v>
      </c>
      <c r="U304" s="183" t="str">
        <f t="shared" si="40"/>
        <v>*</v>
      </c>
    </row>
    <row r="305" spans="1:21">
      <c r="A305" s="183" t="str">
        <f t="shared" si="33"/>
        <v>基本ケース⑩土佐町</v>
      </c>
      <c r="B305" t="s">
        <v>24</v>
      </c>
      <c r="C305">
        <v>4386</v>
      </c>
      <c r="D305" s="160">
        <v>0</v>
      </c>
      <c r="E305" s="160">
        <v>2.7895859801432221E-2</v>
      </c>
      <c r="F305" s="160">
        <v>0</v>
      </c>
      <c r="G305" s="160">
        <v>1.0840293573962242E-31</v>
      </c>
      <c r="H305" s="160">
        <v>7.2386460050427343E-4</v>
      </c>
      <c r="I305" s="160">
        <v>2.4096635072765366E-4</v>
      </c>
      <c r="J305" s="160">
        <v>9.6483095123192707E-4</v>
      </c>
      <c r="K305" t="s">
        <v>41</v>
      </c>
      <c r="L305" t="s">
        <v>71</v>
      </c>
      <c r="M305" t="s">
        <v>94</v>
      </c>
      <c r="O305" s="183">
        <f t="shared" si="34"/>
        <v>0</v>
      </c>
      <c r="P305" s="183" t="str">
        <f t="shared" si="35"/>
        <v>*</v>
      </c>
      <c r="Q305" s="183">
        <f t="shared" si="36"/>
        <v>0</v>
      </c>
      <c r="R305" s="183" t="str">
        <f t="shared" si="37"/>
        <v>*</v>
      </c>
      <c r="S305" s="183" t="str">
        <f t="shared" si="38"/>
        <v>*</v>
      </c>
      <c r="T305" s="183" t="str">
        <f t="shared" si="39"/>
        <v>*</v>
      </c>
      <c r="U305" s="183" t="str">
        <f t="shared" si="40"/>
        <v>*</v>
      </c>
    </row>
    <row r="306" spans="1:21">
      <c r="A306" s="183" t="str">
        <f t="shared" si="33"/>
        <v>基本ケース⑩大川村</v>
      </c>
      <c r="B306" t="s">
        <v>25</v>
      </c>
      <c r="C306">
        <v>427</v>
      </c>
      <c r="D306" s="160">
        <v>0</v>
      </c>
      <c r="E306" s="160">
        <v>2.2406335407517716E-3</v>
      </c>
      <c r="F306" s="160">
        <v>0</v>
      </c>
      <c r="G306" s="160">
        <v>0</v>
      </c>
      <c r="H306" s="160">
        <v>4.7646878825784332E-5</v>
      </c>
      <c r="I306" s="160">
        <v>2.2107181045758074E-5</v>
      </c>
      <c r="J306" s="160">
        <v>6.9754059871542399E-5</v>
      </c>
      <c r="K306" t="s">
        <v>41</v>
      </c>
      <c r="L306" t="s">
        <v>71</v>
      </c>
      <c r="M306" t="s">
        <v>94</v>
      </c>
      <c r="O306" s="183">
        <f t="shared" si="34"/>
        <v>0</v>
      </c>
      <c r="P306" s="183" t="str">
        <f t="shared" si="35"/>
        <v>*</v>
      </c>
      <c r="Q306" s="183">
        <f t="shared" si="36"/>
        <v>0</v>
      </c>
      <c r="R306" s="183">
        <f t="shared" si="37"/>
        <v>0</v>
      </c>
      <c r="S306" s="183" t="str">
        <f t="shared" si="38"/>
        <v>*</v>
      </c>
      <c r="T306" s="183" t="str">
        <f t="shared" si="39"/>
        <v>*</v>
      </c>
      <c r="U306" s="183" t="str">
        <f t="shared" si="40"/>
        <v>*</v>
      </c>
    </row>
    <row r="307" spans="1:21">
      <c r="A307" s="183" t="str">
        <f t="shared" si="33"/>
        <v>基本ケース⑩いの町</v>
      </c>
      <c r="B307" t="s">
        <v>26</v>
      </c>
      <c r="C307">
        <v>21716</v>
      </c>
      <c r="D307" s="160">
        <v>12.819555246850314</v>
      </c>
      <c r="E307" s="160">
        <v>0.76489635354846863</v>
      </c>
      <c r="F307" s="160">
        <v>0</v>
      </c>
      <c r="G307" s="160">
        <v>0.73845848102250156</v>
      </c>
      <c r="H307" s="160">
        <v>9.1031642931197101E-2</v>
      </c>
      <c r="I307" s="160">
        <v>3.450292229870232E-3</v>
      </c>
      <c r="J307" s="160">
        <v>13.652495663033882</v>
      </c>
      <c r="K307" t="s">
        <v>41</v>
      </c>
      <c r="L307" t="s">
        <v>71</v>
      </c>
      <c r="M307" t="s">
        <v>94</v>
      </c>
      <c r="O307" s="183">
        <f t="shared" si="34"/>
        <v>10</v>
      </c>
      <c r="P307" s="183" t="str">
        <f t="shared" si="35"/>
        <v>*</v>
      </c>
      <c r="Q307" s="183">
        <f t="shared" si="36"/>
        <v>0</v>
      </c>
      <c r="R307" s="183" t="str">
        <f t="shared" si="37"/>
        <v>*</v>
      </c>
      <c r="S307" s="183" t="str">
        <f t="shared" si="38"/>
        <v>*</v>
      </c>
      <c r="T307" s="183" t="str">
        <f t="shared" si="39"/>
        <v>*</v>
      </c>
      <c r="U307" s="183">
        <f t="shared" si="40"/>
        <v>10</v>
      </c>
    </row>
    <row r="308" spans="1:21">
      <c r="A308" s="183" t="str">
        <f t="shared" si="33"/>
        <v>基本ケース⑩仁淀川町</v>
      </c>
      <c r="B308" t="s">
        <v>27</v>
      </c>
      <c r="C308">
        <v>6649</v>
      </c>
      <c r="D308" s="160">
        <v>1.8129337757631071E-2</v>
      </c>
      <c r="E308" s="160">
        <v>4.5723003768625328E-2</v>
      </c>
      <c r="F308" s="160">
        <v>0</v>
      </c>
      <c r="G308" s="160">
        <v>1.5836457139961841E-3</v>
      </c>
      <c r="H308" s="160">
        <v>2.5150839307569637E-3</v>
      </c>
      <c r="I308" s="160">
        <v>2.4121597402045917E-3</v>
      </c>
      <c r="J308" s="160">
        <v>2.4640227142588809E-2</v>
      </c>
      <c r="K308" t="s">
        <v>41</v>
      </c>
      <c r="L308" t="s">
        <v>71</v>
      </c>
      <c r="M308" t="s">
        <v>94</v>
      </c>
      <c r="O308" s="183" t="str">
        <f t="shared" si="34"/>
        <v>*</v>
      </c>
      <c r="P308" s="183" t="str">
        <f t="shared" si="35"/>
        <v>*</v>
      </c>
      <c r="Q308" s="183">
        <f t="shared" si="36"/>
        <v>0</v>
      </c>
      <c r="R308" s="183" t="str">
        <f t="shared" si="37"/>
        <v>*</v>
      </c>
      <c r="S308" s="183" t="str">
        <f t="shared" si="38"/>
        <v>*</v>
      </c>
      <c r="T308" s="183" t="str">
        <f t="shared" si="39"/>
        <v>*</v>
      </c>
      <c r="U308" s="183" t="str">
        <f t="shared" si="40"/>
        <v>*</v>
      </c>
    </row>
    <row r="309" spans="1:21">
      <c r="A309" s="183" t="str">
        <f t="shared" si="33"/>
        <v>基本ケース⑩中土佐町</v>
      </c>
      <c r="B309" t="s">
        <v>28</v>
      </c>
      <c r="C309">
        <v>6927</v>
      </c>
      <c r="D309" s="160">
        <v>15.820961830385192</v>
      </c>
      <c r="E309" s="160">
        <v>0.76218047785941112</v>
      </c>
      <c r="F309" s="160">
        <v>1666.3300257128762</v>
      </c>
      <c r="G309" s="160">
        <v>0.32968340681601777</v>
      </c>
      <c r="H309" s="160">
        <v>1.4537870389782683</v>
      </c>
      <c r="I309" s="160">
        <v>1.7766683806594318E-3</v>
      </c>
      <c r="J309" s="160">
        <v>1683.9362346574364</v>
      </c>
      <c r="K309" t="s">
        <v>41</v>
      </c>
      <c r="L309" t="s">
        <v>71</v>
      </c>
      <c r="M309" t="s">
        <v>94</v>
      </c>
      <c r="O309" s="183">
        <f t="shared" si="34"/>
        <v>20</v>
      </c>
      <c r="P309" s="183" t="str">
        <f t="shared" si="35"/>
        <v>*</v>
      </c>
      <c r="Q309" s="183">
        <f t="shared" si="36"/>
        <v>1700</v>
      </c>
      <c r="R309" s="183" t="str">
        <f t="shared" si="37"/>
        <v>*</v>
      </c>
      <c r="S309" s="183" t="str">
        <f t="shared" si="38"/>
        <v>*</v>
      </c>
      <c r="T309" s="183" t="str">
        <f t="shared" si="39"/>
        <v>*</v>
      </c>
      <c r="U309" s="183">
        <f t="shared" si="40"/>
        <v>1700</v>
      </c>
    </row>
    <row r="310" spans="1:21">
      <c r="A310" s="183" t="str">
        <f t="shared" si="33"/>
        <v>基本ケース⑩佐川町</v>
      </c>
      <c r="B310" t="s">
        <v>29</v>
      </c>
      <c r="C310">
        <v>12447</v>
      </c>
      <c r="D310" s="160">
        <v>14.191836021498181</v>
      </c>
      <c r="E310" s="160">
        <v>0.72330263946602613</v>
      </c>
      <c r="F310" s="160">
        <v>0</v>
      </c>
      <c r="G310" s="160">
        <v>0.23665420922860142</v>
      </c>
      <c r="H310" s="160">
        <v>0.13795575262927309</v>
      </c>
      <c r="I310" s="160">
        <v>5.8801507574314047E-3</v>
      </c>
      <c r="J310" s="160">
        <v>14.572326134113487</v>
      </c>
      <c r="K310" t="s">
        <v>41</v>
      </c>
      <c r="L310" t="s">
        <v>71</v>
      </c>
      <c r="M310" t="s">
        <v>94</v>
      </c>
      <c r="O310" s="183">
        <f t="shared" si="34"/>
        <v>10</v>
      </c>
      <c r="P310" s="183" t="str">
        <f t="shared" si="35"/>
        <v>*</v>
      </c>
      <c r="Q310" s="183">
        <f t="shared" si="36"/>
        <v>0</v>
      </c>
      <c r="R310" s="183" t="str">
        <f t="shared" si="37"/>
        <v>*</v>
      </c>
      <c r="S310" s="183" t="str">
        <f t="shared" si="38"/>
        <v>*</v>
      </c>
      <c r="T310" s="183" t="str">
        <f t="shared" si="39"/>
        <v>*</v>
      </c>
      <c r="U310" s="183">
        <f t="shared" si="40"/>
        <v>10</v>
      </c>
    </row>
    <row r="311" spans="1:21">
      <c r="A311" s="183" t="str">
        <f t="shared" si="33"/>
        <v>基本ケース⑩越知町</v>
      </c>
      <c r="B311" t="s">
        <v>30</v>
      </c>
      <c r="C311">
        <v>6095</v>
      </c>
      <c r="D311" s="160">
        <v>0.84880827782671686</v>
      </c>
      <c r="E311" s="160">
        <v>0.12789265919528667</v>
      </c>
      <c r="F311" s="160">
        <v>0</v>
      </c>
      <c r="G311" s="160">
        <v>2.1488905833103054E-2</v>
      </c>
      <c r="H311" s="160">
        <v>0.13322534724463173</v>
      </c>
      <c r="I311" s="160">
        <v>3.9395042335690529E-3</v>
      </c>
      <c r="J311" s="160">
        <v>1.0074620351380206</v>
      </c>
      <c r="K311" t="s">
        <v>41</v>
      </c>
      <c r="L311" t="s">
        <v>71</v>
      </c>
      <c r="M311" t="s">
        <v>94</v>
      </c>
      <c r="O311" s="183" t="str">
        <f t="shared" si="34"/>
        <v>*</v>
      </c>
      <c r="P311" s="183" t="str">
        <f t="shared" si="35"/>
        <v>*</v>
      </c>
      <c r="Q311" s="183">
        <f t="shared" si="36"/>
        <v>0</v>
      </c>
      <c r="R311" s="183" t="str">
        <f t="shared" si="37"/>
        <v>*</v>
      </c>
      <c r="S311" s="183" t="str">
        <f t="shared" si="38"/>
        <v>*</v>
      </c>
      <c r="T311" s="183" t="str">
        <f t="shared" si="39"/>
        <v>*</v>
      </c>
      <c r="U311" s="183" t="str">
        <f t="shared" si="40"/>
        <v>*</v>
      </c>
    </row>
    <row r="312" spans="1:21">
      <c r="A312" s="183" t="str">
        <f t="shared" si="33"/>
        <v>基本ケース⑩檮原町</v>
      </c>
      <c r="B312" t="s">
        <v>31</v>
      </c>
      <c r="C312">
        <v>3984</v>
      </c>
      <c r="D312" s="160">
        <v>3.4697896770692051E-2</v>
      </c>
      <c r="E312" s="160">
        <v>4.2941866969613288E-2</v>
      </c>
      <c r="F312" s="160">
        <v>0</v>
      </c>
      <c r="G312" s="160">
        <v>2.4678047658526795E-3</v>
      </c>
      <c r="H312" s="160">
        <v>1.4741059286376588E-3</v>
      </c>
      <c r="I312" s="160">
        <v>6.0460751309428045E-4</v>
      </c>
      <c r="J312" s="160">
        <v>3.9244414978276666E-2</v>
      </c>
      <c r="K312" t="s">
        <v>41</v>
      </c>
      <c r="L312" t="s">
        <v>71</v>
      </c>
      <c r="M312" t="s">
        <v>94</v>
      </c>
      <c r="O312" s="183" t="str">
        <f t="shared" si="34"/>
        <v>*</v>
      </c>
      <c r="P312" s="183" t="str">
        <f t="shared" si="35"/>
        <v>*</v>
      </c>
      <c r="Q312" s="183">
        <f t="shared" si="36"/>
        <v>0</v>
      </c>
      <c r="R312" s="183" t="str">
        <f t="shared" si="37"/>
        <v>*</v>
      </c>
      <c r="S312" s="183" t="str">
        <f t="shared" si="38"/>
        <v>*</v>
      </c>
      <c r="T312" s="183" t="str">
        <f t="shared" si="39"/>
        <v>*</v>
      </c>
      <c r="U312" s="183" t="str">
        <f t="shared" si="40"/>
        <v>*</v>
      </c>
    </row>
    <row r="313" spans="1:21">
      <c r="A313" s="183" t="str">
        <f t="shared" si="33"/>
        <v>基本ケース⑩日高村</v>
      </c>
      <c r="B313" t="s">
        <v>32</v>
      </c>
      <c r="C313">
        <v>5063</v>
      </c>
      <c r="D313" s="160">
        <v>0.89811044500179016</v>
      </c>
      <c r="E313" s="160">
        <v>0.10483815337469245</v>
      </c>
      <c r="F313" s="160">
        <v>0</v>
      </c>
      <c r="G313" s="160">
        <v>7.1696103100884923E-2</v>
      </c>
      <c r="H313" s="160">
        <v>3.0175952814961758E-3</v>
      </c>
      <c r="I313" s="160">
        <v>5.6247905248275876E-4</v>
      </c>
      <c r="J313" s="160">
        <v>0.97338662243665397</v>
      </c>
      <c r="K313" t="s">
        <v>41</v>
      </c>
      <c r="L313" t="s">
        <v>71</v>
      </c>
      <c r="M313" t="s">
        <v>94</v>
      </c>
      <c r="O313" s="183" t="str">
        <f t="shared" si="34"/>
        <v>*</v>
      </c>
      <c r="P313" s="183" t="str">
        <f t="shared" si="35"/>
        <v>*</v>
      </c>
      <c r="Q313" s="183">
        <f t="shared" si="36"/>
        <v>0</v>
      </c>
      <c r="R313" s="183" t="str">
        <f t="shared" si="37"/>
        <v>*</v>
      </c>
      <c r="S313" s="183" t="str">
        <f t="shared" si="38"/>
        <v>*</v>
      </c>
      <c r="T313" s="183" t="str">
        <f t="shared" si="39"/>
        <v>*</v>
      </c>
      <c r="U313" s="183" t="str">
        <f t="shared" si="40"/>
        <v>*</v>
      </c>
    </row>
    <row r="314" spans="1:21">
      <c r="A314" s="183" t="str">
        <f t="shared" si="33"/>
        <v>基本ケース⑩津野町</v>
      </c>
      <c r="B314" t="s">
        <v>33</v>
      </c>
      <c r="C314">
        <v>5702</v>
      </c>
      <c r="D314" s="160">
        <v>2.82731473922169</v>
      </c>
      <c r="E314" s="160">
        <v>0.1638523260519667</v>
      </c>
      <c r="F314" s="160">
        <v>0</v>
      </c>
      <c r="G314" s="160">
        <v>0.16678917031258786</v>
      </c>
      <c r="H314" s="160">
        <v>3.0929998457155293E-2</v>
      </c>
      <c r="I314" s="160">
        <v>1.4240865666917746E-3</v>
      </c>
      <c r="J314" s="160">
        <v>3.0264579945581245</v>
      </c>
      <c r="K314" t="s">
        <v>41</v>
      </c>
      <c r="L314" t="s">
        <v>71</v>
      </c>
      <c r="M314" t="s">
        <v>94</v>
      </c>
      <c r="O314" s="183" t="str">
        <f t="shared" si="34"/>
        <v>*</v>
      </c>
      <c r="P314" s="183" t="str">
        <f t="shared" si="35"/>
        <v>*</v>
      </c>
      <c r="Q314" s="183">
        <f t="shared" si="36"/>
        <v>0</v>
      </c>
      <c r="R314" s="183" t="str">
        <f t="shared" si="37"/>
        <v>*</v>
      </c>
      <c r="S314" s="183" t="str">
        <f t="shared" si="38"/>
        <v>*</v>
      </c>
      <c r="T314" s="183" t="str">
        <f t="shared" si="39"/>
        <v>*</v>
      </c>
      <c r="U314" s="183" t="str">
        <f t="shared" si="40"/>
        <v>*</v>
      </c>
    </row>
    <row r="315" spans="1:21">
      <c r="A315" s="183" t="str">
        <f t="shared" si="33"/>
        <v>基本ケース⑩四万十町</v>
      </c>
      <c r="B315" t="s">
        <v>34</v>
      </c>
      <c r="C315">
        <v>18754</v>
      </c>
      <c r="D315" s="160">
        <v>42.823346852141079</v>
      </c>
      <c r="E315" s="160">
        <v>1.9417738576577439</v>
      </c>
      <c r="F315" s="160">
        <v>219.7494866442577</v>
      </c>
      <c r="G315" s="160">
        <v>1.0765095644170535</v>
      </c>
      <c r="H315" s="160">
        <v>0.38194598093898574</v>
      </c>
      <c r="I315" s="160">
        <v>1.5994501211104087E-3</v>
      </c>
      <c r="J315" s="160">
        <v>264.03288849187595</v>
      </c>
      <c r="K315" t="s">
        <v>41</v>
      </c>
      <c r="L315" t="s">
        <v>71</v>
      </c>
      <c r="M315" t="s">
        <v>94</v>
      </c>
      <c r="O315" s="183">
        <f t="shared" si="34"/>
        <v>40</v>
      </c>
      <c r="P315" s="183" t="str">
        <f t="shared" si="35"/>
        <v>*</v>
      </c>
      <c r="Q315" s="183">
        <f t="shared" si="36"/>
        <v>220</v>
      </c>
      <c r="R315" s="183" t="str">
        <f t="shared" si="37"/>
        <v>*</v>
      </c>
      <c r="S315" s="183" t="str">
        <f t="shared" si="38"/>
        <v>*</v>
      </c>
      <c r="T315" s="183" t="str">
        <f t="shared" si="39"/>
        <v>*</v>
      </c>
      <c r="U315" s="183">
        <f t="shared" si="40"/>
        <v>260</v>
      </c>
    </row>
    <row r="316" spans="1:21">
      <c r="A316" s="183" t="str">
        <f t="shared" si="33"/>
        <v>基本ケース⑩大月町</v>
      </c>
      <c r="B316" t="s">
        <v>35</v>
      </c>
      <c r="C316">
        <v>5373</v>
      </c>
      <c r="D316" s="160">
        <v>3.009249986672033</v>
      </c>
      <c r="E316" s="160">
        <v>0.18319704423786881</v>
      </c>
      <c r="F316" s="160">
        <v>182.54919419095606</v>
      </c>
      <c r="G316" s="160">
        <v>0.24149938839799584</v>
      </c>
      <c r="H316" s="160">
        <v>4.871863028922932E-2</v>
      </c>
      <c r="I316" s="160">
        <v>9.7191615396849851E-4</v>
      </c>
      <c r="J316" s="160">
        <v>185.84963411246926</v>
      </c>
      <c r="K316" t="s">
        <v>41</v>
      </c>
      <c r="L316" t="s">
        <v>71</v>
      </c>
      <c r="M316" t="s">
        <v>94</v>
      </c>
      <c r="O316" s="183" t="str">
        <f t="shared" si="34"/>
        <v>*</v>
      </c>
      <c r="P316" s="183" t="str">
        <f t="shared" si="35"/>
        <v>*</v>
      </c>
      <c r="Q316" s="183">
        <f t="shared" si="36"/>
        <v>180</v>
      </c>
      <c r="R316" s="183" t="str">
        <f t="shared" si="37"/>
        <v>*</v>
      </c>
      <c r="S316" s="183" t="str">
        <f t="shared" si="38"/>
        <v>*</v>
      </c>
      <c r="T316" s="183" t="str">
        <f t="shared" si="39"/>
        <v>*</v>
      </c>
      <c r="U316" s="183">
        <f t="shared" si="40"/>
        <v>190</v>
      </c>
    </row>
    <row r="317" spans="1:21">
      <c r="A317" s="183" t="str">
        <f t="shared" si="33"/>
        <v>基本ケース⑩三原村</v>
      </c>
      <c r="B317" t="s">
        <v>36</v>
      </c>
      <c r="C317">
        <v>1553</v>
      </c>
      <c r="D317" s="160">
        <v>9.6370348937582158</v>
      </c>
      <c r="E317" s="160">
        <v>0.24219632965083424</v>
      </c>
      <c r="F317" s="160">
        <v>0</v>
      </c>
      <c r="G317" s="160">
        <v>0.41569548048112981</v>
      </c>
      <c r="H317" s="160">
        <v>0.10562846471909725</v>
      </c>
      <c r="I317" s="160">
        <v>8.6419776745435654E-3</v>
      </c>
      <c r="J317" s="160">
        <v>10.167000816632985</v>
      </c>
      <c r="K317" t="s">
        <v>41</v>
      </c>
      <c r="L317" t="s">
        <v>71</v>
      </c>
      <c r="M317" t="s">
        <v>94</v>
      </c>
      <c r="O317" s="183">
        <f t="shared" si="34"/>
        <v>10</v>
      </c>
      <c r="P317" s="183" t="str">
        <f t="shared" si="35"/>
        <v>*</v>
      </c>
      <c r="Q317" s="183">
        <f t="shared" si="36"/>
        <v>0</v>
      </c>
      <c r="R317" s="183" t="str">
        <f t="shared" si="37"/>
        <v>*</v>
      </c>
      <c r="S317" s="183" t="str">
        <f t="shared" si="38"/>
        <v>*</v>
      </c>
      <c r="T317" s="183" t="str">
        <f t="shared" si="39"/>
        <v>*</v>
      </c>
      <c r="U317" s="183">
        <f t="shared" si="40"/>
        <v>10</v>
      </c>
    </row>
    <row r="318" spans="1:21">
      <c r="A318" s="183" t="str">
        <f t="shared" si="33"/>
        <v>基本ケース⑩黒潮町</v>
      </c>
      <c r="B318" t="s">
        <v>37</v>
      </c>
      <c r="C318">
        <v>11115</v>
      </c>
      <c r="D318" s="160">
        <v>128.37955342676602</v>
      </c>
      <c r="E318" s="160">
        <v>4.8240471498940183</v>
      </c>
      <c r="F318" s="160">
        <v>1703.2359339266832</v>
      </c>
      <c r="G318" s="160">
        <v>4.2734056064687049</v>
      </c>
      <c r="H318" s="160">
        <v>6.4256244595108312</v>
      </c>
      <c r="I318" s="160">
        <v>1.2609417826347517E-3</v>
      </c>
      <c r="J318" s="160">
        <v>1842.3157783612114</v>
      </c>
      <c r="K318" t="s">
        <v>41</v>
      </c>
      <c r="L318" t="s">
        <v>71</v>
      </c>
      <c r="M318" t="s">
        <v>94</v>
      </c>
      <c r="O318" s="183">
        <f t="shared" si="34"/>
        <v>130</v>
      </c>
      <c r="P318" s="183" t="str">
        <f t="shared" si="35"/>
        <v>*</v>
      </c>
      <c r="Q318" s="183">
        <f t="shared" si="36"/>
        <v>1700</v>
      </c>
      <c r="R318" s="183" t="str">
        <f t="shared" si="37"/>
        <v>*</v>
      </c>
      <c r="S318" s="183">
        <f t="shared" si="38"/>
        <v>10</v>
      </c>
      <c r="T318" s="183" t="str">
        <f t="shared" si="39"/>
        <v>*</v>
      </c>
      <c r="U318" s="183">
        <f t="shared" si="40"/>
        <v>1800</v>
      </c>
    </row>
    <row r="319" spans="1:21">
      <c r="A319" s="183" t="str">
        <f t="shared" si="33"/>
        <v>基本ケース⑩合計</v>
      </c>
      <c r="B319" t="s">
        <v>84</v>
      </c>
      <c r="C319">
        <v>763479</v>
      </c>
      <c r="D319" s="160">
        <v>2158.3729359584759</v>
      </c>
      <c r="E319" s="160">
        <v>104.79570533720415</v>
      </c>
      <c r="F319" s="160">
        <v>13746.475055989893</v>
      </c>
      <c r="G319" s="160">
        <v>46.675076369479292</v>
      </c>
      <c r="H319" s="160">
        <v>220.4122142936707</v>
      </c>
      <c r="I319" s="160">
        <v>0.88165092757001462</v>
      </c>
      <c r="J319" s="160">
        <v>16172.81693353909</v>
      </c>
      <c r="K319" t="s">
        <v>41</v>
      </c>
      <c r="L319" t="s">
        <v>71</v>
      </c>
      <c r="M319" t="s">
        <v>94</v>
      </c>
      <c r="O319" s="183">
        <f t="shared" si="34"/>
        <v>2200</v>
      </c>
      <c r="P319" s="183">
        <f t="shared" si="35"/>
        <v>100</v>
      </c>
      <c r="Q319" s="183">
        <f t="shared" si="36"/>
        <v>14000</v>
      </c>
      <c r="R319" s="183">
        <f t="shared" si="37"/>
        <v>50</v>
      </c>
      <c r="S319" s="183">
        <f t="shared" si="38"/>
        <v>220</v>
      </c>
      <c r="T319" s="183" t="str">
        <f t="shared" si="39"/>
        <v>*</v>
      </c>
      <c r="U319" s="183">
        <f t="shared" si="40"/>
        <v>16000</v>
      </c>
    </row>
    <row r="320" spans="1:21">
      <c r="A320" s="183" t="str">
        <f t="shared" si="33"/>
        <v>基本ケース⑩0</v>
      </c>
      <c r="B320">
        <v>0</v>
      </c>
      <c r="C320">
        <v>0</v>
      </c>
      <c r="D320" s="160">
        <v>0</v>
      </c>
      <c r="E320" s="160">
        <v>0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t="s">
        <v>41</v>
      </c>
      <c r="L320" t="s">
        <v>71</v>
      </c>
      <c r="M320">
        <v>0</v>
      </c>
      <c r="O320" s="183">
        <f t="shared" si="34"/>
        <v>0</v>
      </c>
      <c r="P320" s="183">
        <f t="shared" si="35"/>
        <v>0</v>
      </c>
      <c r="Q320" s="183">
        <f t="shared" si="36"/>
        <v>0</v>
      </c>
      <c r="R320" s="183">
        <f t="shared" si="37"/>
        <v>0</v>
      </c>
      <c r="S320" s="183">
        <f t="shared" si="38"/>
        <v>0</v>
      </c>
      <c r="T320" s="183">
        <f t="shared" si="39"/>
        <v>0</v>
      </c>
      <c r="U320" s="183">
        <f t="shared" si="40"/>
        <v>0</v>
      </c>
    </row>
    <row r="321" spans="1:21">
      <c r="A321" s="183" t="str">
        <f t="shared" si="33"/>
        <v>基本ケース⑩死者数</v>
      </c>
      <c r="B321" t="s">
        <v>80</v>
      </c>
      <c r="C321">
        <v>0</v>
      </c>
      <c r="D321" s="160">
        <v>0</v>
      </c>
      <c r="E321" s="160">
        <v>0</v>
      </c>
      <c r="F321" s="160">
        <v>0</v>
      </c>
      <c r="G321" s="160">
        <v>0</v>
      </c>
      <c r="H321" s="160">
        <v>0</v>
      </c>
      <c r="I321" s="160">
        <v>0</v>
      </c>
      <c r="J321" s="160">
        <v>0</v>
      </c>
      <c r="K321" t="s">
        <v>41</v>
      </c>
      <c r="L321" t="s">
        <v>71</v>
      </c>
      <c r="M321">
        <v>0</v>
      </c>
      <c r="O321" s="183">
        <f t="shared" si="34"/>
        <v>0</v>
      </c>
      <c r="P321" s="183">
        <f t="shared" si="35"/>
        <v>0</v>
      </c>
      <c r="Q321" s="183">
        <f t="shared" si="36"/>
        <v>0</v>
      </c>
      <c r="R321" s="183">
        <f t="shared" si="37"/>
        <v>0</v>
      </c>
      <c r="S321" s="183">
        <f t="shared" si="38"/>
        <v>0</v>
      </c>
      <c r="T321" s="183">
        <f t="shared" si="39"/>
        <v>0</v>
      </c>
      <c r="U321" s="183">
        <f t="shared" si="40"/>
        <v>0</v>
      </c>
    </row>
    <row r="322" spans="1:21">
      <c r="A322" s="183" t="str">
        <f t="shared" si="33"/>
        <v>基本ケース⑩地震動：基本ケース、津波ケース⑩、冬18時、早期避難率20%</v>
      </c>
      <c r="B322" t="s">
        <v>100</v>
      </c>
      <c r="C322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0</v>
      </c>
      <c r="I322" s="160">
        <v>0</v>
      </c>
      <c r="J322" s="160">
        <v>0</v>
      </c>
      <c r="K322" t="s">
        <v>41</v>
      </c>
      <c r="L322" t="s">
        <v>71</v>
      </c>
      <c r="M322">
        <v>0</v>
      </c>
      <c r="O322" s="183">
        <f t="shared" si="34"/>
        <v>0</v>
      </c>
      <c r="P322" s="183">
        <f t="shared" si="35"/>
        <v>0</v>
      </c>
      <c r="Q322" s="183">
        <f t="shared" si="36"/>
        <v>0</v>
      </c>
      <c r="R322" s="183">
        <f t="shared" si="37"/>
        <v>0</v>
      </c>
      <c r="S322" s="183">
        <f t="shared" si="38"/>
        <v>0</v>
      </c>
      <c r="T322" s="183">
        <f t="shared" si="39"/>
        <v>0</v>
      </c>
      <c r="U322" s="183">
        <f t="shared" si="40"/>
        <v>0</v>
      </c>
    </row>
    <row r="323" spans="1:21">
      <c r="A323" s="183" t="str">
        <f t="shared" si="33"/>
        <v>基本ケース⑩市町村名</v>
      </c>
      <c r="B323" t="s">
        <v>86</v>
      </c>
      <c r="C323" t="s">
        <v>87</v>
      </c>
      <c r="D323" s="160" t="s">
        <v>88</v>
      </c>
      <c r="E323" s="160">
        <v>0</v>
      </c>
      <c r="F323" s="160" t="s">
        <v>89</v>
      </c>
      <c r="G323" s="160" t="s">
        <v>90</v>
      </c>
      <c r="H323" s="160" t="s">
        <v>91</v>
      </c>
      <c r="I323" s="160" t="s">
        <v>92</v>
      </c>
      <c r="J323" s="160" t="s">
        <v>84</v>
      </c>
      <c r="K323" t="s">
        <v>41</v>
      </c>
      <c r="L323" t="s">
        <v>71</v>
      </c>
      <c r="M323">
        <v>0</v>
      </c>
      <c r="O323" s="183" t="e">
        <f t="shared" si="34"/>
        <v>#VALUE!</v>
      </c>
      <c r="P323" s="183">
        <f t="shared" si="35"/>
        <v>0</v>
      </c>
      <c r="Q323" s="183" t="e">
        <f t="shared" si="36"/>
        <v>#VALUE!</v>
      </c>
      <c r="R323" s="183" t="e">
        <f t="shared" si="37"/>
        <v>#VALUE!</v>
      </c>
      <c r="S323" s="183" t="e">
        <f t="shared" si="38"/>
        <v>#VALUE!</v>
      </c>
      <c r="T323" s="183" t="e">
        <f t="shared" si="39"/>
        <v>#VALUE!</v>
      </c>
      <c r="U323" s="183" t="e">
        <f t="shared" si="40"/>
        <v>#VALUE!</v>
      </c>
    </row>
    <row r="324" spans="1:21">
      <c r="A324" s="183" t="str">
        <f t="shared" ref="A324:A387" si="41">K324&amp;L324&amp;B324</f>
        <v>基本ケース⑩0</v>
      </c>
      <c r="B324">
        <v>0</v>
      </c>
      <c r="C324">
        <v>0</v>
      </c>
      <c r="D324" s="160">
        <v>0</v>
      </c>
      <c r="E324" s="160" t="s">
        <v>93</v>
      </c>
      <c r="F324" s="160">
        <v>0</v>
      </c>
      <c r="G324" s="160">
        <v>0</v>
      </c>
      <c r="H324" s="160">
        <v>0</v>
      </c>
      <c r="I324" s="160">
        <v>0</v>
      </c>
      <c r="J324" s="160">
        <v>0</v>
      </c>
      <c r="K324" t="s">
        <v>41</v>
      </c>
      <c r="L324" t="s">
        <v>71</v>
      </c>
      <c r="M324">
        <v>0</v>
      </c>
      <c r="O324" s="183">
        <f t="shared" ref="O324:O387" si="42">IF(D324&gt;10000,ROUND(D324,-3),IF(D324&gt;1000,ROUND(D324,-2),IF(D324&gt;=5,IF(D324&lt;10,ROUND(D324,-1),ROUND(D324,-1)),IF(D324=0,0,"*"))))</f>
        <v>0</v>
      </c>
      <c r="P324" s="183" t="e">
        <f t="shared" ref="P324:P387" si="43">IF(E324&gt;10000,ROUND(E324,-3),IF(E324&gt;1000,ROUND(E324,-2),IF(E324&gt;=5,IF(E324&lt;10,ROUND(E324,-1),ROUND(E324,-1)),IF(E324=0,0,"*"))))</f>
        <v>#VALUE!</v>
      </c>
      <c r="Q324" s="183">
        <f t="shared" ref="Q324:Q387" si="44">IF(F324&gt;10000,ROUND(F324,-3),IF(F324&gt;1000,ROUND(F324,-2),IF(F324&gt;=5,IF(F324&lt;10,ROUND(F324,-1),ROUND(F324,-1)),IF(F324=0,0,"*"))))</f>
        <v>0</v>
      </c>
      <c r="R324" s="183">
        <f t="shared" ref="R324:R387" si="45">IF(G324&gt;10000,ROUND(G324,-3),IF(G324&gt;1000,ROUND(G324,-2),IF(G324&gt;=5,IF(G324&lt;10,ROUND(G324,-1),ROUND(G324,-1)),IF(G324=0,0,"*"))))</f>
        <v>0</v>
      </c>
      <c r="S324" s="183">
        <f t="shared" ref="S324:S387" si="46">IF(H324&gt;10000,ROUND(H324,-3),IF(H324&gt;1000,ROUND(H324,-2),IF(H324&gt;=5,IF(H324&lt;10,ROUND(H324,-1),ROUND(H324,-1)),IF(H324=0,0,"*"))))</f>
        <v>0</v>
      </c>
      <c r="T324" s="183">
        <f t="shared" ref="T324:T387" si="47">IF(I324&gt;10000,ROUND(I324,-3),IF(I324&gt;1000,ROUND(I324,-2),IF(I324&gt;=5,IF(I324&lt;10,ROUND(I324,-1),ROUND(I324,-1)),IF(I324=0,0,"*"))))</f>
        <v>0</v>
      </c>
      <c r="U324" s="183">
        <f t="shared" ref="U324:U387" si="48">IF(J324&gt;10000,ROUND(J324,-3),IF(J324&gt;1000,ROUND(J324,-2),IF(J324&gt;=5,IF(J324&lt;10,ROUND(J324,-1),ROUND(J324,-1)),IF(J324=0,0,"*"))))</f>
        <v>0</v>
      </c>
    </row>
    <row r="325" spans="1:21">
      <c r="A325" s="183" t="str">
        <f t="shared" si="41"/>
        <v>基本ケース⑩0</v>
      </c>
      <c r="B325">
        <v>0</v>
      </c>
      <c r="C325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  <c r="J325" s="160">
        <v>0</v>
      </c>
      <c r="K325" t="s">
        <v>41</v>
      </c>
      <c r="L325" t="s">
        <v>71</v>
      </c>
      <c r="M325">
        <v>0</v>
      </c>
      <c r="O325" s="183">
        <f t="shared" si="42"/>
        <v>0</v>
      </c>
      <c r="P325" s="183">
        <f t="shared" si="43"/>
        <v>0</v>
      </c>
      <c r="Q325" s="183">
        <f t="shared" si="44"/>
        <v>0</v>
      </c>
      <c r="R325" s="183">
        <f t="shared" si="45"/>
        <v>0</v>
      </c>
      <c r="S325" s="183">
        <f t="shared" si="46"/>
        <v>0</v>
      </c>
      <c r="T325" s="183">
        <f t="shared" si="47"/>
        <v>0</v>
      </c>
      <c r="U325" s="183">
        <f t="shared" si="48"/>
        <v>0</v>
      </c>
    </row>
    <row r="326" spans="1:21">
      <c r="A326" s="183" t="str">
        <f t="shared" si="41"/>
        <v>基本ケース⑩0</v>
      </c>
      <c r="B326">
        <v>0</v>
      </c>
      <c r="C326">
        <v>0</v>
      </c>
      <c r="D326" s="160">
        <v>0</v>
      </c>
      <c r="E326" s="160">
        <v>0</v>
      </c>
      <c r="F326" s="160">
        <v>0</v>
      </c>
      <c r="G326" s="160">
        <v>0</v>
      </c>
      <c r="H326" s="160">
        <v>0</v>
      </c>
      <c r="I326" s="160">
        <v>0</v>
      </c>
      <c r="J326" s="160">
        <v>0</v>
      </c>
      <c r="K326" t="s">
        <v>41</v>
      </c>
      <c r="L326" t="s">
        <v>71</v>
      </c>
      <c r="M326">
        <v>0</v>
      </c>
      <c r="O326" s="183">
        <f t="shared" si="42"/>
        <v>0</v>
      </c>
      <c r="P326" s="183">
        <f t="shared" si="43"/>
        <v>0</v>
      </c>
      <c r="Q326" s="183">
        <f t="shared" si="44"/>
        <v>0</v>
      </c>
      <c r="R326" s="183">
        <f t="shared" si="45"/>
        <v>0</v>
      </c>
      <c r="S326" s="183">
        <f t="shared" si="46"/>
        <v>0</v>
      </c>
      <c r="T326" s="183">
        <f t="shared" si="47"/>
        <v>0</v>
      </c>
      <c r="U326" s="183">
        <f t="shared" si="48"/>
        <v>0</v>
      </c>
    </row>
    <row r="327" spans="1:21">
      <c r="A327" s="183" t="str">
        <f t="shared" si="41"/>
        <v>基本ケース⑩高知市</v>
      </c>
      <c r="B327" t="s">
        <v>4</v>
      </c>
      <c r="C327">
        <v>349778.6</v>
      </c>
      <c r="D327" s="160">
        <v>696.6535129245749</v>
      </c>
      <c r="E327" s="160">
        <v>40.476826901471838</v>
      </c>
      <c r="F327" s="160">
        <v>1828.2318306635345</v>
      </c>
      <c r="G327" s="160">
        <v>9.9974572478704626</v>
      </c>
      <c r="H327" s="160">
        <v>64.809987716237856</v>
      </c>
      <c r="I327" s="160">
        <v>1.7941612270689442</v>
      </c>
      <c r="J327" s="160">
        <v>2601.4869497792861</v>
      </c>
      <c r="K327" t="s">
        <v>41</v>
      </c>
      <c r="L327" t="s">
        <v>71</v>
      </c>
      <c r="M327" t="s">
        <v>96</v>
      </c>
      <c r="O327" s="183">
        <f t="shared" si="42"/>
        <v>700</v>
      </c>
      <c r="P327" s="183">
        <f t="shared" si="43"/>
        <v>40</v>
      </c>
      <c r="Q327" s="183">
        <f t="shared" si="44"/>
        <v>1800</v>
      </c>
      <c r="R327" s="183">
        <f t="shared" si="45"/>
        <v>10</v>
      </c>
      <c r="S327" s="183">
        <f t="shared" si="46"/>
        <v>60</v>
      </c>
      <c r="T327" s="183" t="str">
        <f t="shared" si="47"/>
        <v>*</v>
      </c>
      <c r="U327" s="183">
        <f t="shared" si="48"/>
        <v>2600</v>
      </c>
    </row>
    <row r="328" spans="1:21">
      <c r="A328" s="183" t="str">
        <f t="shared" si="41"/>
        <v>基本ケース⑩室戸市</v>
      </c>
      <c r="B328" t="s">
        <v>5</v>
      </c>
      <c r="C328">
        <v>15011.1</v>
      </c>
      <c r="D328" s="160">
        <v>164.08490136515979</v>
      </c>
      <c r="E328" s="160">
        <v>5.6386432313054611</v>
      </c>
      <c r="F328" s="160">
        <v>1931.3345826940047</v>
      </c>
      <c r="G328" s="160">
        <v>4.6098565255755179</v>
      </c>
      <c r="H328" s="160">
        <v>23.994383924376873</v>
      </c>
      <c r="I328" s="160">
        <v>3.2590862319424652E-2</v>
      </c>
      <c r="J328" s="160">
        <v>2124.0563153714365</v>
      </c>
      <c r="K328" t="s">
        <v>41</v>
      </c>
      <c r="L328" t="s">
        <v>71</v>
      </c>
      <c r="M328" t="s">
        <v>96</v>
      </c>
      <c r="O328" s="183">
        <f t="shared" si="42"/>
        <v>160</v>
      </c>
      <c r="P328" s="183">
        <f t="shared" si="43"/>
        <v>10</v>
      </c>
      <c r="Q328" s="183">
        <f t="shared" si="44"/>
        <v>1900</v>
      </c>
      <c r="R328" s="183" t="str">
        <f t="shared" si="45"/>
        <v>*</v>
      </c>
      <c r="S328" s="183">
        <f t="shared" si="46"/>
        <v>20</v>
      </c>
      <c r="T328" s="183" t="str">
        <f t="shared" si="47"/>
        <v>*</v>
      </c>
      <c r="U328" s="183">
        <f t="shared" si="48"/>
        <v>2100</v>
      </c>
    </row>
    <row r="329" spans="1:21">
      <c r="A329" s="183" t="str">
        <f t="shared" si="41"/>
        <v>基本ケース⑩安芸市</v>
      </c>
      <c r="B329" t="s">
        <v>6</v>
      </c>
      <c r="C329">
        <v>19573</v>
      </c>
      <c r="D329" s="160">
        <v>244.82357969509874</v>
      </c>
      <c r="E329" s="160">
        <v>11.809256812568949</v>
      </c>
      <c r="F329" s="160">
        <v>579.80692218705383</v>
      </c>
      <c r="G329" s="160">
        <v>3.0982629980817706</v>
      </c>
      <c r="H329" s="160">
        <v>82.111810551034523</v>
      </c>
      <c r="I329" s="160">
        <v>5.6526728768143457E-2</v>
      </c>
      <c r="J329" s="160">
        <v>909.89710216003698</v>
      </c>
      <c r="K329" t="s">
        <v>41</v>
      </c>
      <c r="L329" t="s">
        <v>71</v>
      </c>
      <c r="M329" t="s">
        <v>96</v>
      </c>
      <c r="O329" s="183">
        <f t="shared" si="42"/>
        <v>240</v>
      </c>
      <c r="P329" s="183">
        <f t="shared" si="43"/>
        <v>10</v>
      </c>
      <c r="Q329" s="183">
        <f t="shared" si="44"/>
        <v>580</v>
      </c>
      <c r="R329" s="183" t="str">
        <f t="shared" si="45"/>
        <v>*</v>
      </c>
      <c r="S329" s="183">
        <f t="shared" si="46"/>
        <v>80</v>
      </c>
      <c r="T329" s="183" t="str">
        <f t="shared" si="47"/>
        <v>*</v>
      </c>
      <c r="U329" s="183">
        <f t="shared" si="48"/>
        <v>910</v>
      </c>
    </row>
    <row r="330" spans="1:21">
      <c r="A330" s="183" t="str">
        <f t="shared" si="41"/>
        <v>基本ケース⑩南国市</v>
      </c>
      <c r="B330" t="s">
        <v>7</v>
      </c>
      <c r="C330">
        <v>51255.6</v>
      </c>
      <c r="D330" s="160">
        <v>97.435598652027977</v>
      </c>
      <c r="E330" s="160">
        <v>4.7005507141252476</v>
      </c>
      <c r="F330" s="160">
        <v>429.32357681826005</v>
      </c>
      <c r="G330" s="160">
        <v>0.30903088687396885</v>
      </c>
      <c r="H330" s="160">
        <v>2.8797905941530133</v>
      </c>
      <c r="I330" s="160">
        <v>0.1407959713360451</v>
      </c>
      <c r="J330" s="160">
        <v>530.08879292265112</v>
      </c>
      <c r="K330" t="s">
        <v>41</v>
      </c>
      <c r="L330" t="s">
        <v>71</v>
      </c>
      <c r="M330" t="s">
        <v>96</v>
      </c>
      <c r="O330" s="183">
        <f t="shared" si="42"/>
        <v>100</v>
      </c>
      <c r="P330" s="183" t="str">
        <f t="shared" si="43"/>
        <v>*</v>
      </c>
      <c r="Q330" s="183">
        <f t="shared" si="44"/>
        <v>430</v>
      </c>
      <c r="R330" s="183" t="str">
        <f t="shared" si="45"/>
        <v>*</v>
      </c>
      <c r="S330" s="183" t="str">
        <f t="shared" si="46"/>
        <v>*</v>
      </c>
      <c r="T330" s="183" t="str">
        <f t="shared" si="47"/>
        <v>*</v>
      </c>
      <c r="U330" s="183">
        <f t="shared" si="48"/>
        <v>530</v>
      </c>
    </row>
    <row r="331" spans="1:21">
      <c r="A331" s="183" t="str">
        <f t="shared" si="41"/>
        <v>基本ケース⑩土佐市</v>
      </c>
      <c r="B331" t="s">
        <v>8</v>
      </c>
      <c r="C331">
        <v>27471.8</v>
      </c>
      <c r="D331" s="160">
        <v>60.714775400727234</v>
      </c>
      <c r="E331" s="160">
        <v>3.7087644449737884</v>
      </c>
      <c r="F331" s="160">
        <v>836.42319502984344</v>
      </c>
      <c r="G331" s="160">
        <v>2.0369644305065009</v>
      </c>
      <c r="H331" s="160">
        <v>2.6490673825527207</v>
      </c>
      <c r="I331" s="160">
        <v>5.3059279350757604E-2</v>
      </c>
      <c r="J331" s="160">
        <v>901.87706152298074</v>
      </c>
      <c r="K331" t="s">
        <v>41</v>
      </c>
      <c r="L331" t="s">
        <v>71</v>
      </c>
      <c r="M331" t="s">
        <v>96</v>
      </c>
      <c r="O331" s="183">
        <f t="shared" si="42"/>
        <v>60</v>
      </c>
      <c r="P331" s="183" t="str">
        <f t="shared" si="43"/>
        <v>*</v>
      </c>
      <c r="Q331" s="183">
        <f t="shared" si="44"/>
        <v>840</v>
      </c>
      <c r="R331" s="183" t="str">
        <f t="shared" si="45"/>
        <v>*</v>
      </c>
      <c r="S331" s="183" t="str">
        <f t="shared" si="46"/>
        <v>*</v>
      </c>
      <c r="T331" s="183" t="str">
        <f t="shared" si="47"/>
        <v>*</v>
      </c>
      <c r="U331" s="183">
        <f t="shared" si="48"/>
        <v>900</v>
      </c>
    </row>
    <row r="332" spans="1:21">
      <c r="A332" s="183" t="str">
        <f t="shared" si="41"/>
        <v>基本ケース⑩須崎市</v>
      </c>
      <c r="B332" t="s">
        <v>9</v>
      </c>
      <c r="C332">
        <v>25299.25</v>
      </c>
      <c r="D332" s="160">
        <v>50.798736785355437</v>
      </c>
      <c r="E332" s="160">
        <v>2.6337703663921461</v>
      </c>
      <c r="F332" s="160">
        <v>2654.4582349711177</v>
      </c>
      <c r="G332" s="160">
        <v>2.7449631014850939</v>
      </c>
      <c r="H332" s="160">
        <v>5.6763750993156785</v>
      </c>
      <c r="I332" s="160">
        <v>3.1195613589992566E-2</v>
      </c>
      <c r="J332" s="160">
        <v>2713.7095055708637</v>
      </c>
      <c r="K332" t="s">
        <v>41</v>
      </c>
      <c r="L332" t="s">
        <v>71</v>
      </c>
      <c r="M332" t="s">
        <v>96</v>
      </c>
      <c r="O332" s="183">
        <f t="shared" si="42"/>
        <v>50</v>
      </c>
      <c r="P332" s="183" t="str">
        <f t="shared" si="43"/>
        <v>*</v>
      </c>
      <c r="Q332" s="183">
        <f t="shared" si="44"/>
        <v>2700</v>
      </c>
      <c r="R332" s="183" t="str">
        <f t="shared" si="45"/>
        <v>*</v>
      </c>
      <c r="S332" s="183">
        <f t="shared" si="46"/>
        <v>10</v>
      </c>
      <c r="T332" s="183" t="str">
        <f t="shared" si="47"/>
        <v>*</v>
      </c>
      <c r="U332" s="183">
        <f t="shared" si="48"/>
        <v>2700</v>
      </c>
    </row>
    <row r="333" spans="1:21">
      <c r="A333" s="183" t="str">
        <f t="shared" si="41"/>
        <v>基本ケース⑩宿毛市</v>
      </c>
      <c r="B333" t="s">
        <v>10</v>
      </c>
      <c r="C333">
        <v>22952.55</v>
      </c>
      <c r="D333" s="160">
        <v>11.28185926517091</v>
      </c>
      <c r="E333" s="160">
        <v>0.95260878703552054</v>
      </c>
      <c r="F333" s="160">
        <v>783.01565175416113</v>
      </c>
      <c r="G333" s="160">
        <v>0.50705559548343337</v>
      </c>
      <c r="H333" s="160">
        <v>0.20507945899232577</v>
      </c>
      <c r="I333" s="160">
        <v>2.1612699197771163E-2</v>
      </c>
      <c r="J333" s="160">
        <v>795.03125877300567</v>
      </c>
      <c r="K333" t="s">
        <v>41</v>
      </c>
      <c r="L333" t="s">
        <v>71</v>
      </c>
      <c r="M333" t="s">
        <v>96</v>
      </c>
      <c r="O333" s="183">
        <f t="shared" si="42"/>
        <v>10</v>
      </c>
      <c r="P333" s="183" t="str">
        <f t="shared" si="43"/>
        <v>*</v>
      </c>
      <c r="Q333" s="183">
        <f t="shared" si="44"/>
        <v>780</v>
      </c>
      <c r="R333" s="183" t="str">
        <f t="shared" si="45"/>
        <v>*</v>
      </c>
      <c r="S333" s="183" t="str">
        <f t="shared" si="46"/>
        <v>*</v>
      </c>
      <c r="T333" s="183" t="str">
        <f t="shared" si="47"/>
        <v>*</v>
      </c>
      <c r="U333" s="183">
        <f t="shared" si="48"/>
        <v>800</v>
      </c>
    </row>
    <row r="334" spans="1:21">
      <c r="A334" s="183" t="str">
        <f t="shared" si="41"/>
        <v>基本ケース⑩土佐清水市</v>
      </c>
      <c r="B334" t="s">
        <v>11</v>
      </c>
      <c r="C334">
        <v>15871.05</v>
      </c>
      <c r="D334" s="160">
        <v>138.58126557801236</v>
      </c>
      <c r="E334" s="160">
        <v>5.9881316651936762</v>
      </c>
      <c r="F334" s="160">
        <v>1543.4460673307015</v>
      </c>
      <c r="G334" s="160">
        <v>4.9624078411248389</v>
      </c>
      <c r="H334" s="160">
        <v>19.309979100734548</v>
      </c>
      <c r="I334" s="160">
        <v>3.1297263793865847E-2</v>
      </c>
      <c r="J334" s="160">
        <v>1706.3310171143671</v>
      </c>
      <c r="K334" t="s">
        <v>41</v>
      </c>
      <c r="L334" t="s">
        <v>71</v>
      </c>
      <c r="M334" t="s">
        <v>96</v>
      </c>
      <c r="O334" s="183">
        <f t="shared" si="42"/>
        <v>140</v>
      </c>
      <c r="P334" s="183">
        <f t="shared" si="43"/>
        <v>10</v>
      </c>
      <c r="Q334" s="183">
        <f t="shared" si="44"/>
        <v>1500</v>
      </c>
      <c r="R334" s="183" t="str">
        <f t="shared" si="45"/>
        <v>*</v>
      </c>
      <c r="S334" s="183">
        <f t="shared" si="46"/>
        <v>20</v>
      </c>
      <c r="T334" s="183" t="str">
        <f t="shared" si="47"/>
        <v>*</v>
      </c>
      <c r="U334" s="183">
        <f t="shared" si="48"/>
        <v>1700</v>
      </c>
    </row>
    <row r="335" spans="1:21">
      <c r="A335" s="183" t="str">
        <f t="shared" si="41"/>
        <v>基本ケース⑩四万十市</v>
      </c>
      <c r="B335" t="s">
        <v>12</v>
      </c>
      <c r="C335">
        <v>36677.25</v>
      </c>
      <c r="D335" s="160">
        <v>116.75141216032453</v>
      </c>
      <c r="E335" s="160">
        <v>5.6083432102511264</v>
      </c>
      <c r="F335" s="160">
        <v>510.21962141581571</v>
      </c>
      <c r="G335" s="160">
        <v>5.7473351030883322</v>
      </c>
      <c r="H335" s="160">
        <v>4.7174464262970508</v>
      </c>
      <c r="I335" s="160">
        <v>4.3615812384633461E-2</v>
      </c>
      <c r="J335" s="160">
        <v>637.47943091791024</v>
      </c>
      <c r="K335" t="s">
        <v>41</v>
      </c>
      <c r="L335" t="s">
        <v>71</v>
      </c>
      <c r="M335" t="s">
        <v>96</v>
      </c>
      <c r="O335" s="183">
        <f t="shared" si="42"/>
        <v>120</v>
      </c>
      <c r="P335" s="183">
        <f t="shared" si="43"/>
        <v>10</v>
      </c>
      <c r="Q335" s="183">
        <f t="shared" si="44"/>
        <v>510</v>
      </c>
      <c r="R335" s="183">
        <f t="shared" si="45"/>
        <v>10</v>
      </c>
      <c r="S335" s="183" t="str">
        <f t="shared" si="46"/>
        <v>*</v>
      </c>
      <c r="T335" s="183" t="str">
        <f t="shared" si="47"/>
        <v>*</v>
      </c>
      <c r="U335" s="183">
        <f t="shared" si="48"/>
        <v>640</v>
      </c>
    </row>
    <row r="336" spans="1:21">
      <c r="A336" s="183" t="str">
        <f t="shared" si="41"/>
        <v>基本ケース⑩香南市</v>
      </c>
      <c r="B336" t="s">
        <v>13</v>
      </c>
      <c r="C336">
        <v>31206.600000000002</v>
      </c>
      <c r="D336" s="160">
        <v>100.39569696133161</v>
      </c>
      <c r="E336" s="160">
        <v>5.5515869311718129</v>
      </c>
      <c r="F336" s="160">
        <v>527.09381915791198</v>
      </c>
      <c r="G336" s="160">
        <v>0.7480286931545731</v>
      </c>
      <c r="H336" s="160">
        <v>3.0069918030858993</v>
      </c>
      <c r="I336" s="160">
        <v>7.6345190491005008E-2</v>
      </c>
      <c r="J336" s="160">
        <v>631.32088180597509</v>
      </c>
      <c r="K336" t="s">
        <v>41</v>
      </c>
      <c r="L336" t="s">
        <v>71</v>
      </c>
      <c r="M336" t="s">
        <v>96</v>
      </c>
      <c r="O336" s="183">
        <f t="shared" si="42"/>
        <v>100</v>
      </c>
      <c r="P336" s="183">
        <f t="shared" si="43"/>
        <v>10</v>
      </c>
      <c r="Q336" s="183">
        <f t="shared" si="44"/>
        <v>530</v>
      </c>
      <c r="R336" s="183" t="str">
        <f t="shared" si="45"/>
        <v>*</v>
      </c>
      <c r="S336" s="183" t="str">
        <f t="shared" si="46"/>
        <v>*</v>
      </c>
      <c r="T336" s="183" t="str">
        <f t="shared" si="47"/>
        <v>*</v>
      </c>
      <c r="U336" s="183">
        <f t="shared" si="48"/>
        <v>630</v>
      </c>
    </row>
    <row r="337" spans="1:21">
      <c r="A337" s="183" t="str">
        <f t="shared" si="41"/>
        <v>基本ケース⑩香美市</v>
      </c>
      <c r="B337" t="s">
        <v>14</v>
      </c>
      <c r="C337">
        <v>28197.25</v>
      </c>
      <c r="D337" s="160">
        <v>76.541521692492324</v>
      </c>
      <c r="E337" s="160">
        <v>3.2705826185835609</v>
      </c>
      <c r="F337" s="160">
        <v>0</v>
      </c>
      <c r="G337" s="160">
        <v>1.2080692828915678</v>
      </c>
      <c r="H337" s="160">
        <v>6.7475868142427347</v>
      </c>
      <c r="I337" s="160">
        <v>3.9173284976357706E-2</v>
      </c>
      <c r="J337" s="160">
        <v>84.53635107460299</v>
      </c>
      <c r="K337" t="s">
        <v>41</v>
      </c>
      <c r="L337" t="s">
        <v>71</v>
      </c>
      <c r="M337" t="s">
        <v>96</v>
      </c>
      <c r="O337" s="183">
        <f t="shared" si="42"/>
        <v>80</v>
      </c>
      <c r="P337" s="183" t="str">
        <f t="shared" si="43"/>
        <v>*</v>
      </c>
      <c r="Q337" s="183">
        <f t="shared" si="44"/>
        <v>0</v>
      </c>
      <c r="R337" s="183" t="str">
        <f t="shared" si="45"/>
        <v>*</v>
      </c>
      <c r="S337" s="183">
        <f t="shared" si="46"/>
        <v>10</v>
      </c>
      <c r="T337" s="183" t="str">
        <f t="shared" si="47"/>
        <v>*</v>
      </c>
      <c r="U337" s="183">
        <f t="shared" si="48"/>
        <v>80</v>
      </c>
    </row>
    <row r="338" spans="1:21">
      <c r="A338" s="183" t="str">
        <f t="shared" si="41"/>
        <v>基本ケース⑩東洋町</v>
      </c>
      <c r="B338" t="s">
        <v>15</v>
      </c>
      <c r="C338">
        <v>2841.05</v>
      </c>
      <c r="D338" s="160">
        <v>7.7291042252634554</v>
      </c>
      <c r="E338" s="160">
        <v>0.25072036136803894</v>
      </c>
      <c r="F338" s="160">
        <v>96.995953506361815</v>
      </c>
      <c r="G338" s="160">
        <v>0.38305253132693395</v>
      </c>
      <c r="H338" s="160">
        <v>0.93018496844216469</v>
      </c>
      <c r="I338" s="160">
        <v>3.4529349797169802E-3</v>
      </c>
      <c r="J338" s="160">
        <v>106.04174816637409</v>
      </c>
      <c r="K338" t="s">
        <v>41</v>
      </c>
      <c r="L338" t="s">
        <v>71</v>
      </c>
      <c r="M338" t="s">
        <v>96</v>
      </c>
      <c r="O338" s="183">
        <f t="shared" si="42"/>
        <v>10</v>
      </c>
      <c r="P338" s="183" t="str">
        <f t="shared" si="43"/>
        <v>*</v>
      </c>
      <c r="Q338" s="183">
        <f t="shared" si="44"/>
        <v>100</v>
      </c>
      <c r="R338" s="183" t="str">
        <f t="shared" si="45"/>
        <v>*</v>
      </c>
      <c r="S338" s="183" t="str">
        <f t="shared" si="46"/>
        <v>*</v>
      </c>
      <c r="T338" s="183" t="str">
        <f t="shared" si="47"/>
        <v>*</v>
      </c>
      <c r="U338" s="183">
        <f t="shared" si="48"/>
        <v>110</v>
      </c>
    </row>
    <row r="339" spans="1:21">
      <c r="A339" s="183" t="str">
        <f t="shared" si="41"/>
        <v>基本ケース⑩奈半利町</v>
      </c>
      <c r="B339" t="s">
        <v>16</v>
      </c>
      <c r="C339">
        <v>3493.25</v>
      </c>
      <c r="D339" s="160">
        <v>86.89861918256976</v>
      </c>
      <c r="E339" s="160">
        <v>4.6012900612497596</v>
      </c>
      <c r="F339" s="160">
        <v>46.323976182458871</v>
      </c>
      <c r="G339" s="160">
        <v>1.4258991025557406</v>
      </c>
      <c r="H339" s="160">
        <v>41.222643818086574</v>
      </c>
      <c r="I339" s="160">
        <v>1.4476018436586469E-2</v>
      </c>
      <c r="J339" s="160">
        <v>175.88561430410755</v>
      </c>
      <c r="K339" t="s">
        <v>41</v>
      </c>
      <c r="L339" t="s">
        <v>71</v>
      </c>
      <c r="M339" t="s">
        <v>96</v>
      </c>
      <c r="O339" s="183">
        <f t="shared" si="42"/>
        <v>90</v>
      </c>
      <c r="P339" s="183" t="str">
        <f t="shared" si="43"/>
        <v>*</v>
      </c>
      <c r="Q339" s="183">
        <f t="shared" si="44"/>
        <v>50</v>
      </c>
      <c r="R339" s="183" t="str">
        <f t="shared" si="45"/>
        <v>*</v>
      </c>
      <c r="S339" s="183">
        <f t="shared" si="46"/>
        <v>40</v>
      </c>
      <c r="T339" s="183" t="str">
        <f t="shared" si="47"/>
        <v>*</v>
      </c>
      <c r="U339" s="183">
        <f t="shared" si="48"/>
        <v>180</v>
      </c>
    </row>
    <row r="340" spans="1:21">
      <c r="A340" s="183" t="str">
        <f t="shared" si="41"/>
        <v>基本ケース⑩田野町</v>
      </c>
      <c r="B340" t="s">
        <v>17</v>
      </c>
      <c r="C340">
        <v>3015.2</v>
      </c>
      <c r="D340" s="160">
        <v>102.5501119448097</v>
      </c>
      <c r="E340" s="160">
        <v>4.1978410898828473</v>
      </c>
      <c r="F340" s="160">
        <v>28.773659922619519</v>
      </c>
      <c r="G340" s="160">
        <v>0.59317099982610755</v>
      </c>
      <c r="H340" s="160">
        <v>123.42504731014574</v>
      </c>
      <c r="I340" s="160">
        <v>3.6562166076508591E-2</v>
      </c>
      <c r="J340" s="160">
        <v>255.37855234347759</v>
      </c>
      <c r="K340" t="s">
        <v>41</v>
      </c>
      <c r="L340" t="s">
        <v>71</v>
      </c>
      <c r="M340" t="s">
        <v>96</v>
      </c>
      <c r="O340" s="183">
        <f t="shared" si="42"/>
        <v>100</v>
      </c>
      <c r="P340" s="183" t="str">
        <f t="shared" si="43"/>
        <v>*</v>
      </c>
      <c r="Q340" s="183">
        <f t="shared" si="44"/>
        <v>30</v>
      </c>
      <c r="R340" s="183" t="str">
        <f t="shared" si="45"/>
        <v>*</v>
      </c>
      <c r="S340" s="183">
        <f t="shared" si="46"/>
        <v>120</v>
      </c>
      <c r="T340" s="183" t="str">
        <f t="shared" si="47"/>
        <v>*</v>
      </c>
      <c r="U340" s="183">
        <f t="shared" si="48"/>
        <v>260</v>
      </c>
    </row>
    <row r="341" spans="1:21">
      <c r="A341" s="183" t="str">
        <f t="shared" si="41"/>
        <v>基本ケース⑩安田町</v>
      </c>
      <c r="B341" t="s">
        <v>18</v>
      </c>
      <c r="C341">
        <v>2780.2</v>
      </c>
      <c r="D341" s="160">
        <v>67.98922623982007</v>
      </c>
      <c r="E341" s="160">
        <v>2.7425474329855004</v>
      </c>
      <c r="F341" s="160">
        <v>29.414711401611406</v>
      </c>
      <c r="G341" s="160">
        <v>3.0838856764264531</v>
      </c>
      <c r="H341" s="160">
        <v>17.787817114440092</v>
      </c>
      <c r="I341" s="160">
        <v>7.6304541196474396E-3</v>
      </c>
      <c r="J341" s="160">
        <v>118.28327088641765</v>
      </c>
      <c r="K341" t="s">
        <v>41</v>
      </c>
      <c r="L341" t="s">
        <v>71</v>
      </c>
      <c r="M341" t="s">
        <v>96</v>
      </c>
      <c r="O341" s="183">
        <f t="shared" si="42"/>
        <v>70</v>
      </c>
      <c r="P341" s="183" t="str">
        <f t="shared" si="43"/>
        <v>*</v>
      </c>
      <c r="Q341" s="183">
        <f t="shared" si="44"/>
        <v>30</v>
      </c>
      <c r="R341" s="183" t="str">
        <f t="shared" si="45"/>
        <v>*</v>
      </c>
      <c r="S341" s="183">
        <f t="shared" si="46"/>
        <v>20</v>
      </c>
      <c r="T341" s="183" t="str">
        <f t="shared" si="47"/>
        <v>*</v>
      </c>
      <c r="U341" s="183">
        <f t="shared" si="48"/>
        <v>120</v>
      </c>
    </row>
    <row r="342" spans="1:21">
      <c r="A342" s="183" t="str">
        <f t="shared" si="41"/>
        <v>基本ケース⑩北川村</v>
      </c>
      <c r="B342" t="s">
        <v>19</v>
      </c>
      <c r="C342">
        <v>1355.3</v>
      </c>
      <c r="D342" s="160">
        <v>24.854519620270246</v>
      </c>
      <c r="E342" s="160">
        <v>0.72597248968822969</v>
      </c>
      <c r="F342" s="160">
        <v>0</v>
      </c>
      <c r="G342" s="160">
        <v>1.1234342696336721</v>
      </c>
      <c r="H342" s="160">
        <v>1.4556947707004053</v>
      </c>
      <c r="I342" s="160">
        <v>1.8245452070680924E-3</v>
      </c>
      <c r="J342" s="160">
        <v>27.435473205811391</v>
      </c>
      <c r="K342" t="s">
        <v>41</v>
      </c>
      <c r="L342" t="s">
        <v>71</v>
      </c>
      <c r="M342" t="s">
        <v>96</v>
      </c>
      <c r="O342" s="183">
        <f t="shared" si="42"/>
        <v>20</v>
      </c>
      <c r="P342" s="183" t="str">
        <f t="shared" si="43"/>
        <v>*</v>
      </c>
      <c r="Q342" s="183">
        <f t="shared" si="44"/>
        <v>0</v>
      </c>
      <c r="R342" s="183" t="str">
        <f t="shared" si="45"/>
        <v>*</v>
      </c>
      <c r="S342" s="183" t="str">
        <f t="shared" si="46"/>
        <v>*</v>
      </c>
      <c r="T342" s="183" t="str">
        <f t="shared" si="47"/>
        <v>*</v>
      </c>
      <c r="U342" s="183">
        <f t="shared" si="48"/>
        <v>30</v>
      </c>
    </row>
    <row r="343" spans="1:21">
      <c r="A343" s="183" t="str">
        <f t="shared" si="41"/>
        <v>基本ケース⑩馬路村</v>
      </c>
      <c r="B343" t="s">
        <v>20</v>
      </c>
      <c r="C343">
        <v>1044.1999999999998</v>
      </c>
      <c r="D343" s="160">
        <v>4.5076839866521814</v>
      </c>
      <c r="E343" s="160">
        <v>0.17297223861424615</v>
      </c>
      <c r="F343" s="160">
        <v>0</v>
      </c>
      <c r="G343" s="160">
        <v>0.39215768285375413</v>
      </c>
      <c r="H343" s="160">
        <v>0.62762869732278903</v>
      </c>
      <c r="I343" s="160">
        <v>1.5211090573602709E-3</v>
      </c>
      <c r="J343" s="160">
        <v>5.5289914758860847</v>
      </c>
      <c r="K343" t="s">
        <v>41</v>
      </c>
      <c r="L343" t="s">
        <v>71</v>
      </c>
      <c r="M343" t="s">
        <v>96</v>
      </c>
      <c r="O343" s="183" t="str">
        <f t="shared" si="42"/>
        <v>*</v>
      </c>
      <c r="P343" s="183" t="str">
        <f t="shared" si="43"/>
        <v>*</v>
      </c>
      <c r="Q343" s="183">
        <f t="shared" si="44"/>
        <v>0</v>
      </c>
      <c r="R343" s="183" t="str">
        <f t="shared" si="45"/>
        <v>*</v>
      </c>
      <c r="S343" s="183" t="str">
        <f t="shared" si="46"/>
        <v>*</v>
      </c>
      <c r="T343" s="183" t="str">
        <f t="shared" si="47"/>
        <v>*</v>
      </c>
      <c r="U343" s="183">
        <f t="shared" si="48"/>
        <v>10</v>
      </c>
    </row>
    <row r="344" spans="1:21">
      <c r="A344" s="183" t="str">
        <f t="shared" si="41"/>
        <v>基本ケース⑩芸西村</v>
      </c>
      <c r="B344" t="s">
        <v>21</v>
      </c>
      <c r="C344">
        <v>4107.1499999999996</v>
      </c>
      <c r="D344" s="160">
        <v>21.65653997306131</v>
      </c>
      <c r="E344" s="160">
        <v>1.4604227163229095</v>
      </c>
      <c r="F344" s="160">
        <v>27.49705048748438</v>
      </c>
      <c r="G344" s="160">
        <v>0.19889065421548341</v>
      </c>
      <c r="H344" s="160">
        <v>1.1035049570488615</v>
      </c>
      <c r="I344" s="160">
        <v>7.0254179727239153E-3</v>
      </c>
      <c r="J344" s="160">
        <v>50.463011489782758</v>
      </c>
      <c r="K344" t="s">
        <v>41</v>
      </c>
      <c r="L344" t="s">
        <v>71</v>
      </c>
      <c r="M344" t="s">
        <v>96</v>
      </c>
      <c r="O344" s="183">
        <f t="shared" si="42"/>
        <v>20</v>
      </c>
      <c r="P344" s="183" t="str">
        <f t="shared" si="43"/>
        <v>*</v>
      </c>
      <c r="Q344" s="183">
        <f t="shared" si="44"/>
        <v>30</v>
      </c>
      <c r="R344" s="183" t="str">
        <f t="shared" si="45"/>
        <v>*</v>
      </c>
      <c r="S344" s="183" t="str">
        <f t="shared" si="46"/>
        <v>*</v>
      </c>
      <c r="T344" s="183" t="str">
        <f t="shared" si="47"/>
        <v>*</v>
      </c>
      <c r="U344" s="183">
        <f t="shared" si="48"/>
        <v>50</v>
      </c>
    </row>
    <row r="345" spans="1:21">
      <c r="A345" s="183" t="str">
        <f t="shared" si="41"/>
        <v>基本ケース⑩本山町</v>
      </c>
      <c r="B345" t="s">
        <v>22</v>
      </c>
      <c r="C345">
        <v>4026.95</v>
      </c>
      <c r="D345" s="160">
        <v>0</v>
      </c>
      <c r="E345" s="160">
        <v>2.9017310829910863E-2</v>
      </c>
      <c r="F345" s="160">
        <v>0</v>
      </c>
      <c r="G345" s="160">
        <v>1.0439220712853497E-44</v>
      </c>
      <c r="H345" s="160">
        <v>2.7001438476133956E-3</v>
      </c>
      <c r="I345" s="160">
        <v>2.0603744657549704E-3</v>
      </c>
      <c r="J345" s="160">
        <v>4.760518313368366E-3</v>
      </c>
      <c r="K345" t="s">
        <v>41</v>
      </c>
      <c r="L345" t="s">
        <v>71</v>
      </c>
      <c r="M345" t="s">
        <v>96</v>
      </c>
      <c r="O345" s="183">
        <f t="shared" si="42"/>
        <v>0</v>
      </c>
      <c r="P345" s="183" t="str">
        <f t="shared" si="43"/>
        <v>*</v>
      </c>
      <c r="Q345" s="183">
        <f t="shared" si="44"/>
        <v>0</v>
      </c>
      <c r="R345" s="183" t="str">
        <f t="shared" si="45"/>
        <v>*</v>
      </c>
      <c r="S345" s="183" t="str">
        <f t="shared" si="46"/>
        <v>*</v>
      </c>
      <c r="T345" s="183" t="str">
        <f t="shared" si="47"/>
        <v>*</v>
      </c>
      <c r="U345" s="183" t="str">
        <f t="shared" si="48"/>
        <v>*</v>
      </c>
    </row>
    <row r="346" spans="1:21">
      <c r="A346" s="183" t="str">
        <f t="shared" si="41"/>
        <v>基本ケース⑩大豊町</v>
      </c>
      <c r="B346" t="s">
        <v>23</v>
      </c>
      <c r="C346">
        <v>4715.1000000000004</v>
      </c>
      <c r="D346" s="160">
        <v>3.1193288689955114</v>
      </c>
      <c r="E346" s="160">
        <v>0.1225639074283919</v>
      </c>
      <c r="F346" s="160">
        <v>0</v>
      </c>
      <c r="G346" s="160">
        <v>0.18923698621078572</v>
      </c>
      <c r="H346" s="160">
        <v>2.2802494214955959E-2</v>
      </c>
      <c r="I346" s="160">
        <v>1.9577722346224347E-3</v>
      </c>
      <c r="J346" s="160">
        <v>3.3333261216558756</v>
      </c>
      <c r="K346" t="s">
        <v>41</v>
      </c>
      <c r="L346" t="s">
        <v>71</v>
      </c>
      <c r="M346" t="s">
        <v>96</v>
      </c>
      <c r="O346" s="183" t="str">
        <f t="shared" si="42"/>
        <v>*</v>
      </c>
      <c r="P346" s="183" t="str">
        <f t="shared" si="43"/>
        <v>*</v>
      </c>
      <c r="Q346" s="183">
        <f t="shared" si="44"/>
        <v>0</v>
      </c>
      <c r="R346" s="183" t="str">
        <f t="shared" si="45"/>
        <v>*</v>
      </c>
      <c r="S346" s="183" t="str">
        <f t="shared" si="46"/>
        <v>*</v>
      </c>
      <c r="T346" s="183" t="str">
        <f t="shared" si="47"/>
        <v>*</v>
      </c>
      <c r="U346" s="183" t="str">
        <f t="shared" si="48"/>
        <v>*</v>
      </c>
    </row>
    <row r="347" spans="1:21">
      <c r="A347" s="183" t="str">
        <f t="shared" si="41"/>
        <v>基本ケース⑩土佐町</v>
      </c>
      <c r="B347" t="s">
        <v>24</v>
      </c>
      <c r="C347">
        <v>4376.2</v>
      </c>
      <c r="D347" s="160">
        <v>0</v>
      </c>
      <c r="E347" s="160">
        <v>2.908312021994432E-2</v>
      </c>
      <c r="F347" s="160">
        <v>0</v>
      </c>
      <c r="G347" s="160">
        <v>1.1295284286149761E-31</v>
      </c>
      <c r="H347" s="160">
        <v>2.1299233106934347E-3</v>
      </c>
      <c r="I347" s="160">
        <v>1.0126402868724715E-3</v>
      </c>
      <c r="J347" s="160">
        <v>3.1425635975659062E-3</v>
      </c>
      <c r="K347" t="s">
        <v>41</v>
      </c>
      <c r="L347" t="s">
        <v>71</v>
      </c>
      <c r="M347" t="s">
        <v>96</v>
      </c>
      <c r="O347" s="183">
        <f t="shared" si="42"/>
        <v>0</v>
      </c>
      <c r="P347" s="183" t="str">
        <f t="shared" si="43"/>
        <v>*</v>
      </c>
      <c r="Q347" s="183">
        <f t="shared" si="44"/>
        <v>0</v>
      </c>
      <c r="R347" s="183" t="str">
        <f t="shared" si="45"/>
        <v>*</v>
      </c>
      <c r="S347" s="183" t="str">
        <f t="shared" si="46"/>
        <v>*</v>
      </c>
      <c r="T347" s="183" t="str">
        <f t="shared" si="47"/>
        <v>*</v>
      </c>
      <c r="U347" s="183" t="str">
        <f t="shared" si="48"/>
        <v>*</v>
      </c>
    </row>
    <row r="348" spans="1:21">
      <c r="A348" s="183" t="str">
        <f t="shared" si="41"/>
        <v>基本ケース⑩大川村</v>
      </c>
      <c r="B348" t="s">
        <v>25</v>
      </c>
      <c r="C348">
        <v>421.4</v>
      </c>
      <c r="D348" s="160">
        <v>0</v>
      </c>
      <c r="E348" s="160">
        <v>2.9024339448424962E-3</v>
      </c>
      <c r="F348" s="160">
        <v>0</v>
      </c>
      <c r="G348" s="160">
        <v>0</v>
      </c>
      <c r="H348" s="160">
        <v>2.9866182732339244E-4</v>
      </c>
      <c r="I348" s="160">
        <v>2.7400327905297416E-5</v>
      </c>
      <c r="J348" s="160">
        <v>3.2606215522868988E-4</v>
      </c>
      <c r="K348" t="s">
        <v>41</v>
      </c>
      <c r="L348" t="s">
        <v>71</v>
      </c>
      <c r="M348" t="s">
        <v>96</v>
      </c>
      <c r="O348" s="183">
        <f t="shared" si="42"/>
        <v>0</v>
      </c>
      <c r="P348" s="183" t="str">
        <f t="shared" si="43"/>
        <v>*</v>
      </c>
      <c r="Q348" s="183">
        <f t="shared" si="44"/>
        <v>0</v>
      </c>
      <c r="R348" s="183">
        <f t="shared" si="45"/>
        <v>0</v>
      </c>
      <c r="S348" s="183" t="str">
        <f t="shared" si="46"/>
        <v>*</v>
      </c>
      <c r="T348" s="183" t="str">
        <f t="shared" si="47"/>
        <v>*</v>
      </c>
      <c r="U348" s="183" t="str">
        <f t="shared" si="48"/>
        <v>*</v>
      </c>
    </row>
    <row r="349" spans="1:21">
      <c r="A349" s="183" t="str">
        <f t="shared" si="41"/>
        <v>基本ケース⑩いの町</v>
      </c>
      <c r="B349" t="s">
        <v>26</v>
      </c>
      <c r="C349">
        <v>22887.1</v>
      </c>
      <c r="D349" s="160">
        <v>13.840291383573712</v>
      </c>
      <c r="E349" s="160">
        <v>0.88511992649235804</v>
      </c>
      <c r="F349" s="160">
        <v>0</v>
      </c>
      <c r="G349" s="160">
        <v>0.92626915499447737</v>
      </c>
      <c r="H349" s="160">
        <v>0.15170110466117015</v>
      </c>
      <c r="I349" s="160">
        <v>1.5879960927346538E-2</v>
      </c>
      <c r="J349" s="160">
        <v>14.934141604156705</v>
      </c>
      <c r="K349" t="s">
        <v>41</v>
      </c>
      <c r="L349" t="s">
        <v>71</v>
      </c>
      <c r="M349" t="s">
        <v>96</v>
      </c>
      <c r="O349" s="183">
        <f t="shared" si="42"/>
        <v>10</v>
      </c>
      <c r="P349" s="183" t="str">
        <f t="shared" si="43"/>
        <v>*</v>
      </c>
      <c r="Q349" s="183">
        <f t="shared" si="44"/>
        <v>0</v>
      </c>
      <c r="R349" s="183" t="str">
        <f t="shared" si="45"/>
        <v>*</v>
      </c>
      <c r="S349" s="183" t="str">
        <f t="shared" si="46"/>
        <v>*</v>
      </c>
      <c r="T349" s="183" t="str">
        <f t="shared" si="47"/>
        <v>*</v>
      </c>
      <c r="U349" s="183">
        <f t="shared" si="48"/>
        <v>10</v>
      </c>
    </row>
    <row r="350" spans="1:21">
      <c r="A350" s="183" t="str">
        <f t="shared" si="41"/>
        <v>基本ケース⑩仁淀川町</v>
      </c>
      <c r="B350" t="s">
        <v>27</v>
      </c>
      <c r="C350">
        <v>6596.85</v>
      </c>
      <c r="D350" s="160">
        <v>2.414623386383332E-2</v>
      </c>
      <c r="E350" s="160">
        <v>5.7215299798063224E-2</v>
      </c>
      <c r="F350" s="160">
        <v>0</v>
      </c>
      <c r="G350" s="160">
        <v>1.8993573679495965E-3</v>
      </c>
      <c r="H350" s="160">
        <v>3.9557512442947142E-3</v>
      </c>
      <c r="I350" s="160">
        <v>1.6179915653138333E-3</v>
      </c>
      <c r="J350" s="160">
        <v>3.1619334041391466E-2</v>
      </c>
      <c r="K350" t="s">
        <v>41</v>
      </c>
      <c r="L350" t="s">
        <v>71</v>
      </c>
      <c r="M350" t="s">
        <v>96</v>
      </c>
      <c r="O350" s="183" t="str">
        <f t="shared" si="42"/>
        <v>*</v>
      </c>
      <c r="P350" s="183" t="str">
        <f t="shared" si="43"/>
        <v>*</v>
      </c>
      <c r="Q350" s="183">
        <f t="shared" si="44"/>
        <v>0</v>
      </c>
      <c r="R350" s="183" t="str">
        <f t="shared" si="45"/>
        <v>*</v>
      </c>
      <c r="S350" s="183" t="str">
        <f t="shared" si="46"/>
        <v>*</v>
      </c>
      <c r="T350" s="183" t="str">
        <f t="shared" si="47"/>
        <v>*</v>
      </c>
      <c r="U350" s="183" t="str">
        <f t="shared" si="48"/>
        <v>*</v>
      </c>
    </row>
    <row r="351" spans="1:21">
      <c r="A351" s="183" t="str">
        <f t="shared" si="41"/>
        <v>基本ケース⑩中土佐町</v>
      </c>
      <c r="B351" t="s">
        <v>28</v>
      </c>
      <c r="C351">
        <v>7156.95</v>
      </c>
      <c r="D351" s="160">
        <v>17.485095182318027</v>
      </c>
      <c r="E351" s="160">
        <v>0.84411256793064016</v>
      </c>
      <c r="F351" s="160">
        <v>1932.6356715367538</v>
      </c>
      <c r="G351" s="160">
        <v>0.36563997405757614</v>
      </c>
      <c r="H351" s="160">
        <v>1.2872849254546326</v>
      </c>
      <c r="I351" s="160">
        <v>4.599940052720991E-3</v>
      </c>
      <c r="J351" s="160">
        <v>1951.7782915586367</v>
      </c>
      <c r="K351" t="s">
        <v>41</v>
      </c>
      <c r="L351" t="s">
        <v>71</v>
      </c>
      <c r="M351" t="s">
        <v>96</v>
      </c>
      <c r="O351" s="183">
        <f t="shared" si="42"/>
        <v>20</v>
      </c>
      <c r="P351" s="183" t="str">
        <f t="shared" si="43"/>
        <v>*</v>
      </c>
      <c r="Q351" s="183">
        <f t="shared" si="44"/>
        <v>1900</v>
      </c>
      <c r="R351" s="183" t="str">
        <f t="shared" si="45"/>
        <v>*</v>
      </c>
      <c r="S351" s="183" t="str">
        <f t="shared" si="46"/>
        <v>*</v>
      </c>
      <c r="T351" s="183" t="str">
        <f t="shared" si="47"/>
        <v>*</v>
      </c>
      <c r="U351" s="183">
        <f t="shared" si="48"/>
        <v>2000</v>
      </c>
    </row>
    <row r="352" spans="1:21">
      <c r="A352" s="183" t="str">
        <f t="shared" si="41"/>
        <v>基本ケース⑩佐川町</v>
      </c>
      <c r="B352" t="s">
        <v>29</v>
      </c>
      <c r="C352">
        <v>12973.4</v>
      </c>
      <c r="D352" s="160">
        <v>16.917642018874631</v>
      </c>
      <c r="E352" s="160">
        <v>0.86209506738347619</v>
      </c>
      <c r="F352" s="160">
        <v>0</v>
      </c>
      <c r="G352" s="160">
        <v>0.30046025925483455</v>
      </c>
      <c r="H352" s="160">
        <v>0.18193850455849458</v>
      </c>
      <c r="I352" s="160">
        <v>2.184692203631693E-2</v>
      </c>
      <c r="J352" s="160">
        <v>17.421887704724277</v>
      </c>
      <c r="K352" t="s">
        <v>41</v>
      </c>
      <c r="L352" t="s">
        <v>71</v>
      </c>
      <c r="M352" t="s">
        <v>96</v>
      </c>
      <c r="O352" s="183">
        <f t="shared" si="42"/>
        <v>20</v>
      </c>
      <c r="P352" s="183" t="str">
        <f t="shared" si="43"/>
        <v>*</v>
      </c>
      <c r="Q352" s="183">
        <f t="shared" si="44"/>
        <v>0</v>
      </c>
      <c r="R352" s="183" t="str">
        <f t="shared" si="45"/>
        <v>*</v>
      </c>
      <c r="S352" s="183" t="str">
        <f t="shared" si="46"/>
        <v>*</v>
      </c>
      <c r="T352" s="183" t="str">
        <f t="shared" si="47"/>
        <v>*</v>
      </c>
      <c r="U352" s="183">
        <f t="shared" si="48"/>
        <v>20</v>
      </c>
    </row>
    <row r="353" spans="1:21">
      <c r="A353" s="183" t="str">
        <f t="shared" si="41"/>
        <v>基本ケース⑩越知町</v>
      </c>
      <c r="B353" t="s">
        <v>30</v>
      </c>
      <c r="C353">
        <v>6192.65</v>
      </c>
      <c r="D353" s="160">
        <v>1.0000839383111417</v>
      </c>
      <c r="E353" s="160">
        <v>0.14649644397678654</v>
      </c>
      <c r="F353" s="160">
        <v>0</v>
      </c>
      <c r="G353" s="160">
        <v>2.5425976748606222E-2</v>
      </c>
      <c r="H353" s="160">
        <v>0.19588741403511081</v>
      </c>
      <c r="I353" s="160">
        <v>4.6307122550323888E-3</v>
      </c>
      <c r="J353" s="160">
        <v>1.2260280413498912</v>
      </c>
      <c r="K353" t="s">
        <v>41</v>
      </c>
      <c r="L353" t="s">
        <v>71</v>
      </c>
      <c r="M353" t="s">
        <v>96</v>
      </c>
      <c r="O353" s="183" t="str">
        <f t="shared" si="42"/>
        <v>*</v>
      </c>
      <c r="P353" s="183" t="str">
        <f t="shared" si="43"/>
        <v>*</v>
      </c>
      <c r="Q353" s="183">
        <f t="shared" si="44"/>
        <v>0</v>
      </c>
      <c r="R353" s="183" t="str">
        <f t="shared" si="45"/>
        <v>*</v>
      </c>
      <c r="S353" s="183" t="str">
        <f t="shared" si="46"/>
        <v>*</v>
      </c>
      <c r="T353" s="183" t="str">
        <f t="shared" si="47"/>
        <v>*</v>
      </c>
      <c r="U353" s="183" t="str">
        <f t="shared" si="48"/>
        <v>*</v>
      </c>
    </row>
    <row r="354" spans="1:21">
      <c r="A354" s="183" t="str">
        <f t="shared" si="41"/>
        <v>基本ケース⑩檮原町</v>
      </c>
      <c r="B354" t="s">
        <v>31</v>
      </c>
      <c r="C354">
        <v>3984</v>
      </c>
      <c r="D354" s="160">
        <v>3.6648646181507462E-2</v>
      </c>
      <c r="E354" s="160">
        <v>4.3618923315263083E-2</v>
      </c>
      <c r="F354" s="160">
        <v>0</v>
      </c>
      <c r="G354" s="160">
        <v>2.4146220595083409E-3</v>
      </c>
      <c r="H354" s="160">
        <v>2.6649955181762002E-3</v>
      </c>
      <c r="I354" s="160">
        <v>1.0951200656242278E-3</v>
      </c>
      <c r="J354" s="160">
        <v>4.2823383824816229E-2</v>
      </c>
      <c r="K354" t="s">
        <v>41</v>
      </c>
      <c r="L354" t="s">
        <v>71</v>
      </c>
      <c r="M354" t="s">
        <v>96</v>
      </c>
      <c r="O354" s="183" t="str">
        <f t="shared" si="42"/>
        <v>*</v>
      </c>
      <c r="P354" s="183" t="str">
        <f t="shared" si="43"/>
        <v>*</v>
      </c>
      <c r="Q354" s="183">
        <f t="shared" si="44"/>
        <v>0</v>
      </c>
      <c r="R354" s="183" t="str">
        <f t="shared" si="45"/>
        <v>*</v>
      </c>
      <c r="S354" s="183" t="str">
        <f t="shared" si="46"/>
        <v>*</v>
      </c>
      <c r="T354" s="183" t="str">
        <f t="shared" si="47"/>
        <v>*</v>
      </c>
      <c r="U354" s="183" t="str">
        <f t="shared" si="48"/>
        <v>*</v>
      </c>
    </row>
    <row r="355" spans="1:21">
      <c r="A355" s="183" t="str">
        <f t="shared" si="41"/>
        <v>基本ケース⑩日高村</v>
      </c>
      <c r="B355" t="s">
        <v>32</v>
      </c>
      <c r="C355">
        <v>5197.3999999999996</v>
      </c>
      <c r="D355" s="160">
        <v>1.0421567925085637</v>
      </c>
      <c r="E355" s="160">
        <v>0.12345680765574824</v>
      </c>
      <c r="F355" s="160">
        <v>0</v>
      </c>
      <c r="G355" s="160">
        <v>8.7378993748870759E-2</v>
      </c>
      <c r="H355" s="160">
        <v>9.0886336257715895E-3</v>
      </c>
      <c r="I355" s="160">
        <v>2.9977643431702639E-3</v>
      </c>
      <c r="J355" s="160">
        <v>1.1416221842263763</v>
      </c>
      <c r="K355" t="s">
        <v>41</v>
      </c>
      <c r="L355" t="s">
        <v>71</v>
      </c>
      <c r="M355" t="s">
        <v>96</v>
      </c>
      <c r="O355" s="183" t="str">
        <f t="shared" si="42"/>
        <v>*</v>
      </c>
      <c r="P355" s="183" t="str">
        <f t="shared" si="43"/>
        <v>*</v>
      </c>
      <c r="Q355" s="183">
        <f t="shared" si="44"/>
        <v>0</v>
      </c>
      <c r="R355" s="183" t="str">
        <f t="shared" si="45"/>
        <v>*</v>
      </c>
      <c r="S355" s="183" t="str">
        <f t="shared" si="46"/>
        <v>*</v>
      </c>
      <c r="T355" s="183" t="str">
        <f t="shared" si="47"/>
        <v>*</v>
      </c>
      <c r="U355" s="183" t="str">
        <f t="shared" si="48"/>
        <v>*</v>
      </c>
    </row>
    <row r="356" spans="1:21">
      <c r="A356" s="183" t="str">
        <f t="shared" si="41"/>
        <v>基本ケース⑩津野町</v>
      </c>
      <c r="B356" t="s">
        <v>33</v>
      </c>
      <c r="C356">
        <v>5948.75</v>
      </c>
      <c r="D356" s="160">
        <v>3.2182198239356019</v>
      </c>
      <c r="E356" s="160">
        <v>0.18250176650375924</v>
      </c>
      <c r="F356" s="160">
        <v>0</v>
      </c>
      <c r="G356" s="160">
        <v>0.17501720904069354</v>
      </c>
      <c r="H356" s="160">
        <v>4.2044153596518169E-2</v>
      </c>
      <c r="I356" s="160">
        <v>3.3990145401056574E-3</v>
      </c>
      <c r="J356" s="160">
        <v>3.4386802011129194</v>
      </c>
      <c r="K356" t="s">
        <v>41</v>
      </c>
      <c r="L356" t="s">
        <v>71</v>
      </c>
      <c r="M356" t="s">
        <v>96</v>
      </c>
      <c r="O356" s="183" t="str">
        <f t="shared" si="42"/>
        <v>*</v>
      </c>
      <c r="P356" s="183" t="str">
        <f t="shared" si="43"/>
        <v>*</v>
      </c>
      <c r="Q356" s="183">
        <f t="shared" si="44"/>
        <v>0</v>
      </c>
      <c r="R356" s="183" t="str">
        <f t="shared" si="45"/>
        <v>*</v>
      </c>
      <c r="S356" s="183" t="str">
        <f t="shared" si="46"/>
        <v>*</v>
      </c>
      <c r="T356" s="183" t="str">
        <f t="shared" si="47"/>
        <v>*</v>
      </c>
      <c r="U356" s="183" t="str">
        <f t="shared" si="48"/>
        <v>*</v>
      </c>
    </row>
    <row r="357" spans="1:21">
      <c r="A357" s="183" t="str">
        <f t="shared" si="41"/>
        <v>基本ケース⑩四万十町</v>
      </c>
      <c r="B357" t="s">
        <v>34</v>
      </c>
      <c r="C357">
        <v>18746.650000000001</v>
      </c>
      <c r="D357" s="160">
        <v>46.724085509289324</v>
      </c>
      <c r="E357" s="160">
        <v>2.0637655032134301</v>
      </c>
      <c r="F357" s="160">
        <v>286.9624836541168</v>
      </c>
      <c r="G357" s="160">
        <v>1.2408865530393125</v>
      </c>
      <c r="H357" s="160">
        <v>1.1264731557351348</v>
      </c>
      <c r="I357" s="160">
        <v>1.4091329171014348E-2</v>
      </c>
      <c r="J357" s="160">
        <v>336.06802020135166</v>
      </c>
      <c r="K357" t="s">
        <v>41</v>
      </c>
      <c r="L357" t="s">
        <v>71</v>
      </c>
      <c r="M357" t="s">
        <v>96</v>
      </c>
      <c r="O357" s="183">
        <f t="shared" si="42"/>
        <v>50</v>
      </c>
      <c r="P357" s="183" t="str">
        <f t="shared" si="43"/>
        <v>*</v>
      </c>
      <c r="Q357" s="183">
        <f t="shared" si="44"/>
        <v>290</v>
      </c>
      <c r="R357" s="183" t="str">
        <f t="shared" si="45"/>
        <v>*</v>
      </c>
      <c r="S357" s="183" t="str">
        <f t="shared" si="46"/>
        <v>*</v>
      </c>
      <c r="T357" s="183" t="str">
        <f t="shared" si="47"/>
        <v>*</v>
      </c>
      <c r="U357" s="183">
        <f t="shared" si="48"/>
        <v>340</v>
      </c>
    </row>
    <row r="358" spans="1:21">
      <c r="A358" s="183" t="str">
        <f t="shared" si="41"/>
        <v>基本ケース⑩大月町</v>
      </c>
      <c r="B358" t="s">
        <v>35</v>
      </c>
      <c r="C358">
        <v>5516.5</v>
      </c>
      <c r="D358" s="160">
        <v>3.4857110251769923</v>
      </c>
      <c r="E358" s="160">
        <v>0.21050829654392919</v>
      </c>
      <c r="F358" s="160">
        <v>211.4227810190437</v>
      </c>
      <c r="G358" s="160">
        <v>0.28366880569243036</v>
      </c>
      <c r="H358" s="160">
        <v>6.3007499812816406E-2</v>
      </c>
      <c r="I358" s="160">
        <v>2.2222540637217669E-3</v>
      </c>
      <c r="J358" s="160">
        <v>215.25739060378964</v>
      </c>
      <c r="K358" t="s">
        <v>41</v>
      </c>
      <c r="L358" t="s">
        <v>71</v>
      </c>
      <c r="M358" t="s">
        <v>96</v>
      </c>
      <c r="O358" s="183" t="str">
        <f t="shared" si="42"/>
        <v>*</v>
      </c>
      <c r="P358" s="183" t="str">
        <f t="shared" si="43"/>
        <v>*</v>
      </c>
      <c r="Q358" s="183">
        <f t="shared" si="44"/>
        <v>210</v>
      </c>
      <c r="R358" s="183" t="str">
        <f t="shared" si="45"/>
        <v>*</v>
      </c>
      <c r="S358" s="183" t="str">
        <f t="shared" si="46"/>
        <v>*</v>
      </c>
      <c r="T358" s="183" t="str">
        <f t="shared" si="47"/>
        <v>*</v>
      </c>
      <c r="U358" s="183">
        <f t="shared" si="48"/>
        <v>220</v>
      </c>
    </row>
    <row r="359" spans="1:21">
      <c r="A359" s="183" t="str">
        <f t="shared" si="41"/>
        <v>基本ケース⑩三原村</v>
      </c>
      <c r="B359" t="s">
        <v>36</v>
      </c>
      <c r="C359">
        <v>1597.8</v>
      </c>
      <c r="D359" s="160">
        <v>10.224833490194998</v>
      </c>
      <c r="E359" s="160">
        <v>0.26312353599675142</v>
      </c>
      <c r="F359" s="160">
        <v>0</v>
      </c>
      <c r="G359" s="160">
        <v>0.46878701641423565</v>
      </c>
      <c r="H359" s="160">
        <v>0.14697210047148482</v>
      </c>
      <c r="I359" s="160">
        <v>1.5448516800434778E-3</v>
      </c>
      <c r="J359" s="160">
        <v>10.842137458760762</v>
      </c>
      <c r="K359" t="s">
        <v>41</v>
      </c>
      <c r="L359" t="s">
        <v>71</v>
      </c>
      <c r="M359" t="s">
        <v>96</v>
      </c>
      <c r="O359" s="183">
        <f t="shared" si="42"/>
        <v>10</v>
      </c>
      <c r="P359" s="183" t="str">
        <f t="shared" si="43"/>
        <v>*</v>
      </c>
      <c r="Q359" s="183">
        <f t="shared" si="44"/>
        <v>0</v>
      </c>
      <c r="R359" s="183" t="str">
        <f t="shared" si="45"/>
        <v>*</v>
      </c>
      <c r="S359" s="183" t="str">
        <f t="shared" si="46"/>
        <v>*</v>
      </c>
      <c r="T359" s="183" t="str">
        <f t="shared" si="47"/>
        <v>*</v>
      </c>
      <c r="U359" s="183">
        <f t="shared" si="48"/>
        <v>10</v>
      </c>
    </row>
    <row r="360" spans="1:21">
      <c r="A360" s="183" t="str">
        <f t="shared" si="41"/>
        <v>基本ケース⑩黒潮町</v>
      </c>
      <c r="B360" t="s">
        <v>37</v>
      </c>
      <c r="C360">
        <v>11552.849999999999</v>
      </c>
      <c r="D360" s="160">
        <v>143.19474897928393</v>
      </c>
      <c r="E360" s="160">
        <v>5.2716818616608787</v>
      </c>
      <c r="F360" s="160">
        <v>1985.0903136934692</v>
      </c>
      <c r="G360" s="160">
        <v>4.8037670581702629</v>
      </c>
      <c r="H360" s="160">
        <v>14.490972313158908</v>
      </c>
      <c r="I360" s="160">
        <v>2.6663665623049206E-2</v>
      </c>
      <c r="J360" s="160">
        <v>2147.6064657097054</v>
      </c>
      <c r="K360" t="s">
        <v>41</v>
      </c>
      <c r="L360" t="s">
        <v>71</v>
      </c>
      <c r="M360" t="s">
        <v>96</v>
      </c>
      <c r="O360" s="183">
        <f t="shared" si="42"/>
        <v>140</v>
      </c>
      <c r="P360" s="183">
        <f t="shared" si="43"/>
        <v>10</v>
      </c>
      <c r="Q360" s="183">
        <f t="shared" si="44"/>
        <v>2000</v>
      </c>
      <c r="R360" s="183" t="str">
        <f t="shared" si="45"/>
        <v>*</v>
      </c>
      <c r="S360" s="183">
        <f t="shared" si="46"/>
        <v>10</v>
      </c>
      <c r="T360" s="183" t="str">
        <f t="shared" si="47"/>
        <v>*</v>
      </c>
      <c r="U360" s="183">
        <f t="shared" si="48"/>
        <v>2100</v>
      </c>
    </row>
    <row r="361" spans="1:21">
      <c r="A361" s="183" t="str">
        <f t="shared" si="41"/>
        <v>基本ケース⑩合計</v>
      </c>
      <c r="B361" t="s">
        <v>84</v>
      </c>
      <c r="C361">
        <v>763820.94999999984</v>
      </c>
      <c r="D361" s="160">
        <v>2334.56165754523</v>
      </c>
      <c r="E361" s="160">
        <v>115.62809484607884</v>
      </c>
      <c r="F361" s="160">
        <v>16268.470103426327</v>
      </c>
      <c r="G361" s="160">
        <v>52.040774589773754</v>
      </c>
      <c r="H361" s="160">
        <v>420.39094228228299</v>
      </c>
      <c r="I361" s="160">
        <v>2.4985142927651673</v>
      </c>
      <c r="J361" s="160">
        <v>19077.961992136377</v>
      </c>
      <c r="K361" t="s">
        <v>41</v>
      </c>
      <c r="L361" t="s">
        <v>71</v>
      </c>
      <c r="M361" t="s">
        <v>96</v>
      </c>
      <c r="O361" s="183">
        <f t="shared" si="42"/>
        <v>2300</v>
      </c>
      <c r="P361" s="183">
        <f t="shared" si="43"/>
        <v>120</v>
      </c>
      <c r="Q361" s="183">
        <f t="shared" si="44"/>
        <v>16000</v>
      </c>
      <c r="R361" s="183">
        <f t="shared" si="45"/>
        <v>50</v>
      </c>
      <c r="S361" s="183">
        <f t="shared" si="46"/>
        <v>420</v>
      </c>
      <c r="T361" s="183" t="str">
        <f t="shared" si="47"/>
        <v>*</v>
      </c>
      <c r="U361" s="183">
        <f t="shared" si="48"/>
        <v>19000</v>
      </c>
    </row>
    <row r="362" spans="1:21">
      <c r="A362" s="183" t="str">
        <f t="shared" si="41"/>
        <v/>
      </c>
      <c r="D362" s="160"/>
      <c r="E362" s="160"/>
      <c r="F362" s="160"/>
      <c r="G362" s="160"/>
      <c r="H362" s="160"/>
      <c r="I362" s="160"/>
      <c r="J362" s="160"/>
      <c r="O362" s="183">
        <f t="shared" si="42"/>
        <v>0</v>
      </c>
      <c r="P362" s="183">
        <f t="shared" si="43"/>
        <v>0</v>
      </c>
      <c r="Q362" s="183">
        <f t="shared" si="44"/>
        <v>0</v>
      </c>
      <c r="R362" s="183">
        <f t="shared" si="45"/>
        <v>0</v>
      </c>
      <c r="S362" s="183">
        <f t="shared" si="46"/>
        <v>0</v>
      </c>
      <c r="T362" s="183">
        <f t="shared" si="47"/>
        <v>0</v>
      </c>
      <c r="U362" s="183">
        <f t="shared" si="48"/>
        <v>0</v>
      </c>
    </row>
    <row r="363" spans="1:21">
      <c r="A363" s="183" t="str">
        <f t="shared" si="41"/>
        <v>陸側ケース④高知市</v>
      </c>
      <c r="B363" t="s">
        <v>4</v>
      </c>
      <c r="C363">
        <v>343393</v>
      </c>
      <c r="D363" s="160">
        <v>2061.8157523842265</v>
      </c>
      <c r="E363" s="160">
        <v>151.60840386326691</v>
      </c>
      <c r="F363" s="160">
        <v>9979.5822175522553</v>
      </c>
      <c r="G363" s="160">
        <v>35.699305812819247</v>
      </c>
      <c r="H363" s="160">
        <v>283.95563973914778</v>
      </c>
      <c r="I363" s="160">
        <v>1.86057869597148E-3</v>
      </c>
      <c r="J363" s="160">
        <v>12361.054776067145</v>
      </c>
      <c r="K363" t="s">
        <v>38</v>
      </c>
      <c r="L363" t="s">
        <v>67</v>
      </c>
      <c r="M363" t="s">
        <v>83</v>
      </c>
      <c r="O363" s="183">
        <f t="shared" si="42"/>
        <v>2100</v>
      </c>
      <c r="P363" s="183">
        <f t="shared" si="43"/>
        <v>150</v>
      </c>
      <c r="Q363" s="183">
        <f t="shared" si="44"/>
        <v>10000</v>
      </c>
      <c r="R363" s="183">
        <f t="shared" si="45"/>
        <v>40</v>
      </c>
      <c r="S363" s="183">
        <f t="shared" si="46"/>
        <v>280</v>
      </c>
      <c r="T363" s="183" t="str">
        <f t="shared" si="47"/>
        <v>*</v>
      </c>
      <c r="U363" s="183">
        <f t="shared" si="48"/>
        <v>12000</v>
      </c>
    </row>
    <row r="364" spans="1:21">
      <c r="A364" s="183" t="str">
        <f t="shared" si="41"/>
        <v>陸側ケース④室戸市</v>
      </c>
      <c r="B364" t="s">
        <v>5</v>
      </c>
      <c r="C364">
        <v>15210</v>
      </c>
      <c r="D364" s="160">
        <v>21.613096143257604</v>
      </c>
      <c r="E364" s="160">
        <v>1.9937039403876808</v>
      </c>
      <c r="F364" s="160">
        <v>2978.510286389871</v>
      </c>
      <c r="G364" s="160">
        <v>0.71338250764584177</v>
      </c>
      <c r="H364" s="160">
        <v>0.42446392697737945</v>
      </c>
      <c r="I364" s="160">
        <v>1.3949715661579831E-5</v>
      </c>
      <c r="J364" s="160">
        <v>3001.2612429174674</v>
      </c>
      <c r="K364" t="s">
        <v>38</v>
      </c>
      <c r="L364" t="s">
        <v>67</v>
      </c>
      <c r="M364" t="s">
        <v>83</v>
      </c>
      <c r="O364" s="183">
        <f t="shared" si="42"/>
        <v>20</v>
      </c>
      <c r="P364" s="183" t="str">
        <f t="shared" si="43"/>
        <v>*</v>
      </c>
      <c r="Q364" s="183">
        <f t="shared" si="44"/>
        <v>3000</v>
      </c>
      <c r="R364" s="183" t="str">
        <f t="shared" si="45"/>
        <v>*</v>
      </c>
      <c r="S364" s="183" t="str">
        <f t="shared" si="46"/>
        <v>*</v>
      </c>
      <c r="T364" s="183" t="str">
        <f t="shared" si="47"/>
        <v>*</v>
      </c>
      <c r="U364" s="183">
        <f t="shared" si="48"/>
        <v>3000</v>
      </c>
    </row>
    <row r="365" spans="1:21">
      <c r="A365" s="183" t="str">
        <f t="shared" si="41"/>
        <v>陸側ケース④安芸市</v>
      </c>
      <c r="B365" t="s">
        <v>6</v>
      </c>
      <c r="C365">
        <v>19547</v>
      </c>
      <c r="D365" s="160">
        <v>307.53780198584894</v>
      </c>
      <c r="E365" s="160">
        <v>16.852430380060014</v>
      </c>
      <c r="F365" s="160">
        <v>590.4396948284334</v>
      </c>
      <c r="G365" s="160">
        <v>4.4577774556112413</v>
      </c>
      <c r="H365" s="160">
        <v>60.020040256543652</v>
      </c>
      <c r="I365" s="160">
        <v>5.2919401718658683E-5</v>
      </c>
      <c r="J365" s="160">
        <v>962.45536744583899</v>
      </c>
      <c r="K365" t="s">
        <v>38</v>
      </c>
      <c r="L365" t="s">
        <v>67</v>
      </c>
      <c r="M365" t="s">
        <v>83</v>
      </c>
      <c r="O365" s="183">
        <f t="shared" si="42"/>
        <v>310</v>
      </c>
      <c r="P365" s="183">
        <f t="shared" si="43"/>
        <v>20</v>
      </c>
      <c r="Q365" s="183">
        <f t="shared" si="44"/>
        <v>590</v>
      </c>
      <c r="R365" s="183" t="str">
        <f t="shared" si="45"/>
        <v>*</v>
      </c>
      <c r="S365" s="183">
        <f t="shared" si="46"/>
        <v>60</v>
      </c>
      <c r="T365" s="183" t="str">
        <f t="shared" si="47"/>
        <v>*</v>
      </c>
      <c r="U365" s="183">
        <f t="shared" si="48"/>
        <v>960</v>
      </c>
    </row>
    <row r="366" spans="1:21">
      <c r="A366" s="183" t="str">
        <f t="shared" si="41"/>
        <v>陸側ケース④南国市</v>
      </c>
      <c r="B366" t="s">
        <v>7</v>
      </c>
      <c r="C366">
        <v>49472</v>
      </c>
      <c r="D366" s="160">
        <v>463.10288611104932</v>
      </c>
      <c r="E366" s="160">
        <v>19.074322861869387</v>
      </c>
      <c r="F366" s="160">
        <v>2757.9564129991941</v>
      </c>
      <c r="G366" s="160">
        <v>2.7083859473073026</v>
      </c>
      <c r="H366" s="160">
        <v>22.807015920525359</v>
      </c>
      <c r="I366" s="160">
        <v>2.1851100687166541E-4</v>
      </c>
      <c r="J366" s="160">
        <v>3246.5749194890832</v>
      </c>
      <c r="K366" t="s">
        <v>38</v>
      </c>
      <c r="L366" t="s">
        <v>67</v>
      </c>
      <c r="M366" t="s">
        <v>83</v>
      </c>
      <c r="O366" s="183">
        <f t="shared" si="42"/>
        <v>460</v>
      </c>
      <c r="P366" s="183">
        <f t="shared" si="43"/>
        <v>20</v>
      </c>
      <c r="Q366" s="183">
        <f t="shared" si="44"/>
        <v>2800</v>
      </c>
      <c r="R366" s="183" t="str">
        <f t="shared" si="45"/>
        <v>*</v>
      </c>
      <c r="S366" s="183">
        <f t="shared" si="46"/>
        <v>20</v>
      </c>
      <c r="T366" s="183" t="str">
        <f t="shared" si="47"/>
        <v>*</v>
      </c>
      <c r="U366" s="183">
        <f t="shared" si="48"/>
        <v>3200</v>
      </c>
    </row>
    <row r="367" spans="1:21">
      <c r="A367" s="183" t="str">
        <f t="shared" si="41"/>
        <v>陸側ケース④土佐市</v>
      </c>
      <c r="B367" t="s">
        <v>8</v>
      </c>
      <c r="C367">
        <v>28686</v>
      </c>
      <c r="D367" s="160">
        <v>100.17357039784298</v>
      </c>
      <c r="E367" s="160">
        <v>6.141220776437974</v>
      </c>
      <c r="F367" s="160">
        <v>2328.5430737422516</v>
      </c>
      <c r="G367" s="160">
        <v>3.5200000935942986</v>
      </c>
      <c r="H367" s="160">
        <v>1.3504791237567222</v>
      </c>
      <c r="I367" s="160">
        <v>6.1479095442325537E-5</v>
      </c>
      <c r="J367" s="160">
        <v>2433.5871848365414</v>
      </c>
      <c r="K367" t="s">
        <v>38</v>
      </c>
      <c r="L367" t="s">
        <v>67</v>
      </c>
      <c r="M367" t="s">
        <v>83</v>
      </c>
      <c r="O367" s="183">
        <f t="shared" si="42"/>
        <v>100</v>
      </c>
      <c r="P367" s="183">
        <f t="shared" si="43"/>
        <v>10</v>
      </c>
      <c r="Q367" s="183">
        <f t="shared" si="44"/>
        <v>2300</v>
      </c>
      <c r="R367" s="183" t="str">
        <f t="shared" si="45"/>
        <v>*</v>
      </c>
      <c r="S367" s="183" t="str">
        <f t="shared" si="46"/>
        <v>*</v>
      </c>
      <c r="T367" s="183" t="str">
        <f t="shared" si="47"/>
        <v>*</v>
      </c>
      <c r="U367" s="183">
        <f t="shared" si="48"/>
        <v>2400</v>
      </c>
    </row>
    <row r="368" spans="1:21">
      <c r="A368" s="183" t="str">
        <f t="shared" si="41"/>
        <v>陸側ケース④須崎市</v>
      </c>
      <c r="B368" t="s">
        <v>9</v>
      </c>
      <c r="C368">
        <v>24698</v>
      </c>
      <c r="D368" s="160">
        <v>63.155713030710594</v>
      </c>
      <c r="E368" s="160">
        <v>3.7337988184419362</v>
      </c>
      <c r="F368" s="160">
        <v>3510.5981271118908</v>
      </c>
      <c r="G368" s="160">
        <v>2.9504998469526753</v>
      </c>
      <c r="H368" s="160">
        <v>3.364189187363638</v>
      </c>
      <c r="I368" s="160">
        <v>2.6210201979834437E-5</v>
      </c>
      <c r="J368" s="160">
        <v>3580.0685553871199</v>
      </c>
      <c r="K368" t="s">
        <v>38</v>
      </c>
      <c r="L368" t="s">
        <v>67</v>
      </c>
      <c r="M368" t="s">
        <v>83</v>
      </c>
      <c r="O368" s="183">
        <f t="shared" si="42"/>
        <v>60</v>
      </c>
      <c r="P368" s="183" t="str">
        <f t="shared" si="43"/>
        <v>*</v>
      </c>
      <c r="Q368" s="183">
        <f t="shared" si="44"/>
        <v>3500</v>
      </c>
      <c r="R368" s="183" t="str">
        <f t="shared" si="45"/>
        <v>*</v>
      </c>
      <c r="S368" s="183" t="str">
        <f t="shared" si="46"/>
        <v>*</v>
      </c>
      <c r="T368" s="183" t="str">
        <f t="shared" si="47"/>
        <v>*</v>
      </c>
      <c r="U368" s="183">
        <f t="shared" si="48"/>
        <v>3600</v>
      </c>
    </row>
    <row r="369" spans="1:21">
      <c r="A369" s="183" t="str">
        <f t="shared" si="41"/>
        <v>陸側ケース④宿毛市</v>
      </c>
      <c r="B369" t="s">
        <v>10</v>
      </c>
      <c r="C369">
        <v>22610</v>
      </c>
      <c r="D369" s="160">
        <v>8.1474082392154727</v>
      </c>
      <c r="E369" s="160">
        <v>1.1960394462416817</v>
      </c>
      <c r="F369" s="160">
        <v>2267.9123846202915</v>
      </c>
      <c r="G369" s="160">
        <v>0.41412021653149789</v>
      </c>
      <c r="H369" s="160">
        <v>0.1905593603632865</v>
      </c>
      <c r="I369" s="160">
        <v>1.2264873202867897E-5</v>
      </c>
      <c r="J369" s="160">
        <v>2276.6644847012749</v>
      </c>
      <c r="K369" t="s">
        <v>38</v>
      </c>
      <c r="L369" t="s">
        <v>67</v>
      </c>
      <c r="M369" t="s">
        <v>83</v>
      </c>
      <c r="O369" s="183">
        <f t="shared" si="42"/>
        <v>10</v>
      </c>
      <c r="P369" s="183" t="str">
        <f t="shared" si="43"/>
        <v>*</v>
      </c>
      <c r="Q369" s="183">
        <f t="shared" si="44"/>
        <v>2300</v>
      </c>
      <c r="R369" s="183" t="str">
        <f t="shared" si="45"/>
        <v>*</v>
      </c>
      <c r="S369" s="183" t="str">
        <f t="shared" si="46"/>
        <v>*</v>
      </c>
      <c r="T369" s="183" t="str">
        <f t="shared" si="47"/>
        <v>*</v>
      </c>
      <c r="U369" s="183">
        <f t="shared" si="48"/>
        <v>2300</v>
      </c>
    </row>
    <row r="370" spans="1:21">
      <c r="A370" s="183" t="str">
        <f t="shared" si="41"/>
        <v>陸側ケース④土佐清水市</v>
      </c>
      <c r="B370" t="s">
        <v>11</v>
      </c>
      <c r="C370">
        <v>16029</v>
      </c>
      <c r="D370" s="160">
        <v>11.129355189722967</v>
      </c>
      <c r="E370" s="160">
        <v>1.8004241038349198</v>
      </c>
      <c r="F370" s="160">
        <v>2119.3928366579003</v>
      </c>
      <c r="G370" s="160">
        <v>0.45544225226445012</v>
      </c>
      <c r="H370" s="160">
        <v>0.27138589553886172</v>
      </c>
      <c r="I370" s="160">
        <v>1.1700740140265972E-5</v>
      </c>
      <c r="J370" s="160">
        <v>2131.2490316961671</v>
      </c>
      <c r="K370" t="s">
        <v>38</v>
      </c>
      <c r="L370" t="s">
        <v>67</v>
      </c>
      <c r="M370" t="s">
        <v>83</v>
      </c>
      <c r="O370" s="183">
        <f t="shared" si="42"/>
        <v>10</v>
      </c>
      <c r="P370" s="183" t="str">
        <f t="shared" si="43"/>
        <v>*</v>
      </c>
      <c r="Q370" s="183">
        <f t="shared" si="44"/>
        <v>2100</v>
      </c>
      <c r="R370" s="183" t="str">
        <f t="shared" si="45"/>
        <v>*</v>
      </c>
      <c r="S370" s="183" t="str">
        <f t="shared" si="46"/>
        <v>*</v>
      </c>
      <c r="T370" s="183" t="str">
        <f t="shared" si="47"/>
        <v>*</v>
      </c>
      <c r="U370" s="183">
        <f t="shared" si="48"/>
        <v>2100</v>
      </c>
    </row>
    <row r="371" spans="1:21">
      <c r="A371" s="183" t="str">
        <f t="shared" si="41"/>
        <v>陸側ケース④四万十市</v>
      </c>
      <c r="B371" t="s">
        <v>12</v>
      </c>
      <c r="C371">
        <v>35933</v>
      </c>
      <c r="D371" s="160">
        <v>71.384241485639379</v>
      </c>
      <c r="E371" s="160">
        <v>4.8339538619686335</v>
      </c>
      <c r="F371" s="160">
        <v>603.13664992011627</v>
      </c>
      <c r="G371" s="160">
        <v>4.0944821598081846</v>
      </c>
      <c r="H371" s="160">
        <v>0.87887664624659878</v>
      </c>
      <c r="I371" s="160">
        <v>2.3993930629851283E-5</v>
      </c>
      <c r="J371" s="160">
        <v>679.49427420574102</v>
      </c>
      <c r="K371" t="s">
        <v>38</v>
      </c>
      <c r="L371" t="s">
        <v>67</v>
      </c>
      <c r="M371" t="s">
        <v>83</v>
      </c>
      <c r="O371" s="183">
        <f t="shared" si="42"/>
        <v>70</v>
      </c>
      <c r="P371" s="183" t="str">
        <f t="shared" si="43"/>
        <v>*</v>
      </c>
      <c r="Q371" s="183">
        <f t="shared" si="44"/>
        <v>600</v>
      </c>
      <c r="R371" s="183" t="str">
        <f t="shared" si="45"/>
        <v>*</v>
      </c>
      <c r="S371" s="183" t="str">
        <f t="shared" si="46"/>
        <v>*</v>
      </c>
      <c r="T371" s="183" t="str">
        <f t="shared" si="47"/>
        <v>*</v>
      </c>
      <c r="U371" s="183">
        <f t="shared" si="48"/>
        <v>680</v>
      </c>
    </row>
    <row r="372" spans="1:21">
      <c r="A372" s="183" t="str">
        <f t="shared" si="41"/>
        <v>陸側ケース④香南市</v>
      </c>
      <c r="B372" t="s">
        <v>13</v>
      </c>
      <c r="C372">
        <v>33830</v>
      </c>
      <c r="D372" s="160">
        <v>308.81367479831317</v>
      </c>
      <c r="E372" s="160">
        <v>17.115539480310531</v>
      </c>
      <c r="F372" s="160">
        <v>1976.6592338677001</v>
      </c>
      <c r="G372" s="160">
        <v>2.4534031713183384</v>
      </c>
      <c r="H372" s="160">
        <v>7.1716752166631803</v>
      </c>
      <c r="I372" s="160">
        <v>1.0082332241663872E-4</v>
      </c>
      <c r="J372" s="160">
        <v>2295.0980878773171</v>
      </c>
      <c r="K372" t="s">
        <v>38</v>
      </c>
      <c r="L372" t="s">
        <v>67</v>
      </c>
      <c r="M372" t="s">
        <v>83</v>
      </c>
      <c r="O372" s="183">
        <f t="shared" si="42"/>
        <v>310</v>
      </c>
      <c r="P372" s="183">
        <f t="shared" si="43"/>
        <v>20</v>
      </c>
      <c r="Q372" s="183">
        <f t="shared" si="44"/>
        <v>2000</v>
      </c>
      <c r="R372" s="183" t="str">
        <f t="shared" si="45"/>
        <v>*</v>
      </c>
      <c r="S372" s="183">
        <f t="shared" si="46"/>
        <v>10</v>
      </c>
      <c r="T372" s="183" t="str">
        <f t="shared" si="47"/>
        <v>*</v>
      </c>
      <c r="U372" s="183">
        <f t="shared" si="48"/>
        <v>2300</v>
      </c>
    </row>
    <row r="373" spans="1:21">
      <c r="A373" s="183" t="str">
        <f t="shared" si="41"/>
        <v>陸側ケース④香美市</v>
      </c>
      <c r="B373" t="s">
        <v>14</v>
      </c>
      <c r="C373">
        <v>28766</v>
      </c>
      <c r="D373" s="160">
        <v>294.494323261256</v>
      </c>
      <c r="E373" s="160">
        <v>10.49937916473265</v>
      </c>
      <c r="F373" s="160">
        <v>0</v>
      </c>
      <c r="G373" s="160">
        <v>5.3588331921402643</v>
      </c>
      <c r="H373" s="160">
        <v>28.947196995471771</v>
      </c>
      <c r="I373" s="160">
        <v>6.971226947322623E-5</v>
      </c>
      <c r="J373" s="160">
        <v>328.80042316113747</v>
      </c>
      <c r="K373" t="s">
        <v>38</v>
      </c>
      <c r="L373" t="s">
        <v>67</v>
      </c>
      <c r="M373" t="s">
        <v>83</v>
      </c>
      <c r="O373" s="183">
        <f t="shared" si="42"/>
        <v>290</v>
      </c>
      <c r="P373" s="183">
        <f t="shared" si="43"/>
        <v>10</v>
      </c>
      <c r="Q373" s="183">
        <f t="shared" si="44"/>
        <v>0</v>
      </c>
      <c r="R373" s="183">
        <f t="shared" si="45"/>
        <v>10</v>
      </c>
      <c r="S373" s="183">
        <f t="shared" si="46"/>
        <v>30</v>
      </c>
      <c r="T373" s="183" t="str">
        <f t="shared" si="47"/>
        <v>*</v>
      </c>
      <c r="U373" s="183">
        <f t="shared" si="48"/>
        <v>330</v>
      </c>
    </row>
    <row r="374" spans="1:21">
      <c r="A374" s="183" t="str">
        <f t="shared" si="41"/>
        <v>陸側ケース④東洋町</v>
      </c>
      <c r="B374" t="s">
        <v>15</v>
      </c>
      <c r="C374">
        <v>2947</v>
      </c>
      <c r="D374" s="160">
        <v>9.8991328469040045</v>
      </c>
      <c r="E374" s="160">
        <v>0.36693811778361551</v>
      </c>
      <c r="F374" s="160">
        <v>1000.1897994079893</v>
      </c>
      <c r="G374" s="160">
        <v>0.4112949370032008</v>
      </c>
      <c r="H374" s="160">
        <v>0.86862195443051182</v>
      </c>
      <c r="I374" s="160">
        <v>2.5096918181960255E-6</v>
      </c>
      <c r="J374" s="160">
        <v>1011.3688516560188</v>
      </c>
      <c r="K374" t="s">
        <v>38</v>
      </c>
      <c r="L374" t="s">
        <v>67</v>
      </c>
      <c r="M374" t="s">
        <v>83</v>
      </c>
      <c r="O374" s="183">
        <f t="shared" si="42"/>
        <v>10</v>
      </c>
      <c r="P374" s="183" t="str">
        <f t="shared" si="43"/>
        <v>*</v>
      </c>
      <c r="Q374" s="183">
        <f t="shared" si="44"/>
        <v>1000</v>
      </c>
      <c r="R374" s="183" t="str">
        <f t="shared" si="45"/>
        <v>*</v>
      </c>
      <c r="S374" s="183" t="str">
        <f t="shared" si="46"/>
        <v>*</v>
      </c>
      <c r="T374" s="183" t="str">
        <f t="shared" si="47"/>
        <v>*</v>
      </c>
      <c r="U374" s="183">
        <f t="shared" si="48"/>
        <v>1000</v>
      </c>
    </row>
    <row r="375" spans="1:21">
      <c r="A375" s="183" t="str">
        <f t="shared" si="41"/>
        <v>陸側ケース④奈半利町</v>
      </c>
      <c r="B375" t="s">
        <v>16</v>
      </c>
      <c r="C375">
        <v>3542</v>
      </c>
      <c r="D375" s="160">
        <v>70.463824768730348</v>
      </c>
      <c r="E375" s="160">
        <v>4.549355166810253</v>
      </c>
      <c r="F375" s="160">
        <v>437.32353839551268</v>
      </c>
      <c r="G375" s="160">
        <v>1.0782630728396914</v>
      </c>
      <c r="H375" s="160">
        <v>16.784743462140764</v>
      </c>
      <c r="I375" s="160">
        <v>9.6363921216495179E-6</v>
      </c>
      <c r="J375" s="160">
        <v>525.65037933561575</v>
      </c>
      <c r="K375" t="s">
        <v>38</v>
      </c>
      <c r="L375" t="s">
        <v>67</v>
      </c>
      <c r="M375" t="s">
        <v>83</v>
      </c>
      <c r="O375" s="183">
        <f t="shared" si="42"/>
        <v>70</v>
      </c>
      <c r="P375" s="183" t="str">
        <f t="shared" si="43"/>
        <v>*</v>
      </c>
      <c r="Q375" s="183">
        <f t="shared" si="44"/>
        <v>440</v>
      </c>
      <c r="R375" s="183" t="str">
        <f t="shared" si="45"/>
        <v>*</v>
      </c>
      <c r="S375" s="183">
        <f t="shared" si="46"/>
        <v>20</v>
      </c>
      <c r="T375" s="183" t="str">
        <f t="shared" si="47"/>
        <v>*</v>
      </c>
      <c r="U375" s="183">
        <f t="shared" si="48"/>
        <v>530</v>
      </c>
    </row>
    <row r="376" spans="1:21">
      <c r="A376" s="183" t="str">
        <f t="shared" si="41"/>
        <v>陸側ケース④田野町</v>
      </c>
      <c r="B376" t="s">
        <v>17</v>
      </c>
      <c r="C376">
        <v>2932</v>
      </c>
      <c r="D376" s="160">
        <v>85.6532685093526</v>
      </c>
      <c r="E376" s="160">
        <v>4.124448817110534</v>
      </c>
      <c r="F376" s="160">
        <v>697.90609608657962</v>
      </c>
      <c r="G376" s="160">
        <v>0.45994324735985204</v>
      </c>
      <c r="H376" s="160">
        <v>27.798995132734884</v>
      </c>
      <c r="I376" s="160">
        <v>2.4814261279811378E-5</v>
      </c>
      <c r="J376" s="160">
        <v>811.81832779028821</v>
      </c>
      <c r="K376" t="s">
        <v>38</v>
      </c>
      <c r="L376" t="s">
        <v>67</v>
      </c>
      <c r="M376" t="s">
        <v>83</v>
      </c>
      <c r="O376" s="183">
        <f t="shared" si="42"/>
        <v>90</v>
      </c>
      <c r="P376" s="183" t="str">
        <f t="shared" si="43"/>
        <v>*</v>
      </c>
      <c r="Q376" s="183">
        <f t="shared" si="44"/>
        <v>700</v>
      </c>
      <c r="R376" s="183" t="str">
        <f t="shared" si="45"/>
        <v>*</v>
      </c>
      <c r="S376" s="183">
        <f t="shared" si="46"/>
        <v>30</v>
      </c>
      <c r="T376" s="183" t="str">
        <f t="shared" si="47"/>
        <v>*</v>
      </c>
      <c r="U376" s="183">
        <f t="shared" si="48"/>
        <v>810</v>
      </c>
    </row>
    <row r="377" spans="1:21">
      <c r="A377" s="183" t="str">
        <f t="shared" si="41"/>
        <v>陸側ケース④安田町</v>
      </c>
      <c r="B377" t="s">
        <v>18</v>
      </c>
      <c r="C377">
        <v>2970</v>
      </c>
      <c r="D377" s="160">
        <v>48.834966603603021</v>
      </c>
      <c r="E377" s="160">
        <v>2.5252075616271514</v>
      </c>
      <c r="F377" s="160">
        <v>301.26908096517423</v>
      </c>
      <c r="G377" s="160">
        <v>2.2115198296604355</v>
      </c>
      <c r="H377" s="160">
        <v>3.5257239930253594</v>
      </c>
      <c r="I377" s="160">
        <v>7.1978392807569181E-6</v>
      </c>
      <c r="J377" s="160">
        <v>355.84129858930231</v>
      </c>
      <c r="K377" t="s">
        <v>38</v>
      </c>
      <c r="L377" t="s">
        <v>67</v>
      </c>
      <c r="M377" t="s">
        <v>83</v>
      </c>
      <c r="O377" s="183">
        <f t="shared" si="42"/>
        <v>50</v>
      </c>
      <c r="P377" s="183" t="str">
        <f t="shared" si="43"/>
        <v>*</v>
      </c>
      <c r="Q377" s="183">
        <f t="shared" si="44"/>
        <v>300</v>
      </c>
      <c r="R377" s="183" t="str">
        <f t="shared" si="45"/>
        <v>*</v>
      </c>
      <c r="S377" s="183" t="str">
        <f t="shared" si="46"/>
        <v>*</v>
      </c>
      <c r="T377" s="183" t="str">
        <f t="shared" si="47"/>
        <v>*</v>
      </c>
      <c r="U377" s="183">
        <f t="shared" si="48"/>
        <v>360</v>
      </c>
    </row>
    <row r="378" spans="1:21">
      <c r="A378" s="183" t="str">
        <f t="shared" si="41"/>
        <v>陸側ケース④北川村</v>
      </c>
      <c r="B378" t="s">
        <v>19</v>
      </c>
      <c r="C378">
        <v>1367</v>
      </c>
      <c r="D378" s="160">
        <v>19.039039443968406</v>
      </c>
      <c r="E378" s="160">
        <v>0.69181019679125688</v>
      </c>
      <c r="F378" s="160">
        <v>0</v>
      </c>
      <c r="G378" s="160">
        <v>0.90172682517993685</v>
      </c>
      <c r="H378" s="160">
        <v>0.35860316638297884</v>
      </c>
      <c r="I378" s="160">
        <v>1.0345256800004599E-6</v>
      </c>
      <c r="J378" s="160">
        <v>20.299370470056999</v>
      </c>
      <c r="K378" t="s">
        <v>38</v>
      </c>
      <c r="L378" t="s">
        <v>67</v>
      </c>
      <c r="M378" t="s">
        <v>83</v>
      </c>
      <c r="O378" s="183">
        <f t="shared" si="42"/>
        <v>20</v>
      </c>
      <c r="P378" s="183" t="str">
        <f t="shared" si="43"/>
        <v>*</v>
      </c>
      <c r="Q378" s="183">
        <f t="shared" si="44"/>
        <v>0</v>
      </c>
      <c r="R378" s="183" t="str">
        <f t="shared" si="45"/>
        <v>*</v>
      </c>
      <c r="S378" s="183" t="str">
        <f t="shared" si="46"/>
        <v>*</v>
      </c>
      <c r="T378" s="183" t="str">
        <f t="shared" si="47"/>
        <v>*</v>
      </c>
      <c r="U378" s="183">
        <f t="shared" si="48"/>
        <v>20</v>
      </c>
    </row>
    <row r="379" spans="1:21">
      <c r="A379" s="183" t="str">
        <f t="shared" si="41"/>
        <v>陸側ケース④馬路村</v>
      </c>
      <c r="B379" t="s">
        <v>20</v>
      </c>
      <c r="C379">
        <v>1013</v>
      </c>
      <c r="D379" s="160">
        <v>6.02678722314855</v>
      </c>
      <c r="E379" s="160">
        <v>0.26002967801900784</v>
      </c>
      <c r="F379" s="160">
        <v>0</v>
      </c>
      <c r="G379" s="160">
        <v>0.63536059984225768</v>
      </c>
      <c r="H379" s="160">
        <v>0.65557353581070976</v>
      </c>
      <c r="I379" s="160">
        <v>1.4104237073476077E-6</v>
      </c>
      <c r="J379" s="160">
        <v>7.3177227692252256</v>
      </c>
      <c r="K379" t="s">
        <v>38</v>
      </c>
      <c r="L379" t="s">
        <v>67</v>
      </c>
      <c r="M379" t="s">
        <v>83</v>
      </c>
      <c r="O379" s="183">
        <f t="shared" si="42"/>
        <v>10</v>
      </c>
      <c r="P379" s="183" t="str">
        <f t="shared" si="43"/>
        <v>*</v>
      </c>
      <c r="Q379" s="183">
        <f t="shared" si="44"/>
        <v>0</v>
      </c>
      <c r="R379" s="183" t="str">
        <f t="shared" si="45"/>
        <v>*</v>
      </c>
      <c r="S379" s="183" t="str">
        <f t="shared" si="46"/>
        <v>*</v>
      </c>
      <c r="T379" s="183" t="str">
        <f t="shared" si="47"/>
        <v>*</v>
      </c>
      <c r="U379" s="183">
        <f t="shared" si="48"/>
        <v>10</v>
      </c>
    </row>
    <row r="380" spans="1:21">
      <c r="A380" s="183" t="str">
        <f t="shared" si="41"/>
        <v>陸側ケース④芸西村</v>
      </c>
      <c r="B380" t="s">
        <v>21</v>
      </c>
      <c r="C380">
        <v>4048</v>
      </c>
      <c r="D380" s="160">
        <v>33.439614003585945</v>
      </c>
      <c r="E380" s="160">
        <v>2.9488282148962215</v>
      </c>
      <c r="F380" s="160">
        <v>100.34789833465391</v>
      </c>
      <c r="G380" s="160">
        <v>0.39599300837580281</v>
      </c>
      <c r="H380" s="160">
        <v>1.3723983817967182</v>
      </c>
      <c r="I380" s="160">
        <v>1.136773184915669E-5</v>
      </c>
      <c r="J380" s="160">
        <v>135.55591509614422</v>
      </c>
      <c r="K380" t="s">
        <v>38</v>
      </c>
      <c r="L380" t="s">
        <v>67</v>
      </c>
      <c r="M380" t="s">
        <v>83</v>
      </c>
      <c r="O380" s="183">
        <f t="shared" si="42"/>
        <v>30</v>
      </c>
      <c r="P380" s="183" t="str">
        <f t="shared" si="43"/>
        <v>*</v>
      </c>
      <c r="Q380" s="183">
        <f t="shared" si="44"/>
        <v>100</v>
      </c>
      <c r="R380" s="183" t="str">
        <f t="shared" si="45"/>
        <v>*</v>
      </c>
      <c r="S380" s="183" t="str">
        <f t="shared" si="46"/>
        <v>*</v>
      </c>
      <c r="T380" s="183" t="str">
        <f t="shared" si="47"/>
        <v>*</v>
      </c>
      <c r="U380" s="183">
        <f t="shared" si="48"/>
        <v>140</v>
      </c>
    </row>
    <row r="381" spans="1:21">
      <c r="A381" s="183" t="str">
        <f t="shared" si="41"/>
        <v>陸側ケース④本山町</v>
      </c>
      <c r="B381" t="s">
        <v>22</v>
      </c>
      <c r="C381">
        <v>4103</v>
      </c>
      <c r="D381" s="160">
        <v>35.620102931819801</v>
      </c>
      <c r="E381" s="160">
        <v>0.21165024175436051</v>
      </c>
      <c r="F381" s="160">
        <v>0</v>
      </c>
      <c r="G381" s="160">
        <v>1.1540606589020461</v>
      </c>
      <c r="H381" s="160">
        <v>0.66013850118162776</v>
      </c>
      <c r="I381" s="160">
        <v>6.571544992724105E-6</v>
      </c>
      <c r="J381" s="160">
        <v>37.434308663448469</v>
      </c>
      <c r="K381" t="s">
        <v>38</v>
      </c>
      <c r="L381" t="s">
        <v>67</v>
      </c>
      <c r="M381" t="s">
        <v>83</v>
      </c>
      <c r="O381" s="183">
        <f t="shared" si="42"/>
        <v>40</v>
      </c>
      <c r="P381" s="183" t="str">
        <f t="shared" si="43"/>
        <v>*</v>
      </c>
      <c r="Q381" s="183">
        <f t="shared" si="44"/>
        <v>0</v>
      </c>
      <c r="R381" s="183" t="str">
        <f t="shared" si="45"/>
        <v>*</v>
      </c>
      <c r="S381" s="183" t="str">
        <f t="shared" si="46"/>
        <v>*</v>
      </c>
      <c r="T381" s="183" t="str">
        <f t="shared" si="47"/>
        <v>*</v>
      </c>
      <c r="U381" s="183">
        <f t="shared" si="48"/>
        <v>40</v>
      </c>
    </row>
    <row r="382" spans="1:21">
      <c r="A382" s="183" t="str">
        <f t="shared" si="41"/>
        <v>陸側ケース④大豊町</v>
      </c>
      <c r="B382" t="s">
        <v>23</v>
      </c>
      <c r="C382">
        <v>4719</v>
      </c>
      <c r="D382" s="160">
        <v>113.49030607940867</v>
      </c>
      <c r="E382" s="160">
        <v>1.0042271768028956</v>
      </c>
      <c r="F382" s="160">
        <v>0</v>
      </c>
      <c r="G382" s="160">
        <v>6.1313717338376641</v>
      </c>
      <c r="H382" s="160">
        <v>0.49929987072852972</v>
      </c>
      <c r="I382" s="160">
        <v>5.1501970290424393E-6</v>
      </c>
      <c r="J382" s="160">
        <v>120.1209828341719</v>
      </c>
      <c r="K382" t="s">
        <v>38</v>
      </c>
      <c r="L382" t="s">
        <v>67</v>
      </c>
      <c r="M382" t="s">
        <v>83</v>
      </c>
      <c r="O382" s="183">
        <f t="shared" si="42"/>
        <v>110</v>
      </c>
      <c r="P382" s="183" t="str">
        <f t="shared" si="43"/>
        <v>*</v>
      </c>
      <c r="Q382" s="183">
        <f t="shared" si="44"/>
        <v>0</v>
      </c>
      <c r="R382" s="183">
        <f t="shared" si="45"/>
        <v>10</v>
      </c>
      <c r="S382" s="183" t="str">
        <f t="shared" si="46"/>
        <v>*</v>
      </c>
      <c r="T382" s="183" t="str">
        <f t="shared" si="47"/>
        <v>*</v>
      </c>
      <c r="U382" s="183">
        <f t="shared" si="48"/>
        <v>120</v>
      </c>
    </row>
    <row r="383" spans="1:21">
      <c r="A383" s="183" t="str">
        <f t="shared" si="41"/>
        <v>陸側ケース④土佐町</v>
      </c>
      <c r="B383" t="s">
        <v>24</v>
      </c>
      <c r="C383">
        <v>4358</v>
      </c>
      <c r="D383" s="160">
        <v>28.427581915880925</v>
      </c>
      <c r="E383" s="160">
        <v>0.15070060385098463</v>
      </c>
      <c r="F383" s="160">
        <v>0</v>
      </c>
      <c r="G383" s="160">
        <v>1.0531810047104346</v>
      </c>
      <c r="H383" s="160">
        <v>0.24963907222645568</v>
      </c>
      <c r="I383" s="160">
        <v>4.9177731995660539E-6</v>
      </c>
      <c r="J383" s="160">
        <v>29.730406910591014</v>
      </c>
      <c r="K383" t="s">
        <v>38</v>
      </c>
      <c r="L383" t="s">
        <v>67</v>
      </c>
      <c r="M383" t="s">
        <v>83</v>
      </c>
      <c r="O383" s="183">
        <f t="shared" si="42"/>
        <v>30</v>
      </c>
      <c r="P383" s="183" t="str">
        <f t="shared" si="43"/>
        <v>*</v>
      </c>
      <c r="Q383" s="183">
        <f t="shared" si="44"/>
        <v>0</v>
      </c>
      <c r="R383" s="183" t="str">
        <f t="shared" si="45"/>
        <v>*</v>
      </c>
      <c r="S383" s="183" t="str">
        <f t="shared" si="46"/>
        <v>*</v>
      </c>
      <c r="T383" s="183" t="str">
        <f t="shared" si="47"/>
        <v>*</v>
      </c>
      <c r="U383" s="183">
        <f t="shared" si="48"/>
        <v>30</v>
      </c>
    </row>
    <row r="384" spans="1:21">
      <c r="A384" s="183" t="str">
        <f t="shared" si="41"/>
        <v>陸側ケース④大川村</v>
      </c>
      <c r="B384" t="s">
        <v>25</v>
      </c>
      <c r="C384">
        <v>411</v>
      </c>
      <c r="D384" s="160">
        <v>2.8371071877821992</v>
      </c>
      <c r="E384" s="160">
        <v>1.8782905061441767E-2</v>
      </c>
      <c r="F384" s="160">
        <v>0</v>
      </c>
      <c r="G384" s="160">
        <v>0.26793777168355121</v>
      </c>
      <c r="H384" s="160">
        <v>3.2553583340366316E-2</v>
      </c>
      <c r="I384" s="160">
        <v>1.2487227931020381E-7</v>
      </c>
      <c r="J384" s="160">
        <v>3.1375986676783958</v>
      </c>
      <c r="K384" t="s">
        <v>38</v>
      </c>
      <c r="L384" t="s">
        <v>67</v>
      </c>
      <c r="M384" t="s">
        <v>83</v>
      </c>
      <c r="O384" s="183" t="str">
        <f t="shared" si="42"/>
        <v>*</v>
      </c>
      <c r="P384" s="183" t="str">
        <f t="shared" si="43"/>
        <v>*</v>
      </c>
      <c r="Q384" s="183">
        <f t="shared" si="44"/>
        <v>0</v>
      </c>
      <c r="R384" s="183" t="str">
        <f t="shared" si="45"/>
        <v>*</v>
      </c>
      <c r="S384" s="183" t="str">
        <f t="shared" si="46"/>
        <v>*</v>
      </c>
      <c r="T384" s="183" t="str">
        <f t="shared" si="47"/>
        <v>*</v>
      </c>
      <c r="U384" s="183" t="str">
        <f t="shared" si="48"/>
        <v>*</v>
      </c>
    </row>
    <row r="385" spans="1:21">
      <c r="A385" s="183" t="str">
        <f t="shared" si="41"/>
        <v>陸側ケース④いの町</v>
      </c>
      <c r="B385" t="s">
        <v>26</v>
      </c>
      <c r="C385">
        <v>25062</v>
      </c>
      <c r="D385" s="160">
        <v>126.43151048754882</v>
      </c>
      <c r="E385" s="160">
        <v>3.9902958531440875</v>
      </c>
      <c r="F385" s="160">
        <v>0</v>
      </c>
      <c r="G385" s="160">
        <v>7.6673713136216719</v>
      </c>
      <c r="H385" s="160">
        <v>2.6376145933240052</v>
      </c>
      <c r="I385" s="160">
        <v>2.8872456461606595E-5</v>
      </c>
      <c r="J385" s="160">
        <v>136.73652526695093</v>
      </c>
      <c r="K385" t="s">
        <v>38</v>
      </c>
      <c r="L385" t="s">
        <v>67</v>
      </c>
      <c r="M385" t="s">
        <v>83</v>
      </c>
      <c r="O385" s="183">
        <f t="shared" si="42"/>
        <v>130</v>
      </c>
      <c r="P385" s="183" t="str">
        <f t="shared" si="43"/>
        <v>*</v>
      </c>
      <c r="Q385" s="183">
        <f t="shared" si="44"/>
        <v>0</v>
      </c>
      <c r="R385" s="183">
        <f t="shared" si="45"/>
        <v>10</v>
      </c>
      <c r="S385" s="183" t="str">
        <f t="shared" si="46"/>
        <v>*</v>
      </c>
      <c r="T385" s="183" t="str">
        <f t="shared" si="47"/>
        <v>*</v>
      </c>
      <c r="U385" s="183">
        <f t="shared" si="48"/>
        <v>140</v>
      </c>
    </row>
    <row r="386" spans="1:21">
      <c r="A386" s="183" t="str">
        <f t="shared" si="41"/>
        <v>陸側ケース④仁淀川町</v>
      </c>
      <c r="B386" t="s">
        <v>27</v>
      </c>
      <c r="C386">
        <v>6500</v>
      </c>
      <c r="D386" s="160">
        <v>33.026206468524165</v>
      </c>
      <c r="E386" s="160">
        <v>0.23053176754962512</v>
      </c>
      <c r="F386" s="160">
        <v>0</v>
      </c>
      <c r="G386" s="160">
        <v>1.8860588592773211</v>
      </c>
      <c r="H386" s="160">
        <v>0.15778274279310719</v>
      </c>
      <c r="I386" s="160">
        <v>5.5315917436398232E-6</v>
      </c>
      <c r="J386" s="160">
        <v>35.070053602186341</v>
      </c>
      <c r="K386" t="s">
        <v>38</v>
      </c>
      <c r="L386" t="s">
        <v>67</v>
      </c>
      <c r="M386" t="s">
        <v>83</v>
      </c>
      <c r="O386" s="183">
        <f t="shared" si="42"/>
        <v>30</v>
      </c>
      <c r="P386" s="183" t="str">
        <f t="shared" si="43"/>
        <v>*</v>
      </c>
      <c r="Q386" s="183">
        <f t="shared" si="44"/>
        <v>0</v>
      </c>
      <c r="R386" s="183" t="str">
        <f t="shared" si="45"/>
        <v>*</v>
      </c>
      <c r="S386" s="183" t="str">
        <f t="shared" si="46"/>
        <v>*</v>
      </c>
      <c r="T386" s="183" t="str">
        <f t="shared" si="47"/>
        <v>*</v>
      </c>
      <c r="U386" s="183">
        <f t="shared" si="48"/>
        <v>40</v>
      </c>
    </row>
    <row r="387" spans="1:21">
      <c r="A387" s="183" t="str">
        <f t="shared" si="41"/>
        <v>陸側ケース④中土佐町</v>
      </c>
      <c r="B387" t="s">
        <v>28</v>
      </c>
      <c r="C387">
        <v>7584</v>
      </c>
      <c r="D387" s="160">
        <v>131.85976171172373</v>
      </c>
      <c r="E387" s="160">
        <v>3.6518988980444442</v>
      </c>
      <c r="F387" s="160">
        <v>1581.3950707273218</v>
      </c>
      <c r="G387" s="160">
        <v>3.8436374916300151</v>
      </c>
      <c r="H387" s="160">
        <v>14.347887120936988</v>
      </c>
      <c r="I387" s="160">
        <v>9.456492646461432E-6</v>
      </c>
      <c r="J387" s="160">
        <v>1731.446366508105</v>
      </c>
      <c r="K387" t="s">
        <v>38</v>
      </c>
      <c r="L387" t="s">
        <v>67</v>
      </c>
      <c r="M387" t="s">
        <v>83</v>
      </c>
      <c r="O387" s="183">
        <f t="shared" si="42"/>
        <v>130</v>
      </c>
      <c r="P387" s="183" t="str">
        <f t="shared" si="43"/>
        <v>*</v>
      </c>
      <c r="Q387" s="183">
        <f t="shared" si="44"/>
        <v>1600</v>
      </c>
      <c r="R387" s="183" t="str">
        <f t="shared" si="45"/>
        <v>*</v>
      </c>
      <c r="S387" s="183">
        <f t="shared" si="46"/>
        <v>10</v>
      </c>
      <c r="T387" s="183" t="str">
        <f t="shared" si="47"/>
        <v>*</v>
      </c>
      <c r="U387" s="183">
        <f t="shared" si="48"/>
        <v>1700</v>
      </c>
    </row>
    <row r="388" spans="1:21">
      <c r="A388" s="183" t="str">
        <f t="shared" ref="A388:A451" si="49">K388&amp;L388&amp;B388</f>
        <v>陸側ケース④佐川町</v>
      </c>
      <c r="B388" t="s">
        <v>29</v>
      </c>
      <c r="C388">
        <v>13951</v>
      </c>
      <c r="D388" s="160">
        <v>89.563125763351451</v>
      </c>
      <c r="E388" s="160">
        <v>2.840570564911284</v>
      </c>
      <c r="F388" s="160">
        <v>0</v>
      </c>
      <c r="G388" s="160">
        <v>1.7206530239537039</v>
      </c>
      <c r="H388" s="160">
        <v>0.96213114570077773</v>
      </c>
      <c r="I388" s="160">
        <v>3.1129952756529385E-5</v>
      </c>
      <c r="J388" s="160">
        <v>92.245941062958693</v>
      </c>
      <c r="K388" t="s">
        <v>38</v>
      </c>
      <c r="L388" t="s">
        <v>67</v>
      </c>
      <c r="M388" t="s">
        <v>83</v>
      </c>
      <c r="O388" s="183">
        <f t="shared" ref="O388:O451" si="50">IF(D388&gt;10000,ROUND(D388,-3),IF(D388&gt;1000,ROUND(D388,-2),IF(D388&gt;=5,IF(D388&lt;10,ROUND(D388,-1),ROUND(D388,-1)),IF(D388=0,0,"*"))))</f>
        <v>90</v>
      </c>
      <c r="P388" s="183" t="str">
        <f t="shared" ref="P388:P451" si="51">IF(E388&gt;10000,ROUND(E388,-3),IF(E388&gt;1000,ROUND(E388,-2),IF(E388&gt;=5,IF(E388&lt;10,ROUND(E388,-1),ROUND(E388,-1)),IF(E388=0,0,"*"))))</f>
        <v>*</v>
      </c>
      <c r="Q388" s="183">
        <f t="shared" ref="Q388:Q451" si="52">IF(F388&gt;10000,ROUND(F388,-3),IF(F388&gt;1000,ROUND(F388,-2),IF(F388&gt;=5,IF(F388&lt;10,ROUND(F388,-1),ROUND(F388,-1)),IF(F388=0,0,"*"))))</f>
        <v>0</v>
      </c>
      <c r="R388" s="183" t="str">
        <f t="shared" ref="R388:R451" si="53">IF(G388&gt;10000,ROUND(G388,-3),IF(G388&gt;1000,ROUND(G388,-2),IF(G388&gt;=5,IF(G388&lt;10,ROUND(G388,-1),ROUND(G388,-1)),IF(G388=0,0,"*"))))</f>
        <v>*</v>
      </c>
      <c r="S388" s="183" t="str">
        <f t="shared" ref="S388:S451" si="54">IF(H388&gt;10000,ROUND(H388,-3),IF(H388&gt;1000,ROUND(H388,-2),IF(H388&gt;=5,IF(H388&lt;10,ROUND(H388,-1),ROUND(H388,-1)),IF(H388=0,0,"*"))))</f>
        <v>*</v>
      </c>
      <c r="T388" s="183" t="str">
        <f t="shared" ref="T388:T451" si="55">IF(I388&gt;10000,ROUND(I388,-3),IF(I388&gt;1000,ROUND(I388,-2),IF(I388&gt;=5,IF(I388&lt;10,ROUND(I388,-1),ROUND(I388,-1)),IF(I388=0,0,"*"))))</f>
        <v>*</v>
      </c>
      <c r="U388" s="183">
        <f t="shared" ref="U388:U451" si="56">IF(J388&gt;10000,ROUND(J388,-3),IF(J388&gt;1000,ROUND(J388,-2),IF(J388&gt;=5,IF(J388&lt;10,ROUND(J388,-1),ROUND(J388,-1)),IF(J388=0,0,"*"))))</f>
        <v>90</v>
      </c>
    </row>
    <row r="389" spans="1:21">
      <c r="A389" s="183" t="str">
        <f t="shared" si="49"/>
        <v>陸側ケース④越知町</v>
      </c>
      <c r="B389" t="s">
        <v>30</v>
      </c>
      <c r="C389">
        <v>6374</v>
      </c>
      <c r="D389" s="160">
        <v>39.377941710045825</v>
      </c>
      <c r="E389" s="160">
        <v>0.81845172621076168</v>
      </c>
      <c r="F389" s="160">
        <v>0</v>
      </c>
      <c r="G389" s="160">
        <v>1.0199990454727166</v>
      </c>
      <c r="H389" s="160">
        <v>7.8531568393600484</v>
      </c>
      <c r="I389" s="160">
        <v>8.8949347758659571E-6</v>
      </c>
      <c r="J389" s="160">
        <v>48.25110648981336</v>
      </c>
      <c r="K389" t="s">
        <v>38</v>
      </c>
      <c r="L389" t="s">
        <v>67</v>
      </c>
      <c r="M389" t="s">
        <v>83</v>
      </c>
      <c r="O389" s="183">
        <f t="shared" si="50"/>
        <v>40</v>
      </c>
      <c r="P389" s="183" t="str">
        <f t="shared" si="51"/>
        <v>*</v>
      </c>
      <c r="Q389" s="183">
        <f t="shared" si="52"/>
        <v>0</v>
      </c>
      <c r="R389" s="183" t="str">
        <f t="shared" si="53"/>
        <v>*</v>
      </c>
      <c r="S389" s="183">
        <f t="shared" si="54"/>
        <v>10</v>
      </c>
      <c r="T389" s="183" t="str">
        <f t="shared" si="55"/>
        <v>*</v>
      </c>
      <c r="U389" s="183">
        <f t="shared" si="56"/>
        <v>50</v>
      </c>
    </row>
    <row r="390" spans="1:21">
      <c r="A390" s="183" t="str">
        <f t="shared" si="49"/>
        <v>陸側ケース④檮原町</v>
      </c>
      <c r="B390" t="s">
        <v>31</v>
      </c>
      <c r="C390">
        <v>3984</v>
      </c>
      <c r="D390" s="160">
        <v>34.156312943948464</v>
      </c>
      <c r="E390" s="160">
        <v>0.21374538397099552</v>
      </c>
      <c r="F390" s="160">
        <v>0</v>
      </c>
      <c r="G390" s="160">
        <v>1.4879886803228075</v>
      </c>
      <c r="H390" s="160">
        <v>0.19460116707931005</v>
      </c>
      <c r="I390" s="160">
        <v>4.1889787166957354E-6</v>
      </c>
      <c r="J390" s="160">
        <v>35.838906980329298</v>
      </c>
      <c r="K390" t="s">
        <v>38</v>
      </c>
      <c r="L390" t="s">
        <v>67</v>
      </c>
      <c r="M390" t="s">
        <v>83</v>
      </c>
      <c r="O390" s="183">
        <f t="shared" si="50"/>
        <v>30</v>
      </c>
      <c r="P390" s="183" t="str">
        <f t="shared" si="51"/>
        <v>*</v>
      </c>
      <c r="Q390" s="183">
        <f t="shared" si="52"/>
        <v>0</v>
      </c>
      <c r="R390" s="183" t="str">
        <f t="shared" si="53"/>
        <v>*</v>
      </c>
      <c r="S390" s="183" t="str">
        <f t="shared" si="54"/>
        <v>*</v>
      </c>
      <c r="T390" s="183" t="str">
        <f t="shared" si="55"/>
        <v>*</v>
      </c>
      <c r="U390" s="183">
        <f t="shared" si="56"/>
        <v>40</v>
      </c>
    </row>
    <row r="391" spans="1:21">
      <c r="A391" s="183" t="str">
        <f t="shared" si="49"/>
        <v>陸側ケース④日高村</v>
      </c>
      <c r="B391" t="s">
        <v>32</v>
      </c>
      <c r="C391">
        <v>5447</v>
      </c>
      <c r="D391" s="160">
        <v>17.597992571878109</v>
      </c>
      <c r="E391" s="160">
        <v>0.45159791431435525</v>
      </c>
      <c r="F391" s="160">
        <v>0</v>
      </c>
      <c r="G391" s="160">
        <v>1.0151049184924901</v>
      </c>
      <c r="H391" s="160">
        <v>0.11791578927520291</v>
      </c>
      <c r="I391" s="160">
        <v>6.6150529784335783E-6</v>
      </c>
      <c r="J391" s="160">
        <v>18.731019894698779</v>
      </c>
      <c r="K391" t="s">
        <v>38</v>
      </c>
      <c r="L391" t="s">
        <v>67</v>
      </c>
      <c r="M391" t="s">
        <v>83</v>
      </c>
      <c r="O391" s="183">
        <f t="shared" si="50"/>
        <v>20</v>
      </c>
      <c r="P391" s="183" t="str">
        <f t="shared" si="51"/>
        <v>*</v>
      </c>
      <c r="Q391" s="183">
        <f t="shared" si="52"/>
        <v>0</v>
      </c>
      <c r="R391" s="183" t="str">
        <f t="shared" si="53"/>
        <v>*</v>
      </c>
      <c r="S391" s="183" t="str">
        <f t="shared" si="54"/>
        <v>*</v>
      </c>
      <c r="T391" s="183" t="str">
        <f t="shared" si="55"/>
        <v>*</v>
      </c>
      <c r="U391" s="183">
        <f t="shared" si="56"/>
        <v>20</v>
      </c>
    </row>
    <row r="392" spans="1:21">
      <c r="A392" s="183" t="str">
        <f t="shared" si="49"/>
        <v>陸側ケース④津野町</v>
      </c>
      <c r="B392" t="s">
        <v>33</v>
      </c>
      <c r="C392">
        <v>6407</v>
      </c>
      <c r="D392" s="160">
        <v>66.834316007645924</v>
      </c>
      <c r="E392" s="160">
        <v>0.9757952824290741</v>
      </c>
      <c r="F392" s="160">
        <v>0</v>
      </c>
      <c r="G392" s="160">
        <v>3.218409762155177</v>
      </c>
      <c r="H392" s="160">
        <v>0.65340652184439296</v>
      </c>
      <c r="I392" s="160">
        <v>8.9168003003326304E-6</v>
      </c>
      <c r="J392" s="160">
        <v>70.706141208445786</v>
      </c>
      <c r="K392" t="s">
        <v>38</v>
      </c>
      <c r="L392" t="s">
        <v>67</v>
      </c>
      <c r="M392" t="s">
        <v>83</v>
      </c>
      <c r="O392" s="183">
        <f t="shared" si="50"/>
        <v>70</v>
      </c>
      <c r="P392" s="183" t="str">
        <f t="shared" si="51"/>
        <v>*</v>
      </c>
      <c r="Q392" s="183">
        <f t="shared" si="52"/>
        <v>0</v>
      </c>
      <c r="R392" s="183" t="str">
        <f t="shared" si="53"/>
        <v>*</v>
      </c>
      <c r="S392" s="183" t="str">
        <f t="shared" si="54"/>
        <v>*</v>
      </c>
      <c r="T392" s="183" t="str">
        <f t="shared" si="55"/>
        <v>*</v>
      </c>
      <c r="U392" s="183">
        <f t="shared" si="56"/>
        <v>70</v>
      </c>
    </row>
    <row r="393" spans="1:21">
      <c r="A393" s="183" t="str">
        <f t="shared" si="49"/>
        <v>陸側ケース④四万十町</v>
      </c>
      <c r="B393" t="s">
        <v>34</v>
      </c>
      <c r="C393">
        <v>18733</v>
      </c>
      <c r="D393" s="160">
        <v>308.52286058474164</v>
      </c>
      <c r="E393" s="160">
        <v>9.111869830648283</v>
      </c>
      <c r="F393" s="160">
        <v>277.99589541839072</v>
      </c>
      <c r="G393" s="160">
        <v>7.7726988093220708</v>
      </c>
      <c r="H393" s="160">
        <v>9.8531048923593403</v>
      </c>
      <c r="I393" s="160">
        <v>2.2668137588017037E-5</v>
      </c>
      <c r="J393" s="160">
        <v>604.14458237295128</v>
      </c>
      <c r="K393" t="s">
        <v>38</v>
      </c>
      <c r="L393" t="s">
        <v>67</v>
      </c>
      <c r="M393" t="s">
        <v>83</v>
      </c>
      <c r="O393" s="183">
        <f t="shared" si="50"/>
        <v>310</v>
      </c>
      <c r="P393" s="183">
        <f t="shared" si="51"/>
        <v>10</v>
      </c>
      <c r="Q393" s="183">
        <f t="shared" si="52"/>
        <v>280</v>
      </c>
      <c r="R393" s="183">
        <f t="shared" si="53"/>
        <v>10</v>
      </c>
      <c r="S393" s="183">
        <f t="shared" si="54"/>
        <v>10</v>
      </c>
      <c r="T393" s="183" t="str">
        <f t="shared" si="55"/>
        <v>*</v>
      </c>
      <c r="U393" s="183">
        <f t="shared" si="56"/>
        <v>600</v>
      </c>
    </row>
    <row r="394" spans="1:21">
      <c r="A394" s="183" t="str">
        <f t="shared" si="49"/>
        <v>陸側ケース④大月町</v>
      </c>
      <c r="B394" t="s">
        <v>35</v>
      </c>
      <c r="C394">
        <v>5783</v>
      </c>
      <c r="D394" s="160">
        <v>0.12543629905782411</v>
      </c>
      <c r="E394" s="160">
        <v>0.21181976700663738</v>
      </c>
      <c r="F394" s="160">
        <v>677.00194286935482</v>
      </c>
      <c r="G394" s="160">
        <v>3.2767237882003503E-2</v>
      </c>
      <c r="H394" s="160">
        <v>4.0700894142064206E-4</v>
      </c>
      <c r="I394" s="160">
        <v>1.0451760024810202E-6</v>
      </c>
      <c r="J394" s="160">
        <v>677.16055446041207</v>
      </c>
      <c r="K394" t="s">
        <v>38</v>
      </c>
      <c r="L394" t="s">
        <v>67</v>
      </c>
      <c r="M394" t="s">
        <v>83</v>
      </c>
      <c r="O394" s="183" t="str">
        <f t="shared" si="50"/>
        <v>*</v>
      </c>
      <c r="P394" s="183" t="str">
        <f t="shared" si="51"/>
        <v>*</v>
      </c>
      <c r="Q394" s="183">
        <f t="shared" si="52"/>
        <v>680</v>
      </c>
      <c r="R394" s="183" t="str">
        <f t="shared" si="53"/>
        <v>*</v>
      </c>
      <c r="S394" s="183" t="str">
        <f t="shared" si="54"/>
        <v>*</v>
      </c>
      <c r="T394" s="183" t="str">
        <f t="shared" si="55"/>
        <v>*</v>
      </c>
      <c r="U394" s="183">
        <f t="shared" si="56"/>
        <v>680</v>
      </c>
    </row>
    <row r="395" spans="1:21">
      <c r="A395" s="183" t="str">
        <f t="shared" si="49"/>
        <v>陸側ケース④三原村</v>
      </c>
      <c r="B395" t="s">
        <v>36</v>
      </c>
      <c r="C395">
        <v>1681</v>
      </c>
      <c r="D395" s="160">
        <v>2.0183775169888252</v>
      </c>
      <c r="E395" s="160">
        <v>0.15676221599159262</v>
      </c>
      <c r="F395" s="160">
        <v>0</v>
      </c>
      <c r="G395" s="160">
        <v>8.8068417509026525E-2</v>
      </c>
      <c r="H395" s="160">
        <v>1.8847330380087117E-2</v>
      </c>
      <c r="I395" s="160">
        <v>1.162347220233836E-6</v>
      </c>
      <c r="J395" s="160">
        <v>2.125294427225159</v>
      </c>
      <c r="K395" t="s">
        <v>38</v>
      </c>
      <c r="L395" t="s">
        <v>67</v>
      </c>
      <c r="M395" t="s">
        <v>83</v>
      </c>
      <c r="O395" s="183" t="str">
        <f t="shared" si="50"/>
        <v>*</v>
      </c>
      <c r="P395" s="183" t="str">
        <f t="shared" si="51"/>
        <v>*</v>
      </c>
      <c r="Q395" s="183">
        <f t="shared" si="52"/>
        <v>0</v>
      </c>
      <c r="R395" s="183" t="str">
        <f t="shared" si="53"/>
        <v>*</v>
      </c>
      <c r="S395" s="183" t="str">
        <f t="shared" si="54"/>
        <v>*</v>
      </c>
      <c r="T395" s="183" t="str">
        <f t="shared" si="55"/>
        <v>*</v>
      </c>
      <c r="U395" s="183" t="str">
        <f t="shared" si="56"/>
        <v>*</v>
      </c>
    </row>
    <row r="396" spans="1:21">
      <c r="A396" s="183" t="str">
        <f t="shared" si="49"/>
        <v>陸側ケース④黒潮町</v>
      </c>
      <c r="B396" t="s">
        <v>37</v>
      </c>
      <c r="C396">
        <v>12366</v>
      </c>
      <c r="D396" s="160">
        <v>152.3590274040811</v>
      </c>
      <c r="E396" s="160">
        <v>6.6156105603673279</v>
      </c>
      <c r="F396" s="160">
        <v>1463.9930055801747</v>
      </c>
      <c r="G396" s="160">
        <v>5.0824099152007554</v>
      </c>
      <c r="H396" s="160">
        <v>5.4335318025642128</v>
      </c>
      <c r="I396" s="160">
        <v>2.7720587890811108E-5</v>
      </c>
      <c r="J396" s="160">
        <v>1626.8680024226087</v>
      </c>
      <c r="K396" t="s">
        <v>38</v>
      </c>
      <c r="L396" t="s">
        <v>67</v>
      </c>
      <c r="M396" t="s">
        <v>83</v>
      </c>
      <c r="O396" s="183">
        <f t="shared" si="50"/>
        <v>150</v>
      </c>
      <c r="P396" s="183">
        <f t="shared" si="51"/>
        <v>10</v>
      </c>
      <c r="Q396" s="183">
        <f t="shared" si="52"/>
        <v>1500</v>
      </c>
      <c r="R396" s="183">
        <f t="shared" si="53"/>
        <v>10</v>
      </c>
      <c r="S396" s="183">
        <f t="shared" si="54"/>
        <v>10</v>
      </c>
      <c r="T396" s="183" t="str">
        <f t="shared" si="55"/>
        <v>*</v>
      </c>
      <c r="U396" s="183">
        <f t="shared" si="56"/>
        <v>1600</v>
      </c>
    </row>
    <row r="397" spans="1:21">
      <c r="A397" s="183" t="str">
        <f t="shared" si="49"/>
        <v>陸側ケース④合計</v>
      </c>
      <c r="B397" t="s">
        <v>84</v>
      </c>
      <c r="C397">
        <v>764456</v>
      </c>
      <c r="D397" s="160">
        <v>5166.9724240108017</v>
      </c>
      <c r="E397" s="160">
        <v>280.97014514264851</v>
      </c>
      <c r="F397" s="160">
        <v>35650.153245475063</v>
      </c>
      <c r="G397" s="160">
        <v>112.36145282022795</v>
      </c>
      <c r="H397" s="160">
        <v>504.41819987695607</v>
      </c>
      <c r="I397" s="160">
        <v>2.6830810158270635E-3</v>
      </c>
      <c r="J397" s="160">
        <v>41433.908005264064</v>
      </c>
      <c r="K397" t="s">
        <v>38</v>
      </c>
      <c r="L397" t="s">
        <v>67</v>
      </c>
      <c r="M397" t="s">
        <v>83</v>
      </c>
      <c r="O397" s="183">
        <f t="shared" si="50"/>
        <v>5200</v>
      </c>
      <c r="P397" s="183">
        <f t="shared" si="51"/>
        <v>280</v>
      </c>
      <c r="Q397" s="183">
        <f t="shared" si="52"/>
        <v>36000</v>
      </c>
      <c r="R397" s="183">
        <f t="shared" si="53"/>
        <v>110</v>
      </c>
      <c r="S397" s="183">
        <f t="shared" si="54"/>
        <v>500</v>
      </c>
      <c r="T397" s="183" t="str">
        <f t="shared" si="55"/>
        <v>*</v>
      </c>
      <c r="U397" s="183">
        <f t="shared" si="56"/>
        <v>41000</v>
      </c>
    </row>
    <row r="398" spans="1:21">
      <c r="A398" s="183" t="str">
        <f t="shared" si="49"/>
        <v>陸側ケース④0</v>
      </c>
      <c r="B398">
        <v>0</v>
      </c>
      <c r="C398">
        <v>0</v>
      </c>
      <c r="D398" s="160">
        <v>0</v>
      </c>
      <c r="E398" s="160">
        <v>0</v>
      </c>
      <c r="F398" s="160">
        <v>0</v>
      </c>
      <c r="G398" s="160">
        <v>0</v>
      </c>
      <c r="H398" s="160">
        <v>0</v>
      </c>
      <c r="I398" s="160">
        <v>0</v>
      </c>
      <c r="J398" s="160">
        <v>0</v>
      </c>
      <c r="K398" t="s">
        <v>38</v>
      </c>
      <c r="L398" t="s">
        <v>67</v>
      </c>
      <c r="M398">
        <v>0</v>
      </c>
      <c r="O398" s="183">
        <f t="shared" si="50"/>
        <v>0</v>
      </c>
      <c r="P398" s="183">
        <f t="shared" si="51"/>
        <v>0</v>
      </c>
      <c r="Q398" s="183">
        <f t="shared" si="52"/>
        <v>0</v>
      </c>
      <c r="R398" s="183">
        <f t="shared" si="53"/>
        <v>0</v>
      </c>
      <c r="S398" s="183">
        <f t="shared" si="54"/>
        <v>0</v>
      </c>
      <c r="T398" s="183">
        <f t="shared" si="55"/>
        <v>0</v>
      </c>
      <c r="U398" s="183">
        <f t="shared" si="56"/>
        <v>0</v>
      </c>
    </row>
    <row r="399" spans="1:21">
      <c r="A399" s="183" t="str">
        <f t="shared" si="49"/>
        <v>陸側ケース④死者数</v>
      </c>
      <c r="B399" t="s">
        <v>80</v>
      </c>
      <c r="C399">
        <v>0</v>
      </c>
      <c r="D399" s="160">
        <v>0</v>
      </c>
      <c r="E399" s="160">
        <v>0</v>
      </c>
      <c r="F399" s="160">
        <v>0</v>
      </c>
      <c r="G399" s="160">
        <v>0</v>
      </c>
      <c r="H399" s="160">
        <v>0</v>
      </c>
      <c r="I399" s="160">
        <v>0</v>
      </c>
      <c r="J399" s="160">
        <v>0</v>
      </c>
      <c r="K399" t="s">
        <v>38</v>
      </c>
      <c r="L399" t="s">
        <v>67</v>
      </c>
      <c r="M399">
        <v>0</v>
      </c>
      <c r="O399" s="183">
        <f t="shared" si="50"/>
        <v>0</v>
      </c>
      <c r="P399" s="183">
        <f t="shared" si="51"/>
        <v>0</v>
      </c>
      <c r="Q399" s="183">
        <f t="shared" si="52"/>
        <v>0</v>
      </c>
      <c r="R399" s="183">
        <f t="shared" si="53"/>
        <v>0</v>
      </c>
      <c r="S399" s="183">
        <f t="shared" si="54"/>
        <v>0</v>
      </c>
      <c r="T399" s="183">
        <f t="shared" si="55"/>
        <v>0</v>
      </c>
      <c r="U399" s="183">
        <f t="shared" si="56"/>
        <v>0</v>
      </c>
    </row>
    <row r="400" spans="1:21">
      <c r="A400" s="183" t="str">
        <f t="shared" si="49"/>
        <v>陸側ケース④地震動：陸側ケース、津波ケース④、夏12時、早期避難率20%</v>
      </c>
      <c r="B400" t="s">
        <v>101</v>
      </c>
      <c r="C400">
        <v>0</v>
      </c>
      <c r="D400" s="160">
        <v>0</v>
      </c>
      <c r="E400" s="160">
        <v>0</v>
      </c>
      <c r="F400" s="160">
        <v>0</v>
      </c>
      <c r="G400" s="160">
        <v>0</v>
      </c>
      <c r="H400" s="160">
        <v>0</v>
      </c>
      <c r="I400" s="160">
        <v>0</v>
      </c>
      <c r="J400" s="160">
        <v>0</v>
      </c>
      <c r="K400" t="s">
        <v>38</v>
      </c>
      <c r="L400" t="s">
        <v>67</v>
      </c>
      <c r="M400">
        <v>0</v>
      </c>
      <c r="O400" s="183">
        <f t="shared" si="50"/>
        <v>0</v>
      </c>
      <c r="P400" s="183">
        <f t="shared" si="51"/>
        <v>0</v>
      </c>
      <c r="Q400" s="183">
        <f t="shared" si="52"/>
        <v>0</v>
      </c>
      <c r="R400" s="183">
        <f t="shared" si="53"/>
        <v>0</v>
      </c>
      <c r="S400" s="183">
        <f t="shared" si="54"/>
        <v>0</v>
      </c>
      <c r="T400" s="183">
        <f t="shared" si="55"/>
        <v>0</v>
      </c>
      <c r="U400" s="183">
        <f t="shared" si="56"/>
        <v>0</v>
      </c>
    </row>
    <row r="401" spans="1:21">
      <c r="A401" s="183" t="str">
        <f t="shared" si="49"/>
        <v>陸側ケース④市町村名</v>
      </c>
      <c r="B401" t="s">
        <v>86</v>
      </c>
      <c r="C401" t="s">
        <v>87</v>
      </c>
      <c r="D401" s="160" t="s">
        <v>88</v>
      </c>
      <c r="E401" s="160">
        <v>0</v>
      </c>
      <c r="F401" s="160" t="s">
        <v>89</v>
      </c>
      <c r="G401" s="160" t="s">
        <v>90</v>
      </c>
      <c r="H401" s="160" t="s">
        <v>91</v>
      </c>
      <c r="I401" s="160" t="s">
        <v>92</v>
      </c>
      <c r="J401" s="160" t="s">
        <v>84</v>
      </c>
      <c r="K401" t="s">
        <v>38</v>
      </c>
      <c r="L401" t="s">
        <v>67</v>
      </c>
      <c r="M401">
        <v>0</v>
      </c>
      <c r="O401" s="183" t="e">
        <f t="shared" si="50"/>
        <v>#VALUE!</v>
      </c>
      <c r="P401" s="183">
        <f t="shared" si="51"/>
        <v>0</v>
      </c>
      <c r="Q401" s="183" t="e">
        <f t="shared" si="52"/>
        <v>#VALUE!</v>
      </c>
      <c r="R401" s="183" t="e">
        <f t="shared" si="53"/>
        <v>#VALUE!</v>
      </c>
      <c r="S401" s="183" t="e">
        <f t="shared" si="54"/>
        <v>#VALUE!</v>
      </c>
      <c r="T401" s="183" t="e">
        <f t="shared" si="55"/>
        <v>#VALUE!</v>
      </c>
      <c r="U401" s="183" t="e">
        <f t="shared" si="56"/>
        <v>#VALUE!</v>
      </c>
    </row>
    <row r="402" spans="1:21">
      <c r="A402" s="183" t="str">
        <f t="shared" si="49"/>
        <v>陸側ケース④0</v>
      </c>
      <c r="B402">
        <v>0</v>
      </c>
      <c r="C402">
        <v>0</v>
      </c>
      <c r="D402" s="160">
        <v>0</v>
      </c>
      <c r="E402" s="160" t="s">
        <v>93</v>
      </c>
      <c r="F402" s="160">
        <v>0</v>
      </c>
      <c r="G402" s="160">
        <v>0</v>
      </c>
      <c r="H402" s="160">
        <v>0</v>
      </c>
      <c r="I402" s="160">
        <v>0</v>
      </c>
      <c r="J402" s="160">
        <v>0</v>
      </c>
      <c r="K402" t="s">
        <v>38</v>
      </c>
      <c r="L402" t="s">
        <v>67</v>
      </c>
      <c r="M402">
        <v>0</v>
      </c>
      <c r="O402" s="183">
        <f t="shared" si="50"/>
        <v>0</v>
      </c>
      <c r="P402" s="183" t="e">
        <f t="shared" si="51"/>
        <v>#VALUE!</v>
      </c>
      <c r="Q402" s="183">
        <f t="shared" si="52"/>
        <v>0</v>
      </c>
      <c r="R402" s="183">
        <f t="shared" si="53"/>
        <v>0</v>
      </c>
      <c r="S402" s="183">
        <f t="shared" si="54"/>
        <v>0</v>
      </c>
      <c r="T402" s="183">
        <f t="shared" si="55"/>
        <v>0</v>
      </c>
      <c r="U402" s="183">
        <f t="shared" si="56"/>
        <v>0</v>
      </c>
    </row>
    <row r="403" spans="1:21">
      <c r="A403" s="183" t="str">
        <f t="shared" si="49"/>
        <v>陸側ケース④0</v>
      </c>
      <c r="B403">
        <v>0</v>
      </c>
      <c r="C403">
        <v>0</v>
      </c>
      <c r="D403" s="160">
        <v>0</v>
      </c>
      <c r="E403" s="160">
        <v>0</v>
      </c>
      <c r="F403" s="160">
        <v>0</v>
      </c>
      <c r="G403" s="160">
        <v>0</v>
      </c>
      <c r="H403" s="160">
        <v>0</v>
      </c>
      <c r="I403" s="160">
        <v>0</v>
      </c>
      <c r="J403" s="160">
        <v>0</v>
      </c>
      <c r="K403" t="s">
        <v>38</v>
      </c>
      <c r="L403" t="s">
        <v>67</v>
      </c>
      <c r="M403">
        <v>0</v>
      </c>
      <c r="O403" s="183">
        <f t="shared" si="50"/>
        <v>0</v>
      </c>
      <c r="P403" s="183">
        <f t="shared" si="51"/>
        <v>0</v>
      </c>
      <c r="Q403" s="183">
        <f t="shared" si="52"/>
        <v>0</v>
      </c>
      <c r="R403" s="183">
        <f t="shared" si="53"/>
        <v>0</v>
      </c>
      <c r="S403" s="183">
        <f t="shared" si="54"/>
        <v>0</v>
      </c>
      <c r="T403" s="183">
        <f t="shared" si="55"/>
        <v>0</v>
      </c>
      <c r="U403" s="183">
        <f t="shared" si="56"/>
        <v>0</v>
      </c>
    </row>
    <row r="404" spans="1:21">
      <c r="A404" s="183" t="str">
        <f t="shared" si="49"/>
        <v>陸側ケース④0</v>
      </c>
      <c r="B404">
        <v>0</v>
      </c>
      <c r="C404">
        <v>0</v>
      </c>
      <c r="D404" s="160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t="s">
        <v>38</v>
      </c>
      <c r="L404" t="s">
        <v>67</v>
      </c>
      <c r="M404">
        <v>0</v>
      </c>
      <c r="O404" s="183">
        <f t="shared" si="50"/>
        <v>0</v>
      </c>
      <c r="P404" s="183">
        <f t="shared" si="51"/>
        <v>0</v>
      </c>
      <c r="Q404" s="183">
        <f t="shared" si="52"/>
        <v>0</v>
      </c>
      <c r="R404" s="183">
        <f t="shared" si="53"/>
        <v>0</v>
      </c>
      <c r="S404" s="183">
        <f t="shared" si="54"/>
        <v>0</v>
      </c>
      <c r="T404" s="183">
        <f t="shared" si="55"/>
        <v>0</v>
      </c>
      <c r="U404" s="183">
        <f t="shared" si="56"/>
        <v>0</v>
      </c>
    </row>
    <row r="405" spans="1:21">
      <c r="A405" s="183" t="str">
        <f t="shared" si="49"/>
        <v>陸側ケース④高知市</v>
      </c>
      <c r="B405" t="s">
        <v>4</v>
      </c>
      <c r="C405">
        <v>353217</v>
      </c>
      <c r="D405" s="160">
        <v>2076.1276176325091</v>
      </c>
      <c r="E405" s="160">
        <v>96.687168895989345</v>
      </c>
      <c r="F405" s="160">
        <v>6325.7571228289544</v>
      </c>
      <c r="G405" s="160">
        <v>29.156267448497747</v>
      </c>
      <c r="H405" s="160">
        <v>360.00199914091894</v>
      </c>
      <c r="I405" s="160">
        <v>1.2138411541357856</v>
      </c>
      <c r="J405" s="160">
        <v>8792.2568482050174</v>
      </c>
      <c r="K405" t="s">
        <v>38</v>
      </c>
      <c r="L405" t="s">
        <v>67</v>
      </c>
      <c r="M405" t="s">
        <v>94</v>
      </c>
      <c r="O405" s="183">
        <f t="shared" si="50"/>
        <v>2100</v>
      </c>
      <c r="P405" s="183">
        <f t="shared" si="51"/>
        <v>100</v>
      </c>
      <c r="Q405" s="183">
        <f t="shared" si="52"/>
        <v>6300</v>
      </c>
      <c r="R405" s="183">
        <f t="shared" si="53"/>
        <v>30</v>
      </c>
      <c r="S405" s="183">
        <f t="shared" si="54"/>
        <v>360</v>
      </c>
      <c r="T405" s="183" t="str">
        <f t="shared" si="55"/>
        <v>*</v>
      </c>
      <c r="U405" s="183">
        <f t="shared" si="56"/>
        <v>8800</v>
      </c>
    </row>
    <row r="406" spans="1:21">
      <c r="A406" s="183" t="str">
        <f t="shared" si="49"/>
        <v>陸側ケース④室戸市</v>
      </c>
      <c r="B406" t="s">
        <v>5</v>
      </c>
      <c r="C406">
        <v>14904</v>
      </c>
      <c r="D406" s="160">
        <v>17.534702952075449</v>
      </c>
      <c r="E406" s="160">
        <v>1.2898388515556889</v>
      </c>
      <c r="F406" s="160">
        <v>2231.7405328360296</v>
      </c>
      <c r="G406" s="160">
        <v>0.60274164005488884</v>
      </c>
      <c r="H406" s="160">
        <v>0.48082793509803889</v>
      </c>
      <c r="I406" s="160">
        <v>7.2537991464349744E-3</v>
      </c>
      <c r="J406" s="160">
        <v>2250.3660591624043</v>
      </c>
      <c r="K406" t="s">
        <v>38</v>
      </c>
      <c r="L406" t="s">
        <v>67</v>
      </c>
      <c r="M406" t="s">
        <v>94</v>
      </c>
      <c r="O406" s="183">
        <f t="shared" si="50"/>
        <v>20</v>
      </c>
      <c r="P406" s="183" t="str">
        <f t="shared" si="51"/>
        <v>*</v>
      </c>
      <c r="Q406" s="183">
        <f t="shared" si="52"/>
        <v>2200</v>
      </c>
      <c r="R406" s="183" t="str">
        <f t="shared" si="53"/>
        <v>*</v>
      </c>
      <c r="S406" s="183" t="str">
        <f t="shared" si="54"/>
        <v>*</v>
      </c>
      <c r="T406" s="183" t="str">
        <f t="shared" si="55"/>
        <v>*</v>
      </c>
      <c r="U406" s="183">
        <f t="shared" si="56"/>
        <v>2300</v>
      </c>
    </row>
    <row r="407" spans="1:21">
      <c r="A407" s="183" t="str">
        <f t="shared" si="49"/>
        <v>陸側ケース④安芸市</v>
      </c>
      <c r="B407" t="s">
        <v>6</v>
      </c>
      <c r="C407">
        <v>19587</v>
      </c>
      <c r="D407" s="160">
        <v>207.450569531989</v>
      </c>
      <c r="E407" s="160">
        <v>9.9319510822606496</v>
      </c>
      <c r="F407" s="160">
        <v>476.24837138676065</v>
      </c>
      <c r="G407" s="160">
        <v>3.4222918425470672</v>
      </c>
      <c r="H407" s="160">
        <v>45.525036527607561</v>
      </c>
      <c r="I407" s="160">
        <v>2.1111195190743812E-2</v>
      </c>
      <c r="J407" s="160">
        <v>732.66738048409513</v>
      </c>
      <c r="K407" t="s">
        <v>38</v>
      </c>
      <c r="L407" t="s">
        <v>67</v>
      </c>
      <c r="M407" t="s">
        <v>94</v>
      </c>
      <c r="O407" s="183">
        <f t="shared" si="50"/>
        <v>210</v>
      </c>
      <c r="P407" s="183">
        <f t="shared" si="51"/>
        <v>10</v>
      </c>
      <c r="Q407" s="183">
        <f t="shared" si="52"/>
        <v>480</v>
      </c>
      <c r="R407" s="183" t="str">
        <f t="shared" si="53"/>
        <v>*</v>
      </c>
      <c r="S407" s="183">
        <f t="shared" si="54"/>
        <v>50</v>
      </c>
      <c r="T407" s="183" t="str">
        <f t="shared" si="55"/>
        <v>*</v>
      </c>
      <c r="U407" s="183">
        <f t="shared" si="56"/>
        <v>730</v>
      </c>
    </row>
    <row r="408" spans="1:21">
      <c r="A408" s="183" t="str">
        <f t="shared" si="49"/>
        <v>陸側ケース④南国市</v>
      </c>
      <c r="B408" t="s">
        <v>7</v>
      </c>
      <c r="C408">
        <v>52216</v>
      </c>
      <c r="D408" s="160">
        <v>388.59323232490891</v>
      </c>
      <c r="E408" s="160">
        <v>12.15173236195406</v>
      </c>
      <c r="F408" s="160">
        <v>2319.6373735283091</v>
      </c>
      <c r="G408" s="160">
        <v>1.8951560720905374</v>
      </c>
      <c r="H408" s="160">
        <v>25.298505944314229</v>
      </c>
      <c r="I408" s="160">
        <v>9.3388809603318065E-2</v>
      </c>
      <c r="J408" s="160">
        <v>2735.5176566792261</v>
      </c>
      <c r="K408" t="s">
        <v>38</v>
      </c>
      <c r="L408" t="s">
        <v>67</v>
      </c>
      <c r="M408" t="s">
        <v>94</v>
      </c>
      <c r="O408" s="183">
        <f t="shared" si="50"/>
        <v>390</v>
      </c>
      <c r="P408" s="183">
        <f t="shared" si="51"/>
        <v>10</v>
      </c>
      <c r="Q408" s="183">
        <f t="shared" si="52"/>
        <v>2300</v>
      </c>
      <c r="R408" s="183" t="str">
        <f t="shared" si="53"/>
        <v>*</v>
      </c>
      <c r="S408" s="183">
        <f t="shared" si="54"/>
        <v>30</v>
      </c>
      <c r="T408" s="183" t="str">
        <f t="shared" si="55"/>
        <v>*</v>
      </c>
      <c r="U408" s="183">
        <f t="shared" si="56"/>
        <v>2700</v>
      </c>
    </row>
    <row r="409" spans="1:21">
      <c r="A409" s="183" t="str">
        <f t="shared" si="49"/>
        <v>陸側ケース④土佐市</v>
      </c>
      <c r="B409" t="s">
        <v>8</v>
      </c>
      <c r="C409">
        <v>26818</v>
      </c>
      <c r="D409" s="160">
        <v>63.643405366266528</v>
      </c>
      <c r="E409" s="160">
        <v>3.3529191410802346</v>
      </c>
      <c r="F409" s="160">
        <v>1594.1624007972327</v>
      </c>
      <c r="G409" s="160">
        <v>2.3710583800088796</v>
      </c>
      <c r="H409" s="160">
        <v>1.6042653846852692</v>
      </c>
      <c r="I409" s="160">
        <v>2.7172851067350463E-2</v>
      </c>
      <c r="J409" s="160">
        <v>1661.8083027792609</v>
      </c>
      <c r="K409" t="s">
        <v>38</v>
      </c>
      <c r="L409" t="s">
        <v>67</v>
      </c>
      <c r="M409" t="s">
        <v>94</v>
      </c>
      <c r="O409" s="183">
        <f t="shared" si="50"/>
        <v>60</v>
      </c>
      <c r="P409" s="183" t="str">
        <f t="shared" si="51"/>
        <v>*</v>
      </c>
      <c r="Q409" s="183">
        <f t="shared" si="52"/>
        <v>1600</v>
      </c>
      <c r="R409" s="183" t="str">
        <f t="shared" si="53"/>
        <v>*</v>
      </c>
      <c r="S409" s="183" t="str">
        <f t="shared" si="54"/>
        <v>*</v>
      </c>
      <c r="T409" s="183" t="str">
        <f t="shared" si="55"/>
        <v>*</v>
      </c>
      <c r="U409" s="183">
        <f t="shared" si="56"/>
        <v>1700</v>
      </c>
    </row>
    <row r="410" spans="1:21">
      <c r="A410" s="183" t="str">
        <f t="shared" si="49"/>
        <v>陸側ケース④須崎市</v>
      </c>
      <c r="B410" t="s">
        <v>9</v>
      </c>
      <c r="C410">
        <v>25623</v>
      </c>
      <c r="D410" s="160">
        <v>58.876679811210323</v>
      </c>
      <c r="E410" s="160">
        <v>2.2012457704374353</v>
      </c>
      <c r="F410" s="160">
        <v>1847.8166972768893</v>
      </c>
      <c r="G410" s="160">
        <v>2.1469290811152311</v>
      </c>
      <c r="H410" s="160">
        <v>2.908960754017571</v>
      </c>
      <c r="I410" s="160">
        <v>1.4281777726308334E-2</v>
      </c>
      <c r="J410" s="160">
        <v>1911.7635487009588</v>
      </c>
      <c r="K410" t="s">
        <v>38</v>
      </c>
      <c r="L410" t="s">
        <v>67</v>
      </c>
      <c r="M410" t="s">
        <v>94</v>
      </c>
      <c r="O410" s="183">
        <f t="shared" si="50"/>
        <v>60</v>
      </c>
      <c r="P410" s="183" t="str">
        <f t="shared" si="51"/>
        <v>*</v>
      </c>
      <c r="Q410" s="183">
        <f t="shared" si="52"/>
        <v>1800</v>
      </c>
      <c r="R410" s="183" t="str">
        <f t="shared" si="53"/>
        <v>*</v>
      </c>
      <c r="S410" s="183" t="str">
        <f t="shared" si="54"/>
        <v>*</v>
      </c>
      <c r="T410" s="183" t="str">
        <f t="shared" si="55"/>
        <v>*</v>
      </c>
      <c r="U410" s="183">
        <f t="shared" si="56"/>
        <v>1900</v>
      </c>
    </row>
    <row r="411" spans="1:21">
      <c r="A411" s="183" t="str">
        <f t="shared" si="49"/>
        <v>陸側ケース④宿毛市</v>
      </c>
      <c r="B411" t="s">
        <v>10</v>
      </c>
      <c r="C411">
        <v>23137</v>
      </c>
      <c r="D411" s="160">
        <v>5.7767041136185604</v>
      </c>
      <c r="E411" s="160">
        <v>0.71991430819286817</v>
      </c>
      <c r="F411" s="160">
        <v>676.48539305721238</v>
      </c>
      <c r="G411" s="160">
        <v>0.29428691541516039</v>
      </c>
      <c r="H411" s="160">
        <v>0.12770815500366256</v>
      </c>
      <c r="I411" s="160">
        <v>5.7616101529049182E-3</v>
      </c>
      <c r="J411" s="160">
        <v>682.68985385140263</v>
      </c>
      <c r="K411" t="s">
        <v>38</v>
      </c>
      <c r="L411" t="s">
        <v>67</v>
      </c>
      <c r="M411" t="s">
        <v>94</v>
      </c>
      <c r="O411" s="183">
        <f t="shared" si="50"/>
        <v>10</v>
      </c>
      <c r="P411" s="183" t="str">
        <f t="shared" si="51"/>
        <v>*</v>
      </c>
      <c r="Q411" s="183">
        <f t="shared" si="52"/>
        <v>680</v>
      </c>
      <c r="R411" s="183" t="str">
        <f t="shared" si="53"/>
        <v>*</v>
      </c>
      <c r="S411" s="183" t="str">
        <f t="shared" si="54"/>
        <v>*</v>
      </c>
      <c r="T411" s="183" t="str">
        <f t="shared" si="55"/>
        <v>*</v>
      </c>
      <c r="U411" s="183">
        <f t="shared" si="56"/>
        <v>680</v>
      </c>
    </row>
    <row r="412" spans="1:21">
      <c r="A412" s="183" t="str">
        <f t="shared" si="49"/>
        <v>陸側ケース④土佐清水市</v>
      </c>
      <c r="B412" t="s">
        <v>11</v>
      </c>
      <c r="C412">
        <v>15786</v>
      </c>
      <c r="D412" s="160">
        <v>9.6744185196341252</v>
      </c>
      <c r="E412" s="160">
        <v>1.2591881584985836</v>
      </c>
      <c r="F412" s="160">
        <v>1665.5016709167644</v>
      </c>
      <c r="G412" s="160">
        <v>0.36593007348883261</v>
      </c>
      <c r="H412" s="160">
        <v>0.26995333416063633</v>
      </c>
      <c r="I412" s="160">
        <v>6.5849271523808683E-3</v>
      </c>
      <c r="J412" s="160">
        <v>1675.8185577712004</v>
      </c>
      <c r="K412" t="s">
        <v>38</v>
      </c>
      <c r="L412" t="s">
        <v>67</v>
      </c>
      <c r="M412" t="s">
        <v>94</v>
      </c>
      <c r="O412" s="183">
        <f t="shared" si="50"/>
        <v>10</v>
      </c>
      <c r="P412" s="183" t="str">
        <f t="shared" si="51"/>
        <v>*</v>
      </c>
      <c r="Q412" s="183">
        <f t="shared" si="52"/>
        <v>1700</v>
      </c>
      <c r="R412" s="183" t="str">
        <f t="shared" si="53"/>
        <v>*</v>
      </c>
      <c r="S412" s="183" t="str">
        <f t="shared" si="54"/>
        <v>*</v>
      </c>
      <c r="T412" s="183" t="str">
        <f t="shared" si="55"/>
        <v>*</v>
      </c>
      <c r="U412" s="183">
        <f t="shared" si="56"/>
        <v>1700</v>
      </c>
    </row>
    <row r="413" spans="1:21">
      <c r="A413" s="183" t="str">
        <f t="shared" si="49"/>
        <v>陸側ケース④四万十市</v>
      </c>
      <c r="B413" t="s">
        <v>12</v>
      </c>
      <c r="C413">
        <v>37078</v>
      </c>
      <c r="D413" s="160">
        <v>51.350791247676604</v>
      </c>
      <c r="E413" s="160">
        <v>3.040314284741354</v>
      </c>
      <c r="F413" s="160">
        <v>397.20565473173514</v>
      </c>
      <c r="G413" s="160">
        <v>3.270283206236468</v>
      </c>
      <c r="H413" s="160">
        <v>0.84323618790929533</v>
      </c>
      <c r="I413" s="160">
        <v>1.6724721739093375E-2</v>
      </c>
      <c r="J413" s="160">
        <v>452.68669009529657</v>
      </c>
      <c r="K413" t="s">
        <v>38</v>
      </c>
      <c r="L413" t="s">
        <v>67</v>
      </c>
      <c r="M413" t="s">
        <v>94</v>
      </c>
      <c r="O413" s="183">
        <f t="shared" si="50"/>
        <v>50</v>
      </c>
      <c r="P413" s="183" t="str">
        <f t="shared" si="51"/>
        <v>*</v>
      </c>
      <c r="Q413" s="183">
        <f t="shared" si="52"/>
        <v>400</v>
      </c>
      <c r="R413" s="183" t="str">
        <f t="shared" si="53"/>
        <v>*</v>
      </c>
      <c r="S413" s="183" t="str">
        <f t="shared" si="54"/>
        <v>*</v>
      </c>
      <c r="T413" s="183" t="str">
        <f t="shared" si="55"/>
        <v>*</v>
      </c>
      <c r="U413" s="183">
        <f t="shared" si="56"/>
        <v>450</v>
      </c>
    </row>
    <row r="414" spans="1:21">
      <c r="A414" s="183" t="str">
        <f t="shared" si="49"/>
        <v>陸側ケース④香南市</v>
      </c>
      <c r="B414" t="s">
        <v>13</v>
      </c>
      <c r="C414">
        <v>29794</v>
      </c>
      <c r="D414" s="160">
        <v>205.18911427964184</v>
      </c>
      <c r="E414" s="160">
        <v>9.3878657960459879</v>
      </c>
      <c r="F414" s="160">
        <v>727.54535540592815</v>
      </c>
      <c r="G414" s="160">
        <v>1.6140219225692405</v>
      </c>
      <c r="H414" s="160">
        <v>6.5447984996305308</v>
      </c>
      <c r="I414" s="160">
        <v>3.9784608656136623E-2</v>
      </c>
      <c r="J414" s="160">
        <v>940.93307471642606</v>
      </c>
      <c r="K414" t="s">
        <v>38</v>
      </c>
      <c r="L414" t="s">
        <v>67</v>
      </c>
      <c r="M414" t="s">
        <v>94</v>
      </c>
      <c r="O414" s="183">
        <f t="shared" si="50"/>
        <v>210</v>
      </c>
      <c r="P414" s="183">
        <f t="shared" si="51"/>
        <v>10</v>
      </c>
      <c r="Q414" s="183">
        <f t="shared" si="52"/>
        <v>730</v>
      </c>
      <c r="R414" s="183" t="str">
        <f t="shared" si="53"/>
        <v>*</v>
      </c>
      <c r="S414" s="183">
        <f t="shared" si="54"/>
        <v>10</v>
      </c>
      <c r="T414" s="183" t="str">
        <f t="shared" si="55"/>
        <v>*</v>
      </c>
      <c r="U414" s="183">
        <f t="shared" si="56"/>
        <v>940</v>
      </c>
    </row>
    <row r="415" spans="1:21">
      <c r="A415" s="183" t="str">
        <f t="shared" si="49"/>
        <v>陸側ケース④香美市</v>
      </c>
      <c r="B415" t="s">
        <v>14</v>
      </c>
      <c r="C415">
        <v>27891</v>
      </c>
      <c r="D415" s="160">
        <v>232.82715839732128</v>
      </c>
      <c r="E415" s="160">
        <v>6.2824638418639109</v>
      </c>
      <c r="F415" s="160">
        <v>0</v>
      </c>
      <c r="G415" s="160">
        <v>4.0721377963460244</v>
      </c>
      <c r="H415" s="160">
        <v>32.629460810978777</v>
      </c>
      <c r="I415" s="160">
        <v>2.5856972249148701E-2</v>
      </c>
      <c r="J415" s="160">
        <v>269.55461397689521</v>
      </c>
      <c r="K415" t="s">
        <v>38</v>
      </c>
      <c r="L415" t="s">
        <v>67</v>
      </c>
      <c r="M415" t="s">
        <v>94</v>
      </c>
      <c r="O415" s="183">
        <f t="shared" si="50"/>
        <v>230</v>
      </c>
      <c r="P415" s="183">
        <f t="shared" si="51"/>
        <v>10</v>
      </c>
      <c r="Q415" s="183">
        <f t="shared" si="52"/>
        <v>0</v>
      </c>
      <c r="R415" s="183" t="str">
        <f t="shared" si="53"/>
        <v>*</v>
      </c>
      <c r="S415" s="183">
        <f t="shared" si="54"/>
        <v>30</v>
      </c>
      <c r="T415" s="183" t="str">
        <f t="shared" si="55"/>
        <v>*</v>
      </c>
      <c r="U415" s="183">
        <f t="shared" si="56"/>
        <v>270</v>
      </c>
    </row>
    <row r="416" spans="1:21">
      <c r="A416" s="183" t="str">
        <f t="shared" si="49"/>
        <v>陸側ケース④東洋町</v>
      </c>
      <c r="B416" t="s">
        <v>15</v>
      </c>
      <c r="C416">
        <v>2784</v>
      </c>
      <c r="D416" s="160">
        <v>7.9117043171924211</v>
      </c>
      <c r="E416" s="160">
        <v>0.22396258431760668</v>
      </c>
      <c r="F416" s="160">
        <v>890.18610286964588</v>
      </c>
      <c r="G416" s="160">
        <v>0.31803952642554434</v>
      </c>
      <c r="H416" s="160">
        <v>0.59723886996166642</v>
      </c>
      <c r="I416" s="160">
        <v>3.9229774671675852E-3</v>
      </c>
      <c r="J416" s="160">
        <v>899.0170085606926</v>
      </c>
      <c r="K416" t="s">
        <v>38</v>
      </c>
      <c r="L416" t="s">
        <v>67</v>
      </c>
      <c r="M416" t="s">
        <v>94</v>
      </c>
      <c r="O416" s="183">
        <f t="shared" si="50"/>
        <v>10</v>
      </c>
      <c r="P416" s="183" t="str">
        <f t="shared" si="51"/>
        <v>*</v>
      </c>
      <c r="Q416" s="183">
        <f t="shared" si="52"/>
        <v>890</v>
      </c>
      <c r="R416" s="183" t="str">
        <f t="shared" si="53"/>
        <v>*</v>
      </c>
      <c r="S416" s="183" t="str">
        <f t="shared" si="54"/>
        <v>*</v>
      </c>
      <c r="T416" s="183" t="str">
        <f t="shared" si="55"/>
        <v>*</v>
      </c>
      <c r="U416" s="183">
        <f t="shared" si="56"/>
        <v>900</v>
      </c>
    </row>
    <row r="417" spans="1:21">
      <c r="A417" s="183" t="str">
        <f t="shared" si="49"/>
        <v>陸側ケース④奈半利町</v>
      </c>
      <c r="B417" t="s">
        <v>16</v>
      </c>
      <c r="C417">
        <v>3467</v>
      </c>
      <c r="D417" s="160">
        <v>55.036518357146889</v>
      </c>
      <c r="E417" s="160">
        <v>3.0391032501872517</v>
      </c>
      <c r="F417" s="160">
        <v>113.75942980138771</v>
      </c>
      <c r="G417" s="160">
        <v>0.78076176217938098</v>
      </c>
      <c r="H417" s="160">
        <v>11.020445302658928</v>
      </c>
      <c r="I417" s="160">
        <v>3.7530622378150508E-3</v>
      </c>
      <c r="J417" s="160">
        <v>180.60090828561073</v>
      </c>
      <c r="K417" t="s">
        <v>38</v>
      </c>
      <c r="L417" t="s">
        <v>67</v>
      </c>
      <c r="M417" t="s">
        <v>94</v>
      </c>
      <c r="O417" s="183">
        <f t="shared" si="50"/>
        <v>60</v>
      </c>
      <c r="P417" s="183" t="str">
        <f t="shared" si="51"/>
        <v>*</v>
      </c>
      <c r="Q417" s="183">
        <f t="shared" si="52"/>
        <v>110</v>
      </c>
      <c r="R417" s="183" t="str">
        <f t="shared" si="53"/>
        <v>*</v>
      </c>
      <c r="S417" s="183">
        <f t="shared" si="54"/>
        <v>10</v>
      </c>
      <c r="T417" s="183" t="str">
        <f t="shared" si="55"/>
        <v>*</v>
      </c>
      <c r="U417" s="183">
        <f t="shared" si="56"/>
        <v>180</v>
      </c>
    </row>
    <row r="418" spans="1:21">
      <c r="A418" s="183" t="str">
        <f t="shared" si="49"/>
        <v>陸側ケース④田野町</v>
      </c>
      <c r="B418" t="s">
        <v>17</v>
      </c>
      <c r="C418">
        <v>3060</v>
      </c>
      <c r="D418" s="160">
        <v>59.582395231064353</v>
      </c>
      <c r="E418" s="160">
        <v>2.4932805971973262</v>
      </c>
      <c r="F418" s="160">
        <v>151.69041214159381</v>
      </c>
      <c r="G418" s="160">
        <v>0.32965372613003591</v>
      </c>
      <c r="H418" s="160">
        <v>40.616762490619678</v>
      </c>
      <c r="I418" s="160">
        <v>8.4584594752914917E-3</v>
      </c>
      <c r="J418" s="160">
        <v>252.22768204888317</v>
      </c>
      <c r="K418" t="s">
        <v>38</v>
      </c>
      <c r="L418" t="s">
        <v>67</v>
      </c>
      <c r="M418" t="s">
        <v>94</v>
      </c>
      <c r="O418" s="183">
        <f t="shared" si="50"/>
        <v>60</v>
      </c>
      <c r="P418" s="183" t="str">
        <f t="shared" si="51"/>
        <v>*</v>
      </c>
      <c r="Q418" s="183">
        <f t="shared" si="52"/>
        <v>150</v>
      </c>
      <c r="R418" s="183" t="str">
        <f t="shared" si="53"/>
        <v>*</v>
      </c>
      <c r="S418" s="183">
        <f t="shared" si="54"/>
        <v>40</v>
      </c>
      <c r="T418" s="183" t="str">
        <f t="shared" si="55"/>
        <v>*</v>
      </c>
      <c r="U418" s="183">
        <f t="shared" si="56"/>
        <v>250</v>
      </c>
    </row>
    <row r="419" spans="1:21">
      <c r="A419" s="183" t="str">
        <f t="shared" si="49"/>
        <v>陸側ケース④安田町</v>
      </c>
      <c r="B419" t="s">
        <v>18</v>
      </c>
      <c r="C419">
        <v>2678</v>
      </c>
      <c r="D419" s="160">
        <v>35.096123579447458</v>
      </c>
      <c r="E419" s="160">
        <v>1.4617378733660238</v>
      </c>
      <c r="F419" s="160">
        <v>262.78829526124963</v>
      </c>
      <c r="G419" s="160">
        <v>1.5706050379434862</v>
      </c>
      <c r="H419" s="160">
        <v>2.101824345429832</v>
      </c>
      <c r="I419" s="160">
        <v>1.9225931935707608E-3</v>
      </c>
      <c r="J419" s="160">
        <v>301.55877081726396</v>
      </c>
      <c r="K419" t="s">
        <v>38</v>
      </c>
      <c r="L419" t="s">
        <v>67</v>
      </c>
      <c r="M419" t="s">
        <v>94</v>
      </c>
      <c r="O419" s="183">
        <f t="shared" si="50"/>
        <v>40</v>
      </c>
      <c r="P419" s="183" t="str">
        <f t="shared" si="51"/>
        <v>*</v>
      </c>
      <c r="Q419" s="183">
        <f t="shared" si="52"/>
        <v>260</v>
      </c>
      <c r="R419" s="183" t="str">
        <f t="shared" si="53"/>
        <v>*</v>
      </c>
      <c r="S419" s="183" t="str">
        <f t="shared" si="54"/>
        <v>*</v>
      </c>
      <c r="T419" s="183" t="str">
        <f t="shared" si="55"/>
        <v>*</v>
      </c>
      <c r="U419" s="183">
        <f t="shared" si="56"/>
        <v>300</v>
      </c>
    </row>
    <row r="420" spans="1:21">
      <c r="A420" s="183" t="str">
        <f t="shared" si="49"/>
        <v>陸側ケース④北川村</v>
      </c>
      <c r="B420" t="s">
        <v>19</v>
      </c>
      <c r="C420">
        <v>1349</v>
      </c>
      <c r="D420" s="160">
        <v>11.10336135669899</v>
      </c>
      <c r="E420" s="160">
        <v>0.32757869823368935</v>
      </c>
      <c r="F420" s="160">
        <v>0</v>
      </c>
      <c r="G420" s="160">
        <v>0.49330561779215654</v>
      </c>
      <c r="H420" s="160">
        <v>0.24640916065065679</v>
      </c>
      <c r="I420" s="160">
        <v>4.5717990391383744E-4</v>
      </c>
      <c r="J420" s="160">
        <v>11.843533315045716</v>
      </c>
      <c r="K420" t="s">
        <v>38</v>
      </c>
      <c r="L420" t="s">
        <v>67</v>
      </c>
      <c r="M420" t="s">
        <v>94</v>
      </c>
      <c r="O420" s="183">
        <f t="shared" si="50"/>
        <v>10</v>
      </c>
      <c r="P420" s="183" t="str">
        <f t="shared" si="51"/>
        <v>*</v>
      </c>
      <c r="Q420" s="183">
        <f t="shared" si="52"/>
        <v>0</v>
      </c>
      <c r="R420" s="183" t="str">
        <f t="shared" si="53"/>
        <v>*</v>
      </c>
      <c r="S420" s="183" t="str">
        <f t="shared" si="54"/>
        <v>*</v>
      </c>
      <c r="T420" s="183" t="str">
        <f t="shared" si="55"/>
        <v>*</v>
      </c>
      <c r="U420" s="183">
        <f t="shared" si="56"/>
        <v>10</v>
      </c>
    </row>
    <row r="421" spans="1:21">
      <c r="A421" s="183" t="str">
        <f t="shared" si="49"/>
        <v>陸側ケース④馬路村</v>
      </c>
      <c r="B421" t="s">
        <v>20</v>
      </c>
      <c r="C421">
        <v>1061</v>
      </c>
      <c r="D421" s="160">
        <v>5.0282692601048202</v>
      </c>
      <c r="E421" s="160">
        <v>0.17691189659478423</v>
      </c>
      <c r="F421" s="160">
        <v>0</v>
      </c>
      <c r="G421" s="160">
        <v>0.48497920547344375</v>
      </c>
      <c r="H421" s="160">
        <v>0.54630549772182924</v>
      </c>
      <c r="I421" s="160">
        <v>5.6239059103028088E-4</v>
      </c>
      <c r="J421" s="160">
        <v>6.0601163538911234</v>
      </c>
      <c r="K421" t="s">
        <v>38</v>
      </c>
      <c r="L421" t="s">
        <v>67</v>
      </c>
      <c r="M421" t="s">
        <v>94</v>
      </c>
      <c r="O421" s="183">
        <f t="shared" si="50"/>
        <v>10</v>
      </c>
      <c r="P421" s="183" t="str">
        <f t="shared" si="51"/>
        <v>*</v>
      </c>
      <c r="Q421" s="183">
        <f t="shared" si="52"/>
        <v>0</v>
      </c>
      <c r="R421" s="183" t="str">
        <f t="shared" si="53"/>
        <v>*</v>
      </c>
      <c r="S421" s="183" t="str">
        <f t="shared" si="54"/>
        <v>*</v>
      </c>
      <c r="T421" s="183" t="str">
        <f t="shared" si="55"/>
        <v>*</v>
      </c>
      <c r="U421" s="183">
        <f t="shared" si="56"/>
        <v>10</v>
      </c>
    </row>
    <row r="422" spans="1:21">
      <c r="A422" s="183" t="str">
        <f t="shared" si="49"/>
        <v>陸側ケース④芸西村</v>
      </c>
      <c r="B422" t="s">
        <v>21</v>
      </c>
      <c r="C422">
        <v>4139</v>
      </c>
      <c r="D422" s="160">
        <v>26.359817438996259</v>
      </c>
      <c r="E422" s="160">
        <v>1.7207044998814278</v>
      </c>
      <c r="F422" s="160">
        <v>56.396708880346175</v>
      </c>
      <c r="G422" s="160">
        <v>0.26414877754763544</v>
      </c>
      <c r="H422" s="160">
        <v>0.9384586126051333</v>
      </c>
      <c r="I422" s="160">
        <v>4.8122254572596285E-4</v>
      </c>
      <c r="J422" s="160">
        <v>83.959614932040935</v>
      </c>
      <c r="K422" t="s">
        <v>38</v>
      </c>
      <c r="L422" t="s">
        <v>67</v>
      </c>
      <c r="M422" t="s">
        <v>94</v>
      </c>
      <c r="O422" s="183">
        <f t="shared" si="50"/>
        <v>30</v>
      </c>
      <c r="P422" s="183" t="str">
        <f t="shared" si="51"/>
        <v>*</v>
      </c>
      <c r="Q422" s="183">
        <f t="shared" si="52"/>
        <v>60</v>
      </c>
      <c r="R422" s="183" t="str">
        <f t="shared" si="53"/>
        <v>*</v>
      </c>
      <c r="S422" s="183" t="str">
        <f t="shared" si="54"/>
        <v>*</v>
      </c>
      <c r="T422" s="183" t="str">
        <f t="shared" si="55"/>
        <v>*</v>
      </c>
      <c r="U422" s="183">
        <f t="shared" si="56"/>
        <v>80</v>
      </c>
    </row>
    <row r="423" spans="1:21">
      <c r="A423" s="183" t="str">
        <f t="shared" si="49"/>
        <v>陸側ケース④本山町</v>
      </c>
      <c r="B423" t="s">
        <v>22</v>
      </c>
      <c r="C423">
        <v>3986</v>
      </c>
      <c r="D423" s="160">
        <v>22.218628646634212</v>
      </c>
      <c r="E423" s="160">
        <v>0.11389500517491026</v>
      </c>
      <c r="F423" s="160">
        <v>0</v>
      </c>
      <c r="G423" s="160">
        <v>0.75340662412742732</v>
      </c>
      <c r="H423" s="160">
        <v>0.3665570756639509</v>
      </c>
      <c r="I423" s="160">
        <v>9.8994957862224703E-3</v>
      </c>
      <c r="J423" s="160">
        <v>23.348491842211814</v>
      </c>
      <c r="K423" t="s">
        <v>38</v>
      </c>
      <c r="L423" t="s">
        <v>67</v>
      </c>
      <c r="M423" t="s">
        <v>94</v>
      </c>
      <c r="O423" s="183">
        <f t="shared" si="50"/>
        <v>20</v>
      </c>
      <c r="P423" s="183" t="str">
        <f t="shared" si="51"/>
        <v>*</v>
      </c>
      <c r="Q423" s="183">
        <f t="shared" si="52"/>
        <v>0</v>
      </c>
      <c r="R423" s="183" t="str">
        <f t="shared" si="53"/>
        <v>*</v>
      </c>
      <c r="S423" s="183" t="str">
        <f t="shared" si="54"/>
        <v>*</v>
      </c>
      <c r="T423" s="183" t="str">
        <f t="shared" si="55"/>
        <v>*</v>
      </c>
      <c r="U423" s="183">
        <f t="shared" si="56"/>
        <v>20</v>
      </c>
    </row>
    <row r="424" spans="1:21">
      <c r="A424" s="183" t="str">
        <f t="shared" si="49"/>
        <v>陸側ケース④大豊町</v>
      </c>
      <c r="B424" t="s">
        <v>23</v>
      </c>
      <c r="C424">
        <v>4713</v>
      </c>
      <c r="D424" s="160">
        <v>86.808911250201973</v>
      </c>
      <c r="E424" s="160">
        <v>0.6417891924569199</v>
      </c>
      <c r="F424" s="160">
        <v>0</v>
      </c>
      <c r="G424" s="160">
        <v>5.3088547235565793</v>
      </c>
      <c r="H424" s="160">
        <v>0.42546622080055951</v>
      </c>
      <c r="I424" s="160">
        <v>2.2735579207873594E-3</v>
      </c>
      <c r="J424" s="160">
        <v>92.545505752479897</v>
      </c>
      <c r="K424" t="s">
        <v>38</v>
      </c>
      <c r="L424" t="s">
        <v>67</v>
      </c>
      <c r="M424" t="s">
        <v>94</v>
      </c>
      <c r="O424" s="183">
        <f t="shared" si="50"/>
        <v>90</v>
      </c>
      <c r="P424" s="183" t="str">
        <f t="shared" si="51"/>
        <v>*</v>
      </c>
      <c r="Q424" s="183">
        <f t="shared" si="52"/>
        <v>0</v>
      </c>
      <c r="R424" s="183">
        <f t="shared" si="53"/>
        <v>10</v>
      </c>
      <c r="S424" s="183" t="str">
        <f t="shared" si="54"/>
        <v>*</v>
      </c>
      <c r="T424" s="183" t="str">
        <f t="shared" si="55"/>
        <v>*</v>
      </c>
      <c r="U424" s="183">
        <f t="shared" si="56"/>
        <v>90</v>
      </c>
    </row>
    <row r="425" spans="1:21">
      <c r="A425" s="183" t="str">
        <f t="shared" si="49"/>
        <v>陸側ケース④土佐町</v>
      </c>
      <c r="B425" t="s">
        <v>24</v>
      </c>
      <c r="C425">
        <v>4386</v>
      </c>
      <c r="D425" s="160">
        <v>24.156794875017393</v>
      </c>
      <c r="E425" s="160">
        <v>0.10928314186225575</v>
      </c>
      <c r="F425" s="160">
        <v>0</v>
      </c>
      <c r="G425" s="160">
        <v>0.90321172528600258</v>
      </c>
      <c r="H425" s="160">
        <v>0.27034370721105783</v>
      </c>
      <c r="I425" s="160">
        <v>1.2630325170400552E-3</v>
      </c>
      <c r="J425" s="160">
        <v>25.331613340031495</v>
      </c>
      <c r="K425" t="s">
        <v>38</v>
      </c>
      <c r="L425" t="s">
        <v>67</v>
      </c>
      <c r="M425" t="s">
        <v>94</v>
      </c>
      <c r="O425" s="183">
        <f t="shared" si="50"/>
        <v>20</v>
      </c>
      <c r="P425" s="183" t="str">
        <f t="shared" si="51"/>
        <v>*</v>
      </c>
      <c r="Q425" s="183">
        <f t="shared" si="52"/>
        <v>0</v>
      </c>
      <c r="R425" s="183" t="str">
        <f t="shared" si="53"/>
        <v>*</v>
      </c>
      <c r="S425" s="183" t="str">
        <f t="shared" si="54"/>
        <v>*</v>
      </c>
      <c r="T425" s="183" t="str">
        <f t="shared" si="55"/>
        <v>*</v>
      </c>
      <c r="U425" s="183">
        <f t="shared" si="56"/>
        <v>30</v>
      </c>
    </row>
    <row r="426" spans="1:21">
      <c r="A426" s="183" t="str">
        <f t="shared" si="49"/>
        <v>陸側ケース④大川村</v>
      </c>
      <c r="B426" t="s">
        <v>25</v>
      </c>
      <c r="C426">
        <v>427</v>
      </c>
      <c r="D426" s="160">
        <v>1.5361336916976298</v>
      </c>
      <c r="E426" s="160">
        <v>8.5975795550137808E-3</v>
      </c>
      <c r="F426" s="160">
        <v>0</v>
      </c>
      <c r="G426" s="160">
        <v>0.17237958846266321</v>
      </c>
      <c r="H426" s="160">
        <v>1.7185760296831991E-2</v>
      </c>
      <c r="I426" s="160">
        <v>1.1465296150812258E-4</v>
      </c>
      <c r="J426" s="160">
        <v>1.7258136934186332</v>
      </c>
      <c r="K426" t="s">
        <v>38</v>
      </c>
      <c r="L426" t="s">
        <v>67</v>
      </c>
      <c r="M426" t="s">
        <v>94</v>
      </c>
      <c r="O426" s="183" t="str">
        <f t="shared" si="50"/>
        <v>*</v>
      </c>
      <c r="P426" s="183" t="str">
        <f t="shared" si="51"/>
        <v>*</v>
      </c>
      <c r="Q426" s="183">
        <f t="shared" si="52"/>
        <v>0</v>
      </c>
      <c r="R426" s="183" t="str">
        <f t="shared" si="53"/>
        <v>*</v>
      </c>
      <c r="S426" s="183" t="str">
        <f t="shared" si="54"/>
        <v>*</v>
      </c>
      <c r="T426" s="183" t="str">
        <f t="shared" si="55"/>
        <v>*</v>
      </c>
      <c r="U426" s="183" t="str">
        <f t="shared" si="56"/>
        <v>*</v>
      </c>
    </row>
    <row r="427" spans="1:21">
      <c r="A427" s="183" t="str">
        <f t="shared" si="49"/>
        <v>陸側ケース④いの町</v>
      </c>
      <c r="B427" t="s">
        <v>26</v>
      </c>
      <c r="C427">
        <v>21716</v>
      </c>
      <c r="D427" s="160">
        <v>90.873201353302008</v>
      </c>
      <c r="E427" s="160">
        <v>2.2113387601478616</v>
      </c>
      <c r="F427" s="160">
        <v>0</v>
      </c>
      <c r="G427" s="160">
        <v>4.9368323210269818</v>
      </c>
      <c r="H427" s="160">
        <v>1.4479222943851096</v>
      </c>
      <c r="I427" s="160">
        <v>7.6707209380263387E-3</v>
      </c>
      <c r="J427" s="160">
        <v>97.265626689652123</v>
      </c>
      <c r="K427" t="s">
        <v>38</v>
      </c>
      <c r="L427" t="s">
        <v>67</v>
      </c>
      <c r="M427" t="s">
        <v>94</v>
      </c>
      <c r="O427" s="183">
        <f t="shared" si="50"/>
        <v>90</v>
      </c>
      <c r="P427" s="183" t="str">
        <f t="shared" si="51"/>
        <v>*</v>
      </c>
      <c r="Q427" s="183">
        <f t="shared" si="52"/>
        <v>0</v>
      </c>
      <c r="R427" s="183" t="str">
        <f t="shared" si="53"/>
        <v>*</v>
      </c>
      <c r="S427" s="183" t="str">
        <f t="shared" si="54"/>
        <v>*</v>
      </c>
      <c r="T427" s="183" t="str">
        <f t="shared" si="55"/>
        <v>*</v>
      </c>
      <c r="U427" s="183">
        <f t="shared" si="56"/>
        <v>100</v>
      </c>
    </row>
    <row r="428" spans="1:21">
      <c r="A428" s="183" t="str">
        <f t="shared" si="49"/>
        <v>陸側ケース④仁淀川町</v>
      </c>
      <c r="B428" t="s">
        <v>27</v>
      </c>
      <c r="C428">
        <v>6649</v>
      </c>
      <c r="D428" s="160">
        <v>19.979848601229289</v>
      </c>
      <c r="E428" s="160">
        <v>0.12428774883473503</v>
      </c>
      <c r="F428" s="160">
        <v>0</v>
      </c>
      <c r="G428" s="160">
        <v>1.3129975730012449</v>
      </c>
      <c r="H428" s="160">
        <v>0.18758732935946176</v>
      </c>
      <c r="I428" s="160">
        <v>8.3235716699017592E-3</v>
      </c>
      <c r="J428" s="160">
        <v>21.488757075259898</v>
      </c>
      <c r="K428" t="s">
        <v>38</v>
      </c>
      <c r="L428" t="s">
        <v>67</v>
      </c>
      <c r="M428" t="s">
        <v>94</v>
      </c>
      <c r="O428" s="183">
        <f t="shared" si="50"/>
        <v>20</v>
      </c>
      <c r="P428" s="183" t="str">
        <f t="shared" si="51"/>
        <v>*</v>
      </c>
      <c r="Q428" s="183">
        <f t="shared" si="52"/>
        <v>0</v>
      </c>
      <c r="R428" s="183" t="str">
        <f t="shared" si="53"/>
        <v>*</v>
      </c>
      <c r="S428" s="183" t="str">
        <f t="shared" si="54"/>
        <v>*</v>
      </c>
      <c r="T428" s="183" t="str">
        <f t="shared" si="55"/>
        <v>*</v>
      </c>
      <c r="U428" s="183">
        <f t="shared" si="56"/>
        <v>20</v>
      </c>
    </row>
    <row r="429" spans="1:21">
      <c r="A429" s="183" t="str">
        <f t="shared" si="49"/>
        <v>陸側ケース④中土佐町</v>
      </c>
      <c r="B429" t="s">
        <v>28</v>
      </c>
      <c r="C429">
        <v>6927</v>
      </c>
      <c r="D429" s="160">
        <v>101.6009693267663</v>
      </c>
      <c r="E429" s="160">
        <v>2.3150525658822136</v>
      </c>
      <c r="F429" s="160">
        <v>1072.9954854138368</v>
      </c>
      <c r="G429" s="160">
        <v>2.9861484815564943</v>
      </c>
      <c r="H429" s="160">
        <v>21.432291415185951</v>
      </c>
      <c r="I429" s="160">
        <v>3.9371135546274957E-3</v>
      </c>
      <c r="J429" s="160">
        <v>1199.0188317509003</v>
      </c>
      <c r="K429" t="s">
        <v>38</v>
      </c>
      <c r="L429" t="s">
        <v>67</v>
      </c>
      <c r="M429" t="s">
        <v>94</v>
      </c>
      <c r="O429" s="183">
        <f t="shared" si="50"/>
        <v>100</v>
      </c>
      <c r="P429" s="183" t="str">
        <f t="shared" si="51"/>
        <v>*</v>
      </c>
      <c r="Q429" s="183">
        <f t="shared" si="52"/>
        <v>1100</v>
      </c>
      <c r="R429" s="183" t="str">
        <f t="shared" si="53"/>
        <v>*</v>
      </c>
      <c r="S429" s="183">
        <f t="shared" si="54"/>
        <v>20</v>
      </c>
      <c r="T429" s="183" t="str">
        <f t="shared" si="55"/>
        <v>*</v>
      </c>
      <c r="U429" s="183">
        <f t="shared" si="56"/>
        <v>1200</v>
      </c>
    </row>
    <row r="430" spans="1:21">
      <c r="A430" s="183" t="str">
        <f t="shared" si="49"/>
        <v>陸側ケース④佐川町</v>
      </c>
      <c r="B430" t="s">
        <v>29</v>
      </c>
      <c r="C430">
        <v>12447</v>
      </c>
      <c r="D430" s="160">
        <v>64.643925144433595</v>
      </c>
      <c r="E430" s="160">
        <v>1.7071081121706442</v>
      </c>
      <c r="F430" s="160">
        <v>0</v>
      </c>
      <c r="G430" s="160">
        <v>1.0855000395135319</v>
      </c>
      <c r="H430" s="160">
        <v>0.60208219550884667</v>
      </c>
      <c r="I430" s="160">
        <v>8.0761418131829413E-3</v>
      </c>
      <c r="J430" s="160">
        <v>66.339583521269148</v>
      </c>
      <c r="K430" t="s">
        <v>38</v>
      </c>
      <c r="L430" t="s">
        <v>67</v>
      </c>
      <c r="M430" t="s">
        <v>94</v>
      </c>
      <c r="O430" s="183">
        <f t="shared" si="50"/>
        <v>60</v>
      </c>
      <c r="P430" s="183" t="str">
        <f t="shared" si="51"/>
        <v>*</v>
      </c>
      <c r="Q430" s="183">
        <f t="shared" si="52"/>
        <v>0</v>
      </c>
      <c r="R430" s="183" t="str">
        <f t="shared" si="53"/>
        <v>*</v>
      </c>
      <c r="S430" s="183" t="str">
        <f t="shared" si="54"/>
        <v>*</v>
      </c>
      <c r="T430" s="183" t="str">
        <f t="shared" si="55"/>
        <v>*</v>
      </c>
      <c r="U430" s="183">
        <f t="shared" si="56"/>
        <v>70</v>
      </c>
    </row>
    <row r="431" spans="1:21">
      <c r="A431" s="183" t="str">
        <f t="shared" si="49"/>
        <v>陸側ケース④越知町</v>
      </c>
      <c r="B431" t="s">
        <v>30</v>
      </c>
      <c r="C431">
        <v>6095</v>
      </c>
      <c r="D431" s="160">
        <v>27.692124124557999</v>
      </c>
      <c r="E431" s="160">
        <v>0.49244962427897804</v>
      </c>
      <c r="F431" s="160">
        <v>0</v>
      </c>
      <c r="G431" s="160">
        <v>0.71853143769758754</v>
      </c>
      <c r="H431" s="160">
        <v>4.2163761661157526</v>
      </c>
      <c r="I431" s="160">
        <v>7.8482499367251487E-3</v>
      </c>
      <c r="J431" s="160">
        <v>32.634879978308071</v>
      </c>
      <c r="K431" t="s">
        <v>38</v>
      </c>
      <c r="L431" t="s">
        <v>67</v>
      </c>
      <c r="M431" t="s">
        <v>94</v>
      </c>
      <c r="O431" s="183">
        <f t="shared" si="50"/>
        <v>30</v>
      </c>
      <c r="P431" s="183" t="str">
        <f t="shared" si="51"/>
        <v>*</v>
      </c>
      <c r="Q431" s="183">
        <f t="shared" si="52"/>
        <v>0</v>
      </c>
      <c r="R431" s="183" t="str">
        <f t="shared" si="53"/>
        <v>*</v>
      </c>
      <c r="S431" s="183" t="str">
        <f t="shared" si="54"/>
        <v>*</v>
      </c>
      <c r="T431" s="183" t="str">
        <f t="shared" si="55"/>
        <v>*</v>
      </c>
      <c r="U431" s="183">
        <f t="shared" si="56"/>
        <v>30</v>
      </c>
    </row>
    <row r="432" spans="1:21">
      <c r="A432" s="183" t="str">
        <f t="shared" si="49"/>
        <v>陸側ケース④檮原町</v>
      </c>
      <c r="B432" t="s">
        <v>31</v>
      </c>
      <c r="C432">
        <v>3984</v>
      </c>
      <c r="D432" s="160">
        <v>29.319047701990154</v>
      </c>
      <c r="E432" s="160">
        <v>0.1427308572213786</v>
      </c>
      <c r="F432" s="160">
        <v>0</v>
      </c>
      <c r="G432" s="160">
        <v>1.3935456438506097</v>
      </c>
      <c r="H432" s="160">
        <v>0.21850967114049308</v>
      </c>
      <c r="I432" s="160">
        <v>2.3957741939807267E-3</v>
      </c>
      <c r="J432" s="160">
        <v>30.933498791175239</v>
      </c>
      <c r="K432" t="s">
        <v>38</v>
      </c>
      <c r="L432" t="s">
        <v>67</v>
      </c>
      <c r="M432" t="s">
        <v>94</v>
      </c>
      <c r="O432" s="183">
        <f t="shared" si="50"/>
        <v>30</v>
      </c>
      <c r="P432" s="183" t="str">
        <f t="shared" si="51"/>
        <v>*</v>
      </c>
      <c r="Q432" s="183">
        <f t="shared" si="52"/>
        <v>0</v>
      </c>
      <c r="R432" s="183" t="str">
        <f t="shared" si="53"/>
        <v>*</v>
      </c>
      <c r="S432" s="183" t="str">
        <f t="shared" si="54"/>
        <v>*</v>
      </c>
      <c r="T432" s="183" t="str">
        <f t="shared" si="55"/>
        <v>*</v>
      </c>
      <c r="U432" s="183">
        <f t="shared" si="56"/>
        <v>30</v>
      </c>
    </row>
    <row r="433" spans="1:21">
      <c r="A433" s="183" t="str">
        <f t="shared" si="49"/>
        <v>陸側ケース④日高村</v>
      </c>
      <c r="B433" t="s">
        <v>32</v>
      </c>
      <c r="C433">
        <v>5063</v>
      </c>
      <c r="D433" s="160">
        <v>11.775730895813693</v>
      </c>
      <c r="E433" s="160">
        <v>0.25068302658083086</v>
      </c>
      <c r="F433" s="160">
        <v>0</v>
      </c>
      <c r="G433" s="160">
        <v>0.67820281733669807</v>
      </c>
      <c r="H433" s="160">
        <v>7.337644710410389E-2</v>
      </c>
      <c r="I433" s="160">
        <v>1.2850724210997921E-3</v>
      </c>
      <c r="J433" s="160">
        <v>12.528595232675595</v>
      </c>
      <c r="K433" t="s">
        <v>38</v>
      </c>
      <c r="L433" t="s">
        <v>67</v>
      </c>
      <c r="M433" t="s">
        <v>94</v>
      </c>
      <c r="O433" s="183">
        <f t="shared" si="50"/>
        <v>10</v>
      </c>
      <c r="P433" s="183" t="str">
        <f t="shared" si="51"/>
        <v>*</v>
      </c>
      <c r="Q433" s="183">
        <f t="shared" si="52"/>
        <v>0</v>
      </c>
      <c r="R433" s="183" t="str">
        <f t="shared" si="53"/>
        <v>*</v>
      </c>
      <c r="S433" s="183" t="str">
        <f t="shared" si="54"/>
        <v>*</v>
      </c>
      <c r="T433" s="183" t="str">
        <f t="shared" si="55"/>
        <v>*</v>
      </c>
      <c r="U433" s="183">
        <f t="shared" si="56"/>
        <v>10</v>
      </c>
    </row>
    <row r="434" spans="1:21">
      <c r="A434" s="183" t="str">
        <f t="shared" si="49"/>
        <v>陸側ケース④津野町</v>
      </c>
      <c r="B434" t="s">
        <v>33</v>
      </c>
      <c r="C434">
        <v>5702</v>
      </c>
      <c r="D434" s="160">
        <v>49.573199132628631</v>
      </c>
      <c r="E434" s="160">
        <v>0.59576373298454044</v>
      </c>
      <c r="F434" s="160">
        <v>0</v>
      </c>
      <c r="G434" s="160">
        <v>2.7521002407047881</v>
      </c>
      <c r="H434" s="160">
        <v>0.66353290483915817</v>
      </c>
      <c r="I434" s="160">
        <v>3.4967917735935017E-3</v>
      </c>
      <c r="J434" s="160">
        <v>52.992329069946173</v>
      </c>
      <c r="K434" t="s">
        <v>38</v>
      </c>
      <c r="L434" t="s">
        <v>67</v>
      </c>
      <c r="M434" t="s">
        <v>94</v>
      </c>
      <c r="O434" s="183">
        <f t="shared" si="50"/>
        <v>50</v>
      </c>
      <c r="P434" s="183" t="str">
        <f t="shared" si="51"/>
        <v>*</v>
      </c>
      <c r="Q434" s="183">
        <f t="shared" si="52"/>
        <v>0</v>
      </c>
      <c r="R434" s="183" t="str">
        <f t="shared" si="53"/>
        <v>*</v>
      </c>
      <c r="S434" s="183" t="str">
        <f t="shared" si="54"/>
        <v>*</v>
      </c>
      <c r="T434" s="183" t="str">
        <f t="shared" si="55"/>
        <v>*</v>
      </c>
      <c r="U434" s="183">
        <f t="shared" si="56"/>
        <v>50</v>
      </c>
    </row>
    <row r="435" spans="1:21">
      <c r="A435" s="183" t="str">
        <f t="shared" si="49"/>
        <v>陸側ケース④四万十町</v>
      </c>
      <c r="B435" t="s">
        <v>34</v>
      </c>
      <c r="C435">
        <v>18754</v>
      </c>
      <c r="D435" s="160">
        <v>234.98169545054986</v>
      </c>
      <c r="E435" s="160">
        <v>6.447104980709268</v>
      </c>
      <c r="F435" s="160">
        <v>171.08955829947283</v>
      </c>
      <c r="G435" s="160">
        <v>5.6271214548440396</v>
      </c>
      <c r="H435" s="160">
        <v>11.363696785027393</v>
      </c>
      <c r="I435" s="160">
        <v>2.9484327225533132E-3</v>
      </c>
      <c r="J435" s="160">
        <v>423.06502042261673</v>
      </c>
      <c r="K435" t="s">
        <v>38</v>
      </c>
      <c r="L435" t="s">
        <v>67</v>
      </c>
      <c r="M435" t="s">
        <v>94</v>
      </c>
      <c r="O435" s="183">
        <f t="shared" si="50"/>
        <v>230</v>
      </c>
      <c r="P435" s="183">
        <f t="shared" si="51"/>
        <v>10</v>
      </c>
      <c r="Q435" s="183">
        <f t="shared" si="52"/>
        <v>170</v>
      </c>
      <c r="R435" s="183">
        <f t="shared" si="53"/>
        <v>10</v>
      </c>
      <c r="S435" s="183">
        <f t="shared" si="54"/>
        <v>10</v>
      </c>
      <c r="T435" s="183" t="str">
        <f t="shared" si="55"/>
        <v>*</v>
      </c>
      <c r="U435" s="183">
        <f t="shared" si="56"/>
        <v>420</v>
      </c>
    </row>
    <row r="436" spans="1:21">
      <c r="A436" s="183" t="str">
        <f t="shared" si="49"/>
        <v>陸側ケース④大月町</v>
      </c>
      <c r="B436" t="s">
        <v>35</v>
      </c>
      <c r="C436">
        <v>5373</v>
      </c>
      <c r="D436" s="160">
        <v>7.8773243399978266E-2</v>
      </c>
      <c r="E436" s="160">
        <v>0.12603834496825386</v>
      </c>
      <c r="F436" s="160">
        <v>505.17602953734939</v>
      </c>
      <c r="G436" s="160">
        <v>2.3449150816403714E-2</v>
      </c>
      <c r="H436" s="160">
        <v>1.6900158615386644E-3</v>
      </c>
      <c r="I436" s="160">
        <v>4.8382436350053587E-4</v>
      </c>
      <c r="J436" s="160">
        <v>505.28042577179082</v>
      </c>
      <c r="K436" t="s">
        <v>38</v>
      </c>
      <c r="L436" t="s">
        <v>67</v>
      </c>
      <c r="M436" t="s">
        <v>94</v>
      </c>
      <c r="O436" s="183" t="str">
        <f t="shared" si="50"/>
        <v>*</v>
      </c>
      <c r="P436" s="183" t="str">
        <f t="shared" si="51"/>
        <v>*</v>
      </c>
      <c r="Q436" s="183">
        <f t="shared" si="52"/>
        <v>510</v>
      </c>
      <c r="R436" s="183" t="str">
        <f t="shared" si="53"/>
        <v>*</v>
      </c>
      <c r="S436" s="183" t="str">
        <f t="shared" si="54"/>
        <v>*</v>
      </c>
      <c r="T436" s="183" t="str">
        <f t="shared" si="55"/>
        <v>*</v>
      </c>
      <c r="U436" s="183">
        <f t="shared" si="56"/>
        <v>510</v>
      </c>
    </row>
    <row r="437" spans="1:21">
      <c r="A437" s="183" t="str">
        <f t="shared" si="49"/>
        <v>陸側ケース④三原村</v>
      </c>
      <c r="B437" t="s">
        <v>36</v>
      </c>
      <c r="C437">
        <v>1553</v>
      </c>
      <c r="D437" s="160">
        <v>1.7376860067627371</v>
      </c>
      <c r="E437" s="160">
        <v>9.8050901932549187E-2</v>
      </c>
      <c r="F437" s="160">
        <v>0</v>
      </c>
      <c r="G437" s="160">
        <v>6.6935657516770622E-2</v>
      </c>
      <c r="H437" s="160">
        <v>1.9718344334668861E-2</v>
      </c>
      <c r="I437" s="160">
        <v>5.896514663403362E-3</v>
      </c>
      <c r="J437" s="160">
        <v>1.8302365232775799</v>
      </c>
      <c r="K437" t="s">
        <v>38</v>
      </c>
      <c r="L437" t="s">
        <v>67</v>
      </c>
      <c r="M437" t="s">
        <v>94</v>
      </c>
      <c r="O437" s="183" t="str">
        <f t="shared" si="50"/>
        <v>*</v>
      </c>
      <c r="P437" s="183" t="str">
        <f t="shared" si="51"/>
        <v>*</v>
      </c>
      <c r="Q437" s="183">
        <f t="shared" si="52"/>
        <v>0</v>
      </c>
      <c r="R437" s="183" t="str">
        <f t="shared" si="53"/>
        <v>*</v>
      </c>
      <c r="S437" s="183" t="str">
        <f t="shared" si="54"/>
        <v>*</v>
      </c>
      <c r="T437" s="183" t="str">
        <f t="shared" si="55"/>
        <v>*</v>
      </c>
      <c r="U437" s="183" t="str">
        <f t="shared" si="56"/>
        <v>*</v>
      </c>
    </row>
    <row r="438" spans="1:21">
      <c r="A438" s="183" t="str">
        <f t="shared" si="49"/>
        <v>陸側ケース④黒潮町</v>
      </c>
      <c r="B438" t="s">
        <v>37</v>
      </c>
      <c r="C438">
        <v>11115</v>
      </c>
      <c r="D438" s="160">
        <v>110.75548096647179</v>
      </c>
      <c r="E438" s="160">
        <v>4.140819697116858</v>
      </c>
      <c r="F438" s="160">
        <v>931.81266632956579</v>
      </c>
      <c r="G438" s="160">
        <v>3.8683541417947671</v>
      </c>
      <c r="H438" s="160">
        <v>6.0011155492195138</v>
      </c>
      <c r="I438" s="160">
        <v>1.2301871504759229E-3</v>
      </c>
      <c r="J438" s="160">
        <v>1052.4388471742022</v>
      </c>
      <c r="K438" t="s">
        <v>38</v>
      </c>
      <c r="L438" t="s">
        <v>67</v>
      </c>
      <c r="M438" t="s">
        <v>94</v>
      </c>
      <c r="O438" s="183">
        <f t="shared" si="50"/>
        <v>110</v>
      </c>
      <c r="P438" s="183" t="str">
        <f t="shared" si="51"/>
        <v>*</v>
      </c>
      <c r="Q438" s="183">
        <f t="shared" si="52"/>
        <v>930</v>
      </c>
      <c r="R438" s="183" t="str">
        <f t="shared" si="53"/>
        <v>*</v>
      </c>
      <c r="S438" s="183">
        <f t="shared" si="54"/>
        <v>10</v>
      </c>
      <c r="T438" s="183" t="str">
        <f t="shared" si="55"/>
        <v>*</v>
      </c>
      <c r="U438" s="183">
        <f t="shared" si="56"/>
        <v>1100</v>
      </c>
    </row>
    <row r="439" spans="1:21">
      <c r="A439" s="183" t="str">
        <f t="shared" si="49"/>
        <v>陸側ケース④合計</v>
      </c>
      <c r="B439" t="s">
        <v>84</v>
      </c>
      <c r="C439">
        <v>763479</v>
      </c>
      <c r="D439" s="160">
        <v>4394.8947341289595</v>
      </c>
      <c r="E439" s="160">
        <v>175.27287516427543</v>
      </c>
      <c r="F439" s="160">
        <v>22417.995261300264</v>
      </c>
      <c r="G439" s="160">
        <v>86.040169652954376</v>
      </c>
      <c r="H439" s="160">
        <v>579.60964883602662</v>
      </c>
      <c r="I439" s="160">
        <v>1.5584634466207492</v>
      </c>
      <c r="J439" s="160">
        <v>27480.098277364832</v>
      </c>
      <c r="K439" t="s">
        <v>38</v>
      </c>
      <c r="L439" t="s">
        <v>67</v>
      </c>
      <c r="M439" t="s">
        <v>94</v>
      </c>
      <c r="O439" s="183">
        <f t="shared" si="50"/>
        <v>4400</v>
      </c>
      <c r="P439" s="183">
        <f t="shared" si="51"/>
        <v>180</v>
      </c>
      <c r="Q439" s="183">
        <f t="shared" si="52"/>
        <v>22000</v>
      </c>
      <c r="R439" s="183">
        <f t="shared" si="53"/>
        <v>90</v>
      </c>
      <c r="S439" s="183">
        <f t="shared" si="54"/>
        <v>580</v>
      </c>
      <c r="T439" s="183" t="str">
        <f t="shared" si="55"/>
        <v>*</v>
      </c>
      <c r="U439" s="183">
        <f t="shared" si="56"/>
        <v>27000</v>
      </c>
    </row>
    <row r="440" spans="1:21">
      <c r="A440" s="183" t="str">
        <f t="shared" si="49"/>
        <v>陸側ケース④0</v>
      </c>
      <c r="B440">
        <v>0</v>
      </c>
      <c r="C440">
        <v>0</v>
      </c>
      <c r="D440" s="160">
        <v>0</v>
      </c>
      <c r="E440" s="160">
        <v>0</v>
      </c>
      <c r="F440" s="160">
        <v>0</v>
      </c>
      <c r="G440" s="160">
        <v>0</v>
      </c>
      <c r="H440" s="160">
        <v>0</v>
      </c>
      <c r="I440" s="160">
        <v>0</v>
      </c>
      <c r="J440" s="160">
        <v>0</v>
      </c>
      <c r="K440" t="s">
        <v>38</v>
      </c>
      <c r="L440" t="s">
        <v>67</v>
      </c>
      <c r="M440">
        <v>0</v>
      </c>
      <c r="O440" s="183">
        <f t="shared" si="50"/>
        <v>0</v>
      </c>
      <c r="P440" s="183">
        <f t="shared" si="51"/>
        <v>0</v>
      </c>
      <c r="Q440" s="183">
        <f t="shared" si="52"/>
        <v>0</v>
      </c>
      <c r="R440" s="183">
        <f t="shared" si="53"/>
        <v>0</v>
      </c>
      <c r="S440" s="183">
        <f t="shared" si="54"/>
        <v>0</v>
      </c>
      <c r="T440" s="183">
        <f t="shared" si="55"/>
        <v>0</v>
      </c>
      <c r="U440" s="183">
        <f t="shared" si="56"/>
        <v>0</v>
      </c>
    </row>
    <row r="441" spans="1:21">
      <c r="A441" s="183" t="str">
        <f t="shared" si="49"/>
        <v>陸側ケース④死者数</v>
      </c>
      <c r="B441" t="s">
        <v>80</v>
      </c>
      <c r="C441">
        <v>0</v>
      </c>
      <c r="D441" s="160">
        <v>0</v>
      </c>
      <c r="E441" s="160">
        <v>0</v>
      </c>
      <c r="F441" s="160">
        <v>0</v>
      </c>
      <c r="G441" s="160">
        <v>0</v>
      </c>
      <c r="H441" s="160">
        <v>0</v>
      </c>
      <c r="I441" s="160">
        <v>0</v>
      </c>
      <c r="J441" s="160">
        <v>0</v>
      </c>
      <c r="K441" t="s">
        <v>38</v>
      </c>
      <c r="L441" t="s">
        <v>67</v>
      </c>
      <c r="M441">
        <v>0</v>
      </c>
      <c r="O441" s="183">
        <f t="shared" si="50"/>
        <v>0</v>
      </c>
      <c r="P441" s="183">
        <f t="shared" si="51"/>
        <v>0</v>
      </c>
      <c r="Q441" s="183">
        <f t="shared" si="52"/>
        <v>0</v>
      </c>
      <c r="R441" s="183">
        <f t="shared" si="53"/>
        <v>0</v>
      </c>
      <c r="S441" s="183">
        <f t="shared" si="54"/>
        <v>0</v>
      </c>
      <c r="T441" s="183">
        <f t="shared" si="55"/>
        <v>0</v>
      </c>
      <c r="U441" s="183">
        <f t="shared" si="56"/>
        <v>0</v>
      </c>
    </row>
    <row r="442" spans="1:21">
      <c r="A442" s="183" t="str">
        <f t="shared" si="49"/>
        <v>陸側ケース④地震動：陸側ケース、津波ケース④、冬18時、早期避難率20%</v>
      </c>
      <c r="B442" t="s">
        <v>102</v>
      </c>
      <c r="C442">
        <v>0</v>
      </c>
      <c r="D442" s="160">
        <v>0</v>
      </c>
      <c r="E442" s="160">
        <v>0</v>
      </c>
      <c r="F442" s="160">
        <v>0</v>
      </c>
      <c r="G442" s="160">
        <v>0</v>
      </c>
      <c r="H442" s="160">
        <v>0</v>
      </c>
      <c r="I442" s="160">
        <v>0</v>
      </c>
      <c r="J442" s="160">
        <v>0</v>
      </c>
      <c r="K442" t="s">
        <v>38</v>
      </c>
      <c r="L442" t="s">
        <v>67</v>
      </c>
      <c r="M442">
        <v>0</v>
      </c>
      <c r="O442" s="183">
        <f t="shared" si="50"/>
        <v>0</v>
      </c>
      <c r="P442" s="183">
        <f t="shared" si="51"/>
        <v>0</v>
      </c>
      <c r="Q442" s="183">
        <f t="shared" si="52"/>
        <v>0</v>
      </c>
      <c r="R442" s="183">
        <f t="shared" si="53"/>
        <v>0</v>
      </c>
      <c r="S442" s="183">
        <f t="shared" si="54"/>
        <v>0</v>
      </c>
      <c r="T442" s="183">
        <f t="shared" si="55"/>
        <v>0</v>
      </c>
      <c r="U442" s="183">
        <f t="shared" si="56"/>
        <v>0</v>
      </c>
    </row>
    <row r="443" spans="1:21">
      <c r="A443" s="183" t="str">
        <f t="shared" si="49"/>
        <v>陸側ケース④市町村名</v>
      </c>
      <c r="B443" t="s">
        <v>86</v>
      </c>
      <c r="C443" t="s">
        <v>87</v>
      </c>
      <c r="D443" s="160" t="s">
        <v>88</v>
      </c>
      <c r="E443" s="160">
        <v>0</v>
      </c>
      <c r="F443" s="160" t="s">
        <v>89</v>
      </c>
      <c r="G443" s="160" t="s">
        <v>90</v>
      </c>
      <c r="H443" s="160" t="s">
        <v>91</v>
      </c>
      <c r="I443" s="160" t="s">
        <v>92</v>
      </c>
      <c r="J443" s="160" t="s">
        <v>84</v>
      </c>
      <c r="K443" t="s">
        <v>38</v>
      </c>
      <c r="L443" t="s">
        <v>67</v>
      </c>
      <c r="M443">
        <v>0</v>
      </c>
      <c r="O443" s="183" t="e">
        <f t="shared" si="50"/>
        <v>#VALUE!</v>
      </c>
      <c r="P443" s="183">
        <f t="shared" si="51"/>
        <v>0</v>
      </c>
      <c r="Q443" s="183" t="e">
        <f t="shared" si="52"/>
        <v>#VALUE!</v>
      </c>
      <c r="R443" s="183" t="e">
        <f t="shared" si="53"/>
        <v>#VALUE!</v>
      </c>
      <c r="S443" s="183" t="e">
        <f t="shared" si="54"/>
        <v>#VALUE!</v>
      </c>
      <c r="T443" s="183" t="e">
        <f t="shared" si="55"/>
        <v>#VALUE!</v>
      </c>
      <c r="U443" s="183" t="e">
        <f t="shared" si="56"/>
        <v>#VALUE!</v>
      </c>
    </row>
    <row r="444" spans="1:21">
      <c r="A444" s="183" t="str">
        <f t="shared" si="49"/>
        <v>陸側ケース④0</v>
      </c>
      <c r="B444">
        <v>0</v>
      </c>
      <c r="C444">
        <v>0</v>
      </c>
      <c r="D444" s="160">
        <v>0</v>
      </c>
      <c r="E444" s="160" t="s">
        <v>93</v>
      </c>
      <c r="F444" s="160">
        <v>0</v>
      </c>
      <c r="G444" s="160">
        <v>0</v>
      </c>
      <c r="H444" s="160">
        <v>0</v>
      </c>
      <c r="I444" s="160">
        <v>0</v>
      </c>
      <c r="J444" s="160">
        <v>0</v>
      </c>
      <c r="K444" t="s">
        <v>38</v>
      </c>
      <c r="L444" t="s">
        <v>67</v>
      </c>
      <c r="M444">
        <v>0</v>
      </c>
      <c r="O444" s="183">
        <f t="shared" si="50"/>
        <v>0</v>
      </c>
      <c r="P444" s="183" t="e">
        <f t="shared" si="51"/>
        <v>#VALUE!</v>
      </c>
      <c r="Q444" s="183">
        <f t="shared" si="52"/>
        <v>0</v>
      </c>
      <c r="R444" s="183">
        <f t="shared" si="53"/>
        <v>0</v>
      </c>
      <c r="S444" s="183">
        <f t="shared" si="54"/>
        <v>0</v>
      </c>
      <c r="T444" s="183">
        <f t="shared" si="55"/>
        <v>0</v>
      </c>
      <c r="U444" s="183">
        <f t="shared" si="56"/>
        <v>0</v>
      </c>
    </row>
    <row r="445" spans="1:21">
      <c r="A445" s="183" t="str">
        <f t="shared" si="49"/>
        <v>陸側ケース④0</v>
      </c>
      <c r="B445">
        <v>0</v>
      </c>
      <c r="C445">
        <v>0</v>
      </c>
      <c r="D445" s="160">
        <v>0</v>
      </c>
      <c r="E445" s="160">
        <v>0</v>
      </c>
      <c r="F445" s="160">
        <v>0</v>
      </c>
      <c r="G445" s="160">
        <v>0</v>
      </c>
      <c r="H445" s="160">
        <v>0</v>
      </c>
      <c r="I445" s="160">
        <v>0</v>
      </c>
      <c r="J445" s="160">
        <v>0</v>
      </c>
      <c r="K445" t="s">
        <v>38</v>
      </c>
      <c r="L445" t="s">
        <v>67</v>
      </c>
      <c r="M445">
        <v>0</v>
      </c>
      <c r="O445" s="183">
        <f t="shared" si="50"/>
        <v>0</v>
      </c>
      <c r="P445" s="183">
        <f t="shared" si="51"/>
        <v>0</v>
      </c>
      <c r="Q445" s="183">
        <f t="shared" si="52"/>
        <v>0</v>
      </c>
      <c r="R445" s="183">
        <f t="shared" si="53"/>
        <v>0</v>
      </c>
      <c r="S445" s="183">
        <f t="shared" si="54"/>
        <v>0</v>
      </c>
      <c r="T445" s="183">
        <f t="shared" si="55"/>
        <v>0</v>
      </c>
      <c r="U445" s="183">
        <f t="shared" si="56"/>
        <v>0</v>
      </c>
    </row>
    <row r="446" spans="1:21">
      <c r="A446" s="183" t="str">
        <f t="shared" si="49"/>
        <v>陸側ケース④0</v>
      </c>
      <c r="B446">
        <v>0</v>
      </c>
      <c r="C446">
        <v>0</v>
      </c>
      <c r="D446" s="160">
        <v>0</v>
      </c>
      <c r="E446" s="160">
        <v>0</v>
      </c>
      <c r="F446" s="160">
        <v>0</v>
      </c>
      <c r="G446" s="160">
        <v>0</v>
      </c>
      <c r="H446" s="160">
        <v>0</v>
      </c>
      <c r="I446" s="160">
        <v>0</v>
      </c>
      <c r="J446" s="160">
        <v>0</v>
      </c>
      <c r="K446" t="s">
        <v>38</v>
      </c>
      <c r="L446" t="s">
        <v>67</v>
      </c>
      <c r="M446">
        <v>0</v>
      </c>
      <c r="O446" s="183">
        <f t="shared" si="50"/>
        <v>0</v>
      </c>
      <c r="P446" s="183">
        <f t="shared" si="51"/>
        <v>0</v>
      </c>
      <c r="Q446" s="183">
        <f t="shared" si="52"/>
        <v>0</v>
      </c>
      <c r="R446" s="183">
        <f t="shared" si="53"/>
        <v>0</v>
      </c>
      <c r="S446" s="183">
        <f t="shared" si="54"/>
        <v>0</v>
      </c>
      <c r="T446" s="183">
        <f t="shared" si="55"/>
        <v>0</v>
      </c>
      <c r="U446" s="183">
        <f t="shared" si="56"/>
        <v>0</v>
      </c>
    </row>
    <row r="447" spans="1:21">
      <c r="A447" s="183" t="str">
        <f t="shared" si="49"/>
        <v>陸側ケース④高知市</v>
      </c>
      <c r="B447" t="s">
        <v>4</v>
      </c>
      <c r="C447">
        <v>349778.6</v>
      </c>
      <c r="D447" s="160">
        <v>2081.6042554106334</v>
      </c>
      <c r="E447" s="160">
        <v>104.96159174043363</v>
      </c>
      <c r="F447" s="160">
        <v>6848.4180897544675</v>
      </c>
      <c r="G447" s="160">
        <v>31.130128482412935</v>
      </c>
      <c r="H447" s="160">
        <v>702.86371802147437</v>
      </c>
      <c r="I447" s="160">
        <v>3.5652040842378923</v>
      </c>
      <c r="J447" s="160">
        <v>9667.5813957532246</v>
      </c>
      <c r="K447" t="s">
        <v>38</v>
      </c>
      <c r="L447" t="s">
        <v>67</v>
      </c>
      <c r="M447" t="s">
        <v>96</v>
      </c>
      <c r="O447" s="183">
        <f t="shared" si="50"/>
        <v>2100</v>
      </c>
      <c r="P447" s="183">
        <f t="shared" si="51"/>
        <v>100</v>
      </c>
      <c r="Q447" s="183">
        <f t="shared" si="52"/>
        <v>6800</v>
      </c>
      <c r="R447" s="183">
        <f t="shared" si="53"/>
        <v>30</v>
      </c>
      <c r="S447" s="183">
        <f t="shared" si="54"/>
        <v>700</v>
      </c>
      <c r="T447" s="183" t="str">
        <f t="shared" si="55"/>
        <v>*</v>
      </c>
      <c r="U447" s="183">
        <f t="shared" si="56"/>
        <v>9700</v>
      </c>
    </row>
    <row r="448" spans="1:21">
      <c r="A448" s="183" t="str">
        <f t="shared" si="49"/>
        <v>陸側ケース④室戸市</v>
      </c>
      <c r="B448" t="s">
        <v>5</v>
      </c>
      <c r="C448">
        <v>15011.1</v>
      </c>
      <c r="D448" s="160">
        <v>18.696057035386481</v>
      </c>
      <c r="E448" s="160">
        <v>1.3872503017208264</v>
      </c>
      <c r="F448" s="160">
        <v>2577.0200806560692</v>
      </c>
      <c r="G448" s="160">
        <v>0.63705425733966525</v>
      </c>
      <c r="H448" s="160">
        <v>0.551644902738476</v>
      </c>
      <c r="I448" s="160">
        <v>1.4904844121201808E-2</v>
      </c>
      <c r="J448" s="160">
        <v>2596.9197416956549</v>
      </c>
      <c r="K448" t="s">
        <v>38</v>
      </c>
      <c r="L448" t="s">
        <v>67</v>
      </c>
      <c r="M448" t="s">
        <v>96</v>
      </c>
      <c r="O448" s="183">
        <f t="shared" si="50"/>
        <v>20</v>
      </c>
      <c r="P448" s="183" t="str">
        <f t="shared" si="51"/>
        <v>*</v>
      </c>
      <c r="Q448" s="183">
        <f t="shared" si="52"/>
        <v>2600</v>
      </c>
      <c r="R448" s="183" t="str">
        <f t="shared" si="53"/>
        <v>*</v>
      </c>
      <c r="S448" s="183" t="str">
        <f t="shared" si="54"/>
        <v>*</v>
      </c>
      <c r="T448" s="183" t="str">
        <f t="shared" si="55"/>
        <v>*</v>
      </c>
      <c r="U448" s="183">
        <f t="shared" si="56"/>
        <v>2600</v>
      </c>
    </row>
    <row r="449" spans="1:21">
      <c r="A449" s="183" t="str">
        <f t="shared" si="49"/>
        <v>陸側ケース④安芸市</v>
      </c>
      <c r="B449" t="s">
        <v>6</v>
      </c>
      <c r="C449">
        <v>19573</v>
      </c>
      <c r="D449" s="160">
        <v>241.06818050236595</v>
      </c>
      <c r="E449" s="160">
        <v>11.240511706367036</v>
      </c>
      <c r="F449" s="160">
        <v>514.91430406674908</v>
      </c>
      <c r="G449" s="160">
        <v>3.7907634072719563</v>
      </c>
      <c r="H449" s="160">
        <v>92.797861421398281</v>
      </c>
      <c r="I449" s="160">
        <v>5.822939993164955E-2</v>
      </c>
      <c r="J449" s="160">
        <v>852.62933879771685</v>
      </c>
      <c r="K449" t="s">
        <v>38</v>
      </c>
      <c r="L449" t="s">
        <v>67</v>
      </c>
      <c r="M449" t="s">
        <v>96</v>
      </c>
      <c r="O449" s="183">
        <f t="shared" si="50"/>
        <v>240</v>
      </c>
      <c r="P449" s="183">
        <f t="shared" si="51"/>
        <v>10</v>
      </c>
      <c r="Q449" s="183">
        <f t="shared" si="52"/>
        <v>510</v>
      </c>
      <c r="R449" s="183" t="str">
        <f t="shared" si="53"/>
        <v>*</v>
      </c>
      <c r="S449" s="183">
        <f t="shared" si="54"/>
        <v>90</v>
      </c>
      <c r="T449" s="183" t="str">
        <f t="shared" si="55"/>
        <v>*</v>
      </c>
      <c r="U449" s="183">
        <f t="shared" si="56"/>
        <v>850</v>
      </c>
    </row>
    <row r="450" spans="1:21">
      <c r="A450" s="183" t="str">
        <f t="shared" si="49"/>
        <v>陸側ケース④南国市</v>
      </c>
      <c r="B450" t="s">
        <v>7</v>
      </c>
      <c r="C450">
        <v>51255.6</v>
      </c>
      <c r="D450" s="160">
        <v>436.54058425457714</v>
      </c>
      <c r="E450" s="160">
        <v>13.599177262813383</v>
      </c>
      <c r="F450" s="160">
        <v>2688.5591483633757</v>
      </c>
      <c r="G450" s="160">
        <v>2.2245546684308879</v>
      </c>
      <c r="H450" s="160">
        <v>51.89483911587967</v>
      </c>
      <c r="I450" s="160">
        <v>0.2623809942403354</v>
      </c>
      <c r="J450" s="160">
        <v>3179.4815073965033</v>
      </c>
      <c r="K450" t="s">
        <v>38</v>
      </c>
      <c r="L450" t="s">
        <v>67</v>
      </c>
      <c r="M450" t="s">
        <v>96</v>
      </c>
      <c r="O450" s="183">
        <f t="shared" si="50"/>
        <v>440</v>
      </c>
      <c r="P450" s="183">
        <f t="shared" si="51"/>
        <v>10</v>
      </c>
      <c r="Q450" s="183">
        <f t="shared" si="52"/>
        <v>2700</v>
      </c>
      <c r="R450" s="183" t="str">
        <f t="shared" si="53"/>
        <v>*</v>
      </c>
      <c r="S450" s="183">
        <f t="shared" si="54"/>
        <v>50</v>
      </c>
      <c r="T450" s="183" t="str">
        <f t="shared" si="55"/>
        <v>*</v>
      </c>
      <c r="U450" s="183">
        <f t="shared" si="56"/>
        <v>3200</v>
      </c>
    </row>
    <row r="451" spans="1:21">
      <c r="A451" s="183" t="str">
        <f t="shared" si="49"/>
        <v>陸側ケース④土佐市</v>
      </c>
      <c r="B451" t="s">
        <v>8</v>
      </c>
      <c r="C451">
        <v>27471.8</v>
      </c>
      <c r="D451" s="160">
        <v>77.464663186744318</v>
      </c>
      <c r="E451" s="160">
        <v>3.959641032555949</v>
      </c>
      <c r="F451" s="160">
        <v>2085.9651454999885</v>
      </c>
      <c r="G451" s="160">
        <v>2.8693329301321269</v>
      </c>
      <c r="H451" s="160">
        <v>3.1955972111052064</v>
      </c>
      <c r="I451" s="160">
        <v>6.9513821799864359E-2</v>
      </c>
      <c r="J451" s="160">
        <v>2169.56425264977</v>
      </c>
      <c r="K451" t="s">
        <v>38</v>
      </c>
      <c r="L451" t="s">
        <v>67</v>
      </c>
      <c r="M451" t="s">
        <v>96</v>
      </c>
      <c r="O451" s="183">
        <f t="shared" si="50"/>
        <v>80</v>
      </c>
      <c r="P451" s="183" t="str">
        <f t="shared" si="51"/>
        <v>*</v>
      </c>
      <c r="Q451" s="183">
        <f t="shared" si="52"/>
        <v>2100</v>
      </c>
      <c r="R451" s="183" t="str">
        <f t="shared" si="53"/>
        <v>*</v>
      </c>
      <c r="S451" s="183" t="str">
        <f t="shared" si="54"/>
        <v>*</v>
      </c>
      <c r="T451" s="183" t="str">
        <f t="shared" si="55"/>
        <v>*</v>
      </c>
      <c r="U451" s="183">
        <f t="shared" si="56"/>
        <v>2200</v>
      </c>
    </row>
    <row r="452" spans="1:21">
      <c r="A452" s="183" t="str">
        <f t="shared" ref="A452:A515" si="57">K452&amp;L452&amp;B452</f>
        <v>陸側ケース④須崎市</v>
      </c>
      <c r="B452" t="s">
        <v>9</v>
      </c>
      <c r="C452">
        <v>25299.25</v>
      </c>
      <c r="D452" s="160">
        <v>64.072215703435305</v>
      </c>
      <c r="E452" s="160">
        <v>2.5030900139031802</v>
      </c>
      <c r="F452" s="160">
        <v>2490.9661795126694</v>
      </c>
      <c r="G452" s="160">
        <v>2.4617968150413878</v>
      </c>
      <c r="H452" s="160">
        <v>7.1177846139994401</v>
      </c>
      <c r="I452" s="160">
        <v>3.8236961429324562E-2</v>
      </c>
      <c r="J452" s="160">
        <v>2564.656213606575</v>
      </c>
      <c r="K452" t="s">
        <v>38</v>
      </c>
      <c r="L452" t="s">
        <v>67</v>
      </c>
      <c r="M452" t="s">
        <v>96</v>
      </c>
      <c r="O452" s="183">
        <f t="shared" ref="O452:O515" si="58">IF(D452&gt;10000,ROUND(D452,-3),IF(D452&gt;1000,ROUND(D452,-2),IF(D452&gt;=5,IF(D452&lt;10,ROUND(D452,-1),ROUND(D452,-1)),IF(D452=0,0,"*"))))</f>
        <v>60</v>
      </c>
      <c r="P452" s="183" t="str">
        <f t="shared" ref="P452:P515" si="59">IF(E452&gt;10000,ROUND(E452,-3),IF(E452&gt;1000,ROUND(E452,-2),IF(E452&gt;=5,IF(E452&lt;10,ROUND(E452,-1),ROUND(E452,-1)),IF(E452=0,0,"*"))))</f>
        <v>*</v>
      </c>
      <c r="Q452" s="183">
        <f t="shared" ref="Q452:Q515" si="60">IF(F452&gt;10000,ROUND(F452,-3),IF(F452&gt;1000,ROUND(F452,-2),IF(F452&gt;=5,IF(F452&lt;10,ROUND(F452,-1),ROUND(F452,-1)),IF(F452=0,0,"*"))))</f>
        <v>2500</v>
      </c>
      <c r="R452" s="183" t="str">
        <f t="shared" ref="R452:R515" si="61">IF(G452&gt;10000,ROUND(G452,-3),IF(G452&gt;1000,ROUND(G452,-2),IF(G452&gt;=5,IF(G452&lt;10,ROUND(G452,-1),ROUND(G452,-1)),IF(G452=0,0,"*"))))</f>
        <v>*</v>
      </c>
      <c r="S452" s="183">
        <f t="shared" ref="S452:S515" si="62">IF(H452&gt;10000,ROUND(H452,-3),IF(H452&gt;1000,ROUND(H452,-2),IF(H452&gt;=5,IF(H452&lt;10,ROUND(H452,-1),ROUND(H452,-1)),IF(H452=0,0,"*"))))</f>
        <v>10</v>
      </c>
      <c r="T452" s="183" t="str">
        <f t="shared" ref="T452:T515" si="63">IF(I452&gt;10000,ROUND(I452,-3),IF(I452&gt;1000,ROUND(I452,-2),IF(I452&gt;=5,IF(I452&lt;10,ROUND(I452,-1),ROUND(I452,-1)),IF(I452=0,0,"*"))))</f>
        <v>*</v>
      </c>
      <c r="U452" s="183">
        <f t="shared" ref="U452:U515" si="64">IF(J452&gt;10000,ROUND(J452,-3),IF(J452&gt;1000,ROUND(J452,-2),IF(J452&gt;=5,IF(J452&lt;10,ROUND(J452,-1),ROUND(J452,-1)),IF(J452=0,0,"*"))))</f>
        <v>2600</v>
      </c>
    </row>
    <row r="453" spans="1:21">
      <c r="A453" s="183" t="str">
        <f t="shared" si="57"/>
        <v>陸側ケース④宿毛市</v>
      </c>
      <c r="B453" t="s">
        <v>10</v>
      </c>
      <c r="C453">
        <v>22952.55</v>
      </c>
      <c r="D453" s="160">
        <v>6.764202085360604</v>
      </c>
      <c r="E453" s="160">
        <v>0.82435213891664261</v>
      </c>
      <c r="F453" s="160">
        <v>844.97054046814333</v>
      </c>
      <c r="G453" s="160">
        <v>0.34443789152113308</v>
      </c>
      <c r="H453" s="160">
        <v>0.13005435151929301</v>
      </c>
      <c r="I453" s="160">
        <v>1.6190073651184071E-2</v>
      </c>
      <c r="J453" s="160">
        <v>852.22542487019552</v>
      </c>
      <c r="K453" t="s">
        <v>38</v>
      </c>
      <c r="L453" t="s">
        <v>67</v>
      </c>
      <c r="M453" t="s">
        <v>96</v>
      </c>
      <c r="O453" s="183">
        <f t="shared" si="58"/>
        <v>10</v>
      </c>
      <c r="P453" s="183" t="str">
        <f t="shared" si="59"/>
        <v>*</v>
      </c>
      <c r="Q453" s="183">
        <f t="shared" si="60"/>
        <v>840</v>
      </c>
      <c r="R453" s="183" t="str">
        <f t="shared" si="61"/>
        <v>*</v>
      </c>
      <c r="S453" s="183" t="str">
        <f t="shared" si="62"/>
        <v>*</v>
      </c>
      <c r="T453" s="183" t="str">
        <f t="shared" si="63"/>
        <v>*</v>
      </c>
      <c r="U453" s="183">
        <f t="shared" si="64"/>
        <v>850</v>
      </c>
    </row>
    <row r="454" spans="1:21">
      <c r="A454" s="183" t="str">
        <f t="shared" si="57"/>
        <v>陸側ケース④土佐清水市</v>
      </c>
      <c r="B454" t="s">
        <v>11</v>
      </c>
      <c r="C454">
        <v>15871.05</v>
      </c>
      <c r="D454" s="160">
        <v>10.280090871063827</v>
      </c>
      <c r="E454" s="160">
        <v>1.3380308142226145</v>
      </c>
      <c r="F454" s="160">
        <v>1956.2236048572749</v>
      </c>
      <c r="G454" s="160">
        <v>0.3986210375222658</v>
      </c>
      <c r="H454" s="160">
        <v>0.29053871783680435</v>
      </c>
      <c r="I454" s="160">
        <v>1.4025791111132606E-2</v>
      </c>
      <c r="J454" s="160">
        <v>1967.2068812748089</v>
      </c>
      <c r="K454" t="s">
        <v>38</v>
      </c>
      <c r="L454" t="s">
        <v>67</v>
      </c>
      <c r="M454" t="s">
        <v>96</v>
      </c>
      <c r="O454" s="183">
        <f t="shared" si="58"/>
        <v>10</v>
      </c>
      <c r="P454" s="183" t="str">
        <f t="shared" si="59"/>
        <v>*</v>
      </c>
      <c r="Q454" s="183">
        <f t="shared" si="60"/>
        <v>2000</v>
      </c>
      <c r="R454" s="183" t="str">
        <f t="shared" si="61"/>
        <v>*</v>
      </c>
      <c r="S454" s="183" t="str">
        <f t="shared" si="62"/>
        <v>*</v>
      </c>
      <c r="T454" s="183" t="str">
        <f t="shared" si="63"/>
        <v>*</v>
      </c>
      <c r="U454" s="183">
        <f t="shared" si="64"/>
        <v>2000</v>
      </c>
    </row>
    <row r="455" spans="1:21">
      <c r="A455" s="183" t="str">
        <f t="shared" si="57"/>
        <v>陸側ケース④四万十市</v>
      </c>
      <c r="B455" t="s">
        <v>12</v>
      </c>
      <c r="C455">
        <v>36677.25</v>
      </c>
      <c r="D455" s="160">
        <v>57.693540743278575</v>
      </c>
      <c r="E455" s="160">
        <v>3.3530026981487167</v>
      </c>
      <c r="F455" s="160">
        <v>510.75531572725822</v>
      </c>
      <c r="G455" s="160">
        <v>3.5401704519666368</v>
      </c>
      <c r="H455" s="160">
        <v>1.6321417697443277</v>
      </c>
      <c r="I455" s="160">
        <v>3.4411136284280698E-2</v>
      </c>
      <c r="J455" s="160">
        <v>573.65557982853204</v>
      </c>
      <c r="K455" t="s">
        <v>38</v>
      </c>
      <c r="L455" t="s">
        <v>67</v>
      </c>
      <c r="M455" t="s">
        <v>96</v>
      </c>
      <c r="O455" s="183">
        <f t="shared" si="58"/>
        <v>60</v>
      </c>
      <c r="P455" s="183" t="str">
        <f t="shared" si="59"/>
        <v>*</v>
      </c>
      <c r="Q455" s="183">
        <f t="shared" si="60"/>
        <v>510</v>
      </c>
      <c r="R455" s="183" t="str">
        <f t="shared" si="61"/>
        <v>*</v>
      </c>
      <c r="S455" s="183" t="str">
        <f t="shared" si="62"/>
        <v>*</v>
      </c>
      <c r="T455" s="183" t="str">
        <f t="shared" si="63"/>
        <v>*</v>
      </c>
      <c r="U455" s="183">
        <f t="shared" si="64"/>
        <v>570</v>
      </c>
    </row>
    <row r="456" spans="1:21">
      <c r="A456" s="183" t="str">
        <f t="shared" si="57"/>
        <v>陸側ケース④香南市</v>
      </c>
      <c r="B456" t="s">
        <v>13</v>
      </c>
      <c r="C456">
        <v>31206.600000000002</v>
      </c>
      <c r="D456" s="160">
        <v>245.08784415065244</v>
      </c>
      <c r="E456" s="160">
        <v>11.031555895119226</v>
      </c>
      <c r="F456" s="160">
        <v>1069.8250977203179</v>
      </c>
      <c r="G456" s="160">
        <v>1.9869466274179386</v>
      </c>
      <c r="H456" s="160">
        <v>14.236450150160248</v>
      </c>
      <c r="I456" s="160">
        <v>0.11144804428247486</v>
      </c>
      <c r="J456" s="160">
        <v>1331.2477866928309</v>
      </c>
      <c r="K456" t="s">
        <v>38</v>
      </c>
      <c r="L456" t="s">
        <v>67</v>
      </c>
      <c r="M456" t="s">
        <v>96</v>
      </c>
      <c r="O456" s="183">
        <f t="shared" si="58"/>
        <v>250</v>
      </c>
      <c r="P456" s="183">
        <f t="shared" si="59"/>
        <v>10</v>
      </c>
      <c r="Q456" s="183">
        <f t="shared" si="60"/>
        <v>1100</v>
      </c>
      <c r="R456" s="183" t="str">
        <f t="shared" si="61"/>
        <v>*</v>
      </c>
      <c r="S456" s="183">
        <f t="shared" si="62"/>
        <v>10</v>
      </c>
      <c r="T456" s="183" t="str">
        <f t="shared" si="63"/>
        <v>*</v>
      </c>
      <c r="U456" s="183">
        <f t="shared" si="64"/>
        <v>1300</v>
      </c>
    </row>
    <row r="457" spans="1:21">
      <c r="A457" s="183" t="str">
        <f t="shared" si="57"/>
        <v>陸側ケース④香美市</v>
      </c>
      <c r="B457" t="s">
        <v>14</v>
      </c>
      <c r="C457">
        <v>28197.25</v>
      </c>
      <c r="D457" s="160">
        <v>256.01187686208436</v>
      </c>
      <c r="E457" s="160">
        <v>7.0709480861313496</v>
      </c>
      <c r="F457" s="160">
        <v>0</v>
      </c>
      <c r="G457" s="160">
        <v>4.5376885837285288</v>
      </c>
      <c r="H457" s="160">
        <v>45.662980303579296</v>
      </c>
      <c r="I457" s="160">
        <v>6.7678895124553787E-2</v>
      </c>
      <c r="J457" s="160">
        <v>306.28022464451675</v>
      </c>
      <c r="K457" t="s">
        <v>38</v>
      </c>
      <c r="L457" t="s">
        <v>67</v>
      </c>
      <c r="M457" t="s">
        <v>96</v>
      </c>
      <c r="O457" s="183">
        <f t="shared" si="58"/>
        <v>260</v>
      </c>
      <c r="P457" s="183">
        <f t="shared" si="59"/>
        <v>10</v>
      </c>
      <c r="Q457" s="183">
        <f t="shared" si="60"/>
        <v>0</v>
      </c>
      <c r="R457" s="183" t="str">
        <f t="shared" si="61"/>
        <v>*</v>
      </c>
      <c r="S457" s="183">
        <f t="shared" si="62"/>
        <v>50</v>
      </c>
      <c r="T457" s="183" t="str">
        <f t="shared" si="63"/>
        <v>*</v>
      </c>
      <c r="U457" s="183">
        <f t="shared" si="64"/>
        <v>310</v>
      </c>
    </row>
    <row r="458" spans="1:21">
      <c r="A458" s="183" t="str">
        <f t="shared" si="57"/>
        <v>陸側ケース④東洋町</v>
      </c>
      <c r="B458" t="s">
        <v>15</v>
      </c>
      <c r="C458">
        <v>2841.05</v>
      </c>
      <c r="D458" s="160">
        <v>8.6099235868540003</v>
      </c>
      <c r="E458" s="160">
        <v>0.2490498631944236</v>
      </c>
      <c r="F458" s="160">
        <v>946.58876548518845</v>
      </c>
      <c r="G458" s="160">
        <v>0.35726180555237064</v>
      </c>
      <c r="H458" s="160">
        <v>0.71458262956214347</v>
      </c>
      <c r="I458" s="160">
        <v>2.2176885562734936E-3</v>
      </c>
      <c r="J458" s="160">
        <v>956.27275119571334</v>
      </c>
      <c r="K458" t="s">
        <v>38</v>
      </c>
      <c r="L458" t="s">
        <v>67</v>
      </c>
      <c r="M458" t="s">
        <v>96</v>
      </c>
      <c r="O458" s="183">
        <f t="shared" si="58"/>
        <v>10</v>
      </c>
      <c r="P458" s="183" t="str">
        <f t="shared" si="59"/>
        <v>*</v>
      </c>
      <c r="Q458" s="183">
        <f t="shared" si="60"/>
        <v>950</v>
      </c>
      <c r="R458" s="183" t="str">
        <f t="shared" si="61"/>
        <v>*</v>
      </c>
      <c r="S458" s="183" t="str">
        <f t="shared" si="62"/>
        <v>*</v>
      </c>
      <c r="T458" s="183" t="str">
        <f t="shared" si="63"/>
        <v>*</v>
      </c>
      <c r="U458" s="183">
        <f t="shared" si="64"/>
        <v>960</v>
      </c>
    </row>
    <row r="459" spans="1:21">
      <c r="A459" s="183" t="str">
        <f t="shared" si="57"/>
        <v>陸側ケース④奈半利町</v>
      </c>
      <c r="B459" t="s">
        <v>16</v>
      </c>
      <c r="C459">
        <v>3493.25</v>
      </c>
      <c r="D459" s="160">
        <v>60.455851357005088</v>
      </c>
      <c r="E459" s="160">
        <v>3.2596740503892496</v>
      </c>
      <c r="F459" s="160">
        <v>121.61953470161876</v>
      </c>
      <c r="G459" s="160">
        <v>0.91001946555849766</v>
      </c>
      <c r="H459" s="160">
        <v>21.299545988117831</v>
      </c>
      <c r="I459" s="160">
        <v>8.6152591731325813E-3</v>
      </c>
      <c r="J459" s="160">
        <v>204.29356677147331</v>
      </c>
      <c r="K459" t="s">
        <v>38</v>
      </c>
      <c r="L459" t="s">
        <v>67</v>
      </c>
      <c r="M459" t="s">
        <v>96</v>
      </c>
      <c r="O459" s="183">
        <f t="shared" si="58"/>
        <v>60</v>
      </c>
      <c r="P459" s="183" t="str">
        <f t="shared" si="59"/>
        <v>*</v>
      </c>
      <c r="Q459" s="183">
        <f t="shared" si="60"/>
        <v>120</v>
      </c>
      <c r="R459" s="183" t="str">
        <f t="shared" si="61"/>
        <v>*</v>
      </c>
      <c r="S459" s="183">
        <f t="shared" si="62"/>
        <v>20</v>
      </c>
      <c r="T459" s="183" t="str">
        <f t="shared" si="63"/>
        <v>*</v>
      </c>
      <c r="U459" s="183">
        <f t="shared" si="64"/>
        <v>200</v>
      </c>
    </row>
    <row r="460" spans="1:21">
      <c r="A460" s="183" t="str">
        <f t="shared" si="57"/>
        <v>陸側ケース④田野町</v>
      </c>
      <c r="B460" t="s">
        <v>17</v>
      </c>
      <c r="C460">
        <v>3015.2</v>
      </c>
      <c r="D460" s="160">
        <v>69.140062151290365</v>
      </c>
      <c r="E460" s="160">
        <v>2.8022089755225186</v>
      </c>
      <c r="F460" s="160">
        <v>179.7159318729619</v>
      </c>
      <c r="G460" s="160">
        <v>0.38296090680639056</v>
      </c>
      <c r="H460" s="160">
        <v>64.330887497694292</v>
      </c>
      <c r="I460" s="160">
        <v>2.0928827652137442E-2</v>
      </c>
      <c r="J460" s="160">
        <v>313.59077125640511</v>
      </c>
      <c r="K460" t="s">
        <v>38</v>
      </c>
      <c r="L460" t="s">
        <v>67</v>
      </c>
      <c r="M460" t="s">
        <v>96</v>
      </c>
      <c r="O460" s="183">
        <f t="shared" si="58"/>
        <v>70</v>
      </c>
      <c r="P460" s="183" t="str">
        <f t="shared" si="59"/>
        <v>*</v>
      </c>
      <c r="Q460" s="183">
        <f t="shared" si="60"/>
        <v>180</v>
      </c>
      <c r="R460" s="183" t="str">
        <f t="shared" si="61"/>
        <v>*</v>
      </c>
      <c r="S460" s="183">
        <f t="shared" si="62"/>
        <v>60</v>
      </c>
      <c r="T460" s="183" t="str">
        <f t="shared" si="63"/>
        <v>*</v>
      </c>
      <c r="U460" s="183">
        <f t="shared" si="64"/>
        <v>310</v>
      </c>
    </row>
    <row r="461" spans="1:21">
      <c r="A461" s="183" t="str">
        <f t="shared" si="57"/>
        <v>陸側ケース④安田町</v>
      </c>
      <c r="B461" t="s">
        <v>18</v>
      </c>
      <c r="C461">
        <v>2780.2</v>
      </c>
      <c r="D461" s="160">
        <v>39.918293471353579</v>
      </c>
      <c r="E461" s="160">
        <v>1.6631033551503438</v>
      </c>
      <c r="F461" s="160">
        <v>277.86950571196019</v>
      </c>
      <c r="G461" s="160">
        <v>1.8395978840485747</v>
      </c>
      <c r="H461" s="160">
        <v>6.5563139093671667</v>
      </c>
      <c r="I461" s="160">
        <v>4.8871909804738406E-3</v>
      </c>
      <c r="J461" s="160">
        <v>326.18859816771004</v>
      </c>
      <c r="K461" t="s">
        <v>38</v>
      </c>
      <c r="L461" t="s">
        <v>67</v>
      </c>
      <c r="M461" t="s">
        <v>96</v>
      </c>
      <c r="O461" s="183">
        <f t="shared" si="58"/>
        <v>40</v>
      </c>
      <c r="P461" s="183" t="str">
        <f t="shared" si="59"/>
        <v>*</v>
      </c>
      <c r="Q461" s="183">
        <f t="shared" si="60"/>
        <v>280</v>
      </c>
      <c r="R461" s="183" t="str">
        <f t="shared" si="61"/>
        <v>*</v>
      </c>
      <c r="S461" s="183">
        <f t="shared" si="62"/>
        <v>10</v>
      </c>
      <c r="T461" s="183" t="str">
        <f t="shared" si="63"/>
        <v>*</v>
      </c>
      <c r="U461" s="183">
        <f t="shared" si="64"/>
        <v>330</v>
      </c>
    </row>
    <row r="462" spans="1:21">
      <c r="A462" s="183" t="str">
        <f t="shared" si="57"/>
        <v>陸側ケース④北川村</v>
      </c>
      <c r="B462" t="s">
        <v>19</v>
      </c>
      <c r="C462">
        <v>1355.3</v>
      </c>
      <c r="D462" s="160">
        <v>14.869033976278551</v>
      </c>
      <c r="E462" s="160">
        <v>0.42609410513843798</v>
      </c>
      <c r="F462" s="160">
        <v>0</v>
      </c>
      <c r="G462" s="160">
        <v>0.68133646214023291</v>
      </c>
      <c r="H462" s="160">
        <v>0.31665428975290622</v>
      </c>
      <c r="I462" s="160">
        <v>1.2583574933402557E-3</v>
      </c>
      <c r="J462" s="160">
        <v>15.868283085665031</v>
      </c>
      <c r="K462" t="s">
        <v>38</v>
      </c>
      <c r="L462" t="s">
        <v>67</v>
      </c>
      <c r="M462" t="s">
        <v>96</v>
      </c>
      <c r="O462" s="183">
        <f t="shared" si="58"/>
        <v>10</v>
      </c>
      <c r="P462" s="183" t="str">
        <f t="shared" si="59"/>
        <v>*</v>
      </c>
      <c r="Q462" s="183">
        <f t="shared" si="60"/>
        <v>0</v>
      </c>
      <c r="R462" s="183" t="str">
        <f t="shared" si="61"/>
        <v>*</v>
      </c>
      <c r="S462" s="183" t="str">
        <f t="shared" si="62"/>
        <v>*</v>
      </c>
      <c r="T462" s="183" t="str">
        <f t="shared" si="63"/>
        <v>*</v>
      </c>
      <c r="U462" s="183">
        <f t="shared" si="64"/>
        <v>20</v>
      </c>
    </row>
    <row r="463" spans="1:21">
      <c r="A463" s="183" t="str">
        <f t="shared" si="57"/>
        <v>陸側ケース④馬路村</v>
      </c>
      <c r="B463" t="s">
        <v>20</v>
      </c>
      <c r="C463">
        <v>1044.1999999999998</v>
      </c>
      <c r="D463" s="160">
        <v>5.4503402149402218</v>
      </c>
      <c r="E463" s="160">
        <v>0.19036575741039766</v>
      </c>
      <c r="F463" s="160">
        <v>0</v>
      </c>
      <c r="G463" s="160">
        <v>0.54009108558725361</v>
      </c>
      <c r="H463" s="160">
        <v>0.7703713456078739</v>
      </c>
      <c r="I463" s="160">
        <v>1.5807723901023561E-3</v>
      </c>
      <c r="J463" s="160">
        <v>6.7623834185254523</v>
      </c>
      <c r="K463" t="s">
        <v>38</v>
      </c>
      <c r="L463" t="s">
        <v>67</v>
      </c>
      <c r="M463" t="s">
        <v>96</v>
      </c>
      <c r="O463" s="183">
        <f t="shared" si="58"/>
        <v>10</v>
      </c>
      <c r="P463" s="183" t="str">
        <f t="shared" si="59"/>
        <v>*</v>
      </c>
      <c r="Q463" s="183">
        <f t="shared" si="60"/>
        <v>0</v>
      </c>
      <c r="R463" s="183" t="str">
        <f t="shared" si="61"/>
        <v>*</v>
      </c>
      <c r="S463" s="183" t="str">
        <f t="shared" si="62"/>
        <v>*</v>
      </c>
      <c r="T463" s="183" t="str">
        <f t="shared" si="63"/>
        <v>*</v>
      </c>
      <c r="U463" s="183">
        <f t="shared" si="64"/>
        <v>10</v>
      </c>
    </row>
    <row r="464" spans="1:21">
      <c r="A464" s="183" t="str">
        <f t="shared" si="57"/>
        <v>陸側ケース④芸西村</v>
      </c>
      <c r="B464" t="s">
        <v>21</v>
      </c>
      <c r="C464">
        <v>4107.1499999999996</v>
      </c>
      <c r="D464" s="160">
        <v>30.104079637421641</v>
      </c>
      <c r="E464" s="160">
        <v>1.9920425468471619</v>
      </c>
      <c r="F464" s="160">
        <v>74.25428075419353</v>
      </c>
      <c r="G464" s="160">
        <v>0.31992811382376524</v>
      </c>
      <c r="H464" s="160">
        <v>1.5278567382542569</v>
      </c>
      <c r="I464" s="160">
        <v>8.9049180568456301E-3</v>
      </c>
      <c r="J464" s="160">
        <v>106.21505016175004</v>
      </c>
      <c r="K464" t="s">
        <v>38</v>
      </c>
      <c r="L464" t="s">
        <v>67</v>
      </c>
      <c r="M464" t="s">
        <v>96</v>
      </c>
      <c r="O464" s="183">
        <f t="shared" si="58"/>
        <v>30</v>
      </c>
      <c r="P464" s="183" t="str">
        <f t="shared" si="59"/>
        <v>*</v>
      </c>
      <c r="Q464" s="183">
        <f t="shared" si="60"/>
        <v>70</v>
      </c>
      <c r="R464" s="183" t="str">
        <f t="shared" si="61"/>
        <v>*</v>
      </c>
      <c r="S464" s="183" t="str">
        <f t="shared" si="62"/>
        <v>*</v>
      </c>
      <c r="T464" s="183" t="str">
        <f t="shared" si="63"/>
        <v>*</v>
      </c>
      <c r="U464" s="183">
        <f t="shared" si="64"/>
        <v>110</v>
      </c>
    </row>
    <row r="465" spans="1:21">
      <c r="A465" s="183" t="str">
        <f t="shared" si="57"/>
        <v>陸側ケース④本山町</v>
      </c>
      <c r="B465" t="s">
        <v>22</v>
      </c>
      <c r="C465">
        <v>4026.95</v>
      </c>
      <c r="D465" s="160">
        <v>27.648708369076143</v>
      </c>
      <c r="E465" s="160">
        <v>0.13846121036248563</v>
      </c>
      <c r="F465" s="160">
        <v>0</v>
      </c>
      <c r="G465" s="160">
        <v>0.93054569428041534</v>
      </c>
      <c r="H465" s="160">
        <v>1.0049440028683021</v>
      </c>
      <c r="I465" s="160">
        <v>6.6302785059503344E-3</v>
      </c>
      <c r="J465" s="160">
        <v>29.590828344730813</v>
      </c>
      <c r="K465" t="s">
        <v>38</v>
      </c>
      <c r="L465" t="s">
        <v>67</v>
      </c>
      <c r="M465" t="s">
        <v>96</v>
      </c>
      <c r="O465" s="183">
        <f t="shared" si="58"/>
        <v>30</v>
      </c>
      <c r="P465" s="183" t="str">
        <f t="shared" si="59"/>
        <v>*</v>
      </c>
      <c r="Q465" s="183">
        <f t="shared" si="60"/>
        <v>0</v>
      </c>
      <c r="R465" s="183" t="str">
        <f t="shared" si="61"/>
        <v>*</v>
      </c>
      <c r="S465" s="183" t="str">
        <f t="shared" si="62"/>
        <v>*</v>
      </c>
      <c r="T465" s="183" t="str">
        <f t="shared" si="63"/>
        <v>*</v>
      </c>
      <c r="U465" s="183">
        <f t="shared" si="64"/>
        <v>30</v>
      </c>
    </row>
    <row r="466" spans="1:21">
      <c r="A466" s="183" t="str">
        <f t="shared" si="57"/>
        <v>陸側ケース④大豊町</v>
      </c>
      <c r="B466" t="s">
        <v>23</v>
      </c>
      <c r="C466">
        <v>4715.1000000000004</v>
      </c>
      <c r="D466" s="160">
        <v>97.600144621309852</v>
      </c>
      <c r="E466" s="160">
        <v>0.71239976076717448</v>
      </c>
      <c r="F466" s="160">
        <v>0</v>
      </c>
      <c r="G466" s="160">
        <v>5.5456155058700389</v>
      </c>
      <c r="H466" s="160">
        <v>0.7875160460889864</v>
      </c>
      <c r="I466" s="160">
        <v>5.0789323816991146E-3</v>
      </c>
      <c r="J466" s="160">
        <v>103.93835510565057</v>
      </c>
      <c r="K466" t="s">
        <v>38</v>
      </c>
      <c r="L466" t="s">
        <v>67</v>
      </c>
      <c r="M466" t="s">
        <v>96</v>
      </c>
      <c r="O466" s="183">
        <f t="shared" si="58"/>
        <v>100</v>
      </c>
      <c r="P466" s="183" t="str">
        <f t="shared" si="59"/>
        <v>*</v>
      </c>
      <c r="Q466" s="183">
        <f t="shared" si="60"/>
        <v>0</v>
      </c>
      <c r="R466" s="183">
        <f t="shared" si="61"/>
        <v>10</v>
      </c>
      <c r="S466" s="183" t="str">
        <f t="shared" si="62"/>
        <v>*</v>
      </c>
      <c r="T466" s="183" t="str">
        <f t="shared" si="63"/>
        <v>*</v>
      </c>
      <c r="U466" s="183">
        <f t="shared" si="64"/>
        <v>100</v>
      </c>
    </row>
    <row r="467" spans="1:21">
      <c r="A467" s="183" t="str">
        <f t="shared" si="57"/>
        <v>陸側ケース④土佐町</v>
      </c>
      <c r="B467" t="s">
        <v>24</v>
      </c>
      <c r="C467">
        <v>4376.2</v>
      </c>
      <c r="D467" s="160">
        <v>25.37497350846558</v>
      </c>
      <c r="E467" s="160">
        <v>0.11310606070979387</v>
      </c>
      <c r="F467" s="160">
        <v>0</v>
      </c>
      <c r="G467" s="160">
        <v>0.94112148698573239</v>
      </c>
      <c r="H467" s="160">
        <v>0.26697389773708913</v>
      </c>
      <c r="I467" s="160">
        <v>5.30616506494454E-3</v>
      </c>
      <c r="J467" s="160">
        <v>26.588375058253344</v>
      </c>
      <c r="K467" t="s">
        <v>38</v>
      </c>
      <c r="L467" t="s">
        <v>67</v>
      </c>
      <c r="M467" t="s">
        <v>96</v>
      </c>
      <c r="O467" s="183">
        <f t="shared" si="58"/>
        <v>30</v>
      </c>
      <c r="P467" s="183" t="str">
        <f t="shared" si="59"/>
        <v>*</v>
      </c>
      <c r="Q467" s="183">
        <f t="shared" si="60"/>
        <v>0</v>
      </c>
      <c r="R467" s="183" t="str">
        <f t="shared" si="61"/>
        <v>*</v>
      </c>
      <c r="S467" s="183" t="str">
        <f t="shared" si="62"/>
        <v>*</v>
      </c>
      <c r="T467" s="183" t="str">
        <f t="shared" si="63"/>
        <v>*</v>
      </c>
      <c r="U467" s="183">
        <f t="shared" si="64"/>
        <v>30</v>
      </c>
    </row>
    <row r="468" spans="1:21">
      <c r="A468" s="183" t="str">
        <f t="shared" si="57"/>
        <v>陸側ケース④大川村</v>
      </c>
      <c r="B468" t="s">
        <v>25</v>
      </c>
      <c r="C468">
        <v>421.4</v>
      </c>
      <c r="D468" s="160">
        <v>2.164648829133804</v>
      </c>
      <c r="E468" s="160">
        <v>1.1822369146263079E-2</v>
      </c>
      <c r="F468" s="160">
        <v>0</v>
      </c>
      <c r="G468" s="160">
        <v>0.21457897376461066</v>
      </c>
      <c r="H468" s="160">
        <v>3.1999291452405064E-2</v>
      </c>
      <c r="I468" s="160">
        <v>1.4184852117408073E-4</v>
      </c>
      <c r="J468" s="160">
        <v>2.4113689428719938</v>
      </c>
      <c r="K468" t="s">
        <v>38</v>
      </c>
      <c r="L468" t="s">
        <v>67</v>
      </c>
      <c r="M468" t="s">
        <v>96</v>
      </c>
      <c r="O468" s="183" t="str">
        <f t="shared" si="58"/>
        <v>*</v>
      </c>
      <c r="P468" s="183" t="str">
        <f t="shared" si="59"/>
        <v>*</v>
      </c>
      <c r="Q468" s="183">
        <f t="shared" si="60"/>
        <v>0</v>
      </c>
      <c r="R468" s="183" t="str">
        <f t="shared" si="61"/>
        <v>*</v>
      </c>
      <c r="S468" s="183" t="str">
        <f t="shared" si="62"/>
        <v>*</v>
      </c>
      <c r="T468" s="183" t="str">
        <f t="shared" si="63"/>
        <v>*</v>
      </c>
      <c r="U468" s="183" t="str">
        <f t="shared" si="64"/>
        <v>*</v>
      </c>
    </row>
    <row r="469" spans="1:21">
      <c r="A469" s="183" t="str">
        <f t="shared" si="57"/>
        <v>陸側ケース④いの町</v>
      </c>
      <c r="B469" t="s">
        <v>26</v>
      </c>
      <c r="C469">
        <v>22887.1</v>
      </c>
      <c r="D469" s="160">
        <v>103.03350732231669</v>
      </c>
      <c r="E469" s="160">
        <v>2.5568245522215123</v>
      </c>
      <c r="F469" s="160">
        <v>0</v>
      </c>
      <c r="G469" s="160">
        <v>6.1924962261133869</v>
      </c>
      <c r="H469" s="160">
        <v>3.1871756927569321</v>
      </c>
      <c r="I469" s="160">
        <v>3.5289912824123255E-2</v>
      </c>
      <c r="J469" s="160">
        <v>112.44846915401115</v>
      </c>
      <c r="K469" t="s">
        <v>38</v>
      </c>
      <c r="L469" t="s">
        <v>67</v>
      </c>
      <c r="M469" t="s">
        <v>96</v>
      </c>
      <c r="O469" s="183">
        <f t="shared" si="58"/>
        <v>100</v>
      </c>
      <c r="P469" s="183" t="str">
        <f t="shared" si="59"/>
        <v>*</v>
      </c>
      <c r="Q469" s="183">
        <f t="shared" si="60"/>
        <v>0</v>
      </c>
      <c r="R469" s="183">
        <f t="shared" si="61"/>
        <v>10</v>
      </c>
      <c r="S469" s="183" t="str">
        <f t="shared" si="62"/>
        <v>*</v>
      </c>
      <c r="T469" s="183" t="str">
        <f t="shared" si="63"/>
        <v>*</v>
      </c>
      <c r="U469" s="183">
        <f t="shared" si="64"/>
        <v>110</v>
      </c>
    </row>
    <row r="470" spans="1:21">
      <c r="A470" s="183" t="str">
        <f t="shared" si="57"/>
        <v>陸側ケース④仁淀川町</v>
      </c>
      <c r="B470" t="s">
        <v>27</v>
      </c>
      <c r="C470">
        <v>6596.85</v>
      </c>
      <c r="D470" s="160">
        <v>26.542139987100441</v>
      </c>
      <c r="E470" s="160">
        <v>0.15758896094319619</v>
      </c>
      <c r="F470" s="160">
        <v>0</v>
      </c>
      <c r="G470" s="160">
        <v>1.5747549598435691</v>
      </c>
      <c r="H470" s="160">
        <v>0.21549624070954132</v>
      </c>
      <c r="I470" s="160">
        <v>5.5772037272193362E-3</v>
      </c>
      <c r="J470" s="160">
        <v>28.337968391380773</v>
      </c>
      <c r="K470" t="s">
        <v>38</v>
      </c>
      <c r="L470" t="s">
        <v>67</v>
      </c>
      <c r="M470" t="s">
        <v>96</v>
      </c>
      <c r="O470" s="183">
        <f t="shared" si="58"/>
        <v>30</v>
      </c>
      <c r="P470" s="183" t="str">
        <f t="shared" si="59"/>
        <v>*</v>
      </c>
      <c r="Q470" s="183">
        <f t="shared" si="60"/>
        <v>0</v>
      </c>
      <c r="R470" s="183" t="str">
        <f t="shared" si="61"/>
        <v>*</v>
      </c>
      <c r="S470" s="183" t="str">
        <f t="shared" si="62"/>
        <v>*</v>
      </c>
      <c r="T470" s="183" t="str">
        <f t="shared" si="63"/>
        <v>*</v>
      </c>
      <c r="U470" s="183">
        <f t="shared" si="64"/>
        <v>30</v>
      </c>
    </row>
    <row r="471" spans="1:21">
      <c r="A471" s="183" t="str">
        <f t="shared" si="57"/>
        <v>陸側ケース④中土佐町</v>
      </c>
      <c r="B471" t="s">
        <v>28</v>
      </c>
      <c r="C471">
        <v>7156.95</v>
      </c>
      <c r="D471" s="160">
        <v>110.79713370717194</v>
      </c>
      <c r="E471" s="160">
        <v>2.5201225690830951</v>
      </c>
      <c r="F471" s="160">
        <v>1348.7907941479857</v>
      </c>
      <c r="G471" s="160">
        <v>3.3123578899933266</v>
      </c>
      <c r="H471" s="160">
        <v>42.850938960954004</v>
      </c>
      <c r="I471" s="160">
        <v>1.0133226906657368E-2</v>
      </c>
      <c r="J471" s="160">
        <v>1505.7613579330116</v>
      </c>
      <c r="K471" t="s">
        <v>38</v>
      </c>
      <c r="L471" t="s">
        <v>67</v>
      </c>
      <c r="M471" t="s">
        <v>96</v>
      </c>
      <c r="O471" s="183">
        <f t="shared" si="58"/>
        <v>110</v>
      </c>
      <c r="P471" s="183" t="str">
        <f t="shared" si="59"/>
        <v>*</v>
      </c>
      <c r="Q471" s="183">
        <f t="shared" si="60"/>
        <v>1300</v>
      </c>
      <c r="R471" s="183" t="str">
        <f t="shared" si="61"/>
        <v>*</v>
      </c>
      <c r="S471" s="183">
        <f t="shared" si="62"/>
        <v>40</v>
      </c>
      <c r="T471" s="183" t="str">
        <f t="shared" si="63"/>
        <v>*</v>
      </c>
      <c r="U471" s="183">
        <f t="shared" si="64"/>
        <v>1500</v>
      </c>
    </row>
    <row r="472" spans="1:21">
      <c r="A472" s="183" t="str">
        <f t="shared" si="57"/>
        <v>陸側ケース④佐川町</v>
      </c>
      <c r="B472" t="s">
        <v>29</v>
      </c>
      <c r="C472">
        <v>12973.4</v>
      </c>
      <c r="D472" s="160">
        <v>76.456920675217901</v>
      </c>
      <c r="E472" s="160">
        <v>1.9801267120051778</v>
      </c>
      <c r="F472" s="160">
        <v>0</v>
      </c>
      <c r="G472" s="160">
        <v>1.3783956423664507</v>
      </c>
      <c r="H472" s="160">
        <v>1.6681386850128117</v>
      </c>
      <c r="I472" s="160">
        <v>2.9986862584577428E-2</v>
      </c>
      <c r="J472" s="160">
        <v>79.533441865181743</v>
      </c>
      <c r="K472" t="s">
        <v>38</v>
      </c>
      <c r="L472" t="s">
        <v>67</v>
      </c>
      <c r="M472" t="s">
        <v>96</v>
      </c>
      <c r="O472" s="183">
        <f t="shared" si="58"/>
        <v>80</v>
      </c>
      <c r="P472" s="183" t="str">
        <f t="shared" si="59"/>
        <v>*</v>
      </c>
      <c r="Q472" s="183">
        <f t="shared" si="60"/>
        <v>0</v>
      </c>
      <c r="R472" s="183" t="str">
        <f t="shared" si="61"/>
        <v>*</v>
      </c>
      <c r="S472" s="183" t="str">
        <f t="shared" si="62"/>
        <v>*</v>
      </c>
      <c r="T472" s="183" t="str">
        <f t="shared" si="63"/>
        <v>*</v>
      </c>
      <c r="U472" s="183">
        <f t="shared" si="64"/>
        <v>80</v>
      </c>
    </row>
    <row r="473" spans="1:21">
      <c r="A473" s="183" t="str">
        <f t="shared" si="57"/>
        <v>陸側ケース④越知町</v>
      </c>
      <c r="B473" t="s">
        <v>30</v>
      </c>
      <c r="C473">
        <v>6192.65</v>
      </c>
      <c r="D473" s="160">
        <v>32.427138263548365</v>
      </c>
      <c r="E473" s="160">
        <v>0.5643402889789042</v>
      </c>
      <c r="F473" s="160">
        <v>0</v>
      </c>
      <c r="G473" s="160">
        <v>0.85019544526090074</v>
      </c>
      <c r="H473" s="160">
        <v>10.463046322866614</v>
      </c>
      <c r="I473" s="160">
        <v>9.209707494876292E-3</v>
      </c>
      <c r="J473" s="160">
        <v>43.749589739170759</v>
      </c>
      <c r="K473" t="s">
        <v>38</v>
      </c>
      <c r="L473" t="s">
        <v>67</v>
      </c>
      <c r="M473" t="s">
        <v>96</v>
      </c>
      <c r="O473" s="183">
        <f t="shared" si="58"/>
        <v>30</v>
      </c>
      <c r="P473" s="183" t="str">
        <f t="shared" si="59"/>
        <v>*</v>
      </c>
      <c r="Q473" s="183">
        <f t="shared" si="60"/>
        <v>0</v>
      </c>
      <c r="R473" s="183" t="str">
        <f t="shared" si="61"/>
        <v>*</v>
      </c>
      <c r="S473" s="183">
        <f t="shared" si="62"/>
        <v>10</v>
      </c>
      <c r="T473" s="183" t="str">
        <f t="shared" si="63"/>
        <v>*</v>
      </c>
      <c r="U473" s="183">
        <f t="shared" si="64"/>
        <v>40</v>
      </c>
    </row>
    <row r="474" spans="1:21">
      <c r="A474" s="183" t="str">
        <f t="shared" si="57"/>
        <v>陸側ケース④檮原町</v>
      </c>
      <c r="B474" t="s">
        <v>31</v>
      </c>
      <c r="C474">
        <v>3984</v>
      </c>
      <c r="D474" s="160">
        <v>29.710799553388739</v>
      </c>
      <c r="E474" s="160">
        <v>0.14735621890958039</v>
      </c>
      <c r="F474" s="160">
        <v>0</v>
      </c>
      <c r="G474" s="160">
        <v>1.3635145481327142</v>
      </c>
      <c r="H474" s="160">
        <v>0.40177818482453831</v>
      </c>
      <c r="I474" s="160">
        <v>4.3385688556599536E-3</v>
      </c>
      <c r="J474" s="160">
        <v>31.48043085520165</v>
      </c>
      <c r="K474" t="s">
        <v>38</v>
      </c>
      <c r="L474" t="s">
        <v>67</v>
      </c>
      <c r="M474" t="s">
        <v>96</v>
      </c>
      <c r="O474" s="183">
        <f t="shared" si="58"/>
        <v>30</v>
      </c>
      <c r="P474" s="183" t="str">
        <f t="shared" si="59"/>
        <v>*</v>
      </c>
      <c r="Q474" s="183">
        <f t="shared" si="60"/>
        <v>0</v>
      </c>
      <c r="R474" s="183" t="str">
        <f t="shared" si="61"/>
        <v>*</v>
      </c>
      <c r="S474" s="183" t="str">
        <f t="shared" si="62"/>
        <v>*</v>
      </c>
      <c r="T474" s="183" t="str">
        <f t="shared" si="63"/>
        <v>*</v>
      </c>
      <c r="U474" s="183">
        <f t="shared" si="64"/>
        <v>30</v>
      </c>
    </row>
    <row r="475" spans="1:21">
      <c r="A475" s="183" t="str">
        <f t="shared" si="57"/>
        <v>陸側ケース④日高村</v>
      </c>
      <c r="B475" t="s">
        <v>32</v>
      </c>
      <c r="C475">
        <v>5197.3999999999996</v>
      </c>
      <c r="D475" s="160">
        <v>14.004886097602188</v>
      </c>
      <c r="E475" s="160">
        <v>0.29397992128535821</v>
      </c>
      <c r="F475" s="160">
        <v>0</v>
      </c>
      <c r="G475" s="160">
        <v>0.82657282655613473</v>
      </c>
      <c r="H475" s="160">
        <v>0.11104901883406447</v>
      </c>
      <c r="I475" s="160">
        <v>6.8461858947005891E-3</v>
      </c>
      <c r="J475" s="160">
        <v>14.949354128887087</v>
      </c>
      <c r="K475" t="s">
        <v>38</v>
      </c>
      <c r="L475" t="s">
        <v>67</v>
      </c>
      <c r="M475" t="s">
        <v>96</v>
      </c>
      <c r="O475" s="183">
        <f t="shared" si="58"/>
        <v>10</v>
      </c>
      <c r="P475" s="183" t="str">
        <f t="shared" si="59"/>
        <v>*</v>
      </c>
      <c r="Q475" s="183">
        <f t="shared" si="60"/>
        <v>0</v>
      </c>
      <c r="R475" s="183" t="str">
        <f t="shared" si="61"/>
        <v>*</v>
      </c>
      <c r="S475" s="183" t="str">
        <f t="shared" si="62"/>
        <v>*</v>
      </c>
      <c r="T475" s="183" t="str">
        <f t="shared" si="63"/>
        <v>*</v>
      </c>
      <c r="U475" s="183">
        <f t="shared" si="64"/>
        <v>10</v>
      </c>
    </row>
    <row r="476" spans="1:21">
      <c r="A476" s="183" t="str">
        <f t="shared" si="57"/>
        <v>陸側ケース④津野町</v>
      </c>
      <c r="B476" t="s">
        <v>33</v>
      </c>
      <c r="C476">
        <v>5948.75</v>
      </c>
      <c r="D476" s="160">
        <v>54.736841465415672</v>
      </c>
      <c r="E476" s="160">
        <v>0.65840861229247427</v>
      </c>
      <c r="F476" s="160">
        <v>0</v>
      </c>
      <c r="G476" s="160">
        <v>2.887997216214782</v>
      </c>
      <c r="H476" s="160">
        <v>1.4935258271301848</v>
      </c>
      <c r="I476" s="160">
        <v>8.3409636760980767E-3</v>
      </c>
      <c r="J476" s="160">
        <v>59.12670547243674</v>
      </c>
      <c r="K476" t="s">
        <v>38</v>
      </c>
      <c r="L476" t="s">
        <v>67</v>
      </c>
      <c r="M476" t="s">
        <v>96</v>
      </c>
      <c r="O476" s="183">
        <f t="shared" si="58"/>
        <v>50</v>
      </c>
      <c r="P476" s="183" t="str">
        <f t="shared" si="59"/>
        <v>*</v>
      </c>
      <c r="Q476" s="183">
        <f t="shared" si="60"/>
        <v>0</v>
      </c>
      <c r="R476" s="183" t="str">
        <f t="shared" si="61"/>
        <v>*</v>
      </c>
      <c r="S476" s="183" t="str">
        <f t="shared" si="62"/>
        <v>*</v>
      </c>
      <c r="T476" s="183" t="str">
        <f t="shared" si="63"/>
        <v>*</v>
      </c>
      <c r="U476" s="183">
        <f t="shared" si="64"/>
        <v>60</v>
      </c>
    </row>
    <row r="477" spans="1:21">
      <c r="A477" s="183" t="str">
        <f t="shared" si="57"/>
        <v>陸側ケース④四万十町</v>
      </c>
      <c r="B477" t="s">
        <v>34</v>
      </c>
      <c r="C477">
        <v>18746.650000000001</v>
      </c>
      <c r="D477" s="160">
        <v>261.27789732660023</v>
      </c>
      <c r="E477" s="160">
        <v>6.7981422963545972</v>
      </c>
      <c r="F477" s="160">
        <v>243.90041916647718</v>
      </c>
      <c r="G477" s="160">
        <v>6.4877102751110503</v>
      </c>
      <c r="H477" s="160">
        <v>19.844837420687817</v>
      </c>
      <c r="I477" s="160">
        <v>2.5923302740457517E-2</v>
      </c>
      <c r="J477" s="160">
        <v>531.53678749161679</v>
      </c>
      <c r="K477" t="s">
        <v>38</v>
      </c>
      <c r="L477" t="s">
        <v>67</v>
      </c>
      <c r="M477" t="s">
        <v>96</v>
      </c>
      <c r="O477" s="183">
        <f t="shared" si="58"/>
        <v>260</v>
      </c>
      <c r="P477" s="183">
        <f t="shared" si="59"/>
        <v>10</v>
      </c>
      <c r="Q477" s="183">
        <f t="shared" si="60"/>
        <v>240</v>
      </c>
      <c r="R477" s="183">
        <f t="shared" si="61"/>
        <v>10</v>
      </c>
      <c r="S477" s="183">
        <f t="shared" si="62"/>
        <v>20</v>
      </c>
      <c r="T477" s="183" t="str">
        <f t="shared" si="63"/>
        <v>*</v>
      </c>
      <c r="U477" s="183">
        <f t="shared" si="64"/>
        <v>530</v>
      </c>
    </row>
    <row r="478" spans="1:21">
      <c r="A478" s="183" t="str">
        <f t="shared" si="57"/>
        <v>陸側ケース④大月町</v>
      </c>
      <c r="B478" t="s">
        <v>35</v>
      </c>
      <c r="C478">
        <v>5516.5</v>
      </c>
      <c r="D478" s="160">
        <v>9.852986375386992E-2</v>
      </c>
      <c r="E478" s="160">
        <v>0.14577213698566396</v>
      </c>
      <c r="F478" s="160">
        <v>618.664881561421</v>
      </c>
      <c r="G478" s="160">
        <v>2.7545703362606228E-2</v>
      </c>
      <c r="H478" s="160">
        <v>3.5439901518832168E-3</v>
      </c>
      <c r="I478" s="160">
        <v>1.0890737446050739E-3</v>
      </c>
      <c r="J478" s="160">
        <v>618.79559019243413</v>
      </c>
      <c r="K478" t="s">
        <v>38</v>
      </c>
      <c r="L478" t="s">
        <v>67</v>
      </c>
      <c r="M478" t="s">
        <v>96</v>
      </c>
      <c r="O478" s="183" t="str">
        <f t="shared" si="58"/>
        <v>*</v>
      </c>
      <c r="P478" s="183" t="str">
        <f t="shared" si="59"/>
        <v>*</v>
      </c>
      <c r="Q478" s="183">
        <f t="shared" si="60"/>
        <v>620</v>
      </c>
      <c r="R478" s="183" t="str">
        <f t="shared" si="61"/>
        <v>*</v>
      </c>
      <c r="S478" s="183" t="str">
        <f t="shared" si="62"/>
        <v>*</v>
      </c>
      <c r="T478" s="183" t="str">
        <f t="shared" si="63"/>
        <v>*</v>
      </c>
      <c r="U478" s="183">
        <f t="shared" si="64"/>
        <v>620</v>
      </c>
    </row>
    <row r="479" spans="1:21">
      <c r="A479" s="183" t="str">
        <f t="shared" si="57"/>
        <v>陸側ケース④三原村</v>
      </c>
      <c r="B479" t="s">
        <v>36</v>
      </c>
      <c r="C479">
        <v>1597.8</v>
      </c>
      <c r="D479" s="160">
        <v>1.81801189758688</v>
      </c>
      <c r="E479" s="160">
        <v>0.10691106494959719</v>
      </c>
      <c r="F479" s="160">
        <v>0</v>
      </c>
      <c r="G479" s="160">
        <v>7.5499233896734894E-2</v>
      </c>
      <c r="H479" s="160">
        <v>2.717729749143068E-2</v>
      </c>
      <c r="I479" s="160">
        <v>1.0542982646329321E-3</v>
      </c>
      <c r="J479" s="160">
        <v>1.9217427272396783</v>
      </c>
      <c r="K479" t="s">
        <v>38</v>
      </c>
      <c r="L479" t="s">
        <v>67</v>
      </c>
      <c r="M479" t="s">
        <v>96</v>
      </c>
      <c r="O479" s="183" t="str">
        <f t="shared" si="58"/>
        <v>*</v>
      </c>
      <c r="P479" s="183" t="str">
        <f t="shared" si="59"/>
        <v>*</v>
      </c>
      <c r="Q479" s="183">
        <f t="shared" si="60"/>
        <v>0</v>
      </c>
      <c r="R479" s="183" t="str">
        <f t="shared" si="61"/>
        <v>*</v>
      </c>
      <c r="S479" s="183" t="str">
        <f t="shared" si="62"/>
        <v>*</v>
      </c>
      <c r="T479" s="183" t="str">
        <f t="shared" si="63"/>
        <v>*</v>
      </c>
      <c r="U479" s="183" t="str">
        <f t="shared" si="64"/>
        <v>*</v>
      </c>
    </row>
    <row r="480" spans="1:21">
      <c r="A480" s="183" t="str">
        <f t="shared" si="57"/>
        <v>陸側ケース④黒潮町</v>
      </c>
      <c r="B480" t="s">
        <v>37</v>
      </c>
      <c r="C480">
        <v>11552.849999999999</v>
      </c>
      <c r="D480" s="160">
        <v>123.66278138680232</v>
      </c>
      <c r="E480" s="160">
        <v>4.5253618302484666</v>
      </c>
      <c r="F480" s="160">
        <v>1257.2539339819352</v>
      </c>
      <c r="G480" s="160">
        <v>4.3521646493520105</v>
      </c>
      <c r="H480" s="160">
        <v>13.499302861880233</v>
      </c>
      <c r="I480" s="160">
        <v>2.5881239580174541E-2</v>
      </c>
      <c r="J480" s="160">
        <v>1398.7940641195503</v>
      </c>
      <c r="K480" t="s">
        <v>38</v>
      </c>
      <c r="L480" t="s">
        <v>67</v>
      </c>
      <c r="M480" t="s">
        <v>96</v>
      </c>
      <c r="O480" s="183">
        <f t="shared" si="58"/>
        <v>120</v>
      </c>
      <c r="P480" s="183" t="str">
        <f t="shared" si="59"/>
        <v>*</v>
      </c>
      <c r="Q480" s="183">
        <f t="shared" si="60"/>
        <v>1300</v>
      </c>
      <c r="R480" s="183" t="str">
        <f t="shared" si="61"/>
        <v>*</v>
      </c>
      <c r="S480" s="183">
        <f t="shared" si="62"/>
        <v>10</v>
      </c>
      <c r="T480" s="183" t="str">
        <f t="shared" si="63"/>
        <v>*</v>
      </c>
      <c r="U480" s="183">
        <f t="shared" si="64"/>
        <v>1400</v>
      </c>
    </row>
    <row r="481" spans="1:21">
      <c r="A481" s="183" t="str">
        <f t="shared" si="57"/>
        <v>陸側ケース④合計</v>
      </c>
      <c r="B481" t="s">
        <v>84</v>
      </c>
      <c r="C481">
        <v>763820.94999999984</v>
      </c>
      <c r="D481" s="160">
        <v>4711.1861580752166</v>
      </c>
      <c r="E481" s="160">
        <v>193.28241490922846</v>
      </c>
      <c r="F481" s="160">
        <v>26656.275554010055</v>
      </c>
      <c r="G481" s="160">
        <v>95.913757153407033</v>
      </c>
      <c r="H481" s="160">
        <v>1111.747266719239</v>
      </c>
      <c r="I481" s="160">
        <v>4.4814448312837527</v>
      </c>
      <c r="J481" s="160">
        <v>32579.604180789185</v>
      </c>
      <c r="K481" t="s">
        <v>38</v>
      </c>
      <c r="L481" t="s">
        <v>67</v>
      </c>
      <c r="M481" t="s">
        <v>96</v>
      </c>
      <c r="O481" s="183">
        <f t="shared" si="58"/>
        <v>4700</v>
      </c>
      <c r="P481" s="183">
        <f t="shared" si="59"/>
        <v>190</v>
      </c>
      <c r="Q481" s="183">
        <f t="shared" si="60"/>
        <v>27000</v>
      </c>
      <c r="R481" s="183">
        <f t="shared" si="61"/>
        <v>100</v>
      </c>
      <c r="S481" s="183">
        <f t="shared" si="62"/>
        <v>1100</v>
      </c>
      <c r="T481" s="183" t="str">
        <f t="shared" si="63"/>
        <v>*</v>
      </c>
      <c r="U481" s="183">
        <f t="shared" si="64"/>
        <v>33000</v>
      </c>
    </row>
    <row r="482" spans="1:21">
      <c r="A482" s="183" t="str">
        <f t="shared" si="57"/>
        <v/>
      </c>
      <c r="D482" s="160"/>
      <c r="E482" s="160"/>
      <c r="F482" s="160"/>
      <c r="G482" s="160"/>
      <c r="H482" s="160"/>
      <c r="I482" s="160"/>
      <c r="J482" s="160"/>
      <c r="O482" s="183">
        <f t="shared" si="58"/>
        <v>0</v>
      </c>
      <c r="P482" s="183">
        <f t="shared" si="59"/>
        <v>0</v>
      </c>
      <c r="Q482" s="183">
        <f t="shared" si="60"/>
        <v>0</v>
      </c>
      <c r="R482" s="183">
        <f t="shared" si="61"/>
        <v>0</v>
      </c>
      <c r="S482" s="183">
        <f t="shared" si="62"/>
        <v>0</v>
      </c>
      <c r="T482" s="183">
        <f t="shared" si="63"/>
        <v>0</v>
      </c>
      <c r="U482" s="183">
        <f t="shared" si="64"/>
        <v>0</v>
      </c>
    </row>
    <row r="483" spans="1:21">
      <c r="A483" s="183" t="str">
        <f t="shared" si="57"/>
        <v>陸側ケース⑩高知市</v>
      </c>
      <c r="B483" t="s">
        <v>4</v>
      </c>
      <c r="C483">
        <v>343393</v>
      </c>
      <c r="D483" s="160">
        <v>2061.8157523842265</v>
      </c>
      <c r="E483" s="160">
        <v>151.60840386326691</v>
      </c>
      <c r="F483" s="160">
        <v>5405.3222153105662</v>
      </c>
      <c r="G483" s="160">
        <v>35.699305812819247</v>
      </c>
      <c r="H483" s="160">
        <v>287.37157694742336</v>
      </c>
      <c r="I483" s="160">
        <v>1.8829611357157028E-3</v>
      </c>
      <c r="J483" s="160">
        <v>7790.210733416171</v>
      </c>
      <c r="K483" t="s">
        <v>38</v>
      </c>
      <c r="L483" t="s">
        <v>71</v>
      </c>
      <c r="M483" t="s">
        <v>83</v>
      </c>
      <c r="O483" s="183">
        <f t="shared" si="58"/>
        <v>2100</v>
      </c>
      <c r="P483" s="183">
        <f t="shared" si="59"/>
        <v>150</v>
      </c>
      <c r="Q483" s="183">
        <f t="shared" si="60"/>
        <v>5400</v>
      </c>
      <c r="R483" s="183">
        <f t="shared" si="61"/>
        <v>40</v>
      </c>
      <c r="S483" s="183">
        <f t="shared" si="62"/>
        <v>290</v>
      </c>
      <c r="T483" s="183" t="str">
        <f t="shared" si="63"/>
        <v>*</v>
      </c>
      <c r="U483" s="183">
        <f t="shared" si="64"/>
        <v>7800</v>
      </c>
    </row>
    <row r="484" spans="1:21">
      <c r="A484" s="183" t="str">
        <f t="shared" si="57"/>
        <v>陸側ケース⑩室戸市</v>
      </c>
      <c r="B484" t="s">
        <v>5</v>
      </c>
      <c r="C484">
        <v>15210</v>
      </c>
      <c r="D484" s="160">
        <v>21.613096143257604</v>
      </c>
      <c r="E484" s="160">
        <v>1.9937039403876808</v>
      </c>
      <c r="F484" s="160">
        <v>2415.3979182679218</v>
      </c>
      <c r="G484" s="160">
        <v>0.71338250764584177</v>
      </c>
      <c r="H484" s="160">
        <v>0.44395982692588898</v>
      </c>
      <c r="I484" s="160">
        <v>1.4590435033859514E-5</v>
      </c>
      <c r="J484" s="160">
        <v>2438.1683713361863</v>
      </c>
      <c r="K484" t="s">
        <v>38</v>
      </c>
      <c r="L484" t="s">
        <v>71</v>
      </c>
      <c r="M484" t="s">
        <v>83</v>
      </c>
      <c r="O484" s="183">
        <f t="shared" si="58"/>
        <v>20</v>
      </c>
      <c r="P484" s="183" t="str">
        <f t="shared" si="59"/>
        <v>*</v>
      </c>
      <c r="Q484" s="183">
        <f t="shared" si="60"/>
        <v>2400</v>
      </c>
      <c r="R484" s="183" t="str">
        <f t="shared" si="61"/>
        <v>*</v>
      </c>
      <c r="S484" s="183" t="str">
        <f t="shared" si="62"/>
        <v>*</v>
      </c>
      <c r="T484" s="183" t="str">
        <f t="shared" si="63"/>
        <v>*</v>
      </c>
      <c r="U484" s="183">
        <f t="shared" si="64"/>
        <v>2400</v>
      </c>
    </row>
    <row r="485" spans="1:21">
      <c r="A485" s="183" t="str">
        <f t="shared" si="57"/>
        <v>陸側ケース⑩安芸市</v>
      </c>
      <c r="B485" t="s">
        <v>6</v>
      </c>
      <c r="C485">
        <v>19547</v>
      </c>
      <c r="D485" s="160">
        <v>307.53780198584894</v>
      </c>
      <c r="E485" s="160">
        <v>16.852430380060014</v>
      </c>
      <c r="F485" s="160">
        <v>637.9870415812959</v>
      </c>
      <c r="G485" s="160">
        <v>4.4577774556112413</v>
      </c>
      <c r="H485" s="160">
        <v>59.778601450270543</v>
      </c>
      <c r="I485" s="160">
        <v>5.2706526200331341E-5</v>
      </c>
      <c r="J485" s="160">
        <v>1009.7612751795529</v>
      </c>
      <c r="K485" t="s">
        <v>38</v>
      </c>
      <c r="L485" t="s">
        <v>71</v>
      </c>
      <c r="M485" t="s">
        <v>83</v>
      </c>
      <c r="O485" s="183">
        <f t="shared" si="58"/>
        <v>310</v>
      </c>
      <c r="P485" s="183">
        <f t="shared" si="59"/>
        <v>20</v>
      </c>
      <c r="Q485" s="183">
        <f t="shared" si="60"/>
        <v>640</v>
      </c>
      <c r="R485" s="183" t="str">
        <f t="shared" si="61"/>
        <v>*</v>
      </c>
      <c r="S485" s="183">
        <f t="shared" si="62"/>
        <v>60</v>
      </c>
      <c r="T485" s="183" t="str">
        <f t="shared" si="63"/>
        <v>*</v>
      </c>
      <c r="U485" s="183">
        <f t="shared" si="64"/>
        <v>1000</v>
      </c>
    </row>
    <row r="486" spans="1:21">
      <c r="A486" s="183" t="str">
        <f t="shared" si="57"/>
        <v>陸側ケース⑩南国市</v>
      </c>
      <c r="B486" t="s">
        <v>7</v>
      </c>
      <c r="C486">
        <v>49472</v>
      </c>
      <c r="D486" s="160">
        <v>463.10288611104932</v>
      </c>
      <c r="E486" s="160">
        <v>19.074322861869387</v>
      </c>
      <c r="F486" s="160">
        <v>476.81765746485269</v>
      </c>
      <c r="G486" s="160">
        <v>2.7083859473073026</v>
      </c>
      <c r="H486" s="160">
        <v>23.906385007933082</v>
      </c>
      <c r="I486" s="160">
        <v>2.2904391687839949E-4</v>
      </c>
      <c r="J486" s="160">
        <v>966.53554357505925</v>
      </c>
      <c r="K486" t="s">
        <v>38</v>
      </c>
      <c r="L486" t="s">
        <v>71</v>
      </c>
      <c r="M486" t="s">
        <v>83</v>
      </c>
      <c r="O486" s="183">
        <f t="shared" si="58"/>
        <v>460</v>
      </c>
      <c r="P486" s="183">
        <f t="shared" si="59"/>
        <v>20</v>
      </c>
      <c r="Q486" s="183">
        <f t="shared" si="60"/>
        <v>480</v>
      </c>
      <c r="R486" s="183" t="str">
        <f t="shared" si="61"/>
        <v>*</v>
      </c>
      <c r="S486" s="183">
        <f t="shared" si="62"/>
        <v>20</v>
      </c>
      <c r="T486" s="183" t="str">
        <f t="shared" si="63"/>
        <v>*</v>
      </c>
      <c r="U486" s="183">
        <f t="shared" si="64"/>
        <v>970</v>
      </c>
    </row>
    <row r="487" spans="1:21">
      <c r="A487" s="183" t="str">
        <f t="shared" si="57"/>
        <v>陸側ケース⑩土佐市</v>
      </c>
      <c r="B487" t="s">
        <v>8</v>
      </c>
      <c r="C487">
        <v>28686</v>
      </c>
      <c r="D487" s="160">
        <v>100.17357039784298</v>
      </c>
      <c r="E487" s="160">
        <v>6.141220776437974</v>
      </c>
      <c r="F487" s="160">
        <v>900.06135168184016</v>
      </c>
      <c r="G487" s="160">
        <v>3.5200000935942986</v>
      </c>
      <c r="H487" s="160">
        <v>1.4239608199474698</v>
      </c>
      <c r="I487" s="160">
        <v>6.4824269857764147E-5</v>
      </c>
      <c r="J487" s="160">
        <v>1005.1789478174949</v>
      </c>
      <c r="K487" t="s">
        <v>38</v>
      </c>
      <c r="L487" t="s">
        <v>71</v>
      </c>
      <c r="M487" t="s">
        <v>83</v>
      </c>
      <c r="O487" s="183">
        <f t="shared" si="58"/>
        <v>100</v>
      </c>
      <c r="P487" s="183">
        <f t="shared" si="59"/>
        <v>10</v>
      </c>
      <c r="Q487" s="183">
        <f t="shared" si="60"/>
        <v>900</v>
      </c>
      <c r="R487" s="183" t="str">
        <f t="shared" si="61"/>
        <v>*</v>
      </c>
      <c r="S487" s="183" t="str">
        <f t="shared" si="62"/>
        <v>*</v>
      </c>
      <c r="T487" s="183" t="str">
        <f t="shared" si="63"/>
        <v>*</v>
      </c>
      <c r="U487" s="183">
        <f t="shared" si="64"/>
        <v>1000</v>
      </c>
    </row>
    <row r="488" spans="1:21">
      <c r="A488" s="183" t="str">
        <f t="shared" si="57"/>
        <v>陸側ケース⑩須崎市</v>
      </c>
      <c r="B488" t="s">
        <v>9</v>
      </c>
      <c r="C488">
        <v>24698</v>
      </c>
      <c r="D488" s="160">
        <v>63.155713030710594</v>
      </c>
      <c r="E488" s="160">
        <v>3.7337988184419362</v>
      </c>
      <c r="F488" s="160">
        <v>3589.5011262958001</v>
      </c>
      <c r="G488" s="160">
        <v>2.9504998469526753</v>
      </c>
      <c r="H488" s="160">
        <v>3.3504550235296762</v>
      </c>
      <c r="I488" s="160">
        <v>2.6103199909479891E-5</v>
      </c>
      <c r="J488" s="160">
        <v>3658.9578203001934</v>
      </c>
      <c r="K488" t="s">
        <v>38</v>
      </c>
      <c r="L488" t="s">
        <v>71</v>
      </c>
      <c r="M488" t="s">
        <v>83</v>
      </c>
      <c r="O488" s="183">
        <f t="shared" si="58"/>
        <v>60</v>
      </c>
      <c r="P488" s="183" t="str">
        <f t="shared" si="59"/>
        <v>*</v>
      </c>
      <c r="Q488" s="183">
        <f t="shared" si="60"/>
        <v>3600</v>
      </c>
      <c r="R488" s="183" t="str">
        <f t="shared" si="61"/>
        <v>*</v>
      </c>
      <c r="S488" s="183" t="str">
        <f t="shared" si="62"/>
        <v>*</v>
      </c>
      <c r="T488" s="183" t="str">
        <f t="shared" si="63"/>
        <v>*</v>
      </c>
      <c r="U488" s="183">
        <f t="shared" si="64"/>
        <v>3700</v>
      </c>
    </row>
    <row r="489" spans="1:21">
      <c r="A489" s="183" t="str">
        <f t="shared" si="57"/>
        <v>陸側ケース⑩宿毛市</v>
      </c>
      <c r="B489" t="s">
        <v>10</v>
      </c>
      <c r="C489">
        <v>22610</v>
      </c>
      <c r="D489" s="160">
        <v>8.1474082392154727</v>
      </c>
      <c r="E489" s="160">
        <v>1.1960394462416817</v>
      </c>
      <c r="F489" s="160">
        <v>2021.2802180385627</v>
      </c>
      <c r="G489" s="160">
        <v>0.41412021653149789</v>
      </c>
      <c r="H489" s="160">
        <v>0.192868080281724</v>
      </c>
      <c r="I489" s="160">
        <v>1.2413468144657106E-5</v>
      </c>
      <c r="J489" s="160">
        <v>2030.0346269880595</v>
      </c>
      <c r="K489" t="s">
        <v>38</v>
      </c>
      <c r="L489" t="s">
        <v>71</v>
      </c>
      <c r="M489" t="s">
        <v>83</v>
      </c>
      <c r="O489" s="183">
        <f t="shared" si="58"/>
        <v>10</v>
      </c>
      <c r="P489" s="183" t="str">
        <f t="shared" si="59"/>
        <v>*</v>
      </c>
      <c r="Q489" s="183">
        <f t="shared" si="60"/>
        <v>2000</v>
      </c>
      <c r="R489" s="183" t="str">
        <f t="shared" si="61"/>
        <v>*</v>
      </c>
      <c r="S489" s="183" t="str">
        <f t="shared" si="62"/>
        <v>*</v>
      </c>
      <c r="T489" s="183" t="str">
        <f t="shared" si="63"/>
        <v>*</v>
      </c>
      <c r="U489" s="183">
        <f t="shared" si="64"/>
        <v>2000</v>
      </c>
    </row>
    <row r="490" spans="1:21">
      <c r="A490" s="183" t="str">
        <f t="shared" si="57"/>
        <v>陸側ケース⑩土佐清水市</v>
      </c>
      <c r="B490" t="s">
        <v>11</v>
      </c>
      <c r="C490">
        <v>16029</v>
      </c>
      <c r="D490" s="160">
        <v>11.129355189722967</v>
      </c>
      <c r="E490" s="160">
        <v>1.8004241038349198</v>
      </c>
      <c r="F490" s="160">
        <v>1568.0351262034519</v>
      </c>
      <c r="G490" s="160">
        <v>0.45544225226445012</v>
      </c>
      <c r="H490" s="160">
        <v>0.28216852757528921</v>
      </c>
      <c r="I490" s="160">
        <v>1.2165630827513491E-5</v>
      </c>
      <c r="J490" s="160">
        <v>1579.9021043386454</v>
      </c>
      <c r="K490" t="s">
        <v>38</v>
      </c>
      <c r="L490" t="s">
        <v>71</v>
      </c>
      <c r="M490" t="s">
        <v>83</v>
      </c>
      <c r="O490" s="183">
        <f t="shared" si="58"/>
        <v>10</v>
      </c>
      <c r="P490" s="183" t="str">
        <f t="shared" si="59"/>
        <v>*</v>
      </c>
      <c r="Q490" s="183">
        <f t="shared" si="60"/>
        <v>1600</v>
      </c>
      <c r="R490" s="183" t="str">
        <f t="shared" si="61"/>
        <v>*</v>
      </c>
      <c r="S490" s="183" t="str">
        <f t="shared" si="62"/>
        <v>*</v>
      </c>
      <c r="T490" s="183" t="str">
        <f t="shared" si="63"/>
        <v>*</v>
      </c>
      <c r="U490" s="183">
        <f t="shared" si="64"/>
        <v>1600</v>
      </c>
    </row>
    <row r="491" spans="1:21">
      <c r="A491" s="183" t="str">
        <f t="shared" si="57"/>
        <v>陸側ケース⑩四万十市</v>
      </c>
      <c r="B491" t="s">
        <v>12</v>
      </c>
      <c r="C491">
        <v>35933</v>
      </c>
      <c r="D491" s="160">
        <v>71.384241485639379</v>
      </c>
      <c r="E491" s="160">
        <v>4.8339538619686335</v>
      </c>
      <c r="F491" s="160">
        <v>617.27109293135663</v>
      </c>
      <c r="G491" s="160">
        <v>4.0944821598081846</v>
      </c>
      <c r="H491" s="160">
        <v>0.87850864850161858</v>
      </c>
      <c r="I491" s="160">
        <v>2.398388404094406E-5</v>
      </c>
      <c r="J491" s="160">
        <v>693.62834920918976</v>
      </c>
      <c r="K491" t="s">
        <v>38</v>
      </c>
      <c r="L491" t="s">
        <v>71</v>
      </c>
      <c r="M491" t="s">
        <v>83</v>
      </c>
      <c r="O491" s="183">
        <f t="shared" si="58"/>
        <v>70</v>
      </c>
      <c r="P491" s="183" t="str">
        <f t="shared" si="59"/>
        <v>*</v>
      </c>
      <c r="Q491" s="183">
        <f t="shared" si="60"/>
        <v>620</v>
      </c>
      <c r="R491" s="183" t="str">
        <f t="shared" si="61"/>
        <v>*</v>
      </c>
      <c r="S491" s="183" t="str">
        <f t="shared" si="62"/>
        <v>*</v>
      </c>
      <c r="T491" s="183" t="str">
        <f t="shared" si="63"/>
        <v>*</v>
      </c>
      <c r="U491" s="183">
        <f t="shared" si="64"/>
        <v>690</v>
      </c>
    </row>
    <row r="492" spans="1:21">
      <c r="A492" s="183" t="str">
        <f t="shared" si="57"/>
        <v>陸側ケース⑩香南市</v>
      </c>
      <c r="B492" t="s">
        <v>13</v>
      </c>
      <c r="C492">
        <v>33830</v>
      </c>
      <c r="D492" s="160">
        <v>308.81367479831317</v>
      </c>
      <c r="E492" s="160">
        <v>17.115539480310531</v>
      </c>
      <c r="F492" s="160">
        <v>998.74540913443184</v>
      </c>
      <c r="G492" s="160">
        <v>2.4534031713183384</v>
      </c>
      <c r="H492" s="160">
        <v>7.388907733312351</v>
      </c>
      <c r="I492" s="160">
        <v>1.0387729563821017E-4</v>
      </c>
      <c r="J492" s="160">
        <v>1317.4014987146716</v>
      </c>
      <c r="K492" t="s">
        <v>38</v>
      </c>
      <c r="L492" t="s">
        <v>71</v>
      </c>
      <c r="M492" t="s">
        <v>83</v>
      </c>
      <c r="O492" s="183">
        <f t="shared" si="58"/>
        <v>310</v>
      </c>
      <c r="P492" s="183">
        <f t="shared" si="59"/>
        <v>20</v>
      </c>
      <c r="Q492" s="183">
        <f t="shared" si="60"/>
        <v>1000</v>
      </c>
      <c r="R492" s="183" t="str">
        <f t="shared" si="61"/>
        <v>*</v>
      </c>
      <c r="S492" s="183">
        <f t="shared" si="62"/>
        <v>10</v>
      </c>
      <c r="T492" s="183" t="str">
        <f t="shared" si="63"/>
        <v>*</v>
      </c>
      <c r="U492" s="183">
        <f t="shared" si="64"/>
        <v>1300</v>
      </c>
    </row>
    <row r="493" spans="1:21">
      <c r="A493" s="183" t="str">
        <f t="shared" si="57"/>
        <v>陸側ケース⑩香美市</v>
      </c>
      <c r="B493" t="s">
        <v>14</v>
      </c>
      <c r="C493">
        <v>28766</v>
      </c>
      <c r="D493" s="160">
        <v>294.494323261256</v>
      </c>
      <c r="E493" s="160">
        <v>10.49937916473265</v>
      </c>
      <c r="F493" s="160">
        <v>0</v>
      </c>
      <c r="G493" s="160">
        <v>5.3588331921402643</v>
      </c>
      <c r="H493" s="160">
        <v>28.947196995471771</v>
      </c>
      <c r="I493" s="160">
        <v>6.971226947322623E-5</v>
      </c>
      <c r="J493" s="160">
        <v>328.80042316113747</v>
      </c>
      <c r="K493" t="s">
        <v>38</v>
      </c>
      <c r="L493" t="s">
        <v>71</v>
      </c>
      <c r="M493" t="s">
        <v>83</v>
      </c>
      <c r="O493" s="183">
        <f t="shared" si="58"/>
        <v>290</v>
      </c>
      <c r="P493" s="183">
        <f t="shared" si="59"/>
        <v>10</v>
      </c>
      <c r="Q493" s="183">
        <f t="shared" si="60"/>
        <v>0</v>
      </c>
      <c r="R493" s="183">
        <f t="shared" si="61"/>
        <v>10</v>
      </c>
      <c r="S493" s="183">
        <f t="shared" si="62"/>
        <v>30</v>
      </c>
      <c r="T493" s="183" t="str">
        <f t="shared" si="63"/>
        <v>*</v>
      </c>
      <c r="U493" s="183">
        <f t="shared" si="64"/>
        <v>330</v>
      </c>
    </row>
    <row r="494" spans="1:21">
      <c r="A494" s="183" t="str">
        <f t="shared" si="57"/>
        <v>陸側ケース⑩東洋町</v>
      </c>
      <c r="B494" t="s">
        <v>15</v>
      </c>
      <c r="C494">
        <v>2947</v>
      </c>
      <c r="D494" s="160">
        <v>9.8991328469040045</v>
      </c>
      <c r="E494" s="160">
        <v>0.36693811778361551</v>
      </c>
      <c r="F494" s="160">
        <v>391.3481260181436</v>
      </c>
      <c r="G494" s="160">
        <v>0.4112949370032008</v>
      </c>
      <c r="H494" s="160">
        <v>1.1422717252283601</v>
      </c>
      <c r="I494" s="160">
        <v>3.3003425579333643E-6</v>
      </c>
      <c r="J494" s="160">
        <v>402.80082882762173</v>
      </c>
      <c r="K494" t="s">
        <v>38</v>
      </c>
      <c r="L494" t="s">
        <v>71</v>
      </c>
      <c r="M494" t="s">
        <v>83</v>
      </c>
      <c r="O494" s="183">
        <f t="shared" si="58"/>
        <v>10</v>
      </c>
      <c r="P494" s="183" t="str">
        <f t="shared" si="59"/>
        <v>*</v>
      </c>
      <c r="Q494" s="183">
        <f t="shared" si="60"/>
        <v>390</v>
      </c>
      <c r="R494" s="183" t="str">
        <f t="shared" si="61"/>
        <v>*</v>
      </c>
      <c r="S494" s="183" t="str">
        <f t="shared" si="62"/>
        <v>*</v>
      </c>
      <c r="T494" s="183" t="str">
        <f t="shared" si="63"/>
        <v>*</v>
      </c>
      <c r="U494" s="183">
        <f t="shared" si="64"/>
        <v>400</v>
      </c>
    </row>
    <row r="495" spans="1:21">
      <c r="A495" s="183" t="str">
        <f t="shared" si="57"/>
        <v>陸側ケース⑩奈半利町</v>
      </c>
      <c r="B495" t="s">
        <v>16</v>
      </c>
      <c r="C495">
        <v>3542</v>
      </c>
      <c r="D495" s="160">
        <v>70.463824768730348</v>
      </c>
      <c r="E495" s="160">
        <v>4.549355166810253</v>
      </c>
      <c r="F495" s="160">
        <v>31.48246347409906</v>
      </c>
      <c r="G495" s="160">
        <v>1.0782630728396914</v>
      </c>
      <c r="H495" s="160">
        <v>18.634045347995876</v>
      </c>
      <c r="I495" s="160">
        <v>1.0698106181420612E-5</v>
      </c>
      <c r="J495" s="160">
        <v>121.65860736177116</v>
      </c>
      <c r="K495" t="s">
        <v>38</v>
      </c>
      <c r="L495" t="s">
        <v>71</v>
      </c>
      <c r="M495" t="s">
        <v>83</v>
      </c>
      <c r="O495" s="183">
        <f t="shared" si="58"/>
        <v>70</v>
      </c>
      <c r="P495" s="183" t="str">
        <f t="shared" si="59"/>
        <v>*</v>
      </c>
      <c r="Q495" s="183">
        <f t="shared" si="60"/>
        <v>30</v>
      </c>
      <c r="R495" s="183" t="str">
        <f t="shared" si="61"/>
        <v>*</v>
      </c>
      <c r="S495" s="183">
        <f t="shared" si="62"/>
        <v>20</v>
      </c>
      <c r="T495" s="183" t="str">
        <f t="shared" si="63"/>
        <v>*</v>
      </c>
      <c r="U495" s="183">
        <f t="shared" si="64"/>
        <v>120</v>
      </c>
    </row>
    <row r="496" spans="1:21">
      <c r="A496" s="183" t="str">
        <f t="shared" si="57"/>
        <v>陸側ケース⑩田野町</v>
      </c>
      <c r="B496" t="s">
        <v>17</v>
      </c>
      <c r="C496">
        <v>2932</v>
      </c>
      <c r="D496" s="160">
        <v>85.6532685093526</v>
      </c>
      <c r="E496" s="160">
        <v>4.124448817110534</v>
      </c>
      <c r="F496" s="160">
        <v>18.722546019538136</v>
      </c>
      <c r="G496" s="160">
        <v>0.45994324735985204</v>
      </c>
      <c r="H496" s="160">
        <v>35.809116920020465</v>
      </c>
      <c r="I496" s="160">
        <v>3.1964349042471434E-5</v>
      </c>
      <c r="J496" s="160">
        <v>140.64490666062008</v>
      </c>
      <c r="K496" t="s">
        <v>38</v>
      </c>
      <c r="L496" t="s">
        <v>71</v>
      </c>
      <c r="M496" t="s">
        <v>83</v>
      </c>
      <c r="O496" s="183">
        <f t="shared" si="58"/>
        <v>90</v>
      </c>
      <c r="P496" s="183" t="str">
        <f t="shared" si="59"/>
        <v>*</v>
      </c>
      <c r="Q496" s="183">
        <f t="shared" si="60"/>
        <v>20</v>
      </c>
      <c r="R496" s="183" t="str">
        <f t="shared" si="61"/>
        <v>*</v>
      </c>
      <c r="S496" s="183">
        <f t="shared" si="62"/>
        <v>40</v>
      </c>
      <c r="T496" s="183" t="str">
        <f t="shared" si="63"/>
        <v>*</v>
      </c>
      <c r="U496" s="183">
        <f t="shared" si="64"/>
        <v>140</v>
      </c>
    </row>
    <row r="497" spans="1:21">
      <c r="A497" s="183" t="str">
        <f t="shared" si="57"/>
        <v>陸側ケース⑩安田町</v>
      </c>
      <c r="B497" t="s">
        <v>18</v>
      </c>
      <c r="C497">
        <v>2970</v>
      </c>
      <c r="D497" s="160">
        <v>48.834966603603021</v>
      </c>
      <c r="E497" s="160">
        <v>2.5252075616271514</v>
      </c>
      <c r="F497" s="160">
        <v>25.604853081873152</v>
      </c>
      <c r="G497" s="160">
        <v>2.2115198296604355</v>
      </c>
      <c r="H497" s="160">
        <v>3.874137245408491</v>
      </c>
      <c r="I497" s="160">
        <v>7.9091322233980868E-6</v>
      </c>
      <c r="J497" s="160">
        <v>80.525484669677326</v>
      </c>
      <c r="K497" t="s">
        <v>38</v>
      </c>
      <c r="L497" t="s">
        <v>71</v>
      </c>
      <c r="M497" t="s">
        <v>83</v>
      </c>
      <c r="O497" s="183">
        <f t="shared" si="58"/>
        <v>50</v>
      </c>
      <c r="P497" s="183" t="str">
        <f t="shared" si="59"/>
        <v>*</v>
      </c>
      <c r="Q497" s="183">
        <f t="shared" si="60"/>
        <v>30</v>
      </c>
      <c r="R497" s="183" t="str">
        <f t="shared" si="61"/>
        <v>*</v>
      </c>
      <c r="S497" s="183" t="str">
        <f t="shared" si="62"/>
        <v>*</v>
      </c>
      <c r="T497" s="183" t="str">
        <f t="shared" si="63"/>
        <v>*</v>
      </c>
      <c r="U497" s="183">
        <f t="shared" si="64"/>
        <v>80</v>
      </c>
    </row>
    <row r="498" spans="1:21">
      <c r="A498" s="183" t="str">
        <f t="shared" si="57"/>
        <v>陸側ケース⑩北川村</v>
      </c>
      <c r="B498" t="s">
        <v>19</v>
      </c>
      <c r="C498">
        <v>1367</v>
      </c>
      <c r="D498" s="160">
        <v>19.039039443968406</v>
      </c>
      <c r="E498" s="160">
        <v>0.69181019679125688</v>
      </c>
      <c r="F498" s="160">
        <v>0</v>
      </c>
      <c r="G498" s="160">
        <v>0.90172682517993685</v>
      </c>
      <c r="H498" s="160">
        <v>0.35860316638297884</v>
      </c>
      <c r="I498" s="160">
        <v>1.0345256800004599E-6</v>
      </c>
      <c r="J498" s="160">
        <v>20.299370470056999</v>
      </c>
      <c r="K498" t="s">
        <v>38</v>
      </c>
      <c r="L498" t="s">
        <v>71</v>
      </c>
      <c r="M498" t="s">
        <v>83</v>
      </c>
      <c r="O498" s="183">
        <f t="shared" si="58"/>
        <v>20</v>
      </c>
      <c r="P498" s="183" t="str">
        <f t="shared" si="59"/>
        <v>*</v>
      </c>
      <c r="Q498" s="183">
        <f t="shared" si="60"/>
        <v>0</v>
      </c>
      <c r="R498" s="183" t="str">
        <f t="shared" si="61"/>
        <v>*</v>
      </c>
      <c r="S498" s="183" t="str">
        <f t="shared" si="62"/>
        <v>*</v>
      </c>
      <c r="T498" s="183" t="str">
        <f t="shared" si="63"/>
        <v>*</v>
      </c>
      <c r="U498" s="183">
        <f t="shared" si="64"/>
        <v>20</v>
      </c>
    </row>
    <row r="499" spans="1:21">
      <c r="A499" s="183" t="str">
        <f t="shared" si="57"/>
        <v>陸側ケース⑩馬路村</v>
      </c>
      <c r="B499" t="s">
        <v>20</v>
      </c>
      <c r="C499">
        <v>1013</v>
      </c>
      <c r="D499" s="160">
        <v>6.02678722314855</v>
      </c>
      <c r="E499" s="160">
        <v>0.26002967801900784</v>
      </c>
      <c r="F499" s="160">
        <v>0</v>
      </c>
      <c r="G499" s="160">
        <v>0.63536059984225768</v>
      </c>
      <c r="H499" s="160">
        <v>0.65557353581070976</v>
      </c>
      <c r="I499" s="160">
        <v>1.4104237073476077E-6</v>
      </c>
      <c r="J499" s="160">
        <v>7.3177227692252256</v>
      </c>
      <c r="K499" t="s">
        <v>38</v>
      </c>
      <c r="L499" t="s">
        <v>71</v>
      </c>
      <c r="M499" t="s">
        <v>83</v>
      </c>
      <c r="O499" s="183">
        <f t="shared" si="58"/>
        <v>10</v>
      </c>
      <c r="P499" s="183" t="str">
        <f t="shared" si="59"/>
        <v>*</v>
      </c>
      <c r="Q499" s="183">
        <f t="shared" si="60"/>
        <v>0</v>
      </c>
      <c r="R499" s="183" t="str">
        <f t="shared" si="61"/>
        <v>*</v>
      </c>
      <c r="S499" s="183" t="str">
        <f t="shared" si="62"/>
        <v>*</v>
      </c>
      <c r="T499" s="183" t="str">
        <f t="shared" si="63"/>
        <v>*</v>
      </c>
      <c r="U499" s="183">
        <f t="shared" si="64"/>
        <v>10</v>
      </c>
    </row>
    <row r="500" spans="1:21">
      <c r="A500" s="183" t="str">
        <f t="shared" si="57"/>
        <v>陸側ケース⑩芸西村</v>
      </c>
      <c r="B500" t="s">
        <v>21</v>
      </c>
      <c r="C500">
        <v>4048</v>
      </c>
      <c r="D500" s="160">
        <v>33.439614003585945</v>
      </c>
      <c r="E500" s="160">
        <v>2.9488282148962215</v>
      </c>
      <c r="F500" s="160">
        <v>46.032745878923315</v>
      </c>
      <c r="G500" s="160">
        <v>0.39599300837580281</v>
      </c>
      <c r="H500" s="160">
        <v>1.389171284066409</v>
      </c>
      <c r="I500" s="160">
        <v>1.1506663705870434E-5</v>
      </c>
      <c r="J500" s="160">
        <v>81.257535681615181</v>
      </c>
      <c r="K500" t="s">
        <v>38</v>
      </c>
      <c r="L500" t="s">
        <v>71</v>
      </c>
      <c r="M500" t="s">
        <v>83</v>
      </c>
      <c r="O500" s="183">
        <f t="shared" si="58"/>
        <v>30</v>
      </c>
      <c r="P500" s="183" t="str">
        <f t="shared" si="59"/>
        <v>*</v>
      </c>
      <c r="Q500" s="183">
        <f t="shared" si="60"/>
        <v>50</v>
      </c>
      <c r="R500" s="183" t="str">
        <f t="shared" si="61"/>
        <v>*</v>
      </c>
      <c r="S500" s="183" t="str">
        <f t="shared" si="62"/>
        <v>*</v>
      </c>
      <c r="T500" s="183" t="str">
        <f t="shared" si="63"/>
        <v>*</v>
      </c>
      <c r="U500" s="183">
        <f t="shared" si="64"/>
        <v>80</v>
      </c>
    </row>
    <row r="501" spans="1:21">
      <c r="A501" s="183" t="str">
        <f t="shared" si="57"/>
        <v>陸側ケース⑩本山町</v>
      </c>
      <c r="B501" t="s">
        <v>22</v>
      </c>
      <c r="C501">
        <v>4103</v>
      </c>
      <c r="D501" s="160">
        <v>35.620102931819801</v>
      </c>
      <c r="E501" s="160">
        <v>0.21165024175436051</v>
      </c>
      <c r="F501" s="160">
        <v>0</v>
      </c>
      <c r="G501" s="160">
        <v>1.1540606589020461</v>
      </c>
      <c r="H501" s="160">
        <v>0.66013850118162776</v>
      </c>
      <c r="I501" s="160">
        <v>6.571544992724105E-6</v>
      </c>
      <c r="J501" s="160">
        <v>37.434308663448469</v>
      </c>
      <c r="K501" t="s">
        <v>38</v>
      </c>
      <c r="L501" t="s">
        <v>71</v>
      </c>
      <c r="M501" t="s">
        <v>83</v>
      </c>
      <c r="O501" s="183">
        <f t="shared" si="58"/>
        <v>40</v>
      </c>
      <c r="P501" s="183" t="str">
        <f t="shared" si="59"/>
        <v>*</v>
      </c>
      <c r="Q501" s="183">
        <f t="shared" si="60"/>
        <v>0</v>
      </c>
      <c r="R501" s="183" t="str">
        <f t="shared" si="61"/>
        <v>*</v>
      </c>
      <c r="S501" s="183" t="str">
        <f t="shared" si="62"/>
        <v>*</v>
      </c>
      <c r="T501" s="183" t="str">
        <f t="shared" si="63"/>
        <v>*</v>
      </c>
      <c r="U501" s="183">
        <f t="shared" si="64"/>
        <v>40</v>
      </c>
    </row>
    <row r="502" spans="1:21">
      <c r="A502" s="183" t="str">
        <f t="shared" si="57"/>
        <v>陸側ケース⑩大豊町</v>
      </c>
      <c r="B502" t="s">
        <v>23</v>
      </c>
      <c r="C502">
        <v>4719</v>
      </c>
      <c r="D502" s="160">
        <v>113.49030607940867</v>
      </c>
      <c r="E502" s="160">
        <v>1.0042271768028956</v>
      </c>
      <c r="F502" s="160">
        <v>0</v>
      </c>
      <c r="G502" s="160">
        <v>6.1313717338376641</v>
      </c>
      <c r="H502" s="160">
        <v>0.49929987072852972</v>
      </c>
      <c r="I502" s="160">
        <v>5.1501970290424393E-6</v>
      </c>
      <c r="J502" s="160">
        <v>120.1209828341719</v>
      </c>
      <c r="K502" t="s">
        <v>38</v>
      </c>
      <c r="L502" t="s">
        <v>71</v>
      </c>
      <c r="M502" t="s">
        <v>83</v>
      </c>
      <c r="O502" s="183">
        <f t="shared" si="58"/>
        <v>110</v>
      </c>
      <c r="P502" s="183" t="str">
        <f t="shared" si="59"/>
        <v>*</v>
      </c>
      <c r="Q502" s="183">
        <f t="shared" si="60"/>
        <v>0</v>
      </c>
      <c r="R502" s="183">
        <f t="shared" si="61"/>
        <v>10</v>
      </c>
      <c r="S502" s="183" t="str">
        <f t="shared" si="62"/>
        <v>*</v>
      </c>
      <c r="T502" s="183" t="str">
        <f t="shared" si="63"/>
        <v>*</v>
      </c>
      <c r="U502" s="183">
        <f t="shared" si="64"/>
        <v>120</v>
      </c>
    </row>
    <row r="503" spans="1:21">
      <c r="A503" s="183" t="str">
        <f t="shared" si="57"/>
        <v>陸側ケース⑩土佐町</v>
      </c>
      <c r="B503" t="s">
        <v>24</v>
      </c>
      <c r="C503">
        <v>4358</v>
      </c>
      <c r="D503" s="160">
        <v>28.427581915880925</v>
      </c>
      <c r="E503" s="160">
        <v>0.15070060385098463</v>
      </c>
      <c r="F503" s="160">
        <v>0</v>
      </c>
      <c r="G503" s="160">
        <v>1.0531810047104346</v>
      </c>
      <c r="H503" s="160">
        <v>0.24963907222645568</v>
      </c>
      <c r="I503" s="160">
        <v>4.9177731995660539E-6</v>
      </c>
      <c r="J503" s="160">
        <v>29.730406910591014</v>
      </c>
      <c r="K503" t="s">
        <v>38</v>
      </c>
      <c r="L503" t="s">
        <v>71</v>
      </c>
      <c r="M503" t="s">
        <v>83</v>
      </c>
      <c r="O503" s="183">
        <f t="shared" si="58"/>
        <v>30</v>
      </c>
      <c r="P503" s="183" t="str">
        <f t="shared" si="59"/>
        <v>*</v>
      </c>
      <c r="Q503" s="183">
        <f t="shared" si="60"/>
        <v>0</v>
      </c>
      <c r="R503" s="183" t="str">
        <f t="shared" si="61"/>
        <v>*</v>
      </c>
      <c r="S503" s="183" t="str">
        <f t="shared" si="62"/>
        <v>*</v>
      </c>
      <c r="T503" s="183" t="str">
        <f t="shared" si="63"/>
        <v>*</v>
      </c>
      <c r="U503" s="183">
        <f t="shared" si="64"/>
        <v>30</v>
      </c>
    </row>
    <row r="504" spans="1:21">
      <c r="A504" s="183" t="str">
        <f t="shared" si="57"/>
        <v>陸側ケース⑩大川村</v>
      </c>
      <c r="B504" t="s">
        <v>25</v>
      </c>
      <c r="C504">
        <v>411</v>
      </c>
      <c r="D504" s="160">
        <v>2.8371071877821992</v>
      </c>
      <c r="E504" s="160">
        <v>1.8782905061441767E-2</v>
      </c>
      <c r="F504" s="160">
        <v>0</v>
      </c>
      <c r="G504" s="160">
        <v>0.26793777168355121</v>
      </c>
      <c r="H504" s="160">
        <v>3.2553583340366316E-2</v>
      </c>
      <c r="I504" s="160">
        <v>1.2487227931020381E-7</v>
      </c>
      <c r="J504" s="160">
        <v>3.1375986676783958</v>
      </c>
      <c r="K504" t="s">
        <v>38</v>
      </c>
      <c r="L504" t="s">
        <v>71</v>
      </c>
      <c r="M504" t="s">
        <v>83</v>
      </c>
      <c r="O504" s="183" t="str">
        <f t="shared" si="58"/>
        <v>*</v>
      </c>
      <c r="P504" s="183" t="str">
        <f t="shared" si="59"/>
        <v>*</v>
      </c>
      <c r="Q504" s="183">
        <f t="shared" si="60"/>
        <v>0</v>
      </c>
      <c r="R504" s="183" t="str">
        <f t="shared" si="61"/>
        <v>*</v>
      </c>
      <c r="S504" s="183" t="str">
        <f t="shared" si="62"/>
        <v>*</v>
      </c>
      <c r="T504" s="183" t="str">
        <f t="shared" si="63"/>
        <v>*</v>
      </c>
      <c r="U504" s="183" t="str">
        <f t="shared" si="64"/>
        <v>*</v>
      </c>
    </row>
    <row r="505" spans="1:21">
      <c r="A505" s="183" t="str">
        <f t="shared" si="57"/>
        <v>陸側ケース⑩いの町</v>
      </c>
      <c r="B505" t="s">
        <v>26</v>
      </c>
      <c r="C505">
        <v>25062</v>
      </c>
      <c r="D505" s="160">
        <v>126.43151048754882</v>
      </c>
      <c r="E505" s="160">
        <v>3.9902958531440875</v>
      </c>
      <c r="F505" s="160">
        <v>0</v>
      </c>
      <c r="G505" s="160">
        <v>7.6673713136216719</v>
      </c>
      <c r="H505" s="160">
        <v>2.6376145933240052</v>
      </c>
      <c r="I505" s="160">
        <v>2.8872456461606595E-5</v>
      </c>
      <c r="J505" s="160">
        <v>136.73652526695093</v>
      </c>
      <c r="K505" t="s">
        <v>38</v>
      </c>
      <c r="L505" t="s">
        <v>71</v>
      </c>
      <c r="M505" t="s">
        <v>83</v>
      </c>
      <c r="O505" s="183">
        <f t="shared" si="58"/>
        <v>130</v>
      </c>
      <c r="P505" s="183" t="str">
        <f t="shared" si="59"/>
        <v>*</v>
      </c>
      <c r="Q505" s="183">
        <f t="shared" si="60"/>
        <v>0</v>
      </c>
      <c r="R505" s="183">
        <f t="shared" si="61"/>
        <v>10</v>
      </c>
      <c r="S505" s="183" t="str">
        <f t="shared" si="62"/>
        <v>*</v>
      </c>
      <c r="T505" s="183" t="str">
        <f t="shared" si="63"/>
        <v>*</v>
      </c>
      <c r="U505" s="183">
        <f t="shared" si="64"/>
        <v>140</v>
      </c>
    </row>
    <row r="506" spans="1:21">
      <c r="A506" s="183" t="str">
        <f t="shared" si="57"/>
        <v>陸側ケース⑩仁淀川町</v>
      </c>
      <c r="B506" t="s">
        <v>27</v>
      </c>
      <c r="C506">
        <v>6500</v>
      </c>
      <c r="D506" s="160">
        <v>33.026206468524165</v>
      </c>
      <c r="E506" s="160">
        <v>0.23053176754962512</v>
      </c>
      <c r="F506" s="160">
        <v>0</v>
      </c>
      <c r="G506" s="160">
        <v>1.8860588592773211</v>
      </c>
      <c r="H506" s="160">
        <v>0.15778274279310719</v>
      </c>
      <c r="I506" s="160">
        <v>5.5315917436398232E-6</v>
      </c>
      <c r="J506" s="160">
        <v>35.070053602186341</v>
      </c>
      <c r="K506" t="s">
        <v>38</v>
      </c>
      <c r="L506" t="s">
        <v>71</v>
      </c>
      <c r="M506" t="s">
        <v>83</v>
      </c>
      <c r="O506" s="183">
        <f t="shared" si="58"/>
        <v>30</v>
      </c>
      <c r="P506" s="183" t="str">
        <f t="shared" si="59"/>
        <v>*</v>
      </c>
      <c r="Q506" s="183">
        <f t="shared" si="60"/>
        <v>0</v>
      </c>
      <c r="R506" s="183" t="str">
        <f t="shared" si="61"/>
        <v>*</v>
      </c>
      <c r="S506" s="183" t="str">
        <f t="shared" si="62"/>
        <v>*</v>
      </c>
      <c r="T506" s="183" t="str">
        <f t="shared" si="63"/>
        <v>*</v>
      </c>
      <c r="U506" s="183">
        <f t="shared" si="64"/>
        <v>40</v>
      </c>
    </row>
    <row r="507" spans="1:21">
      <c r="A507" s="183" t="str">
        <f t="shared" si="57"/>
        <v>陸側ケース⑩中土佐町</v>
      </c>
      <c r="B507" t="s">
        <v>28</v>
      </c>
      <c r="C507">
        <v>7584</v>
      </c>
      <c r="D507" s="160">
        <v>131.85976171172373</v>
      </c>
      <c r="E507" s="160">
        <v>3.6518988980444442</v>
      </c>
      <c r="F507" s="160">
        <v>2210.0969796303657</v>
      </c>
      <c r="G507" s="160">
        <v>3.8436374916300151</v>
      </c>
      <c r="H507" s="160">
        <v>12.753717517370845</v>
      </c>
      <c r="I507" s="160">
        <v>8.4057976551872694E-6</v>
      </c>
      <c r="J507" s="160">
        <v>2358.5541047568881</v>
      </c>
      <c r="K507" t="s">
        <v>38</v>
      </c>
      <c r="L507" t="s">
        <v>71</v>
      </c>
      <c r="M507" t="s">
        <v>83</v>
      </c>
      <c r="O507" s="183">
        <f t="shared" si="58"/>
        <v>130</v>
      </c>
      <c r="P507" s="183" t="str">
        <f t="shared" si="59"/>
        <v>*</v>
      </c>
      <c r="Q507" s="183">
        <f t="shared" si="60"/>
        <v>2200</v>
      </c>
      <c r="R507" s="183" t="str">
        <f t="shared" si="61"/>
        <v>*</v>
      </c>
      <c r="S507" s="183">
        <f t="shared" si="62"/>
        <v>10</v>
      </c>
      <c r="T507" s="183" t="str">
        <f t="shared" si="63"/>
        <v>*</v>
      </c>
      <c r="U507" s="183">
        <f t="shared" si="64"/>
        <v>2400</v>
      </c>
    </row>
    <row r="508" spans="1:21">
      <c r="A508" s="183" t="str">
        <f t="shared" si="57"/>
        <v>陸側ケース⑩佐川町</v>
      </c>
      <c r="B508" t="s">
        <v>29</v>
      </c>
      <c r="C508">
        <v>13951</v>
      </c>
      <c r="D508" s="160">
        <v>89.563125763351451</v>
      </c>
      <c r="E508" s="160">
        <v>2.840570564911284</v>
      </c>
      <c r="F508" s="160">
        <v>0</v>
      </c>
      <c r="G508" s="160">
        <v>1.7206530239537039</v>
      </c>
      <c r="H508" s="160">
        <v>0.96213114570077773</v>
      </c>
      <c r="I508" s="160">
        <v>3.1129952756529385E-5</v>
      </c>
      <c r="J508" s="160">
        <v>92.245941062958693</v>
      </c>
      <c r="K508" t="s">
        <v>38</v>
      </c>
      <c r="L508" t="s">
        <v>71</v>
      </c>
      <c r="M508" t="s">
        <v>83</v>
      </c>
      <c r="O508" s="183">
        <f t="shared" si="58"/>
        <v>90</v>
      </c>
      <c r="P508" s="183" t="str">
        <f t="shared" si="59"/>
        <v>*</v>
      </c>
      <c r="Q508" s="183">
        <f t="shared" si="60"/>
        <v>0</v>
      </c>
      <c r="R508" s="183" t="str">
        <f t="shared" si="61"/>
        <v>*</v>
      </c>
      <c r="S508" s="183" t="str">
        <f t="shared" si="62"/>
        <v>*</v>
      </c>
      <c r="T508" s="183" t="str">
        <f t="shared" si="63"/>
        <v>*</v>
      </c>
      <c r="U508" s="183">
        <f t="shared" si="64"/>
        <v>90</v>
      </c>
    </row>
    <row r="509" spans="1:21">
      <c r="A509" s="183" t="str">
        <f t="shared" si="57"/>
        <v>陸側ケース⑩越知町</v>
      </c>
      <c r="B509" t="s">
        <v>30</v>
      </c>
      <c r="C509">
        <v>6374</v>
      </c>
      <c r="D509" s="160">
        <v>39.377941710045825</v>
      </c>
      <c r="E509" s="160">
        <v>0.81845172621076168</v>
      </c>
      <c r="F509" s="160">
        <v>0</v>
      </c>
      <c r="G509" s="160">
        <v>1.0199990454727166</v>
      </c>
      <c r="H509" s="160">
        <v>7.8531568393600484</v>
      </c>
      <c r="I509" s="160">
        <v>8.8949347758659571E-6</v>
      </c>
      <c r="J509" s="160">
        <v>48.25110648981336</v>
      </c>
      <c r="K509" t="s">
        <v>38</v>
      </c>
      <c r="L509" t="s">
        <v>71</v>
      </c>
      <c r="M509" t="s">
        <v>83</v>
      </c>
      <c r="O509" s="183">
        <f t="shared" si="58"/>
        <v>40</v>
      </c>
      <c r="P509" s="183" t="str">
        <f t="shared" si="59"/>
        <v>*</v>
      </c>
      <c r="Q509" s="183">
        <f t="shared" si="60"/>
        <v>0</v>
      </c>
      <c r="R509" s="183" t="str">
        <f t="shared" si="61"/>
        <v>*</v>
      </c>
      <c r="S509" s="183">
        <f t="shared" si="62"/>
        <v>10</v>
      </c>
      <c r="T509" s="183" t="str">
        <f t="shared" si="63"/>
        <v>*</v>
      </c>
      <c r="U509" s="183">
        <f t="shared" si="64"/>
        <v>50</v>
      </c>
    </row>
    <row r="510" spans="1:21">
      <c r="A510" s="183" t="str">
        <f t="shared" si="57"/>
        <v>陸側ケース⑩檮原町</v>
      </c>
      <c r="B510" t="s">
        <v>31</v>
      </c>
      <c r="C510">
        <v>3984</v>
      </c>
      <c r="D510" s="160">
        <v>34.156312943948464</v>
      </c>
      <c r="E510" s="160">
        <v>0.21374538397099552</v>
      </c>
      <c r="F510" s="160">
        <v>0</v>
      </c>
      <c r="G510" s="160">
        <v>1.4879886803228075</v>
      </c>
      <c r="H510" s="160">
        <v>0.19460116707931005</v>
      </c>
      <c r="I510" s="160">
        <v>4.1889787166957354E-6</v>
      </c>
      <c r="J510" s="160">
        <v>35.838906980329298</v>
      </c>
      <c r="K510" t="s">
        <v>38</v>
      </c>
      <c r="L510" t="s">
        <v>71</v>
      </c>
      <c r="M510" t="s">
        <v>83</v>
      </c>
      <c r="O510" s="183">
        <f t="shared" si="58"/>
        <v>30</v>
      </c>
      <c r="P510" s="183" t="str">
        <f t="shared" si="59"/>
        <v>*</v>
      </c>
      <c r="Q510" s="183">
        <f t="shared" si="60"/>
        <v>0</v>
      </c>
      <c r="R510" s="183" t="str">
        <f t="shared" si="61"/>
        <v>*</v>
      </c>
      <c r="S510" s="183" t="str">
        <f t="shared" si="62"/>
        <v>*</v>
      </c>
      <c r="T510" s="183" t="str">
        <f t="shared" si="63"/>
        <v>*</v>
      </c>
      <c r="U510" s="183">
        <f t="shared" si="64"/>
        <v>40</v>
      </c>
    </row>
    <row r="511" spans="1:21">
      <c r="A511" s="183" t="str">
        <f t="shared" si="57"/>
        <v>陸側ケース⑩日高村</v>
      </c>
      <c r="B511" t="s">
        <v>32</v>
      </c>
      <c r="C511">
        <v>5447</v>
      </c>
      <c r="D511" s="160">
        <v>17.597992571878109</v>
      </c>
      <c r="E511" s="160">
        <v>0.45159791431435525</v>
      </c>
      <c r="F511" s="160">
        <v>0</v>
      </c>
      <c r="G511" s="160">
        <v>1.0151049184924901</v>
      </c>
      <c r="H511" s="160">
        <v>0.11791578927520291</v>
      </c>
      <c r="I511" s="160">
        <v>6.6150529784335783E-6</v>
      </c>
      <c r="J511" s="160">
        <v>18.731019894698779</v>
      </c>
      <c r="K511" t="s">
        <v>38</v>
      </c>
      <c r="L511" t="s">
        <v>71</v>
      </c>
      <c r="M511" t="s">
        <v>83</v>
      </c>
      <c r="O511" s="183">
        <f t="shared" si="58"/>
        <v>20</v>
      </c>
      <c r="P511" s="183" t="str">
        <f t="shared" si="59"/>
        <v>*</v>
      </c>
      <c r="Q511" s="183">
        <f t="shared" si="60"/>
        <v>0</v>
      </c>
      <c r="R511" s="183" t="str">
        <f t="shared" si="61"/>
        <v>*</v>
      </c>
      <c r="S511" s="183" t="str">
        <f t="shared" si="62"/>
        <v>*</v>
      </c>
      <c r="T511" s="183" t="str">
        <f t="shared" si="63"/>
        <v>*</v>
      </c>
      <c r="U511" s="183">
        <f t="shared" si="64"/>
        <v>20</v>
      </c>
    </row>
    <row r="512" spans="1:21">
      <c r="A512" s="183" t="str">
        <f t="shared" si="57"/>
        <v>陸側ケース⑩津野町</v>
      </c>
      <c r="B512" t="s">
        <v>33</v>
      </c>
      <c r="C512">
        <v>6407</v>
      </c>
      <c r="D512" s="160">
        <v>66.834316007645924</v>
      </c>
      <c r="E512" s="160">
        <v>0.9757952824290741</v>
      </c>
      <c r="F512" s="160">
        <v>0</v>
      </c>
      <c r="G512" s="160">
        <v>3.218409762155177</v>
      </c>
      <c r="H512" s="160">
        <v>0.65340652184439296</v>
      </c>
      <c r="I512" s="160">
        <v>8.9168003003326304E-6</v>
      </c>
      <c r="J512" s="160">
        <v>70.706141208445786</v>
      </c>
      <c r="K512" t="s">
        <v>38</v>
      </c>
      <c r="L512" t="s">
        <v>71</v>
      </c>
      <c r="M512" t="s">
        <v>83</v>
      </c>
      <c r="O512" s="183">
        <f t="shared" si="58"/>
        <v>70</v>
      </c>
      <c r="P512" s="183" t="str">
        <f t="shared" si="59"/>
        <v>*</v>
      </c>
      <c r="Q512" s="183">
        <f t="shared" si="60"/>
        <v>0</v>
      </c>
      <c r="R512" s="183" t="str">
        <f t="shared" si="61"/>
        <v>*</v>
      </c>
      <c r="S512" s="183" t="str">
        <f t="shared" si="62"/>
        <v>*</v>
      </c>
      <c r="T512" s="183" t="str">
        <f t="shared" si="63"/>
        <v>*</v>
      </c>
      <c r="U512" s="183">
        <f t="shared" si="64"/>
        <v>70</v>
      </c>
    </row>
    <row r="513" spans="1:21">
      <c r="A513" s="183" t="str">
        <f t="shared" si="57"/>
        <v>陸側ケース⑩四万十町</v>
      </c>
      <c r="B513" t="s">
        <v>34</v>
      </c>
      <c r="C513">
        <v>18733</v>
      </c>
      <c r="D513" s="160">
        <v>308.52286058474164</v>
      </c>
      <c r="E513" s="160">
        <v>9.111869830648283</v>
      </c>
      <c r="F513" s="160">
        <v>327.95174760530318</v>
      </c>
      <c r="G513" s="160">
        <v>7.7726988093220708</v>
      </c>
      <c r="H513" s="160">
        <v>9.8243072475010198</v>
      </c>
      <c r="I513" s="160">
        <v>2.2601885479367976E-5</v>
      </c>
      <c r="J513" s="160">
        <v>654.07163684875331</v>
      </c>
      <c r="K513" t="s">
        <v>38</v>
      </c>
      <c r="L513" t="s">
        <v>71</v>
      </c>
      <c r="M513" t="s">
        <v>83</v>
      </c>
      <c r="O513" s="183">
        <f t="shared" si="58"/>
        <v>310</v>
      </c>
      <c r="P513" s="183">
        <f t="shared" si="59"/>
        <v>10</v>
      </c>
      <c r="Q513" s="183">
        <f t="shared" si="60"/>
        <v>330</v>
      </c>
      <c r="R513" s="183">
        <f t="shared" si="61"/>
        <v>10</v>
      </c>
      <c r="S513" s="183">
        <f t="shared" si="62"/>
        <v>10</v>
      </c>
      <c r="T513" s="183" t="str">
        <f t="shared" si="63"/>
        <v>*</v>
      </c>
      <c r="U513" s="183">
        <f t="shared" si="64"/>
        <v>650</v>
      </c>
    </row>
    <row r="514" spans="1:21">
      <c r="A514" s="183" t="str">
        <f t="shared" si="57"/>
        <v>陸側ケース⑩大月町</v>
      </c>
      <c r="B514" t="s">
        <v>35</v>
      </c>
      <c r="C514">
        <v>5783</v>
      </c>
      <c r="D514" s="160">
        <v>0.12543629905782411</v>
      </c>
      <c r="E514" s="160">
        <v>0.21181976700663738</v>
      </c>
      <c r="F514" s="160">
        <v>240.98583810890773</v>
      </c>
      <c r="G514" s="160">
        <v>3.2767237882003503E-2</v>
      </c>
      <c r="H514" s="160">
        <v>4.4176692547974163E-4</v>
      </c>
      <c r="I514" s="160">
        <v>1.1344325448714332E-6</v>
      </c>
      <c r="J514" s="160">
        <v>241.14448454720559</v>
      </c>
      <c r="K514" t="s">
        <v>38</v>
      </c>
      <c r="L514" t="s">
        <v>71</v>
      </c>
      <c r="M514" t="s">
        <v>83</v>
      </c>
      <c r="O514" s="183" t="str">
        <f t="shared" si="58"/>
        <v>*</v>
      </c>
      <c r="P514" s="183" t="str">
        <f t="shared" si="59"/>
        <v>*</v>
      </c>
      <c r="Q514" s="183">
        <f t="shared" si="60"/>
        <v>240</v>
      </c>
      <c r="R514" s="183" t="str">
        <f t="shared" si="61"/>
        <v>*</v>
      </c>
      <c r="S514" s="183" t="str">
        <f t="shared" si="62"/>
        <v>*</v>
      </c>
      <c r="T514" s="183" t="str">
        <f t="shared" si="63"/>
        <v>*</v>
      </c>
      <c r="U514" s="183">
        <f t="shared" si="64"/>
        <v>240</v>
      </c>
    </row>
    <row r="515" spans="1:21">
      <c r="A515" s="183" t="str">
        <f t="shared" si="57"/>
        <v>陸側ケース⑩三原村</v>
      </c>
      <c r="B515" t="s">
        <v>36</v>
      </c>
      <c r="C515">
        <v>1681</v>
      </c>
      <c r="D515" s="160">
        <v>2.0183775169888252</v>
      </c>
      <c r="E515" s="160">
        <v>0.15676221599159262</v>
      </c>
      <c r="F515" s="160">
        <v>0</v>
      </c>
      <c r="G515" s="160">
        <v>8.8068417509026525E-2</v>
      </c>
      <c r="H515" s="160">
        <v>1.8847330380087117E-2</v>
      </c>
      <c r="I515" s="160">
        <v>1.162347220233836E-6</v>
      </c>
      <c r="J515" s="160">
        <v>2.125294427225159</v>
      </c>
      <c r="K515" t="s">
        <v>38</v>
      </c>
      <c r="L515" t="s">
        <v>71</v>
      </c>
      <c r="M515" t="s">
        <v>83</v>
      </c>
      <c r="O515" s="183" t="str">
        <f t="shared" si="58"/>
        <v>*</v>
      </c>
      <c r="P515" s="183" t="str">
        <f t="shared" si="59"/>
        <v>*</v>
      </c>
      <c r="Q515" s="183">
        <f t="shared" si="60"/>
        <v>0</v>
      </c>
      <c r="R515" s="183" t="str">
        <f t="shared" si="61"/>
        <v>*</v>
      </c>
      <c r="S515" s="183" t="str">
        <f t="shared" si="62"/>
        <v>*</v>
      </c>
      <c r="T515" s="183" t="str">
        <f t="shared" si="63"/>
        <v>*</v>
      </c>
      <c r="U515" s="183" t="str">
        <f t="shared" si="64"/>
        <v>*</v>
      </c>
    </row>
    <row r="516" spans="1:21">
      <c r="A516" s="183" t="str">
        <f t="shared" ref="A516:A579" si="65">K516&amp;L516&amp;B516</f>
        <v>陸側ケース⑩黒潮町</v>
      </c>
      <c r="B516" t="s">
        <v>37</v>
      </c>
      <c r="C516">
        <v>12366</v>
      </c>
      <c r="D516" s="160">
        <v>152.3590274040811</v>
      </c>
      <c r="E516" s="160">
        <v>6.6156105603673279</v>
      </c>
      <c r="F516" s="160">
        <v>2127.2335197120892</v>
      </c>
      <c r="G516" s="160">
        <v>5.0824099152007554</v>
      </c>
      <c r="H516" s="160">
        <v>5.0930184186891303</v>
      </c>
      <c r="I516" s="160">
        <v>2.5983369534740727E-5</v>
      </c>
      <c r="J516" s="160">
        <v>2289.7680014334301</v>
      </c>
      <c r="K516" t="s">
        <v>38</v>
      </c>
      <c r="L516" t="s">
        <v>71</v>
      </c>
      <c r="M516" t="s">
        <v>83</v>
      </c>
      <c r="O516" s="183">
        <f t="shared" ref="O516:O579" si="66">IF(D516&gt;10000,ROUND(D516,-3),IF(D516&gt;1000,ROUND(D516,-2),IF(D516&gt;=5,IF(D516&lt;10,ROUND(D516,-1),ROUND(D516,-1)),IF(D516=0,0,"*"))))</f>
        <v>150</v>
      </c>
      <c r="P516" s="183">
        <f t="shared" ref="P516:P579" si="67">IF(E516&gt;10000,ROUND(E516,-3),IF(E516&gt;1000,ROUND(E516,-2),IF(E516&gt;=5,IF(E516&lt;10,ROUND(E516,-1),ROUND(E516,-1)),IF(E516=0,0,"*"))))</f>
        <v>10</v>
      </c>
      <c r="Q516" s="183">
        <f t="shared" ref="Q516:Q579" si="68">IF(F516&gt;10000,ROUND(F516,-3),IF(F516&gt;1000,ROUND(F516,-2),IF(F516&gt;=5,IF(F516&lt;10,ROUND(F516,-1),ROUND(F516,-1)),IF(F516=0,0,"*"))))</f>
        <v>2100</v>
      </c>
      <c r="R516" s="183">
        <f t="shared" ref="R516:R579" si="69">IF(G516&gt;10000,ROUND(G516,-3),IF(G516&gt;1000,ROUND(G516,-2),IF(G516&gt;=5,IF(G516&lt;10,ROUND(G516,-1),ROUND(G516,-1)),IF(G516=0,0,"*"))))</f>
        <v>10</v>
      </c>
      <c r="S516" s="183">
        <f t="shared" ref="S516:S579" si="70">IF(H516&gt;10000,ROUND(H516,-3),IF(H516&gt;1000,ROUND(H516,-2),IF(H516&gt;=5,IF(H516&lt;10,ROUND(H516,-1),ROUND(H516,-1)),IF(H516=0,0,"*"))))</f>
        <v>10</v>
      </c>
      <c r="T516" s="183" t="str">
        <f t="shared" ref="T516:T579" si="71">IF(I516&gt;10000,ROUND(I516,-3),IF(I516&gt;1000,ROUND(I516,-2),IF(I516&gt;=5,IF(I516&lt;10,ROUND(I516,-1),ROUND(I516,-1)),IF(I516=0,0,"*"))))</f>
        <v>*</v>
      </c>
      <c r="U516" s="183">
        <f t="shared" ref="U516:U579" si="72">IF(J516&gt;10000,ROUND(J516,-3),IF(J516&gt;1000,ROUND(J516,-2),IF(J516&gt;=5,IF(J516&lt;10,ROUND(J516,-1),ROUND(J516,-1)),IF(J516=0,0,"*"))))</f>
        <v>2300</v>
      </c>
    </row>
    <row r="517" spans="1:21">
      <c r="A517" s="183" t="str">
        <f t="shared" si="65"/>
        <v>陸側ケース⑩合計</v>
      </c>
      <c r="B517" t="s">
        <v>84</v>
      </c>
      <c r="C517">
        <v>764456</v>
      </c>
      <c r="D517" s="160">
        <v>5166.9724240108017</v>
      </c>
      <c r="E517" s="160">
        <v>280.97014514264851</v>
      </c>
      <c r="F517" s="160">
        <v>24049.877976439322</v>
      </c>
      <c r="G517" s="160">
        <v>112.36145282022795</v>
      </c>
      <c r="H517" s="160">
        <v>517.53608039380651</v>
      </c>
      <c r="I517" s="160">
        <v>2.7304075624866777E-3</v>
      </c>
      <c r="J517" s="160">
        <v>29846.750664071726</v>
      </c>
      <c r="K517" t="s">
        <v>38</v>
      </c>
      <c r="L517" t="s">
        <v>71</v>
      </c>
      <c r="M517" t="s">
        <v>83</v>
      </c>
      <c r="O517" s="183">
        <f t="shared" si="66"/>
        <v>5200</v>
      </c>
      <c r="P517" s="183">
        <f t="shared" si="67"/>
        <v>280</v>
      </c>
      <c r="Q517" s="183">
        <f t="shared" si="68"/>
        <v>24000</v>
      </c>
      <c r="R517" s="183">
        <f t="shared" si="69"/>
        <v>110</v>
      </c>
      <c r="S517" s="183">
        <f t="shared" si="70"/>
        <v>520</v>
      </c>
      <c r="T517" s="183" t="str">
        <f t="shared" si="71"/>
        <v>*</v>
      </c>
      <c r="U517" s="183">
        <f t="shared" si="72"/>
        <v>30000</v>
      </c>
    </row>
    <row r="518" spans="1:21">
      <c r="A518" s="183" t="str">
        <f t="shared" si="65"/>
        <v>陸側ケース⑩0</v>
      </c>
      <c r="B518">
        <v>0</v>
      </c>
      <c r="C518">
        <v>0</v>
      </c>
      <c r="D518" s="160">
        <v>0</v>
      </c>
      <c r="E518" s="160">
        <v>0</v>
      </c>
      <c r="F518" s="160">
        <v>0</v>
      </c>
      <c r="G518" s="160">
        <v>0</v>
      </c>
      <c r="H518" s="160">
        <v>0</v>
      </c>
      <c r="I518" s="160">
        <v>0</v>
      </c>
      <c r="J518" s="160">
        <v>0</v>
      </c>
      <c r="K518" t="s">
        <v>38</v>
      </c>
      <c r="L518" t="s">
        <v>71</v>
      </c>
      <c r="M518">
        <v>0</v>
      </c>
      <c r="O518" s="183">
        <f t="shared" si="66"/>
        <v>0</v>
      </c>
      <c r="P518" s="183">
        <f t="shared" si="67"/>
        <v>0</v>
      </c>
      <c r="Q518" s="183">
        <f t="shared" si="68"/>
        <v>0</v>
      </c>
      <c r="R518" s="183">
        <f t="shared" si="69"/>
        <v>0</v>
      </c>
      <c r="S518" s="183">
        <f t="shared" si="70"/>
        <v>0</v>
      </c>
      <c r="T518" s="183">
        <f t="shared" si="71"/>
        <v>0</v>
      </c>
      <c r="U518" s="183">
        <f t="shared" si="72"/>
        <v>0</v>
      </c>
    </row>
    <row r="519" spans="1:21">
      <c r="A519" s="183" t="str">
        <f t="shared" si="65"/>
        <v>陸側ケース⑩死者数</v>
      </c>
      <c r="B519" t="s">
        <v>80</v>
      </c>
      <c r="C519">
        <v>0</v>
      </c>
      <c r="D519" s="160">
        <v>0</v>
      </c>
      <c r="E519" s="160">
        <v>0</v>
      </c>
      <c r="F519" s="160">
        <v>0</v>
      </c>
      <c r="G519" s="160">
        <v>0</v>
      </c>
      <c r="H519" s="160">
        <v>0</v>
      </c>
      <c r="I519" s="160">
        <v>0</v>
      </c>
      <c r="J519" s="160">
        <v>0</v>
      </c>
      <c r="K519" t="s">
        <v>38</v>
      </c>
      <c r="L519" t="s">
        <v>71</v>
      </c>
      <c r="M519">
        <v>0</v>
      </c>
      <c r="O519" s="183">
        <f t="shared" si="66"/>
        <v>0</v>
      </c>
      <c r="P519" s="183">
        <f t="shared" si="67"/>
        <v>0</v>
      </c>
      <c r="Q519" s="183">
        <f t="shared" si="68"/>
        <v>0</v>
      </c>
      <c r="R519" s="183">
        <f t="shared" si="69"/>
        <v>0</v>
      </c>
      <c r="S519" s="183">
        <f t="shared" si="70"/>
        <v>0</v>
      </c>
      <c r="T519" s="183">
        <f t="shared" si="71"/>
        <v>0</v>
      </c>
      <c r="U519" s="183">
        <f t="shared" si="72"/>
        <v>0</v>
      </c>
    </row>
    <row r="520" spans="1:21">
      <c r="A520" s="183" t="str">
        <f t="shared" si="65"/>
        <v>陸側ケース⑩地震動：陸側ケース、津波ケース⑩、夏12時、早期避難率20%</v>
      </c>
      <c r="B520" t="s">
        <v>103</v>
      </c>
      <c r="C520">
        <v>0</v>
      </c>
      <c r="D520" s="160">
        <v>0</v>
      </c>
      <c r="E520" s="160">
        <v>0</v>
      </c>
      <c r="F520" s="160">
        <v>0</v>
      </c>
      <c r="G520" s="160">
        <v>0</v>
      </c>
      <c r="H520" s="160">
        <v>0</v>
      </c>
      <c r="I520" s="160">
        <v>0</v>
      </c>
      <c r="J520" s="160">
        <v>0</v>
      </c>
      <c r="K520" t="s">
        <v>38</v>
      </c>
      <c r="L520" t="s">
        <v>71</v>
      </c>
      <c r="M520">
        <v>0</v>
      </c>
      <c r="O520" s="183">
        <f t="shared" si="66"/>
        <v>0</v>
      </c>
      <c r="P520" s="183">
        <f t="shared" si="67"/>
        <v>0</v>
      </c>
      <c r="Q520" s="183">
        <f t="shared" si="68"/>
        <v>0</v>
      </c>
      <c r="R520" s="183">
        <f t="shared" si="69"/>
        <v>0</v>
      </c>
      <c r="S520" s="183">
        <f t="shared" si="70"/>
        <v>0</v>
      </c>
      <c r="T520" s="183">
        <f t="shared" si="71"/>
        <v>0</v>
      </c>
      <c r="U520" s="183">
        <f t="shared" si="72"/>
        <v>0</v>
      </c>
    </row>
    <row r="521" spans="1:21">
      <c r="A521" s="183" t="str">
        <f t="shared" si="65"/>
        <v>陸側ケース⑩市町村名</v>
      </c>
      <c r="B521" t="s">
        <v>86</v>
      </c>
      <c r="C521" t="s">
        <v>87</v>
      </c>
      <c r="D521" s="160" t="s">
        <v>88</v>
      </c>
      <c r="E521" s="160">
        <v>0</v>
      </c>
      <c r="F521" s="160" t="s">
        <v>89</v>
      </c>
      <c r="G521" s="160" t="s">
        <v>90</v>
      </c>
      <c r="H521" s="160" t="s">
        <v>91</v>
      </c>
      <c r="I521" s="160" t="s">
        <v>92</v>
      </c>
      <c r="J521" s="160" t="s">
        <v>84</v>
      </c>
      <c r="K521" t="s">
        <v>38</v>
      </c>
      <c r="L521" t="s">
        <v>71</v>
      </c>
      <c r="M521">
        <v>0</v>
      </c>
      <c r="O521" s="183" t="e">
        <f t="shared" si="66"/>
        <v>#VALUE!</v>
      </c>
      <c r="P521" s="183">
        <f t="shared" si="67"/>
        <v>0</v>
      </c>
      <c r="Q521" s="183" t="e">
        <f t="shared" si="68"/>
        <v>#VALUE!</v>
      </c>
      <c r="R521" s="183" t="e">
        <f t="shared" si="69"/>
        <v>#VALUE!</v>
      </c>
      <c r="S521" s="183" t="e">
        <f t="shared" si="70"/>
        <v>#VALUE!</v>
      </c>
      <c r="T521" s="183" t="e">
        <f t="shared" si="71"/>
        <v>#VALUE!</v>
      </c>
      <c r="U521" s="183" t="e">
        <f t="shared" si="72"/>
        <v>#VALUE!</v>
      </c>
    </row>
    <row r="522" spans="1:21">
      <c r="A522" s="183" t="str">
        <f t="shared" si="65"/>
        <v>陸側ケース⑩0</v>
      </c>
      <c r="B522">
        <v>0</v>
      </c>
      <c r="C522">
        <v>0</v>
      </c>
      <c r="D522" s="160">
        <v>0</v>
      </c>
      <c r="E522" s="160" t="s">
        <v>93</v>
      </c>
      <c r="F522" s="160">
        <v>0</v>
      </c>
      <c r="G522" s="160">
        <v>0</v>
      </c>
      <c r="H522" s="160">
        <v>0</v>
      </c>
      <c r="I522" s="160">
        <v>0</v>
      </c>
      <c r="J522" s="160">
        <v>0</v>
      </c>
      <c r="K522" t="s">
        <v>38</v>
      </c>
      <c r="L522" t="s">
        <v>71</v>
      </c>
      <c r="M522">
        <v>0</v>
      </c>
      <c r="O522" s="183">
        <f t="shared" si="66"/>
        <v>0</v>
      </c>
      <c r="P522" s="183" t="e">
        <f t="shared" si="67"/>
        <v>#VALUE!</v>
      </c>
      <c r="Q522" s="183">
        <f t="shared" si="68"/>
        <v>0</v>
      </c>
      <c r="R522" s="183">
        <f t="shared" si="69"/>
        <v>0</v>
      </c>
      <c r="S522" s="183">
        <f t="shared" si="70"/>
        <v>0</v>
      </c>
      <c r="T522" s="183">
        <f t="shared" si="71"/>
        <v>0</v>
      </c>
      <c r="U522" s="183">
        <f t="shared" si="72"/>
        <v>0</v>
      </c>
    </row>
    <row r="523" spans="1:21">
      <c r="A523" s="183" t="str">
        <f t="shared" si="65"/>
        <v>陸側ケース⑩0</v>
      </c>
      <c r="B523">
        <v>0</v>
      </c>
      <c r="C523">
        <v>0</v>
      </c>
      <c r="D523" s="160">
        <v>0</v>
      </c>
      <c r="E523" s="160">
        <v>0</v>
      </c>
      <c r="F523" s="160">
        <v>0</v>
      </c>
      <c r="G523" s="160">
        <v>0</v>
      </c>
      <c r="H523" s="160">
        <v>0</v>
      </c>
      <c r="I523" s="160">
        <v>0</v>
      </c>
      <c r="J523" s="160">
        <v>0</v>
      </c>
      <c r="K523" t="s">
        <v>38</v>
      </c>
      <c r="L523" t="s">
        <v>71</v>
      </c>
      <c r="M523">
        <v>0</v>
      </c>
      <c r="O523" s="183">
        <f t="shared" si="66"/>
        <v>0</v>
      </c>
      <c r="P523" s="183">
        <f t="shared" si="67"/>
        <v>0</v>
      </c>
      <c r="Q523" s="183">
        <f t="shared" si="68"/>
        <v>0</v>
      </c>
      <c r="R523" s="183">
        <f t="shared" si="69"/>
        <v>0</v>
      </c>
      <c r="S523" s="183">
        <f t="shared" si="70"/>
        <v>0</v>
      </c>
      <c r="T523" s="183">
        <f t="shared" si="71"/>
        <v>0</v>
      </c>
      <c r="U523" s="183">
        <f t="shared" si="72"/>
        <v>0</v>
      </c>
    </row>
    <row r="524" spans="1:21">
      <c r="A524" s="183" t="str">
        <f t="shared" si="65"/>
        <v>陸側ケース⑩0</v>
      </c>
      <c r="B524">
        <v>0</v>
      </c>
      <c r="C524">
        <v>0</v>
      </c>
      <c r="D524" s="160">
        <v>0</v>
      </c>
      <c r="E524" s="160">
        <v>0</v>
      </c>
      <c r="F524" s="160">
        <v>0</v>
      </c>
      <c r="G524" s="160">
        <v>0</v>
      </c>
      <c r="H524" s="160">
        <v>0</v>
      </c>
      <c r="I524" s="160">
        <v>0</v>
      </c>
      <c r="J524" s="160">
        <v>0</v>
      </c>
      <c r="K524" t="s">
        <v>38</v>
      </c>
      <c r="L524" t="s">
        <v>71</v>
      </c>
      <c r="M524">
        <v>0</v>
      </c>
      <c r="O524" s="183">
        <f t="shared" si="66"/>
        <v>0</v>
      </c>
      <c r="P524" s="183">
        <f t="shared" si="67"/>
        <v>0</v>
      </c>
      <c r="Q524" s="183">
        <f t="shared" si="68"/>
        <v>0</v>
      </c>
      <c r="R524" s="183">
        <f t="shared" si="69"/>
        <v>0</v>
      </c>
      <c r="S524" s="183">
        <f t="shared" si="70"/>
        <v>0</v>
      </c>
      <c r="T524" s="183">
        <f t="shared" si="71"/>
        <v>0</v>
      </c>
      <c r="U524" s="183">
        <f t="shared" si="72"/>
        <v>0</v>
      </c>
    </row>
    <row r="525" spans="1:21">
      <c r="A525" s="183" t="str">
        <f t="shared" si="65"/>
        <v>陸側ケース⑩高知市</v>
      </c>
      <c r="B525" t="s">
        <v>4</v>
      </c>
      <c r="C525">
        <v>353217</v>
      </c>
      <c r="D525" s="160">
        <v>2076.1276176325091</v>
      </c>
      <c r="E525" s="160">
        <v>96.687168895989345</v>
      </c>
      <c r="F525" s="160">
        <v>3523.4785289420433</v>
      </c>
      <c r="G525" s="160">
        <v>29.156267448497747</v>
      </c>
      <c r="H525" s="160">
        <v>362.368470229916</v>
      </c>
      <c r="I525" s="160">
        <v>1.2218203320424414</v>
      </c>
      <c r="J525" s="160">
        <v>5992.3527045850087</v>
      </c>
      <c r="K525" t="s">
        <v>38</v>
      </c>
      <c r="L525" t="s">
        <v>71</v>
      </c>
      <c r="M525" t="s">
        <v>94</v>
      </c>
      <c r="O525" s="183">
        <f t="shared" si="66"/>
        <v>2100</v>
      </c>
      <c r="P525" s="183">
        <f t="shared" si="67"/>
        <v>100</v>
      </c>
      <c r="Q525" s="183">
        <f t="shared" si="68"/>
        <v>3500</v>
      </c>
      <c r="R525" s="183">
        <f t="shared" si="69"/>
        <v>30</v>
      </c>
      <c r="S525" s="183">
        <f t="shared" si="70"/>
        <v>360</v>
      </c>
      <c r="T525" s="183" t="str">
        <f t="shared" si="71"/>
        <v>*</v>
      </c>
      <c r="U525" s="183">
        <f t="shared" si="72"/>
        <v>6000</v>
      </c>
    </row>
    <row r="526" spans="1:21">
      <c r="A526" s="183" t="str">
        <f t="shared" si="65"/>
        <v>陸側ケース⑩室戸市</v>
      </c>
      <c r="B526" t="s">
        <v>5</v>
      </c>
      <c r="C526">
        <v>14904</v>
      </c>
      <c r="D526" s="160">
        <v>17.534702952075449</v>
      </c>
      <c r="E526" s="160">
        <v>1.2898388515556889</v>
      </c>
      <c r="F526" s="160">
        <v>1726.147715447453</v>
      </c>
      <c r="G526" s="160">
        <v>0.60274164005488884</v>
      </c>
      <c r="H526" s="160">
        <v>0.49998188147188322</v>
      </c>
      <c r="I526" s="160">
        <v>7.5427567333711905E-3</v>
      </c>
      <c r="J526" s="160">
        <v>1744.7926846777887</v>
      </c>
      <c r="K526" t="s">
        <v>38</v>
      </c>
      <c r="L526" t="s">
        <v>71</v>
      </c>
      <c r="M526" t="s">
        <v>94</v>
      </c>
      <c r="O526" s="183">
        <f t="shared" si="66"/>
        <v>20</v>
      </c>
      <c r="P526" s="183" t="str">
        <f t="shared" si="67"/>
        <v>*</v>
      </c>
      <c r="Q526" s="183">
        <f t="shared" si="68"/>
        <v>1700</v>
      </c>
      <c r="R526" s="183" t="str">
        <f t="shared" si="69"/>
        <v>*</v>
      </c>
      <c r="S526" s="183" t="str">
        <f t="shared" si="70"/>
        <v>*</v>
      </c>
      <c r="T526" s="183" t="str">
        <f t="shared" si="71"/>
        <v>*</v>
      </c>
      <c r="U526" s="183">
        <f t="shared" si="72"/>
        <v>1700</v>
      </c>
    </row>
    <row r="527" spans="1:21">
      <c r="A527" s="183" t="str">
        <f t="shared" si="65"/>
        <v>陸側ケース⑩安芸市</v>
      </c>
      <c r="B527" t="s">
        <v>6</v>
      </c>
      <c r="C527">
        <v>19587</v>
      </c>
      <c r="D527" s="160">
        <v>207.450569531989</v>
      </c>
      <c r="E527" s="160">
        <v>9.9319510822606496</v>
      </c>
      <c r="F527" s="160">
        <v>499.2704862043214</v>
      </c>
      <c r="G527" s="160">
        <v>3.4222918425470672</v>
      </c>
      <c r="H527" s="160">
        <v>45.412850580149048</v>
      </c>
      <c r="I527" s="160">
        <v>2.1059171521679451E-2</v>
      </c>
      <c r="J527" s="160">
        <v>755.57725733052825</v>
      </c>
      <c r="K527" t="s">
        <v>38</v>
      </c>
      <c r="L527" t="s">
        <v>71</v>
      </c>
      <c r="M527" t="s">
        <v>94</v>
      </c>
      <c r="O527" s="183">
        <f t="shared" si="66"/>
        <v>210</v>
      </c>
      <c r="P527" s="183">
        <f t="shared" si="67"/>
        <v>10</v>
      </c>
      <c r="Q527" s="183">
        <f t="shared" si="68"/>
        <v>500</v>
      </c>
      <c r="R527" s="183" t="str">
        <f t="shared" si="69"/>
        <v>*</v>
      </c>
      <c r="S527" s="183">
        <f t="shared" si="70"/>
        <v>50</v>
      </c>
      <c r="T527" s="183" t="str">
        <f t="shared" si="71"/>
        <v>*</v>
      </c>
      <c r="U527" s="183">
        <f t="shared" si="72"/>
        <v>760</v>
      </c>
    </row>
    <row r="528" spans="1:21">
      <c r="A528" s="183" t="str">
        <f t="shared" si="65"/>
        <v>陸側ケース⑩南国市</v>
      </c>
      <c r="B528" t="s">
        <v>7</v>
      </c>
      <c r="C528">
        <v>52216</v>
      </c>
      <c r="D528" s="160">
        <v>388.59323232490891</v>
      </c>
      <c r="E528" s="160">
        <v>12.15173236195406</v>
      </c>
      <c r="F528" s="160">
        <v>537.15725766905507</v>
      </c>
      <c r="G528" s="160">
        <v>1.8951560720905374</v>
      </c>
      <c r="H528" s="160">
        <v>26.187864557498639</v>
      </c>
      <c r="I528" s="160">
        <v>9.6671854949101285E-2</v>
      </c>
      <c r="J528" s="160">
        <v>953.93018247850239</v>
      </c>
      <c r="K528" t="s">
        <v>38</v>
      </c>
      <c r="L528" t="s">
        <v>71</v>
      </c>
      <c r="M528" t="s">
        <v>94</v>
      </c>
      <c r="O528" s="183">
        <f t="shared" si="66"/>
        <v>390</v>
      </c>
      <c r="P528" s="183">
        <f t="shared" si="67"/>
        <v>10</v>
      </c>
      <c r="Q528" s="183">
        <f t="shared" si="68"/>
        <v>540</v>
      </c>
      <c r="R528" s="183" t="str">
        <f t="shared" si="69"/>
        <v>*</v>
      </c>
      <c r="S528" s="183">
        <f t="shared" si="70"/>
        <v>30</v>
      </c>
      <c r="T528" s="183" t="str">
        <f t="shared" si="71"/>
        <v>*</v>
      </c>
      <c r="U528" s="183">
        <f t="shared" si="72"/>
        <v>950</v>
      </c>
    </row>
    <row r="529" spans="1:21">
      <c r="A529" s="183" t="str">
        <f t="shared" si="65"/>
        <v>陸側ケース⑩土佐市</v>
      </c>
      <c r="B529" t="s">
        <v>8</v>
      </c>
      <c r="C529">
        <v>26818</v>
      </c>
      <c r="D529" s="160">
        <v>63.643405366266528</v>
      </c>
      <c r="E529" s="160">
        <v>3.3529191410802346</v>
      </c>
      <c r="F529" s="160">
        <v>515.65698819065551</v>
      </c>
      <c r="G529" s="160">
        <v>2.3710583800088796</v>
      </c>
      <c r="H529" s="160">
        <v>1.6730166427582607</v>
      </c>
      <c r="I529" s="160">
        <v>2.8337351476163359E-2</v>
      </c>
      <c r="J529" s="160">
        <v>583.37280593116532</v>
      </c>
      <c r="K529" t="s">
        <v>38</v>
      </c>
      <c r="L529" t="s">
        <v>71</v>
      </c>
      <c r="M529" t="s">
        <v>94</v>
      </c>
      <c r="O529" s="183">
        <f t="shared" si="66"/>
        <v>60</v>
      </c>
      <c r="P529" s="183" t="str">
        <f t="shared" si="67"/>
        <v>*</v>
      </c>
      <c r="Q529" s="183">
        <f t="shared" si="68"/>
        <v>520</v>
      </c>
      <c r="R529" s="183" t="str">
        <f t="shared" si="69"/>
        <v>*</v>
      </c>
      <c r="S529" s="183" t="str">
        <f t="shared" si="70"/>
        <v>*</v>
      </c>
      <c r="T529" s="183" t="str">
        <f t="shared" si="71"/>
        <v>*</v>
      </c>
      <c r="U529" s="183">
        <f t="shared" si="72"/>
        <v>580</v>
      </c>
    </row>
    <row r="530" spans="1:21">
      <c r="A530" s="183" t="str">
        <f t="shared" si="65"/>
        <v>陸側ケース⑩須崎市</v>
      </c>
      <c r="B530" t="s">
        <v>9</v>
      </c>
      <c r="C530">
        <v>25623</v>
      </c>
      <c r="D530" s="160">
        <v>58.876679811210323</v>
      </c>
      <c r="E530" s="160">
        <v>2.2012457704374353</v>
      </c>
      <c r="F530" s="160">
        <v>1999.3216422086441</v>
      </c>
      <c r="G530" s="160">
        <v>2.1469290811152311</v>
      </c>
      <c r="H530" s="160">
        <v>2.8898963373580631</v>
      </c>
      <c r="I530" s="160">
        <v>1.4188179433228311E-2</v>
      </c>
      <c r="J530" s="160">
        <v>2063.2493356177611</v>
      </c>
      <c r="K530" t="s">
        <v>38</v>
      </c>
      <c r="L530" t="s">
        <v>71</v>
      </c>
      <c r="M530" t="s">
        <v>94</v>
      </c>
      <c r="O530" s="183">
        <f t="shared" si="66"/>
        <v>60</v>
      </c>
      <c r="P530" s="183" t="str">
        <f t="shared" si="67"/>
        <v>*</v>
      </c>
      <c r="Q530" s="183">
        <f t="shared" si="68"/>
        <v>2000</v>
      </c>
      <c r="R530" s="183" t="str">
        <f t="shared" si="69"/>
        <v>*</v>
      </c>
      <c r="S530" s="183" t="str">
        <f t="shared" si="70"/>
        <v>*</v>
      </c>
      <c r="T530" s="183" t="str">
        <f t="shared" si="71"/>
        <v>*</v>
      </c>
      <c r="U530" s="183">
        <f t="shared" si="72"/>
        <v>2100</v>
      </c>
    </row>
    <row r="531" spans="1:21">
      <c r="A531" s="183" t="str">
        <f t="shared" si="65"/>
        <v>陸側ケース⑩宿毛市</v>
      </c>
      <c r="B531" t="s">
        <v>10</v>
      </c>
      <c r="C531">
        <v>23137</v>
      </c>
      <c r="D531" s="160">
        <v>5.7767041136185604</v>
      </c>
      <c r="E531" s="160">
        <v>0.71991430819286817</v>
      </c>
      <c r="F531" s="160">
        <v>621.65959437846436</v>
      </c>
      <c r="G531" s="160">
        <v>0.29428691541516039</v>
      </c>
      <c r="H531" s="160">
        <v>0.12801853916317626</v>
      </c>
      <c r="I531" s="160">
        <v>5.7756132721630713E-3</v>
      </c>
      <c r="J531" s="160">
        <v>627.86437955993324</v>
      </c>
      <c r="K531" t="s">
        <v>38</v>
      </c>
      <c r="L531" t="s">
        <v>71</v>
      </c>
      <c r="M531" t="s">
        <v>94</v>
      </c>
      <c r="O531" s="183">
        <f t="shared" si="66"/>
        <v>10</v>
      </c>
      <c r="P531" s="183" t="str">
        <f t="shared" si="67"/>
        <v>*</v>
      </c>
      <c r="Q531" s="183">
        <f t="shared" si="68"/>
        <v>620</v>
      </c>
      <c r="R531" s="183" t="str">
        <f t="shared" si="69"/>
        <v>*</v>
      </c>
      <c r="S531" s="183" t="str">
        <f t="shared" si="70"/>
        <v>*</v>
      </c>
      <c r="T531" s="183" t="str">
        <f t="shared" si="71"/>
        <v>*</v>
      </c>
      <c r="U531" s="183">
        <f t="shared" si="72"/>
        <v>630</v>
      </c>
    </row>
    <row r="532" spans="1:21">
      <c r="A532" s="183" t="str">
        <f t="shared" si="65"/>
        <v>陸側ケース⑩土佐清水市</v>
      </c>
      <c r="B532" t="s">
        <v>11</v>
      </c>
      <c r="C532">
        <v>15786</v>
      </c>
      <c r="D532" s="160">
        <v>9.6744185196341252</v>
      </c>
      <c r="E532" s="160">
        <v>1.2591881584985836</v>
      </c>
      <c r="F532" s="160">
        <v>1184.7886432481907</v>
      </c>
      <c r="G532" s="160">
        <v>0.36593007348883261</v>
      </c>
      <c r="H532" s="160">
        <v>0.27916686503210375</v>
      </c>
      <c r="I532" s="160">
        <v>6.8096712911908863E-3</v>
      </c>
      <c r="J532" s="160">
        <v>1195.1149683776371</v>
      </c>
      <c r="K532" t="s">
        <v>38</v>
      </c>
      <c r="L532" t="s">
        <v>71</v>
      </c>
      <c r="M532" t="s">
        <v>94</v>
      </c>
      <c r="O532" s="183">
        <f t="shared" si="66"/>
        <v>10</v>
      </c>
      <c r="P532" s="183" t="str">
        <f t="shared" si="67"/>
        <v>*</v>
      </c>
      <c r="Q532" s="183">
        <f t="shared" si="68"/>
        <v>1200</v>
      </c>
      <c r="R532" s="183" t="str">
        <f t="shared" si="69"/>
        <v>*</v>
      </c>
      <c r="S532" s="183" t="str">
        <f t="shared" si="70"/>
        <v>*</v>
      </c>
      <c r="T532" s="183" t="str">
        <f t="shared" si="71"/>
        <v>*</v>
      </c>
      <c r="U532" s="183">
        <f t="shared" si="72"/>
        <v>1200</v>
      </c>
    </row>
    <row r="533" spans="1:21">
      <c r="A533" s="183" t="str">
        <f t="shared" si="65"/>
        <v>陸側ケース⑩四万十市</v>
      </c>
      <c r="B533" t="s">
        <v>12</v>
      </c>
      <c r="C533">
        <v>37078</v>
      </c>
      <c r="D533" s="160">
        <v>51.350791247676604</v>
      </c>
      <c r="E533" s="160">
        <v>3.040314284741354</v>
      </c>
      <c r="F533" s="160">
        <v>357.03739670733211</v>
      </c>
      <c r="G533" s="160">
        <v>3.270283206236468</v>
      </c>
      <c r="H533" s="160">
        <v>0.8441485538658513</v>
      </c>
      <c r="I533" s="160">
        <v>1.6742817578629689E-2</v>
      </c>
      <c r="J533" s="160">
        <v>412.51936253268968</v>
      </c>
      <c r="K533" t="s">
        <v>38</v>
      </c>
      <c r="L533" t="s">
        <v>71</v>
      </c>
      <c r="M533" t="s">
        <v>94</v>
      </c>
      <c r="O533" s="183">
        <f t="shared" si="66"/>
        <v>50</v>
      </c>
      <c r="P533" s="183" t="str">
        <f t="shared" si="67"/>
        <v>*</v>
      </c>
      <c r="Q533" s="183">
        <f t="shared" si="68"/>
        <v>360</v>
      </c>
      <c r="R533" s="183" t="str">
        <f t="shared" si="69"/>
        <v>*</v>
      </c>
      <c r="S533" s="183" t="str">
        <f t="shared" si="70"/>
        <v>*</v>
      </c>
      <c r="T533" s="183" t="str">
        <f t="shared" si="71"/>
        <v>*</v>
      </c>
      <c r="U533" s="183">
        <f t="shared" si="72"/>
        <v>410</v>
      </c>
    </row>
    <row r="534" spans="1:21">
      <c r="A534" s="183" t="str">
        <f t="shared" si="65"/>
        <v>陸側ケース⑩香南市</v>
      </c>
      <c r="B534" t="s">
        <v>13</v>
      </c>
      <c r="C534">
        <v>29794</v>
      </c>
      <c r="D534" s="160">
        <v>205.18911427964184</v>
      </c>
      <c r="E534" s="160">
        <v>9.3878657960459879</v>
      </c>
      <c r="F534" s="160">
        <v>599.43288323509967</v>
      </c>
      <c r="G534" s="160">
        <v>1.6140219225692405</v>
      </c>
      <c r="H534" s="160">
        <v>6.5696330688694706</v>
      </c>
      <c r="I534" s="160">
        <v>3.9935573367788288E-2</v>
      </c>
      <c r="J534" s="160">
        <v>812.84558807954795</v>
      </c>
      <c r="K534" t="s">
        <v>38</v>
      </c>
      <c r="L534" t="s">
        <v>71</v>
      </c>
      <c r="M534" t="s">
        <v>94</v>
      </c>
      <c r="O534" s="183">
        <f t="shared" si="66"/>
        <v>210</v>
      </c>
      <c r="P534" s="183">
        <f t="shared" si="67"/>
        <v>10</v>
      </c>
      <c r="Q534" s="183">
        <f t="shared" si="68"/>
        <v>600</v>
      </c>
      <c r="R534" s="183" t="str">
        <f t="shared" si="69"/>
        <v>*</v>
      </c>
      <c r="S534" s="183">
        <f t="shared" si="70"/>
        <v>10</v>
      </c>
      <c r="T534" s="183" t="str">
        <f t="shared" si="71"/>
        <v>*</v>
      </c>
      <c r="U534" s="183">
        <f t="shared" si="72"/>
        <v>810</v>
      </c>
    </row>
    <row r="535" spans="1:21">
      <c r="A535" s="183" t="str">
        <f t="shared" si="65"/>
        <v>陸側ケース⑩香美市</v>
      </c>
      <c r="B535" t="s">
        <v>14</v>
      </c>
      <c r="C535">
        <v>27891</v>
      </c>
      <c r="D535" s="160">
        <v>232.82715839732128</v>
      </c>
      <c r="E535" s="160">
        <v>6.2824638418639109</v>
      </c>
      <c r="F535" s="160">
        <v>0</v>
      </c>
      <c r="G535" s="160">
        <v>4.0721377963460244</v>
      </c>
      <c r="H535" s="160">
        <v>32.629460810978777</v>
      </c>
      <c r="I535" s="160">
        <v>2.5856972249148701E-2</v>
      </c>
      <c r="J535" s="160">
        <v>269.55461397689521</v>
      </c>
      <c r="K535" t="s">
        <v>38</v>
      </c>
      <c r="L535" t="s">
        <v>71</v>
      </c>
      <c r="M535" t="s">
        <v>94</v>
      </c>
      <c r="O535" s="183">
        <f t="shared" si="66"/>
        <v>230</v>
      </c>
      <c r="P535" s="183">
        <f t="shared" si="67"/>
        <v>10</v>
      </c>
      <c r="Q535" s="183">
        <f t="shared" si="68"/>
        <v>0</v>
      </c>
      <c r="R535" s="183" t="str">
        <f t="shared" si="69"/>
        <v>*</v>
      </c>
      <c r="S535" s="183">
        <f t="shared" si="70"/>
        <v>30</v>
      </c>
      <c r="T535" s="183" t="str">
        <f t="shared" si="71"/>
        <v>*</v>
      </c>
      <c r="U535" s="183">
        <f t="shared" si="72"/>
        <v>270</v>
      </c>
    </row>
    <row r="536" spans="1:21">
      <c r="A536" s="183" t="str">
        <f t="shared" si="65"/>
        <v>陸側ケース⑩東洋町</v>
      </c>
      <c r="B536" t="s">
        <v>15</v>
      </c>
      <c r="C536">
        <v>2784</v>
      </c>
      <c r="D536" s="160">
        <v>7.9117043171924211</v>
      </c>
      <c r="E536" s="160">
        <v>0.22396258431760668</v>
      </c>
      <c r="F536" s="160">
        <v>90.849019661878827</v>
      </c>
      <c r="G536" s="160">
        <v>0.31803952642554434</v>
      </c>
      <c r="H536" s="160">
        <v>0.85080597672488756</v>
      </c>
      <c r="I536" s="160">
        <v>5.5885389305580044E-3</v>
      </c>
      <c r="J536" s="160">
        <v>99.935158021152233</v>
      </c>
      <c r="K536" t="s">
        <v>38</v>
      </c>
      <c r="L536" t="s">
        <v>71</v>
      </c>
      <c r="M536" t="s">
        <v>94</v>
      </c>
      <c r="O536" s="183">
        <f t="shared" si="66"/>
        <v>10</v>
      </c>
      <c r="P536" s="183" t="str">
        <f t="shared" si="67"/>
        <v>*</v>
      </c>
      <c r="Q536" s="183">
        <f t="shared" si="68"/>
        <v>90</v>
      </c>
      <c r="R536" s="183" t="str">
        <f t="shared" si="69"/>
        <v>*</v>
      </c>
      <c r="S536" s="183" t="str">
        <f t="shared" si="70"/>
        <v>*</v>
      </c>
      <c r="T536" s="183" t="str">
        <f t="shared" si="71"/>
        <v>*</v>
      </c>
      <c r="U536" s="183">
        <f t="shared" si="72"/>
        <v>100</v>
      </c>
    </row>
    <row r="537" spans="1:21">
      <c r="A537" s="183" t="str">
        <f t="shared" si="65"/>
        <v>陸側ケース⑩奈半利町</v>
      </c>
      <c r="B537" t="s">
        <v>16</v>
      </c>
      <c r="C537">
        <v>3467</v>
      </c>
      <c r="D537" s="160">
        <v>55.036518357146889</v>
      </c>
      <c r="E537" s="160">
        <v>3.0391032501872517</v>
      </c>
      <c r="F537" s="160">
        <v>33.241236649945471</v>
      </c>
      <c r="G537" s="160">
        <v>0.78076176217938098</v>
      </c>
      <c r="H537" s="160">
        <v>11.109663073481901</v>
      </c>
      <c r="I537" s="160">
        <v>3.7834457511325163E-3</v>
      </c>
      <c r="J537" s="160">
        <v>100.17196328850478</v>
      </c>
      <c r="K537" t="s">
        <v>38</v>
      </c>
      <c r="L537" t="s">
        <v>71</v>
      </c>
      <c r="M537" t="s">
        <v>94</v>
      </c>
      <c r="O537" s="183">
        <f t="shared" si="66"/>
        <v>60</v>
      </c>
      <c r="P537" s="183" t="str">
        <f t="shared" si="67"/>
        <v>*</v>
      </c>
      <c r="Q537" s="183">
        <f t="shared" si="68"/>
        <v>30</v>
      </c>
      <c r="R537" s="183" t="str">
        <f t="shared" si="69"/>
        <v>*</v>
      </c>
      <c r="S537" s="183">
        <f t="shared" si="70"/>
        <v>10</v>
      </c>
      <c r="T537" s="183" t="str">
        <f t="shared" si="71"/>
        <v>*</v>
      </c>
      <c r="U537" s="183">
        <f t="shared" si="72"/>
        <v>100</v>
      </c>
    </row>
    <row r="538" spans="1:21">
      <c r="A538" s="183" t="str">
        <f t="shared" si="65"/>
        <v>陸側ケース⑩田野町</v>
      </c>
      <c r="B538" t="s">
        <v>17</v>
      </c>
      <c r="C538">
        <v>3060</v>
      </c>
      <c r="D538" s="160">
        <v>59.582395231064353</v>
      </c>
      <c r="E538" s="160">
        <v>2.4932805971973262</v>
      </c>
      <c r="F538" s="160">
        <v>17.425395086638488</v>
      </c>
      <c r="G538" s="160">
        <v>0.32965372613003591</v>
      </c>
      <c r="H538" s="160">
        <v>41.894210532506868</v>
      </c>
      <c r="I538" s="160">
        <v>8.7244886177320954E-3</v>
      </c>
      <c r="J538" s="160">
        <v>119.24037906495747</v>
      </c>
      <c r="K538" t="s">
        <v>38</v>
      </c>
      <c r="L538" t="s">
        <v>71</v>
      </c>
      <c r="M538" t="s">
        <v>94</v>
      </c>
      <c r="O538" s="183">
        <f t="shared" si="66"/>
        <v>60</v>
      </c>
      <c r="P538" s="183" t="str">
        <f t="shared" si="67"/>
        <v>*</v>
      </c>
      <c r="Q538" s="183">
        <f t="shared" si="68"/>
        <v>20</v>
      </c>
      <c r="R538" s="183" t="str">
        <f t="shared" si="69"/>
        <v>*</v>
      </c>
      <c r="S538" s="183">
        <f t="shared" si="70"/>
        <v>40</v>
      </c>
      <c r="T538" s="183" t="str">
        <f t="shared" si="71"/>
        <v>*</v>
      </c>
      <c r="U538" s="183">
        <f t="shared" si="72"/>
        <v>120</v>
      </c>
    </row>
    <row r="539" spans="1:21">
      <c r="A539" s="183" t="str">
        <f t="shared" si="65"/>
        <v>陸側ケース⑩安田町</v>
      </c>
      <c r="B539" t="s">
        <v>18</v>
      </c>
      <c r="C539">
        <v>2678</v>
      </c>
      <c r="D539" s="160">
        <v>35.096123579447458</v>
      </c>
      <c r="E539" s="160">
        <v>1.4617378733660238</v>
      </c>
      <c r="F539" s="160">
        <v>21.952937151007081</v>
      </c>
      <c r="G539" s="160">
        <v>1.5706050379434862</v>
      </c>
      <c r="H539" s="160">
        <v>2.3030000993958719</v>
      </c>
      <c r="I539" s="160">
        <v>2.1066138688130001E-3</v>
      </c>
      <c r="J539" s="160">
        <v>60.924772481662714</v>
      </c>
      <c r="K539" t="s">
        <v>38</v>
      </c>
      <c r="L539" t="s">
        <v>71</v>
      </c>
      <c r="M539" t="s">
        <v>94</v>
      </c>
      <c r="O539" s="183">
        <f t="shared" si="66"/>
        <v>40</v>
      </c>
      <c r="P539" s="183" t="str">
        <f t="shared" si="67"/>
        <v>*</v>
      </c>
      <c r="Q539" s="183">
        <f t="shared" si="68"/>
        <v>20</v>
      </c>
      <c r="R539" s="183" t="str">
        <f t="shared" si="69"/>
        <v>*</v>
      </c>
      <c r="S539" s="183" t="str">
        <f t="shared" si="70"/>
        <v>*</v>
      </c>
      <c r="T539" s="183" t="str">
        <f t="shared" si="71"/>
        <v>*</v>
      </c>
      <c r="U539" s="183">
        <f t="shared" si="72"/>
        <v>60</v>
      </c>
    </row>
    <row r="540" spans="1:21">
      <c r="A540" s="183" t="str">
        <f t="shared" si="65"/>
        <v>陸側ケース⑩北川村</v>
      </c>
      <c r="B540" t="s">
        <v>19</v>
      </c>
      <c r="C540">
        <v>1349</v>
      </c>
      <c r="D540" s="160">
        <v>11.10336135669899</v>
      </c>
      <c r="E540" s="160">
        <v>0.32757869823368935</v>
      </c>
      <c r="F540" s="160">
        <v>0</v>
      </c>
      <c r="G540" s="160">
        <v>0.49330561779215654</v>
      </c>
      <c r="H540" s="160">
        <v>0.24640916065065679</v>
      </c>
      <c r="I540" s="160">
        <v>4.5717990391383744E-4</v>
      </c>
      <c r="J540" s="160">
        <v>11.843533315045716</v>
      </c>
      <c r="K540" t="s">
        <v>38</v>
      </c>
      <c r="L540" t="s">
        <v>71</v>
      </c>
      <c r="M540" t="s">
        <v>94</v>
      </c>
      <c r="O540" s="183">
        <f t="shared" si="66"/>
        <v>10</v>
      </c>
      <c r="P540" s="183" t="str">
        <f t="shared" si="67"/>
        <v>*</v>
      </c>
      <c r="Q540" s="183">
        <f t="shared" si="68"/>
        <v>0</v>
      </c>
      <c r="R540" s="183" t="str">
        <f t="shared" si="69"/>
        <v>*</v>
      </c>
      <c r="S540" s="183" t="str">
        <f t="shared" si="70"/>
        <v>*</v>
      </c>
      <c r="T540" s="183" t="str">
        <f t="shared" si="71"/>
        <v>*</v>
      </c>
      <c r="U540" s="183">
        <f t="shared" si="72"/>
        <v>10</v>
      </c>
    </row>
    <row r="541" spans="1:21">
      <c r="A541" s="183" t="str">
        <f t="shared" si="65"/>
        <v>陸側ケース⑩馬路村</v>
      </c>
      <c r="B541" t="s">
        <v>20</v>
      </c>
      <c r="C541">
        <v>1061</v>
      </c>
      <c r="D541" s="160">
        <v>5.0282692601048202</v>
      </c>
      <c r="E541" s="160">
        <v>0.17691189659478423</v>
      </c>
      <c r="F541" s="160">
        <v>0</v>
      </c>
      <c r="G541" s="160">
        <v>0.48497920547344375</v>
      </c>
      <c r="H541" s="160">
        <v>0.54630549772182924</v>
      </c>
      <c r="I541" s="160">
        <v>5.6239059103028088E-4</v>
      </c>
      <c r="J541" s="160">
        <v>6.0601163538911234</v>
      </c>
      <c r="K541" t="s">
        <v>38</v>
      </c>
      <c r="L541" t="s">
        <v>71</v>
      </c>
      <c r="M541" t="s">
        <v>94</v>
      </c>
      <c r="O541" s="183">
        <f t="shared" si="66"/>
        <v>10</v>
      </c>
      <c r="P541" s="183" t="str">
        <f t="shared" si="67"/>
        <v>*</v>
      </c>
      <c r="Q541" s="183">
        <f t="shared" si="68"/>
        <v>0</v>
      </c>
      <c r="R541" s="183" t="str">
        <f t="shared" si="69"/>
        <v>*</v>
      </c>
      <c r="S541" s="183" t="str">
        <f t="shared" si="70"/>
        <v>*</v>
      </c>
      <c r="T541" s="183" t="str">
        <f t="shared" si="71"/>
        <v>*</v>
      </c>
      <c r="U541" s="183">
        <f t="shared" si="72"/>
        <v>10</v>
      </c>
    </row>
    <row r="542" spans="1:21">
      <c r="A542" s="183" t="str">
        <f t="shared" si="65"/>
        <v>陸側ケース⑩芸西村</v>
      </c>
      <c r="B542" t="s">
        <v>21</v>
      </c>
      <c r="C542">
        <v>4139</v>
      </c>
      <c r="D542" s="160">
        <v>26.359817438996259</v>
      </c>
      <c r="E542" s="160">
        <v>1.7207044998814278</v>
      </c>
      <c r="F542" s="160">
        <v>19.905940464553183</v>
      </c>
      <c r="G542" s="160">
        <v>0.26414877754763544</v>
      </c>
      <c r="H542" s="160">
        <v>0.94608268077744273</v>
      </c>
      <c r="I542" s="160">
        <v>4.8513201327774169E-4</v>
      </c>
      <c r="J542" s="160">
        <v>47.476474493887793</v>
      </c>
      <c r="K542" t="s">
        <v>38</v>
      </c>
      <c r="L542" t="s">
        <v>71</v>
      </c>
      <c r="M542" t="s">
        <v>94</v>
      </c>
      <c r="O542" s="183">
        <f t="shared" si="66"/>
        <v>30</v>
      </c>
      <c r="P542" s="183" t="str">
        <f t="shared" si="67"/>
        <v>*</v>
      </c>
      <c r="Q542" s="183">
        <f t="shared" si="68"/>
        <v>20</v>
      </c>
      <c r="R542" s="183" t="str">
        <f t="shared" si="69"/>
        <v>*</v>
      </c>
      <c r="S542" s="183" t="str">
        <f t="shared" si="70"/>
        <v>*</v>
      </c>
      <c r="T542" s="183" t="str">
        <f t="shared" si="71"/>
        <v>*</v>
      </c>
      <c r="U542" s="183">
        <f t="shared" si="72"/>
        <v>50</v>
      </c>
    </row>
    <row r="543" spans="1:21">
      <c r="A543" s="183" t="str">
        <f t="shared" si="65"/>
        <v>陸側ケース⑩本山町</v>
      </c>
      <c r="B543" t="s">
        <v>22</v>
      </c>
      <c r="C543">
        <v>3986</v>
      </c>
      <c r="D543" s="160">
        <v>22.218628646634212</v>
      </c>
      <c r="E543" s="160">
        <v>0.11389500517491026</v>
      </c>
      <c r="F543" s="160">
        <v>0</v>
      </c>
      <c r="G543" s="160">
        <v>0.75340662412742732</v>
      </c>
      <c r="H543" s="160">
        <v>0.3665570756639509</v>
      </c>
      <c r="I543" s="160">
        <v>9.8994957862224703E-3</v>
      </c>
      <c r="J543" s="160">
        <v>23.348491842211814</v>
      </c>
      <c r="K543" t="s">
        <v>38</v>
      </c>
      <c r="L543" t="s">
        <v>71</v>
      </c>
      <c r="M543" t="s">
        <v>94</v>
      </c>
      <c r="O543" s="183">
        <f t="shared" si="66"/>
        <v>20</v>
      </c>
      <c r="P543" s="183" t="str">
        <f t="shared" si="67"/>
        <v>*</v>
      </c>
      <c r="Q543" s="183">
        <f t="shared" si="68"/>
        <v>0</v>
      </c>
      <c r="R543" s="183" t="str">
        <f t="shared" si="69"/>
        <v>*</v>
      </c>
      <c r="S543" s="183" t="str">
        <f t="shared" si="70"/>
        <v>*</v>
      </c>
      <c r="T543" s="183" t="str">
        <f t="shared" si="71"/>
        <v>*</v>
      </c>
      <c r="U543" s="183">
        <f t="shared" si="72"/>
        <v>20</v>
      </c>
    </row>
    <row r="544" spans="1:21">
      <c r="A544" s="183" t="str">
        <f t="shared" si="65"/>
        <v>陸側ケース⑩大豊町</v>
      </c>
      <c r="B544" t="s">
        <v>23</v>
      </c>
      <c r="C544">
        <v>4713</v>
      </c>
      <c r="D544" s="160">
        <v>86.808911250201973</v>
      </c>
      <c r="E544" s="160">
        <v>0.6417891924569199</v>
      </c>
      <c r="F544" s="160">
        <v>0</v>
      </c>
      <c r="G544" s="160">
        <v>5.3088547235565793</v>
      </c>
      <c r="H544" s="160">
        <v>0.42546622080055951</v>
      </c>
      <c r="I544" s="160">
        <v>2.2735579207873594E-3</v>
      </c>
      <c r="J544" s="160">
        <v>92.545505752479897</v>
      </c>
      <c r="K544" t="s">
        <v>38</v>
      </c>
      <c r="L544" t="s">
        <v>71</v>
      </c>
      <c r="M544" t="s">
        <v>94</v>
      </c>
      <c r="O544" s="183">
        <f t="shared" si="66"/>
        <v>90</v>
      </c>
      <c r="P544" s="183" t="str">
        <f t="shared" si="67"/>
        <v>*</v>
      </c>
      <c r="Q544" s="183">
        <f t="shared" si="68"/>
        <v>0</v>
      </c>
      <c r="R544" s="183">
        <f t="shared" si="69"/>
        <v>10</v>
      </c>
      <c r="S544" s="183" t="str">
        <f t="shared" si="70"/>
        <v>*</v>
      </c>
      <c r="T544" s="183" t="str">
        <f t="shared" si="71"/>
        <v>*</v>
      </c>
      <c r="U544" s="183">
        <f t="shared" si="72"/>
        <v>90</v>
      </c>
    </row>
    <row r="545" spans="1:21">
      <c r="A545" s="183" t="str">
        <f t="shared" si="65"/>
        <v>陸側ケース⑩土佐町</v>
      </c>
      <c r="B545" t="s">
        <v>24</v>
      </c>
      <c r="C545">
        <v>4386</v>
      </c>
      <c r="D545" s="160">
        <v>24.156794875017393</v>
      </c>
      <c r="E545" s="160">
        <v>0.10928314186225575</v>
      </c>
      <c r="F545" s="160">
        <v>0</v>
      </c>
      <c r="G545" s="160">
        <v>0.90321172528600258</v>
      </c>
      <c r="H545" s="160">
        <v>0.27034370721105783</v>
      </c>
      <c r="I545" s="160">
        <v>1.2630325170400552E-3</v>
      </c>
      <c r="J545" s="160">
        <v>25.331613340031495</v>
      </c>
      <c r="K545" t="s">
        <v>38</v>
      </c>
      <c r="L545" t="s">
        <v>71</v>
      </c>
      <c r="M545" t="s">
        <v>94</v>
      </c>
      <c r="O545" s="183">
        <f t="shared" si="66"/>
        <v>20</v>
      </c>
      <c r="P545" s="183" t="str">
        <f t="shared" si="67"/>
        <v>*</v>
      </c>
      <c r="Q545" s="183">
        <f t="shared" si="68"/>
        <v>0</v>
      </c>
      <c r="R545" s="183" t="str">
        <f t="shared" si="69"/>
        <v>*</v>
      </c>
      <c r="S545" s="183" t="str">
        <f t="shared" si="70"/>
        <v>*</v>
      </c>
      <c r="T545" s="183" t="str">
        <f t="shared" si="71"/>
        <v>*</v>
      </c>
      <c r="U545" s="183">
        <f t="shared" si="72"/>
        <v>30</v>
      </c>
    </row>
    <row r="546" spans="1:21">
      <c r="A546" s="183" t="str">
        <f t="shared" si="65"/>
        <v>陸側ケース⑩大川村</v>
      </c>
      <c r="B546" t="s">
        <v>25</v>
      </c>
      <c r="C546">
        <v>427</v>
      </c>
      <c r="D546" s="160">
        <v>1.5361336916976298</v>
      </c>
      <c r="E546" s="160">
        <v>8.5975795550137808E-3</v>
      </c>
      <c r="F546" s="160">
        <v>0</v>
      </c>
      <c r="G546" s="160">
        <v>0.17237958846266321</v>
      </c>
      <c r="H546" s="160">
        <v>1.7185760296831991E-2</v>
      </c>
      <c r="I546" s="160">
        <v>1.1465296150812258E-4</v>
      </c>
      <c r="J546" s="160">
        <v>1.7258136934186332</v>
      </c>
      <c r="K546" t="s">
        <v>38</v>
      </c>
      <c r="L546" t="s">
        <v>71</v>
      </c>
      <c r="M546" t="s">
        <v>94</v>
      </c>
      <c r="O546" s="183" t="str">
        <f t="shared" si="66"/>
        <v>*</v>
      </c>
      <c r="P546" s="183" t="str">
        <f t="shared" si="67"/>
        <v>*</v>
      </c>
      <c r="Q546" s="183">
        <f t="shared" si="68"/>
        <v>0</v>
      </c>
      <c r="R546" s="183" t="str">
        <f t="shared" si="69"/>
        <v>*</v>
      </c>
      <c r="S546" s="183" t="str">
        <f t="shared" si="70"/>
        <v>*</v>
      </c>
      <c r="T546" s="183" t="str">
        <f t="shared" si="71"/>
        <v>*</v>
      </c>
      <c r="U546" s="183" t="str">
        <f t="shared" si="72"/>
        <v>*</v>
      </c>
    </row>
    <row r="547" spans="1:21">
      <c r="A547" s="183" t="str">
        <f t="shared" si="65"/>
        <v>陸側ケース⑩いの町</v>
      </c>
      <c r="B547" t="s">
        <v>26</v>
      </c>
      <c r="C547">
        <v>21716</v>
      </c>
      <c r="D547" s="160">
        <v>90.873201353302008</v>
      </c>
      <c r="E547" s="160">
        <v>2.2113387601478616</v>
      </c>
      <c r="F547" s="160">
        <v>0</v>
      </c>
      <c r="G547" s="160">
        <v>4.9368323210269818</v>
      </c>
      <c r="H547" s="160">
        <v>1.4479222943851096</v>
      </c>
      <c r="I547" s="160">
        <v>7.6707209380263387E-3</v>
      </c>
      <c r="J547" s="160">
        <v>97.265626689652123</v>
      </c>
      <c r="K547" t="s">
        <v>38</v>
      </c>
      <c r="L547" t="s">
        <v>71</v>
      </c>
      <c r="M547" t="s">
        <v>94</v>
      </c>
      <c r="O547" s="183">
        <f t="shared" si="66"/>
        <v>90</v>
      </c>
      <c r="P547" s="183" t="str">
        <f t="shared" si="67"/>
        <v>*</v>
      </c>
      <c r="Q547" s="183">
        <f t="shared" si="68"/>
        <v>0</v>
      </c>
      <c r="R547" s="183" t="str">
        <f t="shared" si="69"/>
        <v>*</v>
      </c>
      <c r="S547" s="183" t="str">
        <f t="shared" si="70"/>
        <v>*</v>
      </c>
      <c r="T547" s="183" t="str">
        <f t="shared" si="71"/>
        <v>*</v>
      </c>
      <c r="U547" s="183">
        <f t="shared" si="72"/>
        <v>100</v>
      </c>
    </row>
    <row r="548" spans="1:21">
      <c r="A548" s="183" t="str">
        <f t="shared" si="65"/>
        <v>陸側ケース⑩仁淀川町</v>
      </c>
      <c r="B548" t="s">
        <v>27</v>
      </c>
      <c r="C548">
        <v>6649</v>
      </c>
      <c r="D548" s="160">
        <v>19.979848601229289</v>
      </c>
      <c r="E548" s="160">
        <v>0.12428774883473503</v>
      </c>
      <c r="F548" s="160">
        <v>0</v>
      </c>
      <c r="G548" s="160">
        <v>1.3129975730012449</v>
      </c>
      <c r="H548" s="160">
        <v>0.18758732935946176</v>
      </c>
      <c r="I548" s="160">
        <v>8.3235716699017592E-3</v>
      </c>
      <c r="J548" s="160">
        <v>21.488757075259898</v>
      </c>
      <c r="K548" t="s">
        <v>38</v>
      </c>
      <c r="L548" t="s">
        <v>71</v>
      </c>
      <c r="M548" t="s">
        <v>94</v>
      </c>
      <c r="O548" s="183">
        <f t="shared" si="66"/>
        <v>20</v>
      </c>
      <c r="P548" s="183" t="str">
        <f t="shared" si="67"/>
        <v>*</v>
      </c>
      <c r="Q548" s="183">
        <f t="shared" si="68"/>
        <v>0</v>
      </c>
      <c r="R548" s="183" t="str">
        <f t="shared" si="69"/>
        <v>*</v>
      </c>
      <c r="S548" s="183" t="str">
        <f t="shared" si="70"/>
        <v>*</v>
      </c>
      <c r="T548" s="183" t="str">
        <f t="shared" si="71"/>
        <v>*</v>
      </c>
      <c r="U548" s="183">
        <f t="shared" si="72"/>
        <v>20</v>
      </c>
    </row>
    <row r="549" spans="1:21">
      <c r="A549" s="183" t="str">
        <f t="shared" si="65"/>
        <v>陸側ケース⑩中土佐町</v>
      </c>
      <c r="B549" t="s">
        <v>28</v>
      </c>
      <c r="C549">
        <v>6927</v>
      </c>
      <c r="D549" s="160">
        <v>101.6009693267663</v>
      </c>
      <c r="E549" s="160">
        <v>2.3150525658822136</v>
      </c>
      <c r="F549" s="160">
        <v>1693.5914358522225</v>
      </c>
      <c r="G549" s="160">
        <v>2.9861484815564943</v>
      </c>
      <c r="H549" s="160">
        <v>19.058261580167564</v>
      </c>
      <c r="I549" s="160">
        <v>3.5010040943054778E-3</v>
      </c>
      <c r="J549" s="160">
        <v>1817.240316244807</v>
      </c>
      <c r="K549" t="s">
        <v>38</v>
      </c>
      <c r="L549" t="s">
        <v>71</v>
      </c>
      <c r="M549" t="s">
        <v>94</v>
      </c>
      <c r="O549" s="183">
        <f t="shared" si="66"/>
        <v>100</v>
      </c>
      <c r="P549" s="183" t="str">
        <f t="shared" si="67"/>
        <v>*</v>
      </c>
      <c r="Q549" s="183">
        <f t="shared" si="68"/>
        <v>1700</v>
      </c>
      <c r="R549" s="183" t="str">
        <f t="shared" si="69"/>
        <v>*</v>
      </c>
      <c r="S549" s="183">
        <f t="shared" si="70"/>
        <v>20</v>
      </c>
      <c r="T549" s="183" t="str">
        <f t="shared" si="71"/>
        <v>*</v>
      </c>
      <c r="U549" s="183">
        <f t="shared" si="72"/>
        <v>1800</v>
      </c>
    </row>
    <row r="550" spans="1:21">
      <c r="A550" s="183" t="str">
        <f t="shared" si="65"/>
        <v>陸側ケース⑩佐川町</v>
      </c>
      <c r="B550" t="s">
        <v>29</v>
      </c>
      <c r="C550">
        <v>12447</v>
      </c>
      <c r="D550" s="160">
        <v>64.643925144433595</v>
      </c>
      <c r="E550" s="160">
        <v>1.7071081121706442</v>
      </c>
      <c r="F550" s="160">
        <v>0</v>
      </c>
      <c r="G550" s="160">
        <v>1.0855000395135319</v>
      </c>
      <c r="H550" s="160">
        <v>0.60208219550884667</v>
      </c>
      <c r="I550" s="160">
        <v>8.0761418131829413E-3</v>
      </c>
      <c r="J550" s="160">
        <v>66.339583521269148</v>
      </c>
      <c r="K550" t="s">
        <v>38</v>
      </c>
      <c r="L550" t="s">
        <v>71</v>
      </c>
      <c r="M550" t="s">
        <v>94</v>
      </c>
      <c r="O550" s="183">
        <f t="shared" si="66"/>
        <v>60</v>
      </c>
      <c r="P550" s="183" t="str">
        <f t="shared" si="67"/>
        <v>*</v>
      </c>
      <c r="Q550" s="183">
        <f t="shared" si="68"/>
        <v>0</v>
      </c>
      <c r="R550" s="183" t="str">
        <f t="shared" si="69"/>
        <v>*</v>
      </c>
      <c r="S550" s="183" t="str">
        <f t="shared" si="70"/>
        <v>*</v>
      </c>
      <c r="T550" s="183" t="str">
        <f t="shared" si="71"/>
        <v>*</v>
      </c>
      <c r="U550" s="183">
        <f t="shared" si="72"/>
        <v>70</v>
      </c>
    </row>
    <row r="551" spans="1:21">
      <c r="A551" s="183" t="str">
        <f t="shared" si="65"/>
        <v>陸側ケース⑩越知町</v>
      </c>
      <c r="B551" t="s">
        <v>30</v>
      </c>
      <c r="C551">
        <v>6095</v>
      </c>
      <c r="D551" s="160">
        <v>27.692124124557999</v>
      </c>
      <c r="E551" s="160">
        <v>0.49244962427897804</v>
      </c>
      <c r="F551" s="160">
        <v>0</v>
      </c>
      <c r="G551" s="160">
        <v>0.71853143769758754</v>
      </c>
      <c r="H551" s="160">
        <v>4.2163761661157526</v>
      </c>
      <c r="I551" s="160">
        <v>7.8482499367251487E-3</v>
      </c>
      <c r="J551" s="160">
        <v>32.634879978308071</v>
      </c>
      <c r="K551" t="s">
        <v>38</v>
      </c>
      <c r="L551" t="s">
        <v>71</v>
      </c>
      <c r="M551" t="s">
        <v>94</v>
      </c>
      <c r="O551" s="183">
        <f t="shared" si="66"/>
        <v>30</v>
      </c>
      <c r="P551" s="183" t="str">
        <f t="shared" si="67"/>
        <v>*</v>
      </c>
      <c r="Q551" s="183">
        <f t="shared" si="68"/>
        <v>0</v>
      </c>
      <c r="R551" s="183" t="str">
        <f t="shared" si="69"/>
        <v>*</v>
      </c>
      <c r="S551" s="183" t="str">
        <f t="shared" si="70"/>
        <v>*</v>
      </c>
      <c r="T551" s="183" t="str">
        <f t="shared" si="71"/>
        <v>*</v>
      </c>
      <c r="U551" s="183">
        <f t="shared" si="72"/>
        <v>30</v>
      </c>
    </row>
    <row r="552" spans="1:21">
      <c r="A552" s="183" t="str">
        <f t="shared" si="65"/>
        <v>陸側ケース⑩檮原町</v>
      </c>
      <c r="B552" t="s">
        <v>31</v>
      </c>
      <c r="C552">
        <v>3984</v>
      </c>
      <c r="D552" s="160">
        <v>29.319047701990154</v>
      </c>
      <c r="E552" s="160">
        <v>0.1427308572213786</v>
      </c>
      <c r="F552" s="160">
        <v>0</v>
      </c>
      <c r="G552" s="160">
        <v>1.3935456438506097</v>
      </c>
      <c r="H552" s="160">
        <v>0.21850967114049308</v>
      </c>
      <c r="I552" s="160">
        <v>2.3957741939807267E-3</v>
      </c>
      <c r="J552" s="160">
        <v>30.933498791175239</v>
      </c>
      <c r="K552" t="s">
        <v>38</v>
      </c>
      <c r="L552" t="s">
        <v>71</v>
      </c>
      <c r="M552" t="s">
        <v>94</v>
      </c>
      <c r="O552" s="183">
        <f t="shared" si="66"/>
        <v>30</v>
      </c>
      <c r="P552" s="183" t="str">
        <f t="shared" si="67"/>
        <v>*</v>
      </c>
      <c r="Q552" s="183">
        <f t="shared" si="68"/>
        <v>0</v>
      </c>
      <c r="R552" s="183" t="str">
        <f t="shared" si="69"/>
        <v>*</v>
      </c>
      <c r="S552" s="183" t="str">
        <f t="shared" si="70"/>
        <v>*</v>
      </c>
      <c r="T552" s="183" t="str">
        <f t="shared" si="71"/>
        <v>*</v>
      </c>
      <c r="U552" s="183">
        <f t="shared" si="72"/>
        <v>30</v>
      </c>
    </row>
    <row r="553" spans="1:21">
      <c r="A553" s="183" t="str">
        <f t="shared" si="65"/>
        <v>陸側ケース⑩日高村</v>
      </c>
      <c r="B553" t="s">
        <v>32</v>
      </c>
      <c r="C553">
        <v>5063</v>
      </c>
      <c r="D553" s="160">
        <v>11.775730895813693</v>
      </c>
      <c r="E553" s="160">
        <v>0.25068302658083086</v>
      </c>
      <c r="F553" s="160">
        <v>0</v>
      </c>
      <c r="G553" s="160">
        <v>0.67820281733669807</v>
      </c>
      <c r="H553" s="160">
        <v>7.337644710410389E-2</v>
      </c>
      <c r="I553" s="160">
        <v>1.2850724210997921E-3</v>
      </c>
      <c r="J553" s="160">
        <v>12.528595232675595</v>
      </c>
      <c r="K553" t="s">
        <v>38</v>
      </c>
      <c r="L553" t="s">
        <v>71</v>
      </c>
      <c r="M553" t="s">
        <v>94</v>
      </c>
      <c r="O553" s="183">
        <f t="shared" si="66"/>
        <v>10</v>
      </c>
      <c r="P553" s="183" t="str">
        <f t="shared" si="67"/>
        <v>*</v>
      </c>
      <c r="Q553" s="183">
        <f t="shared" si="68"/>
        <v>0</v>
      </c>
      <c r="R553" s="183" t="str">
        <f t="shared" si="69"/>
        <v>*</v>
      </c>
      <c r="S553" s="183" t="str">
        <f t="shared" si="70"/>
        <v>*</v>
      </c>
      <c r="T553" s="183" t="str">
        <f t="shared" si="71"/>
        <v>*</v>
      </c>
      <c r="U553" s="183">
        <f t="shared" si="72"/>
        <v>10</v>
      </c>
    </row>
    <row r="554" spans="1:21">
      <c r="A554" s="183" t="str">
        <f t="shared" si="65"/>
        <v>陸側ケース⑩津野町</v>
      </c>
      <c r="B554" t="s">
        <v>33</v>
      </c>
      <c r="C554">
        <v>5702</v>
      </c>
      <c r="D554" s="160">
        <v>49.573199132628631</v>
      </c>
      <c r="E554" s="160">
        <v>0.59576373298454044</v>
      </c>
      <c r="F554" s="160">
        <v>0</v>
      </c>
      <c r="G554" s="160">
        <v>2.7521002407047881</v>
      </c>
      <c r="H554" s="160">
        <v>0.66353290483915817</v>
      </c>
      <c r="I554" s="160">
        <v>3.4967917735935017E-3</v>
      </c>
      <c r="J554" s="160">
        <v>52.992329069946173</v>
      </c>
      <c r="K554" t="s">
        <v>38</v>
      </c>
      <c r="L554" t="s">
        <v>71</v>
      </c>
      <c r="M554" t="s">
        <v>94</v>
      </c>
      <c r="O554" s="183">
        <f t="shared" si="66"/>
        <v>50</v>
      </c>
      <c r="P554" s="183" t="str">
        <f t="shared" si="67"/>
        <v>*</v>
      </c>
      <c r="Q554" s="183">
        <f t="shared" si="68"/>
        <v>0</v>
      </c>
      <c r="R554" s="183" t="str">
        <f t="shared" si="69"/>
        <v>*</v>
      </c>
      <c r="S554" s="183" t="str">
        <f t="shared" si="70"/>
        <v>*</v>
      </c>
      <c r="T554" s="183" t="str">
        <f t="shared" si="71"/>
        <v>*</v>
      </c>
      <c r="U554" s="183">
        <f t="shared" si="72"/>
        <v>50</v>
      </c>
    </row>
    <row r="555" spans="1:21">
      <c r="A555" s="183" t="str">
        <f t="shared" si="65"/>
        <v>陸側ケース⑩四万十町</v>
      </c>
      <c r="B555" t="s">
        <v>34</v>
      </c>
      <c r="C555">
        <v>18754</v>
      </c>
      <c r="D555" s="160">
        <v>234.98169545054986</v>
      </c>
      <c r="E555" s="160">
        <v>6.447104980709268</v>
      </c>
      <c r="F555" s="160">
        <v>232.19148031656576</v>
      </c>
      <c r="G555" s="160">
        <v>5.6271214548440396</v>
      </c>
      <c r="H555" s="160">
        <v>11.324157853091728</v>
      </c>
      <c r="I555" s="160">
        <v>2.9381739235956081E-3</v>
      </c>
      <c r="J555" s="160">
        <v>484.12739324897495</v>
      </c>
      <c r="K555" t="s">
        <v>38</v>
      </c>
      <c r="L555" t="s">
        <v>71</v>
      </c>
      <c r="M555" t="s">
        <v>94</v>
      </c>
      <c r="O555" s="183">
        <f t="shared" si="66"/>
        <v>230</v>
      </c>
      <c r="P555" s="183">
        <f t="shared" si="67"/>
        <v>10</v>
      </c>
      <c r="Q555" s="183">
        <f t="shared" si="68"/>
        <v>230</v>
      </c>
      <c r="R555" s="183">
        <f t="shared" si="69"/>
        <v>10</v>
      </c>
      <c r="S555" s="183">
        <f t="shared" si="70"/>
        <v>10</v>
      </c>
      <c r="T555" s="183" t="str">
        <f t="shared" si="71"/>
        <v>*</v>
      </c>
      <c r="U555" s="183">
        <f t="shared" si="72"/>
        <v>480</v>
      </c>
    </row>
    <row r="556" spans="1:21">
      <c r="A556" s="183" t="str">
        <f t="shared" si="65"/>
        <v>陸側ケース⑩大月町</v>
      </c>
      <c r="B556" t="s">
        <v>35</v>
      </c>
      <c r="C556">
        <v>5373</v>
      </c>
      <c r="D556" s="160">
        <v>7.8773243399978266E-2</v>
      </c>
      <c r="E556" s="160">
        <v>0.12603834496825386</v>
      </c>
      <c r="F556" s="160">
        <v>181.46510827607293</v>
      </c>
      <c r="G556" s="160">
        <v>2.3449150816403714E-2</v>
      </c>
      <c r="H556" s="160">
        <v>1.8024081806172312E-3</v>
      </c>
      <c r="I556" s="160">
        <v>5.1600047703773578E-4</v>
      </c>
      <c r="J556" s="160">
        <v>181.56964907894695</v>
      </c>
      <c r="K556" t="s">
        <v>38</v>
      </c>
      <c r="L556" t="s">
        <v>71</v>
      </c>
      <c r="M556" t="s">
        <v>94</v>
      </c>
      <c r="O556" s="183" t="str">
        <f t="shared" si="66"/>
        <v>*</v>
      </c>
      <c r="P556" s="183" t="str">
        <f t="shared" si="67"/>
        <v>*</v>
      </c>
      <c r="Q556" s="183">
        <f t="shared" si="68"/>
        <v>180</v>
      </c>
      <c r="R556" s="183" t="str">
        <f t="shared" si="69"/>
        <v>*</v>
      </c>
      <c r="S556" s="183" t="str">
        <f t="shared" si="70"/>
        <v>*</v>
      </c>
      <c r="T556" s="183" t="str">
        <f t="shared" si="71"/>
        <v>*</v>
      </c>
      <c r="U556" s="183">
        <f t="shared" si="72"/>
        <v>180</v>
      </c>
    </row>
    <row r="557" spans="1:21">
      <c r="A557" s="183" t="str">
        <f t="shared" si="65"/>
        <v>陸側ケース⑩三原村</v>
      </c>
      <c r="B557" t="s">
        <v>36</v>
      </c>
      <c r="C557">
        <v>1553</v>
      </c>
      <c r="D557" s="160">
        <v>1.7376860067627371</v>
      </c>
      <c r="E557" s="160">
        <v>9.8050901932549187E-2</v>
      </c>
      <c r="F557" s="160">
        <v>0</v>
      </c>
      <c r="G557" s="160">
        <v>6.6935657516770622E-2</v>
      </c>
      <c r="H557" s="160">
        <v>1.9718344334668861E-2</v>
      </c>
      <c r="I557" s="160">
        <v>5.896514663403362E-3</v>
      </c>
      <c r="J557" s="160">
        <v>1.8302365232775799</v>
      </c>
      <c r="K557" t="s">
        <v>38</v>
      </c>
      <c r="L557" t="s">
        <v>71</v>
      </c>
      <c r="M557" t="s">
        <v>94</v>
      </c>
      <c r="O557" s="183" t="str">
        <f t="shared" si="66"/>
        <v>*</v>
      </c>
      <c r="P557" s="183" t="str">
        <f t="shared" si="67"/>
        <v>*</v>
      </c>
      <c r="Q557" s="183">
        <f t="shared" si="68"/>
        <v>0</v>
      </c>
      <c r="R557" s="183" t="str">
        <f t="shared" si="69"/>
        <v>*</v>
      </c>
      <c r="S557" s="183" t="str">
        <f t="shared" si="70"/>
        <v>*</v>
      </c>
      <c r="T557" s="183" t="str">
        <f t="shared" si="71"/>
        <v>*</v>
      </c>
      <c r="U557" s="183" t="str">
        <f t="shared" si="72"/>
        <v>*</v>
      </c>
    </row>
    <row r="558" spans="1:21">
      <c r="A558" s="183" t="str">
        <f t="shared" si="65"/>
        <v>陸側ケース⑩黒潮町</v>
      </c>
      <c r="B558" t="s">
        <v>37</v>
      </c>
      <c r="C558">
        <v>11115</v>
      </c>
      <c r="D558" s="160">
        <v>110.75548096647179</v>
      </c>
      <c r="E558" s="160">
        <v>4.140819697116858</v>
      </c>
      <c r="F558" s="160">
        <v>1690.8546465455254</v>
      </c>
      <c r="G558" s="160">
        <v>3.8683541417947671</v>
      </c>
      <c r="H558" s="160">
        <v>5.5441346816243948</v>
      </c>
      <c r="I558" s="160">
        <v>1.1365092356419105E-3</v>
      </c>
      <c r="J558" s="160">
        <v>1811.0237528446521</v>
      </c>
      <c r="K558" t="s">
        <v>38</v>
      </c>
      <c r="L558" t="s">
        <v>71</v>
      </c>
      <c r="M558" t="s">
        <v>94</v>
      </c>
      <c r="O558" s="183">
        <f t="shared" si="66"/>
        <v>110</v>
      </c>
      <c r="P558" s="183" t="str">
        <f t="shared" si="67"/>
        <v>*</v>
      </c>
      <c r="Q558" s="183">
        <f t="shared" si="68"/>
        <v>1700</v>
      </c>
      <c r="R558" s="183" t="str">
        <f t="shared" si="69"/>
        <v>*</v>
      </c>
      <c r="S558" s="183">
        <f t="shared" si="70"/>
        <v>10</v>
      </c>
      <c r="T558" s="183" t="str">
        <f t="shared" si="71"/>
        <v>*</v>
      </c>
      <c r="U558" s="183">
        <f t="shared" si="72"/>
        <v>1800</v>
      </c>
    </row>
    <row r="559" spans="1:21">
      <c r="A559" s="183" t="str">
        <f t="shared" si="65"/>
        <v>陸側ケース⑩合計</v>
      </c>
      <c r="B559" t="s">
        <v>84</v>
      </c>
      <c r="C559">
        <v>763479</v>
      </c>
      <c r="D559" s="160">
        <v>4394.8947341289595</v>
      </c>
      <c r="E559" s="160">
        <v>175.27287516427543</v>
      </c>
      <c r="F559" s="160">
        <v>15545.428336235669</v>
      </c>
      <c r="G559" s="160">
        <v>86.040169652954376</v>
      </c>
      <c r="H559" s="160">
        <v>581.81599972814502</v>
      </c>
      <c r="I559" s="160">
        <v>1.5730833479174153</v>
      </c>
      <c r="J559" s="160">
        <v>20609.752323093642</v>
      </c>
      <c r="K559" t="s">
        <v>38</v>
      </c>
      <c r="L559" t="s">
        <v>71</v>
      </c>
      <c r="M559" t="s">
        <v>94</v>
      </c>
      <c r="O559" s="183">
        <f t="shared" si="66"/>
        <v>4400</v>
      </c>
      <c r="P559" s="183">
        <f t="shared" si="67"/>
        <v>180</v>
      </c>
      <c r="Q559" s="183">
        <f t="shared" si="68"/>
        <v>16000</v>
      </c>
      <c r="R559" s="183">
        <f t="shared" si="69"/>
        <v>90</v>
      </c>
      <c r="S559" s="183">
        <f t="shared" si="70"/>
        <v>580</v>
      </c>
      <c r="T559" s="183" t="str">
        <f t="shared" si="71"/>
        <v>*</v>
      </c>
      <c r="U559" s="183">
        <f t="shared" si="72"/>
        <v>21000</v>
      </c>
    </row>
    <row r="560" spans="1:21">
      <c r="A560" s="183" t="str">
        <f t="shared" si="65"/>
        <v>陸側ケース⑩0</v>
      </c>
      <c r="B560">
        <v>0</v>
      </c>
      <c r="C560">
        <v>0</v>
      </c>
      <c r="D560" s="160">
        <v>0</v>
      </c>
      <c r="E560" s="160">
        <v>0</v>
      </c>
      <c r="F560" s="160">
        <v>0</v>
      </c>
      <c r="G560" s="160">
        <v>0</v>
      </c>
      <c r="H560" s="160">
        <v>0</v>
      </c>
      <c r="I560" s="160">
        <v>0</v>
      </c>
      <c r="J560" s="160">
        <v>0</v>
      </c>
      <c r="K560" t="s">
        <v>38</v>
      </c>
      <c r="L560" t="s">
        <v>71</v>
      </c>
      <c r="M560">
        <v>0</v>
      </c>
      <c r="O560" s="183">
        <f t="shared" si="66"/>
        <v>0</v>
      </c>
      <c r="P560" s="183">
        <f t="shared" si="67"/>
        <v>0</v>
      </c>
      <c r="Q560" s="183">
        <f t="shared" si="68"/>
        <v>0</v>
      </c>
      <c r="R560" s="183">
        <f t="shared" si="69"/>
        <v>0</v>
      </c>
      <c r="S560" s="183">
        <f t="shared" si="70"/>
        <v>0</v>
      </c>
      <c r="T560" s="183">
        <f t="shared" si="71"/>
        <v>0</v>
      </c>
      <c r="U560" s="183">
        <f t="shared" si="72"/>
        <v>0</v>
      </c>
    </row>
    <row r="561" spans="1:21">
      <c r="A561" s="183" t="str">
        <f t="shared" si="65"/>
        <v>陸側ケース⑩死者数</v>
      </c>
      <c r="B561" t="s">
        <v>80</v>
      </c>
      <c r="C561">
        <v>0</v>
      </c>
      <c r="D561" s="160">
        <v>0</v>
      </c>
      <c r="E561" s="160">
        <v>0</v>
      </c>
      <c r="F561" s="160">
        <v>0</v>
      </c>
      <c r="G561" s="160">
        <v>0</v>
      </c>
      <c r="H561" s="160">
        <v>0</v>
      </c>
      <c r="I561" s="160">
        <v>0</v>
      </c>
      <c r="J561" s="160">
        <v>0</v>
      </c>
      <c r="K561" t="s">
        <v>38</v>
      </c>
      <c r="L561" t="s">
        <v>71</v>
      </c>
      <c r="M561">
        <v>0</v>
      </c>
      <c r="O561" s="183">
        <f t="shared" si="66"/>
        <v>0</v>
      </c>
      <c r="P561" s="183">
        <f t="shared" si="67"/>
        <v>0</v>
      </c>
      <c r="Q561" s="183">
        <f t="shared" si="68"/>
        <v>0</v>
      </c>
      <c r="R561" s="183">
        <f t="shared" si="69"/>
        <v>0</v>
      </c>
      <c r="S561" s="183">
        <f t="shared" si="70"/>
        <v>0</v>
      </c>
      <c r="T561" s="183">
        <f t="shared" si="71"/>
        <v>0</v>
      </c>
      <c r="U561" s="183">
        <f t="shared" si="72"/>
        <v>0</v>
      </c>
    </row>
    <row r="562" spans="1:21">
      <c r="A562" s="183" t="str">
        <f t="shared" si="65"/>
        <v>陸側ケース⑩地震動：陸側ケース、津波ケース⑩、冬18時、早期避難率20%</v>
      </c>
      <c r="B562" t="s">
        <v>104</v>
      </c>
      <c r="C562">
        <v>0</v>
      </c>
      <c r="D562" s="160">
        <v>0</v>
      </c>
      <c r="E562" s="160">
        <v>0</v>
      </c>
      <c r="F562" s="160">
        <v>0</v>
      </c>
      <c r="G562" s="160">
        <v>0</v>
      </c>
      <c r="H562" s="160">
        <v>0</v>
      </c>
      <c r="I562" s="160">
        <v>0</v>
      </c>
      <c r="J562" s="160">
        <v>0</v>
      </c>
      <c r="K562" t="s">
        <v>38</v>
      </c>
      <c r="L562" t="s">
        <v>71</v>
      </c>
      <c r="M562">
        <v>0</v>
      </c>
      <c r="O562" s="183">
        <f t="shared" si="66"/>
        <v>0</v>
      </c>
      <c r="P562" s="183">
        <f t="shared" si="67"/>
        <v>0</v>
      </c>
      <c r="Q562" s="183">
        <f t="shared" si="68"/>
        <v>0</v>
      </c>
      <c r="R562" s="183">
        <f t="shared" si="69"/>
        <v>0</v>
      </c>
      <c r="S562" s="183">
        <f t="shared" si="70"/>
        <v>0</v>
      </c>
      <c r="T562" s="183">
        <f t="shared" si="71"/>
        <v>0</v>
      </c>
      <c r="U562" s="183">
        <f t="shared" si="72"/>
        <v>0</v>
      </c>
    </row>
    <row r="563" spans="1:21">
      <c r="A563" s="183" t="str">
        <f t="shared" si="65"/>
        <v>陸側ケース⑩市町村名</v>
      </c>
      <c r="B563" t="s">
        <v>86</v>
      </c>
      <c r="C563" t="s">
        <v>87</v>
      </c>
      <c r="D563" s="160" t="s">
        <v>88</v>
      </c>
      <c r="E563" s="160">
        <v>0</v>
      </c>
      <c r="F563" s="160" t="s">
        <v>89</v>
      </c>
      <c r="G563" s="160" t="s">
        <v>90</v>
      </c>
      <c r="H563" s="160" t="s">
        <v>91</v>
      </c>
      <c r="I563" s="160" t="s">
        <v>92</v>
      </c>
      <c r="J563" s="160" t="s">
        <v>84</v>
      </c>
      <c r="K563" t="s">
        <v>38</v>
      </c>
      <c r="L563" t="s">
        <v>71</v>
      </c>
      <c r="M563">
        <v>0</v>
      </c>
      <c r="O563" s="183" t="e">
        <f t="shared" si="66"/>
        <v>#VALUE!</v>
      </c>
      <c r="P563" s="183">
        <f t="shared" si="67"/>
        <v>0</v>
      </c>
      <c r="Q563" s="183" t="e">
        <f t="shared" si="68"/>
        <v>#VALUE!</v>
      </c>
      <c r="R563" s="183" t="e">
        <f t="shared" si="69"/>
        <v>#VALUE!</v>
      </c>
      <c r="S563" s="183" t="e">
        <f t="shared" si="70"/>
        <v>#VALUE!</v>
      </c>
      <c r="T563" s="183" t="e">
        <f t="shared" si="71"/>
        <v>#VALUE!</v>
      </c>
      <c r="U563" s="183" t="e">
        <f t="shared" si="72"/>
        <v>#VALUE!</v>
      </c>
    </row>
    <row r="564" spans="1:21">
      <c r="A564" s="183" t="str">
        <f t="shared" si="65"/>
        <v>陸側ケース⑩0</v>
      </c>
      <c r="B564">
        <v>0</v>
      </c>
      <c r="C564">
        <v>0</v>
      </c>
      <c r="D564" s="160">
        <v>0</v>
      </c>
      <c r="E564" s="160" t="s">
        <v>93</v>
      </c>
      <c r="F564" s="160">
        <v>0</v>
      </c>
      <c r="G564" s="160">
        <v>0</v>
      </c>
      <c r="H564" s="160">
        <v>0</v>
      </c>
      <c r="I564" s="160">
        <v>0</v>
      </c>
      <c r="J564" s="160">
        <v>0</v>
      </c>
      <c r="K564" t="s">
        <v>38</v>
      </c>
      <c r="L564" t="s">
        <v>71</v>
      </c>
      <c r="M564">
        <v>0</v>
      </c>
      <c r="O564" s="183">
        <f t="shared" si="66"/>
        <v>0</v>
      </c>
      <c r="P564" s="183" t="e">
        <f t="shared" si="67"/>
        <v>#VALUE!</v>
      </c>
      <c r="Q564" s="183">
        <f t="shared" si="68"/>
        <v>0</v>
      </c>
      <c r="R564" s="183">
        <f t="shared" si="69"/>
        <v>0</v>
      </c>
      <c r="S564" s="183">
        <f t="shared" si="70"/>
        <v>0</v>
      </c>
      <c r="T564" s="183">
        <f t="shared" si="71"/>
        <v>0</v>
      </c>
      <c r="U564" s="183">
        <f t="shared" si="72"/>
        <v>0</v>
      </c>
    </row>
    <row r="565" spans="1:21">
      <c r="A565" s="183" t="str">
        <f t="shared" si="65"/>
        <v>陸側ケース⑩0</v>
      </c>
      <c r="B565">
        <v>0</v>
      </c>
      <c r="C565">
        <v>0</v>
      </c>
      <c r="D565" s="160">
        <v>0</v>
      </c>
      <c r="E565" s="160">
        <v>0</v>
      </c>
      <c r="F565" s="160">
        <v>0</v>
      </c>
      <c r="G565" s="160">
        <v>0</v>
      </c>
      <c r="H565" s="160">
        <v>0</v>
      </c>
      <c r="I565" s="160">
        <v>0</v>
      </c>
      <c r="J565" s="160">
        <v>0</v>
      </c>
      <c r="K565" t="s">
        <v>38</v>
      </c>
      <c r="L565" t="s">
        <v>71</v>
      </c>
      <c r="M565">
        <v>0</v>
      </c>
      <c r="O565" s="183">
        <f t="shared" si="66"/>
        <v>0</v>
      </c>
      <c r="P565" s="183">
        <f t="shared" si="67"/>
        <v>0</v>
      </c>
      <c r="Q565" s="183">
        <f t="shared" si="68"/>
        <v>0</v>
      </c>
      <c r="R565" s="183">
        <f t="shared" si="69"/>
        <v>0</v>
      </c>
      <c r="S565" s="183">
        <f t="shared" si="70"/>
        <v>0</v>
      </c>
      <c r="T565" s="183">
        <f t="shared" si="71"/>
        <v>0</v>
      </c>
      <c r="U565" s="183">
        <f t="shared" si="72"/>
        <v>0</v>
      </c>
    </row>
    <row r="566" spans="1:21">
      <c r="A566" s="183" t="str">
        <f t="shared" si="65"/>
        <v>陸側ケース⑩0</v>
      </c>
      <c r="B566">
        <v>0</v>
      </c>
      <c r="C566">
        <v>0</v>
      </c>
      <c r="D566" s="160">
        <v>0</v>
      </c>
      <c r="E566" s="160">
        <v>0</v>
      </c>
      <c r="F566" s="160">
        <v>0</v>
      </c>
      <c r="G566" s="160">
        <v>0</v>
      </c>
      <c r="H566" s="160">
        <v>0</v>
      </c>
      <c r="I566" s="160">
        <v>0</v>
      </c>
      <c r="J566" s="160">
        <v>0</v>
      </c>
      <c r="K566" t="s">
        <v>38</v>
      </c>
      <c r="L566" t="s">
        <v>71</v>
      </c>
      <c r="M566">
        <v>0</v>
      </c>
      <c r="O566" s="183">
        <f t="shared" si="66"/>
        <v>0</v>
      </c>
      <c r="P566" s="183">
        <f t="shared" si="67"/>
        <v>0</v>
      </c>
      <c r="Q566" s="183">
        <f t="shared" si="68"/>
        <v>0</v>
      </c>
      <c r="R566" s="183">
        <f t="shared" si="69"/>
        <v>0</v>
      </c>
      <c r="S566" s="183">
        <f t="shared" si="70"/>
        <v>0</v>
      </c>
      <c r="T566" s="183">
        <f t="shared" si="71"/>
        <v>0</v>
      </c>
      <c r="U566" s="183">
        <f t="shared" si="72"/>
        <v>0</v>
      </c>
    </row>
    <row r="567" spans="1:21">
      <c r="A567" s="183" t="str">
        <f t="shared" si="65"/>
        <v>陸側ケース⑩高知市</v>
      </c>
      <c r="B567" t="s">
        <v>4</v>
      </c>
      <c r="C567">
        <v>349778.6</v>
      </c>
      <c r="D567" s="160">
        <v>2081.6042554106334</v>
      </c>
      <c r="E567" s="160">
        <v>104.96159174043363</v>
      </c>
      <c r="F567" s="160">
        <v>3732.7599672958522</v>
      </c>
      <c r="G567" s="160">
        <v>31.130128482412935</v>
      </c>
      <c r="H567" s="160">
        <v>708.14499170743431</v>
      </c>
      <c r="I567" s="160">
        <v>3.5919928030640187</v>
      </c>
      <c r="J567" s="160">
        <v>6557.2313356993973</v>
      </c>
      <c r="K567" t="s">
        <v>38</v>
      </c>
      <c r="L567" t="s">
        <v>71</v>
      </c>
      <c r="M567" t="s">
        <v>96</v>
      </c>
      <c r="O567" s="183">
        <f t="shared" si="66"/>
        <v>2100</v>
      </c>
      <c r="P567" s="183">
        <f t="shared" si="67"/>
        <v>100</v>
      </c>
      <c r="Q567" s="183">
        <f t="shared" si="68"/>
        <v>3700</v>
      </c>
      <c r="R567" s="183">
        <f t="shared" si="69"/>
        <v>30</v>
      </c>
      <c r="S567" s="183">
        <f t="shared" si="70"/>
        <v>710</v>
      </c>
      <c r="T567" s="183" t="str">
        <f t="shared" si="71"/>
        <v>*</v>
      </c>
      <c r="U567" s="183">
        <f t="shared" si="72"/>
        <v>6600</v>
      </c>
    </row>
    <row r="568" spans="1:21">
      <c r="A568" s="183" t="str">
        <f t="shared" si="65"/>
        <v>陸側ケース⑩室戸市</v>
      </c>
      <c r="B568" t="s">
        <v>5</v>
      </c>
      <c r="C568">
        <v>15011.1</v>
      </c>
      <c r="D568" s="160">
        <v>18.696057035386481</v>
      </c>
      <c r="E568" s="160">
        <v>1.3872503017208264</v>
      </c>
      <c r="F568" s="160">
        <v>1884.690758497657</v>
      </c>
      <c r="G568" s="160">
        <v>0.63705425733966525</v>
      </c>
      <c r="H568" s="160">
        <v>0.5823368783115489</v>
      </c>
      <c r="I568" s="160">
        <v>1.5734107854841809E-2</v>
      </c>
      <c r="J568" s="160">
        <v>1904.6219407765495</v>
      </c>
      <c r="K568" t="s">
        <v>38</v>
      </c>
      <c r="L568" t="s">
        <v>71</v>
      </c>
      <c r="M568" t="s">
        <v>96</v>
      </c>
      <c r="O568" s="183">
        <f t="shared" si="66"/>
        <v>20</v>
      </c>
      <c r="P568" s="183" t="str">
        <f t="shared" si="67"/>
        <v>*</v>
      </c>
      <c r="Q568" s="183">
        <f t="shared" si="68"/>
        <v>1900</v>
      </c>
      <c r="R568" s="183" t="str">
        <f t="shared" si="69"/>
        <v>*</v>
      </c>
      <c r="S568" s="183" t="str">
        <f t="shared" si="70"/>
        <v>*</v>
      </c>
      <c r="T568" s="183" t="str">
        <f t="shared" si="71"/>
        <v>*</v>
      </c>
      <c r="U568" s="183">
        <f t="shared" si="72"/>
        <v>1900</v>
      </c>
    </row>
    <row r="569" spans="1:21">
      <c r="A569" s="183" t="str">
        <f t="shared" si="65"/>
        <v>陸側ケース⑩安芸市</v>
      </c>
      <c r="B569" t="s">
        <v>6</v>
      </c>
      <c r="C569">
        <v>19573</v>
      </c>
      <c r="D569" s="160">
        <v>241.06818050236595</v>
      </c>
      <c r="E569" s="160">
        <v>11.240511706367036</v>
      </c>
      <c r="F569" s="160">
        <v>567.22256127599246</v>
      </c>
      <c r="G569" s="160">
        <v>3.7907634072719563</v>
      </c>
      <c r="H569" s="160">
        <v>92.415335934860479</v>
      </c>
      <c r="I569" s="160">
        <v>5.7989370374949861E-2</v>
      </c>
      <c r="J569" s="160">
        <v>904.55483049086581</v>
      </c>
      <c r="K569" t="s">
        <v>38</v>
      </c>
      <c r="L569" t="s">
        <v>71</v>
      </c>
      <c r="M569" t="s">
        <v>96</v>
      </c>
      <c r="O569" s="183">
        <f t="shared" si="66"/>
        <v>240</v>
      </c>
      <c r="P569" s="183">
        <f t="shared" si="67"/>
        <v>10</v>
      </c>
      <c r="Q569" s="183">
        <f t="shared" si="68"/>
        <v>570</v>
      </c>
      <c r="R569" s="183" t="str">
        <f t="shared" si="69"/>
        <v>*</v>
      </c>
      <c r="S569" s="183">
        <f t="shared" si="70"/>
        <v>90</v>
      </c>
      <c r="T569" s="183" t="str">
        <f t="shared" si="71"/>
        <v>*</v>
      </c>
      <c r="U569" s="183">
        <f t="shared" si="72"/>
        <v>900</v>
      </c>
    </row>
    <row r="570" spans="1:21">
      <c r="A570" s="183" t="str">
        <f t="shared" si="65"/>
        <v>陸側ケース⑩南国市</v>
      </c>
      <c r="B570" t="s">
        <v>7</v>
      </c>
      <c r="C570">
        <v>51255.6</v>
      </c>
      <c r="D570" s="160">
        <v>436.54058425457714</v>
      </c>
      <c r="E570" s="160">
        <v>13.599177262813383</v>
      </c>
      <c r="F570" s="160">
        <v>493.17806965272024</v>
      </c>
      <c r="G570" s="160">
        <v>2.2245546684308879</v>
      </c>
      <c r="H570" s="160">
        <v>54.216595247997112</v>
      </c>
      <c r="I570" s="160">
        <v>0.27411982401044566</v>
      </c>
      <c r="J570" s="160">
        <v>986.43392364773581</v>
      </c>
      <c r="K570" t="s">
        <v>38</v>
      </c>
      <c r="L570" t="s">
        <v>71</v>
      </c>
      <c r="M570" t="s">
        <v>96</v>
      </c>
      <c r="O570" s="183">
        <f t="shared" si="66"/>
        <v>440</v>
      </c>
      <c r="P570" s="183">
        <f t="shared" si="67"/>
        <v>10</v>
      </c>
      <c r="Q570" s="183">
        <f t="shared" si="68"/>
        <v>490</v>
      </c>
      <c r="R570" s="183" t="str">
        <f t="shared" si="69"/>
        <v>*</v>
      </c>
      <c r="S570" s="183">
        <f t="shared" si="70"/>
        <v>50</v>
      </c>
      <c r="T570" s="183" t="str">
        <f t="shared" si="71"/>
        <v>*</v>
      </c>
      <c r="U570" s="183">
        <f t="shared" si="72"/>
        <v>990</v>
      </c>
    </row>
    <row r="571" spans="1:21">
      <c r="A571" s="183" t="str">
        <f t="shared" si="65"/>
        <v>陸側ケース⑩土佐市</v>
      </c>
      <c r="B571" t="s">
        <v>8</v>
      </c>
      <c r="C571">
        <v>27471.8</v>
      </c>
      <c r="D571" s="160">
        <v>77.464663186744318</v>
      </c>
      <c r="E571" s="160">
        <v>3.959641032555949</v>
      </c>
      <c r="F571" s="160">
        <v>841.45773314907717</v>
      </c>
      <c r="G571" s="160">
        <v>2.8693329301321269</v>
      </c>
      <c r="H571" s="160">
        <v>3.352755398460701</v>
      </c>
      <c r="I571" s="160">
        <v>7.2932483636298118E-2</v>
      </c>
      <c r="J571" s="160">
        <v>925.21741714805069</v>
      </c>
      <c r="K571" t="s">
        <v>38</v>
      </c>
      <c r="L571" t="s">
        <v>71</v>
      </c>
      <c r="M571" t="s">
        <v>96</v>
      </c>
      <c r="O571" s="183">
        <f t="shared" si="66"/>
        <v>80</v>
      </c>
      <c r="P571" s="183" t="str">
        <f t="shared" si="67"/>
        <v>*</v>
      </c>
      <c r="Q571" s="183">
        <f t="shared" si="68"/>
        <v>840</v>
      </c>
      <c r="R571" s="183" t="str">
        <f t="shared" si="69"/>
        <v>*</v>
      </c>
      <c r="S571" s="183" t="str">
        <f t="shared" si="70"/>
        <v>*</v>
      </c>
      <c r="T571" s="183" t="str">
        <f t="shared" si="71"/>
        <v>*</v>
      </c>
      <c r="U571" s="183">
        <f t="shared" si="72"/>
        <v>930</v>
      </c>
    </row>
    <row r="572" spans="1:21">
      <c r="A572" s="183" t="str">
        <f t="shared" si="65"/>
        <v>陸側ケース⑩須崎市</v>
      </c>
      <c r="B572" t="s">
        <v>9</v>
      </c>
      <c r="C572">
        <v>25299.25</v>
      </c>
      <c r="D572" s="160">
        <v>64.072215703435305</v>
      </c>
      <c r="E572" s="160">
        <v>2.5030900139031802</v>
      </c>
      <c r="F572" s="160">
        <v>2663.2659698550779</v>
      </c>
      <c r="G572" s="160">
        <v>2.4617968150413878</v>
      </c>
      <c r="H572" s="160">
        <v>7.0623242476939776</v>
      </c>
      <c r="I572" s="160">
        <v>3.7939026607988827E-2</v>
      </c>
      <c r="J572" s="160">
        <v>2736.9002456478565</v>
      </c>
      <c r="K572" t="s">
        <v>38</v>
      </c>
      <c r="L572" t="s">
        <v>71</v>
      </c>
      <c r="M572" t="s">
        <v>96</v>
      </c>
      <c r="O572" s="183">
        <f t="shared" si="66"/>
        <v>60</v>
      </c>
      <c r="P572" s="183" t="str">
        <f t="shared" si="67"/>
        <v>*</v>
      </c>
      <c r="Q572" s="183">
        <f t="shared" si="68"/>
        <v>2700</v>
      </c>
      <c r="R572" s="183" t="str">
        <f t="shared" si="69"/>
        <v>*</v>
      </c>
      <c r="S572" s="183">
        <f t="shared" si="70"/>
        <v>10</v>
      </c>
      <c r="T572" s="183" t="str">
        <f t="shared" si="71"/>
        <v>*</v>
      </c>
      <c r="U572" s="183">
        <f t="shared" si="72"/>
        <v>2700</v>
      </c>
    </row>
    <row r="573" spans="1:21">
      <c r="A573" s="183" t="str">
        <f t="shared" si="65"/>
        <v>陸側ケース⑩宿毛市</v>
      </c>
      <c r="B573" t="s">
        <v>10</v>
      </c>
      <c r="C573">
        <v>22952.55</v>
      </c>
      <c r="D573" s="160">
        <v>6.764202085360604</v>
      </c>
      <c r="E573" s="160">
        <v>0.82435213891664261</v>
      </c>
      <c r="F573" s="160">
        <v>777.82396153940431</v>
      </c>
      <c r="G573" s="160">
        <v>0.34443789152113308</v>
      </c>
      <c r="H573" s="160">
        <v>0.13044778197928117</v>
      </c>
      <c r="I573" s="160">
        <v>1.6239050621576965E-2</v>
      </c>
      <c r="J573" s="160">
        <v>785.07928834888685</v>
      </c>
      <c r="K573" t="s">
        <v>38</v>
      </c>
      <c r="L573" t="s">
        <v>71</v>
      </c>
      <c r="M573" t="s">
        <v>96</v>
      </c>
      <c r="O573" s="183">
        <f t="shared" si="66"/>
        <v>10</v>
      </c>
      <c r="P573" s="183" t="str">
        <f t="shared" si="67"/>
        <v>*</v>
      </c>
      <c r="Q573" s="183">
        <f t="shared" si="68"/>
        <v>780</v>
      </c>
      <c r="R573" s="183" t="str">
        <f t="shared" si="69"/>
        <v>*</v>
      </c>
      <c r="S573" s="183" t="str">
        <f t="shared" si="70"/>
        <v>*</v>
      </c>
      <c r="T573" s="183" t="str">
        <f t="shared" si="71"/>
        <v>*</v>
      </c>
      <c r="U573" s="183">
        <f t="shared" si="72"/>
        <v>790</v>
      </c>
    </row>
    <row r="574" spans="1:21">
      <c r="A574" s="183" t="str">
        <f t="shared" si="65"/>
        <v>陸側ケース⑩土佐清水市</v>
      </c>
      <c r="B574" t="s">
        <v>11</v>
      </c>
      <c r="C574">
        <v>15871.05</v>
      </c>
      <c r="D574" s="160">
        <v>10.280090871063827</v>
      </c>
      <c r="E574" s="160">
        <v>1.3380308142226145</v>
      </c>
      <c r="F574" s="160">
        <v>1425.3563242424791</v>
      </c>
      <c r="G574" s="160">
        <v>0.3986210375222658</v>
      </c>
      <c r="H574" s="160">
        <v>0.30164991709915007</v>
      </c>
      <c r="I574" s="160">
        <v>1.456218557521009E-2</v>
      </c>
      <c r="J574" s="160">
        <v>1436.3512482537394</v>
      </c>
      <c r="K574" t="s">
        <v>38</v>
      </c>
      <c r="L574" t="s">
        <v>71</v>
      </c>
      <c r="M574" t="s">
        <v>96</v>
      </c>
      <c r="O574" s="183">
        <f t="shared" si="66"/>
        <v>10</v>
      </c>
      <c r="P574" s="183" t="str">
        <f t="shared" si="67"/>
        <v>*</v>
      </c>
      <c r="Q574" s="183">
        <f t="shared" si="68"/>
        <v>1400</v>
      </c>
      <c r="R574" s="183" t="str">
        <f t="shared" si="69"/>
        <v>*</v>
      </c>
      <c r="S574" s="183" t="str">
        <f t="shared" si="70"/>
        <v>*</v>
      </c>
      <c r="T574" s="183" t="str">
        <f t="shared" si="71"/>
        <v>*</v>
      </c>
      <c r="U574" s="183">
        <f t="shared" si="72"/>
        <v>1400</v>
      </c>
    </row>
    <row r="575" spans="1:21">
      <c r="A575" s="183" t="str">
        <f t="shared" si="65"/>
        <v>陸側ケース⑩四万十市</v>
      </c>
      <c r="B575" t="s">
        <v>12</v>
      </c>
      <c r="C575">
        <v>36677.25</v>
      </c>
      <c r="D575" s="160">
        <v>57.693540743278575</v>
      </c>
      <c r="E575" s="160">
        <v>3.3530026981487167</v>
      </c>
      <c r="F575" s="160">
        <v>502.33333448925555</v>
      </c>
      <c r="G575" s="160">
        <v>3.5401704519666368</v>
      </c>
      <c r="H575" s="160">
        <v>1.6324955037942803</v>
      </c>
      <c r="I575" s="160">
        <v>3.4418594209092719E-2</v>
      </c>
      <c r="J575" s="160">
        <v>565.23395978250426</v>
      </c>
      <c r="K575" t="s">
        <v>38</v>
      </c>
      <c r="L575" t="s">
        <v>71</v>
      </c>
      <c r="M575" t="s">
        <v>96</v>
      </c>
      <c r="O575" s="183">
        <f t="shared" si="66"/>
        <v>60</v>
      </c>
      <c r="P575" s="183" t="str">
        <f t="shared" si="67"/>
        <v>*</v>
      </c>
      <c r="Q575" s="183">
        <f t="shared" si="68"/>
        <v>500</v>
      </c>
      <c r="R575" s="183" t="str">
        <f t="shared" si="69"/>
        <v>*</v>
      </c>
      <c r="S575" s="183" t="str">
        <f t="shared" si="70"/>
        <v>*</v>
      </c>
      <c r="T575" s="183" t="str">
        <f t="shared" si="71"/>
        <v>*</v>
      </c>
      <c r="U575" s="183">
        <f t="shared" si="72"/>
        <v>570</v>
      </c>
    </row>
    <row r="576" spans="1:21">
      <c r="A576" s="183" t="str">
        <f t="shared" si="65"/>
        <v>陸側ケース⑩香南市</v>
      </c>
      <c r="B576" t="s">
        <v>13</v>
      </c>
      <c r="C576">
        <v>31206.600000000002</v>
      </c>
      <c r="D576" s="160">
        <v>245.08784415065244</v>
      </c>
      <c r="E576" s="160">
        <v>11.031555895119226</v>
      </c>
      <c r="F576" s="160">
        <v>600.6983074946487</v>
      </c>
      <c r="G576" s="160">
        <v>1.9869466274179386</v>
      </c>
      <c r="H576" s="160">
        <v>14.450558054676486</v>
      </c>
      <c r="I576" s="160">
        <v>0.11312415784815086</v>
      </c>
      <c r="J576" s="160">
        <v>862.33678048524371</v>
      </c>
      <c r="K576" t="s">
        <v>38</v>
      </c>
      <c r="L576" t="s">
        <v>71</v>
      </c>
      <c r="M576" t="s">
        <v>96</v>
      </c>
      <c r="O576" s="183">
        <f t="shared" si="66"/>
        <v>250</v>
      </c>
      <c r="P576" s="183">
        <f t="shared" si="67"/>
        <v>10</v>
      </c>
      <c r="Q576" s="183">
        <f t="shared" si="68"/>
        <v>600</v>
      </c>
      <c r="R576" s="183" t="str">
        <f t="shared" si="69"/>
        <v>*</v>
      </c>
      <c r="S576" s="183">
        <f t="shared" si="70"/>
        <v>10</v>
      </c>
      <c r="T576" s="183" t="str">
        <f t="shared" si="71"/>
        <v>*</v>
      </c>
      <c r="U576" s="183">
        <f t="shared" si="72"/>
        <v>860</v>
      </c>
    </row>
    <row r="577" spans="1:21">
      <c r="A577" s="183" t="str">
        <f t="shared" si="65"/>
        <v>陸側ケース⑩香美市</v>
      </c>
      <c r="B577" t="s">
        <v>14</v>
      </c>
      <c r="C577">
        <v>28197.25</v>
      </c>
      <c r="D577" s="160">
        <v>256.01187686208436</v>
      </c>
      <c r="E577" s="160">
        <v>7.0709480861313496</v>
      </c>
      <c r="F577" s="160">
        <v>0</v>
      </c>
      <c r="G577" s="160">
        <v>4.5376885837285288</v>
      </c>
      <c r="H577" s="160">
        <v>45.662980303579296</v>
      </c>
      <c r="I577" s="160">
        <v>6.7678895124553787E-2</v>
      </c>
      <c r="J577" s="160">
        <v>306.28022464451675</v>
      </c>
      <c r="K577" t="s">
        <v>38</v>
      </c>
      <c r="L577" t="s">
        <v>71</v>
      </c>
      <c r="M577" t="s">
        <v>96</v>
      </c>
      <c r="O577" s="183">
        <f t="shared" si="66"/>
        <v>260</v>
      </c>
      <c r="P577" s="183">
        <f t="shared" si="67"/>
        <v>10</v>
      </c>
      <c r="Q577" s="183">
        <f t="shared" si="68"/>
        <v>0</v>
      </c>
      <c r="R577" s="183" t="str">
        <f t="shared" si="69"/>
        <v>*</v>
      </c>
      <c r="S577" s="183">
        <f t="shared" si="70"/>
        <v>50</v>
      </c>
      <c r="T577" s="183" t="str">
        <f t="shared" si="71"/>
        <v>*</v>
      </c>
      <c r="U577" s="183">
        <f t="shared" si="72"/>
        <v>310</v>
      </c>
    </row>
    <row r="578" spans="1:21">
      <c r="A578" s="183" t="str">
        <f t="shared" si="65"/>
        <v>陸側ケース⑩東洋町</v>
      </c>
      <c r="B578" t="s">
        <v>15</v>
      </c>
      <c r="C578">
        <v>2841.05</v>
      </c>
      <c r="D578" s="160">
        <v>8.6099235868540003</v>
      </c>
      <c r="E578" s="160">
        <v>0.2490498631944236</v>
      </c>
      <c r="F578" s="160">
        <v>97.834462823688312</v>
      </c>
      <c r="G578" s="160">
        <v>0.35726180555237064</v>
      </c>
      <c r="H578" s="160">
        <v>1.0368107095002301</v>
      </c>
      <c r="I578" s="160">
        <v>3.2177149994387058E-3</v>
      </c>
      <c r="J578" s="160">
        <v>107.84167664059434</v>
      </c>
      <c r="K578" t="s">
        <v>38</v>
      </c>
      <c r="L578" t="s">
        <v>71</v>
      </c>
      <c r="M578" t="s">
        <v>96</v>
      </c>
      <c r="O578" s="183">
        <f t="shared" si="66"/>
        <v>10</v>
      </c>
      <c r="P578" s="183" t="str">
        <f t="shared" si="67"/>
        <v>*</v>
      </c>
      <c r="Q578" s="183">
        <f t="shared" si="68"/>
        <v>100</v>
      </c>
      <c r="R578" s="183" t="str">
        <f t="shared" si="69"/>
        <v>*</v>
      </c>
      <c r="S578" s="183" t="str">
        <f t="shared" si="70"/>
        <v>*</v>
      </c>
      <c r="T578" s="183" t="str">
        <f t="shared" si="71"/>
        <v>*</v>
      </c>
      <c r="U578" s="183">
        <f t="shared" si="72"/>
        <v>110</v>
      </c>
    </row>
    <row r="579" spans="1:21">
      <c r="A579" s="183" t="str">
        <f t="shared" si="65"/>
        <v>陸側ケース⑩奈半利町</v>
      </c>
      <c r="B579" t="s">
        <v>16</v>
      </c>
      <c r="C579">
        <v>3493.25</v>
      </c>
      <c r="D579" s="160">
        <v>60.455851357005088</v>
      </c>
      <c r="E579" s="160">
        <v>3.2596740503892496</v>
      </c>
      <c r="F579" s="160">
        <v>32.56963751707314</v>
      </c>
      <c r="G579" s="160">
        <v>0.91001946555849766</v>
      </c>
      <c r="H579" s="160">
        <v>21.486597777808974</v>
      </c>
      <c r="I579" s="160">
        <v>8.6909180462318696E-3</v>
      </c>
      <c r="J579" s="160">
        <v>115.43079703549193</v>
      </c>
      <c r="K579" t="s">
        <v>38</v>
      </c>
      <c r="L579" t="s">
        <v>71</v>
      </c>
      <c r="M579" t="s">
        <v>96</v>
      </c>
      <c r="O579" s="183">
        <f t="shared" si="66"/>
        <v>60</v>
      </c>
      <c r="P579" s="183" t="str">
        <f t="shared" si="67"/>
        <v>*</v>
      </c>
      <c r="Q579" s="183">
        <f t="shared" si="68"/>
        <v>30</v>
      </c>
      <c r="R579" s="183" t="str">
        <f t="shared" si="69"/>
        <v>*</v>
      </c>
      <c r="S579" s="183">
        <f t="shared" si="70"/>
        <v>20</v>
      </c>
      <c r="T579" s="183" t="str">
        <f t="shared" si="71"/>
        <v>*</v>
      </c>
      <c r="U579" s="183">
        <f t="shared" si="72"/>
        <v>120</v>
      </c>
    </row>
    <row r="580" spans="1:21">
      <c r="A580" s="183" t="str">
        <f t="shared" ref="A580:A643" si="73">K580&amp;L580&amp;B580</f>
        <v>陸側ケース⑩田野町</v>
      </c>
      <c r="B580" t="s">
        <v>17</v>
      </c>
      <c r="C580">
        <v>3015.2</v>
      </c>
      <c r="D580" s="160">
        <v>69.140062151290365</v>
      </c>
      <c r="E580" s="160">
        <v>2.8022089755225186</v>
      </c>
      <c r="F580" s="160">
        <v>17.904384417102442</v>
      </c>
      <c r="G580" s="160">
        <v>0.38296090680639056</v>
      </c>
      <c r="H580" s="160">
        <v>66.922742180419959</v>
      </c>
      <c r="I580" s="160">
        <v>2.1772038154341301E-2</v>
      </c>
      <c r="J580" s="160">
        <v>154.37192169377349</v>
      </c>
      <c r="K580" t="s">
        <v>38</v>
      </c>
      <c r="L580" t="s">
        <v>71</v>
      </c>
      <c r="M580" t="s">
        <v>96</v>
      </c>
      <c r="O580" s="183">
        <f t="shared" ref="O580:O643" si="74">IF(D580&gt;10000,ROUND(D580,-3),IF(D580&gt;1000,ROUND(D580,-2),IF(D580&gt;=5,IF(D580&lt;10,ROUND(D580,-1),ROUND(D580,-1)),IF(D580=0,0,"*"))))</f>
        <v>70</v>
      </c>
      <c r="P580" s="183" t="str">
        <f t="shared" ref="P580:P643" si="75">IF(E580&gt;10000,ROUND(E580,-3),IF(E580&gt;1000,ROUND(E580,-2),IF(E580&gt;=5,IF(E580&lt;10,ROUND(E580,-1),ROUND(E580,-1)),IF(E580=0,0,"*"))))</f>
        <v>*</v>
      </c>
      <c r="Q580" s="183">
        <f t="shared" ref="Q580:Q643" si="76">IF(F580&gt;10000,ROUND(F580,-3),IF(F580&gt;1000,ROUND(F580,-2),IF(F580&gt;=5,IF(F580&lt;10,ROUND(F580,-1),ROUND(F580,-1)),IF(F580=0,0,"*"))))</f>
        <v>20</v>
      </c>
      <c r="R580" s="183" t="str">
        <f t="shared" ref="R580:R643" si="77">IF(G580&gt;10000,ROUND(G580,-3),IF(G580&gt;1000,ROUND(G580,-2),IF(G580&gt;=5,IF(G580&lt;10,ROUND(G580,-1),ROUND(G580,-1)),IF(G580=0,0,"*"))))</f>
        <v>*</v>
      </c>
      <c r="S580" s="183">
        <f t="shared" ref="S580:S643" si="78">IF(H580&gt;10000,ROUND(H580,-3),IF(H580&gt;1000,ROUND(H580,-2),IF(H580&gt;=5,IF(H580&lt;10,ROUND(H580,-1),ROUND(H580,-1)),IF(H580=0,0,"*"))))</f>
        <v>70</v>
      </c>
      <c r="T580" s="183" t="str">
        <f t="shared" ref="T580:T643" si="79">IF(I580&gt;10000,ROUND(I580,-3),IF(I580&gt;1000,ROUND(I580,-2),IF(I580&gt;=5,IF(I580&lt;10,ROUND(I580,-1),ROUND(I580,-1)),IF(I580=0,0,"*"))))</f>
        <v>*</v>
      </c>
      <c r="U580" s="183">
        <f t="shared" ref="U580:U643" si="80">IF(J580&gt;10000,ROUND(J580,-3),IF(J580&gt;1000,ROUND(J580,-2),IF(J580&gt;=5,IF(J580&lt;10,ROUND(J580,-1),ROUND(J580,-1)),IF(J580=0,0,"*"))))</f>
        <v>150</v>
      </c>
    </row>
    <row r="581" spans="1:21">
      <c r="A581" s="183" t="str">
        <f t="shared" si="73"/>
        <v>陸側ケース⑩安田町</v>
      </c>
      <c r="B581" t="s">
        <v>18</v>
      </c>
      <c r="C581">
        <v>2780.2</v>
      </c>
      <c r="D581" s="160">
        <v>39.918293471353579</v>
      </c>
      <c r="E581" s="160">
        <v>1.6631033551503438</v>
      </c>
      <c r="F581" s="160">
        <v>24.298766180131768</v>
      </c>
      <c r="G581" s="160">
        <v>1.8395978840485747</v>
      </c>
      <c r="H581" s="160">
        <v>7.1937004718422415</v>
      </c>
      <c r="I581" s="160">
        <v>5.3623100644995285E-3</v>
      </c>
      <c r="J581" s="160">
        <v>73.255720317440648</v>
      </c>
      <c r="K581" t="s">
        <v>38</v>
      </c>
      <c r="L581" t="s">
        <v>71</v>
      </c>
      <c r="M581" t="s">
        <v>96</v>
      </c>
      <c r="O581" s="183">
        <f t="shared" si="74"/>
        <v>40</v>
      </c>
      <c r="P581" s="183" t="str">
        <f t="shared" si="75"/>
        <v>*</v>
      </c>
      <c r="Q581" s="183">
        <f t="shared" si="76"/>
        <v>20</v>
      </c>
      <c r="R581" s="183" t="str">
        <f t="shared" si="77"/>
        <v>*</v>
      </c>
      <c r="S581" s="183">
        <f t="shared" si="78"/>
        <v>10</v>
      </c>
      <c r="T581" s="183" t="str">
        <f t="shared" si="79"/>
        <v>*</v>
      </c>
      <c r="U581" s="183">
        <f t="shared" si="80"/>
        <v>70</v>
      </c>
    </row>
    <row r="582" spans="1:21">
      <c r="A582" s="183" t="str">
        <f t="shared" si="73"/>
        <v>陸側ケース⑩北川村</v>
      </c>
      <c r="B582" t="s">
        <v>19</v>
      </c>
      <c r="C582">
        <v>1355.3</v>
      </c>
      <c r="D582" s="160">
        <v>14.869033976278551</v>
      </c>
      <c r="E582" s="160">
        <v>0.42609410513843798</v>
      </c>
      <c r="F582" s="160">
        <v>0</v>
      </c>
      <c r="G582" s="160">
        <v>0.68133646214023291</v>
      </c>
      <c r="H582" s="160">
        <v>0.31665428975290622</v>
      </c>
      <c r="I582" s="160">
        <v>1.2583574933402557E-3</v>
      </c>
      <c r="J582" s="160">
        <v>15.868283085665031</v>
      </c>
      <c r="K582" t="s">
        <v>38</v>
      </c>
      <c r="L582" t="s">
        <v>71</v>
      </c>
      <c r="M582" t="s">
        <v>96</v>
      </c>
      <c r="O582" s="183">
        <f t="shared" si="74"/>
        <v>10</v>
      </c>
      <c r="P582" s="183" t="str">
        <f t="shared" si="75"/>
        <v>*</v>
      </c>
      <c r="Q582" s="183">
        <f t="shared" si="76"/>
        <v>0</v>
      </c>
      <c r="R582" s="183" t="str">
        <f t="shared" si="77"/>
        <v>*</v>
      </c>
      <c r="S582" s="183" t="str">
        <f t="shared" si="78"/>
        <v>*</v>
      </c>
      <c r="T582" s="183" t="str">
        <f t="shared" si="79"/>
        <v>*</v>
      </c>
      <c r="U582" s="183">
        <f t="shared" si="80"/>
        <v>20</v>
      </c>
    </row>
    <row r="583" spans="1:21">
      <c r="A583" s="183" t="str">
        <f t="shared" si="73"/>
        <v>陸側ケース⑩馬路村</v>
      </c>
      <c r="B583" t="s">
        <v>20</v>
      </c>
      <c r="C583">
        <v>1044.1999999999998</v>
      </c>
      <c r="D583" s="160">
        <v>5.4503402149402218</v>
      </c>
      <c r="E583" s="160">
        <v>0.19036575741039766</v>
      </c>
      <c r="F583" s="160">
        <v>0</v>
      </c>
      <c r="G583" s="160">
        <v>0.54009108558725361</v>
      </c>
      <c r="H583" s="160">
        <v>0.7703713456078739</v>
      </c>
      <c r="I583" s="160">
        <v>1.5807723901023561E-3</v>
      </c>
      <c r="J583" s="160">
        <v>6.7623834185254523</v>
      </c>
      <c r="K583" t="s">
        <v>38</v>
      </c>
      <c r="L583" t="s">
        <v>71</v>
      </c>
      <c r="M583" t="s">
        <v>96</v>
      </c>
      <c r="O583" s="183">
        <f t="shared" si="74"/>
        <v>10</v>
      </c>
      <c r="P583" s="183" t="str">
        <f t="shared" si="75"/>
        <v>*</v>
      </c>
      <c r="Q583" s="183">
        <f t="shared" si="76"/>
        <v>0</v>
      </c>
      <c r="R583" s="183" t="str">
        <f t="shared" si="77"/>
        <v>*</v>
      </c>
      <c r="S583" s="183" t="str">
        <f t="shared" si="78"/>
        <v>*</v>
      </c>
      <c r="T583" s="183" t="str">
        <f t="shared" si="79"/>
        <v>*</v>
      </c>
      <c r="U583" s="183">
        <f t="shared" si="80"/>
        <v>10</v>
      </c>
    </row>
    <row r="584" spans="1:21">
      <c r="A584" s="183" t="str">
        <f t="shared" si="73"/>
        <v>陸側ケース⑩芸西村</v>
      </c>
      <c r="B584" t="s">
        <v>21</v>
      </c>
      <c r="C584">
        <v>4107.1499999999996</v>
      </c>
      <c r="D584" s="160">
        <v>30.104079637421641</v>
      </c>
      <c r="E584" s="160">
        <v>1.9920425468471619</v>
      </c>
      <c r="F584" s="160">
        <v>29.566794583548596</v>
      </c>
      <c r="G584" s="160">
        <v>0.31992811382376524</v>
      </c>
      <c r="H584" s="160">
        <v>1.5432222535158211</v>
      </c>
      <c r="I584" s="160">
        <v>8.9944740020331208E-3</v>
      </c>
      <c r="J584" s="160">
        <v>61.543019062311849</v>
      </c>
      <c r="K584" t="s">
        <v>38</v>
      </c>
      <c r="L584" t="s">
        <v>71</v>
      </c>
      <c r="M584" t="s">
        <v>96</v>
      </c>
      <c r="O584" s="183">
        <f t="shared" si="74"/>
        <v>30</v>
      </c>
      <c r="P584" s="183" t="str">
        <f t="shared" si="75"/>
        <v>*</v>
      </c>
      <c r="Q584" s="183">
        <f t="shared" si="76"/>
        <v>30</v>
      </c>
      <c r="R584" s="183" t="str">
        <f t="shared" si="77"/>
        <v>*</v>
      </c>
      <c r="S584" s="183" t="str">
        <f t="shared" si="78"/>
        <v>*</v>
      </c>
      <c r="T584" s="183" t="str">
        <f t="shared" si="79"/>
        <v>*</v>
      </c>
      <c r="U584" s="183">
        <f t="shared" si="80"/>
        <v>60</v>
      </c>
    </row>
    <row r="585" spans="1:21">
      <c r="A585" s="183" t="str">
        <f t="shared" si="73"/>
        <v>陸側ケース⑩本山町</v>
      </c>
      <c r="B585" t="s">
        <v>22</v>
      </c>
      <c r="C585">
        <v>4026.95</v>
      </c>
      <c r="D585" s="160">
        <v>27.648708369076143</v>
      </c>
      <c r="E585" s="160">
        <v>0.13846121036248563</v>
      </c>
      <c r="F585" s="160">
        <v>0</v>
      </c>
      <c r="G585" s="160">
        <v>0.93054569428041534</v>
      </c>
      <c r="H585" s="160">
        <v>1.0049440028683021</v>
      </c>
      <c r="I585" s="160">
        <v>6.6302785059503344E-3</v>
      </c>
      <c r="J585" s="160">
        <v>29.590828344730813</v>
      </c>
      <c r="K585" t="s">
        <v>38</v>
      </c>
      <c r="L585" t="s">
        <v>71</v>
      </c>
      <c r="M585" t="s">
        <v>96</v>
      </c>
      <c r="O585" s="183">
        <f t="shared" si="74"/>
        <v>30</v>
      </c>
      <c r="P585" s="183" t="str">
        <f t="shared" si="75"/>
        <v>*</v>
      </c>
      <c r="Q585" s="183">
        <f t="shared" si="76"/>
        <v>0</v>
      </c>
      <c r="R585" s="183" t="str">
        <f t="shared" si="77"/>
        <v>*</v>
      </c>
      <c r="S585" s="183" t="str">
        <f t="shared" si="78"/>
        <v>*</v>
      </c>
      <c r="T585" s="183" t="str">
        <f t="shared" si="79"/>
        <v>*</v>
      </c>
      <c r="U585" s="183">
        <f t="shared" si="80"/>
        <v>30</v>
      </c>
    </row>
    <row r="586" spans="1:21">
      <c r="A586" s="183" t="str">
        <f t="shared" si="73"/>
        <v>陸側ケース⑩大豊町</v>
      </c>
      <c r="B586" t="s">
        <v>23</v>
      </c>
      <c r="C586">
        <v>4715.1000000000004</v>
      </c>
      <c r="D586" s="160">
        <v>97.600144621309852</v>
      </c>
      <c r="E586" s="160">
        <v>0.71239976076717448</v>
      </c>
      <c r="F586" s="160">
        <v>0</v>
      </c>
      <c r="G586" s="160">
        <v>5.5456155058700389</v>
      </c>
      <c r="H586" s="160">
        <v>0.7875160460889864</v>
      </c>
      <c r="I586" s="160">
        <v>5.0789323816991146E-3</v>
      </c>
      <c r="J586" s="160">
        <v>103.93835510565057</v>
      </c>
      <c r="K586" t="s">
        <v>38</v>
      </c>
      <c r="L586" t="s">
        <v>71</v>
      </c>
      <c r="M586" t="s">
        <v>96</v>
      </c>
      <c r="O586" s="183">
        <f t="shared" si="74"/>
        <v>100</v>
      </c>
      <c r="P586" s="183" t="str">
        <f t="shared" si="75"/>
        <v>*</v>
      </c>
      <c r="Q586" s="183">
        <f t="shared" si="76"/>
        <v>0</v>
      </c>
      <c r="R586" s="183">
        <f t="shared" si="77"/>
        <v>10</v>
      </c>
      <c r="S586" s="183" t="str">
        <f t="shared" si="78"/>
        <v>*</v>
      </c>
      <c r="T586" s="183" t="str">
        <f t="shared" si="79"/>
        <v>*</v>
      </c>
      <c r="U586" s="183">
        <f t="shared" si="80"/>
        <v>100</v>
      </c>
    </row>
    <row r="587" spans="1:21">
      <c r="A587" s="183" t="str">
        <f t="shared" si="73"/>
        <v>陸側ケース⑩土佐町</v>
      </c>
      <c r="B587" t="s">
        <v>24</v>
      </c>
      <c r="C587">
        <v>4376.2</v>
      </c>
      <c r="D587" s="160">
        <v>25.37497350846558</v>
      </c>
      <c r="E587" s="160">
        <v>0.11310606070979387</v>
      </c>
      <c r="F587" s="160">
        <v>0</v>
      </c>
      <c r="G587" s="160">
        <v>0.94112148698573239</v>
      </c>
      <c r="H587" s="160">
        <v>0.26697389773708913</v>
      </c>
      <c r="I587" s="160">
        <v>5.30616506494454E-3</v>
      </c>
      <c r="J587" s="160">
        <v>26.588375058253344</v>
      </c>
      <c r="K587" t="s">
        <v>38</v>
      </c>
      <c r="L587" t="s">
        <v>71</v>
      </c>
      <c r="M587" t="s">
        <v>96</v>
      </c>
      <c r="O587" s="183">
        <f t="shared" si="74"/>
        <v>30</v>
      </c>
      <c r="P587" s="183" t="str">
        <f t="shared" si="75"/>
        <v>*</v>
      </c>
      <c r="Q587" s="183">
        <f t="shared" si="76"/>
        <v>0</v>
      </c>
      <c r="R587" s="183" t="str">
        <f t="shared" si="77"/>
        <v>*</v>
      </c>
      <c r="S587" s="183" t="str">
        <f t="shared" si="78"/>
        <v>*</v>
      </c>
      <c r="T587" s="183" t="str">
        <f t="shared" si="79"/>
        <v>*</v>
      </c>
      <c r="U587" s="183">
        <f t="shared" si="80"/>
        <v>30</v>
      </c>
    </row>
    <row r="588" spans="1:21">
      <c r="A588" s="183" t="str">
        <f t="shared" si="73"/>
        <v>陸側ケース⑩大川村</v>
      </c>
      <c r="B588" t="s">
        <v>25</v>
      </c>
      <c r="C588">
        <v>421.4</v>
      </c>
      <c r="D588" s="160">
        <v>2.164648829133804</v>
      </c>
      <c r="E588" s="160">
        <v>1.1822369146263079E-2</v>
      </c>
      <c r="F588" s="160">
        <v>0</v>
      </c>
      <c r="G588" s="160">
        <v>0.21457897376461066</v>
      </c>
      <c r="H588" s="160">
        <v>3.1999291452405064E-2</v>
      </c>
      <c r="I588" s="160">
        <v>1.4184852117408073E-4</v>
      </c>
      <c r="J588" s="160">
        <v>2.4113689428719938</v>
      </c>
      <c r="K588" t="s">
        <v>38</v>
      </c>
      <c r="L588" t="s">
        <v>71</v>
      </c>
      <c r="M588" t="s">
        <v>96</v>
      </c>
      <c r="O588" s="183" t="str">
        <f t="shared" si="74"/>
        <v>*</v>
      </c>
      <c r="P588" s="183" t="str">
        <f t="shared" si="75"/>
        <v>*</v>
      </c>
      <c r="Q588" s="183">
        <f t="shared" si="76"/>
        <v>0</v>
      </c>
      <c r="R588" s="183" t="str">
        <f t="shared" si="77"/>
        <v>*</v>
      </c>
      <c r="S588" s="183" t="str">
        <f t="shared" si="78"/>
        <v>*</v>
      </c>
      <c r="T588" s="183" t="str">
        <f t="shared" si="79"/>
        <v>*</v>
      </c>
      <c r="U588" s="183" t="str">
        <f t="shared" si="80"/>
        <v>*</v>
      </c>
    </row>
    <row r="589" spans="1:21">
      <c r="A589" s="183" t="str">
        <f t="shared" si="73"/>
        <v>陸側ケース⑩いの町</v>
      </c>
      <c r="B589" t="s">
        <v>26</v>
      </c>
      <c r="C589">
        <v>22887.1</v>
      </c>
      <c r="D589" s="160">
        <v>103.03350732231669</v>
      </c>
      <c r="E589" s="160">
        <v>2.5568245522215123</v>
      </c>
      <c r="F589" s="160">
        <v>0</v>
      </c>
      <c r="G589" s="160">
        <v>6.1924962261133869</v>
      </c>
      <c r="H589" s="160">
        <v>3.1871756927569321</v>
      </c>
      <c r="I589" s="160">
        <v>3.5289912824123255E-2</v>
      </c>
      <c r="J589" s="160">
        <v>112.44846915401115</v>
      </c>
      <c r="K589" t="s">
        <v>38</v>
      </c>
      <c r="L589" t="s">
        <v>71</v>
      </c>
      <c r="M589" t="s">
        <v>96</v>
      </c>
      <c r="O589" s="183">
        <f t="shared" si="74"/>
        <v>100</v>
      </c>
      <c r="P589" s="183" t="str">
        <f t="shared" si="75"/>
        <v>*</v>
      </c>
      <c r="Q589" s="183">
        <f t="shared" si="76"/>
        <v>0</v>
      </c>
      <c r="R589" s="183">
        <f t="shared" si="77"/>
        <v>10</v>
      </c>
      <c r="S589" s="183" t="str">
        <f t="shared" si="78"/>
        <v>*</v>
      </c>
      <c r="T589" s="183" t="str">
        <f t="shared" si="79"/>
        <v>*</v>
      </c>
      <c r="U589" s="183">
        <f t="shared" si="80"/>
        <v>110</v>
      </c>
    </row>
    <row r="590" spans="1:21">
      <c r="A590" s="183" t="str">
        <f t="shared" si="73"/>
        <v>陸側ケース⑩仁淀川町</v>
      </c>
      <c r="B590" t="s">
        <v>27</v>
      </c>
      <c r="C590">
        <v>6596.85</v>
      </c>
      <c r="D590" s="160">
        <v>26.542139987100441</v>
      </c>
      <c r="E590" s="160">
        <v>0.15758896094319619</v>
      </c>
      <c r="F590" s="160">
        <v>0</v>
      </c>
      <c r="G590" s="160">
        <v>1.5747549598435691</v>
      </c>
      <c r="H590" s="160">
        <v>0.21549624070954132</v>
      </c>
      <c r="I590" s="160">
        <v>5.5772037272193362E-3</v>
      </c>
      <c r="J590" s="160">
        <v>28.337968391380773</v>
      </c>
      <c r="K590" t="s">
        <v>38</v>
      </c>
      <c r="L590" t="s">
        <v>71</v>
      </c>
      <c r="M590" t="s">
        <v>96</v>
      </c>
      <c r="O590" s="183">
        <f t="shared" si="74"/>
        <v>30</v>
      </c>
      <c r="P590" s="183" t="str">
        <f t="shared" si="75"/>
        <v>*</v>
      </c>
      <c r="Q590" s="183">
        <f t="shared" si="76"/>
        <v>0</v>
      </c>
      <c r="R590" s="183" t="str">
        <f t="shared" si="77"/>
        <v>*</v>
      </c>
      <c r="S590" s="183" t="str">
        <f t="shared" si="78"/>
        <v>*</v>
      </c>
      <c r="T590" s="183" t="str">
        <f t="shared" si="79"/>
        <v>*</v>
      </c>
      <c r="U590" s="183">
        <f t="shared" si="80"/>
        <v>30</v>
      </c>
    </row>
    <row r="591" spans="1:21">
      <c r="A591" s="183" t="str">
        <f t="shared" si="73"/>
        <v>陸側ケース⑩中土佐町</v>
      </c>
      <c r="B591" t="s">
        <v>28</v>
      </c>
      <c r="C591">
        <v>7156.95</v>
      </c>
      <c r="D591" s="160">
        <v>110.79713370717194</v>
      </c>
      <c r="E591" s="160">
        <v>2.5201225690830951</v>
      </c>
      <c r="F591" s="160">
        <v>1953.9789794349938</v>
      </c>
      <c r="G591" s="160">
        <v>3.3123578899933266</v>
      </c>
      <c r="H591" s="160">
        <v>38.15946733742868</v>
      </c>
      <c r="I591" s="160">
        <v>9.0238055581393153E-3</v>
      </c>
      <c r="J591" s="160">
        <v>2106.2569621751459</v>
      </c>
      <c r="K591" t="s">
        <v>38</v>
      </c>
      <c r="L591" t="s">
        <v>71</v>
      </c>
      <c r="M591" t="s">
        <v>96</v>
      </c>
      <c r="O591" s="183">
        <f t="shared" si="74"/>
        <v>110</v>
      </c>
      <c r="P591" s="183" t="str">
        <f t="shared" si="75"/>
        <v>*</v>
      </c>
      <c r="Q591" s="183">
        <f t="shared" si="76"/>
        <v>2000</v>
      </c>
      <c r="R591" s="183" t="str">
        <f t="shared" si="77"/>
        <v>*</v>
      </c>
      <c r="S591" s="183">
        <f t="shared" si="78"/>
        <v>40</v>
      </c>
      <c r="T591" s="183" t="str">
        <f t="shared" si="79"/>
        <v>*</v>
      </c>
      <c r="U591" s="183">
        <f t="shared" si="80"/>
        <v>2100</v>
      </c>
    </row>
    <row r="592" spans="1:21">
      <c r="A592" s="183" t="str">
        <f t="shared" si="73"/>
        <v>陸側ケース⑩佐川町</v>
      </c>
      <c r="B592" t="s">
        <v>29</v>
      </c>
      <c r="C592">
        <v>12973.4</v>
      </c>
      <c r="D592" s="160">
        <v>76.456920675217901</v>
      </c>
      <c r="E592" s="160">
        <v>1.9801267120051778</v>
      </c>
      <c r="F592" s="160">
        <v>0</v>
      </c>
      <c r="G592" s="160">
        <v>1.3783956423664507</v>
      </c>
      <c r="H592" s="160">
        <v>1.6681386850128117</v>
      </c>
      <c r="I592" s="160">
        <v>2.9986862584577428E-2</v>
      </c>
      <c r="J592" s="160">
        <v>79.533441865181743</v>
      </c>
      <c r="K592" t="s">
        <v>38</v>
      </c>
      <c r="L592" t="s">
        <v>71</v>
      </c>
      <c r="M592" t="s">
        <v>96</v>
      </c>
      <c r="O592" s="183">
        <f t="shared" si="74"/>
        <v>80</v>
      </c>
      <c r="P592" s="183" t="str">
        <f t="shared" si="75"/>
        <v>*</v>
      </c>
      <c r="Q592" s="183">
        <f t="shared" si="76"/>
        <v>0</v>
      </c>
      <c r="R592" s="183" t="str">
        <f t="shared" si="77"/>
        <v>*</v>
      </c>
      <c r="S592" s="183" t="str">
        <f t="shared" si="78"/>
        <v>*</v>
      </c>
      <c r="T592" s="183" t="str">
        <f t="shared" si="79"/>
        <v>*</v>
      </c>
      <c r="U592" s="183">
        <f t="shared" si="80"/>
        <v>80</v>
      </c>
    </row>
    <row r="593" spans="1:21">
      <c r="A593" s="183" t="str">
        <f t="shared" si="73"/>
        <v>陸側ケース⑩越知町</v>
      </c>
      <c r="B593" t="s">
        <v>30</v>
      </c>
      <c r="C593">
        <v>6192.65</v>
      </c>
      <c r="D593" s="160">
        <v>32.427138263548365</v>
      </c>
      <c r="E593" s="160">
        <v>0.5643402889789042</v>
      </c>
      <c r="F593" s="160">
        <v>0</v>
      </c>
      <c r="G593" s="160">
        <v>0.85019544526090074</v>
      </c>
      <c r="H593" s="160">
        <v>10.463046322866614</v>
      </c>
      <c r="I593" s="160">
        <v>9.209707494876292E-3</v>
      </c>
      <c r="J593" s="160">
        <v>43.749589739170759</v>
      </c>
      <c r="K593" t="s">
        <v>38</v>
      </c>
      <c r="L593" t="s">
        <v>71</v>
      </c>
      <c r="M593" t="s">
        <v>96</v>
      </c>
      <c r="O593" s="183">
        <f t="shared" si="74"/>
        <v>30</v>
      </c>
      <c r="P593" s="183" t="str">
        <f t="shared" si="75"/>
        <v>*</v>
      </c>
      <c r="Q593" s="183">
        <f t="shared" si="76"/>
        <v>0</v>
      </c>
      <c r="R593" s="183" t="str">
        <f t="shared" si="77"/>
        <v>*</v>
      </c>
      <c r="S593" s="183">
        <f t="shared" si="78"/>
        <v>10</v>
      </c>
      <c r="T593" s="183" t="str">
        <f t="shared" si="79"/>
        <v>*</v>
      </c>
      <c r="U593" s="183">
        <f t="shared" si="80"/>
        <v>40</v>
      </c>
    </row>
    <row r="594" spans="1:21">
      <c r="A594" s="183" t="str">
        <f t="shared" si="73"/>
        <v>陸側ケース⑩檮原町</v>
      </c>
      <c r="B594" t="s">
        <v>31</v>
      </c>
      <c r="C594">
        <v>3984</v>
      </c>
      <c r="D594" s="160">
        <v>29.710799553388739</v>
      </c>
      <c r="E594" s="160">
        <v>0.14735621890958039</v>
      </c>
      <c r="F594" s="160">
        <v>0</v>
      </c>
      <c r="G594" s="160">
        <v>1.3635145481327142</v>
      </c>
      <c r="H594" s="160">
        <v>0.40177818482453831</v>
      </c>
      <c r="I594" s="160">
        <v>4.3385688556599536E-3</v>
      </c>
      <c r="J594" s="160">
        <v>31.48043085520165</v>
      </c>
      <c r="K594" t="s">
        <v>38</v>
      </c>
      <c r="L594" t="s">
        <v>71</v>
      </c>
      <c r="M594" t="s">
        <v>96</v>
      </c>
      <c r="O594" s="183">
        <f t="shared" si="74"/>
        <v>30</v>
      </c>
      <c r="P594" s="183" t="str">
        <f t="shared" si="75"/>
        <v>*</v>
      </c>
      <c r="Q594" s="183">
        <f t="shared" si="76"/>
        <v>0</v>
      </c>
      <c r="R594" s="183" t="str">
        <f t="shared" si="77"/>
        <v>*</v>
      </c>
      <c r="S594" s="183" t="str">
        <f t="shared" si="78"/>
        <v>*</v>
      </c>
      <c r="T594" s="183" t="str">
        <f t="shared" si="79"/>
        <v>*</v>
      </c>
      <c r="U594" s="183">
        <f t="shared" si="80"/>
        <v>30</v>
      </c>
    </row>
    <row r="595" spans="1:21">
      <c r="A595" s="183" t="str">
        <f t="shared" si="73"/>
        <v>陸側ケース⑩日高村</v>
      </c>
      <c r="B595" t="s">
        <v>32</v>
      </c>
      <c r="C595">
        <v>5197.3999999999996</v>
      </c>
      <c r="D595" s="160">
        <v>14.004886097602188</v>
      </c>
      <c r="E595" s="160">
        <v>0.29397992128535821</v>
      </c>
      <c r="F595" s="160">
        <v>0</v>
      </c>
      <c r="G595" s="160">
        <v>0.82657282655613473</v>
      </c>
      <c r="H595" s="160">
        <v>0.11104901883406447</v>
      </c>
      <c r="I595" s="160">
        <v>6.8461858947005891E-3</v>
      </c>
      <c r="J595" s="160">
        <v>14.949354128887087</v>
      </c>
      <c r="K595" t="s">
        <v>38</v>
      </c>
      <c r="L595" t="s">
        <v>71</v>
      </c>
      <c r="M595" t="s">
        <v>96</v>
      </c>
      <c r="O595" s="183">
        <f t="shared" si="74"/>
        <v>10</v>
      </c>
      <c r="P595" s="183" t="str">
        <f t="shared" si="75"/>
        <v>*</v>
      </c>
      <c r="Q595" s="183">
        <f t="shared" si="76"/>
        <v>0</v>
      </c>
      <c r="R595" s="183" t="str">
        <f t="shared" si="77"/>
        <v>*</v>
      </c>
      <c r="S595" s="183" t="str">
        <f t="shared" si="78"/>
        <v>*</v>
      </c>
      <c r="T595" s="183" t="str">
        <f t="shared" si="79"/>
        <v>*</v>
      </c>
      <c r="U595" s="183">
        <f t="shared" si="80"/>
        <v>10</v>
      </c>
    </row>
    <row r="596" spans="1:21">
      <c r="A596" s="183" t="str">
        <f t="shared" si="73"/>
        <v>陸側ケース⑩津野町</v>
      </c>
      <c r="B596" t="s">
        <v>33</v>
      </c>
      <c r="C596">
        <v>5948.75</v>
      </c>
      <c r="D596" s="160">
        <v>54.736841465415672</v>
      </c>
      <c r="E596" s="160">
        <v>0.65840861229247427</v>
      </c>
      <c r="F596" s="160">
        <v>0</v>
      </c>
      <c r="G596" s="160">
        <v>2.887997216214782</v>
      </c>
      <c r="H596" s="160">
        <v>1.4935258271301848</v>
      </c>
      <c r="I596" s="160">
        <v>8.3409636760980767E-3</v>
      </c>
      <c r="J596" s="160">
        <v>59.12670547243674</v>
      </c>
      <c r="K596" t="s">
        <v>38</v>
      </c>
      <c r="L596" t="s">
        <v>71</v>
      </c>
      <c r="M596" t="s">
        <v>96</v>
      </c>
      <c r="O596" s="183">
        <f t="shared" si="74"/>
        <v>50</v>
      </c>
      <c r="P596" s="183" t="str">
        <f t="shared" si="75"/>
        <v>*</v>
      </c>
      <c r="Q596" s="183">
        <f t="shared" si="76"/>
        <v>0</v>
      </c>
      <c r="R596" s="183" t="str">
        <f t="shared" si="77"/>
        <v>*</v>
      </c>
      <c r="S596" s="183" t="str">
        <f t="shared" si="78"/>
        <v>*</v>
      </c>
      <c r="T596" s="183" t="str">
        <f t="shared" si="79"/>
        <v>*</v>
      </c>
      <c r="U596" s="183">
        <f t="shared" si="80"/>
        <v>60</v>
      </c>
    </row>
    <row r="597" spans="1:21">
      <c r="A597" s="183" t="str">
        <f t="shared" si="73"/>
        <v>陸側ケース⑩四万十町</v>
      </c>
      <c r="B597" t="s">
        <v>34</v>
      </c>
      <c r="C597">
        <v>18746.650000000001</v>
      </c>
      <c r="D597" s="160">
        <v>261.27789732660023</v>
      </c>
      <c r="E597" s="160">
        <v>6.7981422963545972</v>
      </c>
      <c r="F597" s="160">
        <v>298.27630092775917</v>
      </c>
      <c r="G597" s="160">
        <v>6.4877102751110503</v>
      </c>
      <c r="H597" s="160">
        <v>19.782654302804776</v>
      </c>
      <c r="I597" s="160">
        <v>2.5842072959832197E-2</v>
      </c>
      <c r="J597" s="160">
        <v>585.85040490523488</v>
      </c>
      <c r="K597" t="s">
        <v>38</v>
      </c>
      <c r="L597" t="s">
        <v>71</v>
      </c>
      <c r="M597" t="s">
        <v>96</v>
      </c>
      <c r="O597" s="183">
        <f t="shared" si="74"/>
        <v>260</v>
      </c>
      <c r="P597" s="183">
        <f t="shared" si="75"/>
        <v>10</v>
      </c>
      <c r="Q597" s="183">
        <f t="shared" si="76"/>
        <v>300</v>
      </c>
      <c r="R597" s="183">
        <f t="shared" si="77"/>
        <v>10</v>
      </c>
      <c r="S597" s="183">
        <f t="shared" si="78"/>
        <v>20</v>
      </c>
      <c r="T597" s="183" t="str">
        <f t="shared" si="79"/>
        <v>*</v>
      </c>
      <c r="U597" s="183">
        <f t="shared" si="80"/>
        <v>590</v>
      </c>
    </row>
    <row r="598" spans="1:21">
      <c r="A598" s="183" t="str">
        <f t="shared" si="73"/>
        <v>陸側ケース⑩大月町</v>
      </c>
      <c r="B598" t="s">
        <v>35</v>
      </c>
      <c r="C598">
        <v>5516.5</v>
      </c>
      <c r="D598" s="160">
        <v>9.852986375386992E-2</v>
      </c>
      <c r="E598" s="160">
        <v>0.14577213698566396</v>
      </c>
      <c r="F598" s="160">
        <v>210.1906242724308</v>
      </c>
      <c r="G598" s="160">
        <v>2.7545703362606228E-2</v>
      </c>
      <c r="H598" s="160">
        <v>3.8395723987198803E-3</v>
      </c>
      <c r="I598" s="160">
        <v>1.179906633694827E-3</v>
      </c>
      <c r="J598" s="160">
        <v>210.32171931857971</v>
      </c>
      <c r="K598" t="s">
        <v>38</v>
      </c>
      <c r="L598" t="s">
        <v>71</v>
      </c>
      <c r="M598" t="s">
        <v>96</v>
      </c>
      <c r="O598" s="183" t="str">
        <f t="shared" si="74"/>
        <v>*</v>
      </c>
      <c r="P598" s="183" t="str">
        <f t="shared" si="75"/>
        <v>*</v>
      </c>
      <c r="Q598" s="183">
        <f t="shared" si="76"/>
        <v>210</v>
      </c>
      <c r="R598" s="183" t="str">
        <f t="shared" si="77"/>
        <v>*</v>
      </c>
      <c r="S598" s="183" t="str">
        <f t="shared" si="78"/>
        <v>*</v>
      </c>
      <c r="T598" s="183" t="str">
        <f t="shared" si="79"/>
        <v>*</v>
      </c>
      <c r="U598" s="183">
        <f t="shared" si="80"/>
        <v>210</v>
      </c>
    </row>
    <row r="599" spans="1:21">
      <c r="A599" s="183" t="str">
        <f t="shared" si="73"/>
        <v>陸側ケース⑩三原村</v>
      </c>
      <c r="B599" t="s">
        <v>36</v>
      </c>
      <c r="C599">
        <v>1597.8</v>
      </c>
      <c r="D599" s="160">
        <v>1.81801189758688</v>
      </c>
      <c r="E599" s="160">
        <v>0.10691106494959719</v>
      </c>
      <c r="F599" s="160">
        <v>0</v>
      </c>
      <c r="G599" s="160">
        <v>7.5499233896734894E-2</v>
      </c>
      <c r="H599" s="160">
        <v>2.717729749143068E-2</v>
      </c>
      <c r="I599" s="160">
        <v>1.0542982646329321E-3</v>
      </c>
      <c r="J599" s="160">
        <v>1.9217427272396783</v>
      </c>
      <c r="K599" t="s">
        <v>38</v>
      </c>
      <c r="L599" t="s">
        <v>71</v>
      </c>
      <c r="M599" t="s">
        <v>96</v>
      </c>
      <c r="O599" s="183" t="str">
        <f t="shared" si="74"/>
        <v>*</v>
      </c>
      <c r="P599" s="183" t="str">
        <f t="shared" si="75"/>
        <v>*</v>
      </c>
      <c r="Q599" s="183">
        <f t="shared" si="76"/>
        <v>0</v>
      </c>
      <c r="R599" s="183" t="str">
        <f t="shared" si="77"/>
        <v>*</v>
      </c>
      <c r="S599" s="183" t="str">
        <f t="shared" si="78"/>
        <v>*</v>
      </c>
      <c r="T599" s="183" t="str">
        <f t="shared" si="79"/>
        <v>*</v>
      </c>
      <c r="U599" s="183" t="str">
        <f t="shared" si="80"/>
        <v>*</v>
      </c>
    </row>
    <row r="600" spans="1:21">
      <c r="A600" s="183" t="str">
        <f t="shared" si="73"/>
        <v>陸側ケース⑩黒潮町</v>
      </c>
      <c r="B600" t="s">
        <v>37</v>
      </c>
      <c r="C600">
        <v>11552.849999999999</v>
      </c>
      <c r="D600" s="160">
        <v>123.66278138680232</v>
      </c>
      <c r="E600" s="160">
        <v>4.5253618302484666</v>
      </c>
      <c r="F600" s="160">
        <v>1973.0778813946674</v>
      </c>
      <c r="G600" s="160">
        <v>4.3521646493520105</v>
      </c>
      <c r="H600" s="160">
        <v>12.537781147018274</v>
      </c>
      <c r="I600" s="160">
        <v>2.4037783357397677E-2</v>
      </c>
      <c r="J600" s="160">
        <v>2113.6546463611976</v>
      </c>
      <c r="K600" t="s">
        <v>38</v>
      </c>
      <c r="L600" t="s">
        <v>71</v>
      </c>
      <c r="M600" t="s">
        <v>96</v>
      </c>
      <c r="O600" s="183">
        <f t="shared" si="74"/>
        <v>120</v>
      </c>
      <c r="P600" s="183" t="str">
        <f t="shared" si="75"/>
        <v>*</v>
      </c>
      <c r="Q600" s="183">
        <f t="shared" si="76"/>
        <v>2000</v>
      </c>
      <c r="R600" s="183" t="str">
        <f t="shared" si="77"/>
        <v>*</v>
      </c>
      <c r="S600" s="183">
        <f t="shared" si="78"/>
        <v>10</v>
      </c>
      <c r="T600" s="183" t="str">
        <f t="shared" si="79"/>
        <v>*</v>
      </c>
      <c r="U600" s="183">
        <f t="shared" si="80"/>
        <v>2100</v>
      </c>
    </row>
    <row r="601" spans="1:21">
      <c r="A601" s="183" t="str">
        <f t="shared" si="73"/>
        <v>陸側ケース⑩合計</v>
      </c>
      <c r="B601" t="s">
        <v>84</v>
      </c>
      <c r="C601">
        <v>763820.94999999984</v>
      </c>
      <c r="D601" s="160">
        <v>4711.1861580752166</v>
      </c>
      <c r="E601" s="160">
        <v>193.28241490922846</v>
      </c>
      <c r="F601" s="160">
        <v>18126.484819043562</v>
      </c>
      <c r="G601" s="160">
        <v>95.913757153407033</v>
      </c>
      <c r="H601" s="160">
        <v>1117.3651328717574</v>
      </c>
      <c r="I601" s="160">
        <v>4.5254915803818347</v>
      </c>
      <c r="J601" s="160">
        <v>24055.475358724318</v>
      </c>
      <c r="K601" t="s">
        <v>38</v>
      </c>
      <c r="L601" t="s">
        <v>71</v>
      </c>
      <c r="M601" t="s">
        <v>96</v>
      </c>
      <c r="O601" s="183">
        <f t="shared" si="74"/>
        <v>4700</v>
      </c>
      <c r="P601" s="183">
        <f t="shared" si="75"/>
        <v>190</v>
      </c>
      <c r="Q601" s="183">
        <f t="shared" si="76"/>
        <v>18000</v>
      </c>
      <c r="R601" s="183">
        <f t="shared" si="77"/>
        <v>100</v>
      </c>
      <c r="S601" s="183">
        <f t="shared" si="78"/>
        <v>1100</v>
      </c>
      <c r="T601" s="183" t="str">
        <f t="shared" si="79"/>
        <v>*</v>
      </c>
      <c r="U601" s="183">
        <f t="shared" si="80"/>
        <v>24000</v>
      </c>
    </row>
    <row r="602" spans="1:21">
      <c r="A602" s="183" t="str">
        <f t="shared" si="73"/>
        <v/>
      </c>
      <c r="D602" s="160"/>
      <c r="E602" s="160"/>
      <c r="F602" s="160"/>
      <c r="G602" s="160"/>
      <c r="H602" s="160"/>
      <c r="I602" s="160"/>
      <c r="J602" s="160"/>
      <c r="O602" s="183">
        <f t="shared" si="74"/>
        <v>0</v>
      </c>
      <c r="P602" s="183">
        <f t="shared" si="75"/>
        <v>0</v>
      </c>
      <c r="Q602" s="183">
        <f t="shared" si="76"/>
        <v>0</v>
      </c>
      <c r="R602" s="183">
        <f t="shared" si="77"/>
        <v>0</v>
      </c>
      <c r="S602" s="183">
        <f t="shared" si="78"/>
        <v>0</v>
      </c>
      <c r="T602" s="183">
        <f t="shared" si="79"/>
        <v>0</v>
      </c>
      <c r="U602" s="183">
        <f t="shared" si="80"/>
        <v>0</v>
      </c>
    </row>
    <row r="603" spans="1:21">
      <c r="A603" s="183" t="str">
        <f t="shared" si="73"/>
        <v>東側ケース④高知市</v>
      </c>
      <c r="B603" t="s">
        <v>4</v>
      </c>
      <c r="C603">
        <v>343393</v>
      </c>
      <c r="D603" s="160">
        <v>687.75728397949399</v>
      </c>
      <c r="E603" s="160">
        <v>62.058048050167386</v>
      </c>
      <c r="F603" s="160">
        <v>7681.4355500956844</v>
      </c>
      <c r="G603" s="160">
        <v>11.802749090457548</v>
      </c>
      <c r="H603" s="160">
        <v>26.620739523021836</v>
      </c>
      <c r="I603" s="160">
        <v>9.2437563306570995E-4</v>
      </c>
      <c r="J603" s="160">
        <v>8407.6172470642887</v>
      </c>
      <c r="K603" t="s">
        <v>39</v>
      </c>
      <c r="L603" t="s">
        <v>67</v>
      </c>
      <c r="M603" t="s">
        <v>83</v>
      </c>
      <c r="O603" s="183">
        <f t="shared" si="74"/>
        <v>690</v>
      </c>
      <c r="P603" s="183">
        <f t="shared" si="75"/>
        <v>60</v>
      </c>
      <c r="Q603" s="183">
        <f t="shared" si="76"/>
        <v>7700</v>
      </c>
      <c r="R603" s="183">
        <f t="shared" si="77"/>
        <v>10</v>
      </c>
      <c r="S603" s="183">
        <f t="shared" si="78"/>
        <v>30</v>
      </c>
      <c r="T603" s="183" t="str">
        <f t="shared" si="79"/>
        <v>*</v>
      </c>
      <c r="U603" s="183">
        <f t="shared" si="80"/>
        <v>8400</v>
      </c>
    </row>
    <row r="604" spans="1:21">
      <c r="A604" s="183" t="str">
        <f t="shared" si="73"/>
        <v>東側ケース④室戸市</v>
      </c>
      <c r="B604" t="s">
        <v>5</v>
      </c>
      <c r="C604">
        <v>15210</v>
      </c>
      <c r="D604" s="160">
        <v>515.19582733514005</v>
      </c>
      <c r="E604" s="160">
        <v>18.978159340400524</v>
      </c>
      <c r="F604" s="160">
        <v>3159.4354766810497</v>
      </c>
      <c r="G604" s="160">
        <v>14.053638866485425</v>
      </c>
      <c r="H604" s="160">
        <v>113.84641538951092</v>
      </c>
      <c r="I604" s="160">
        <v>4.3899545980878639E-5</v>
      </c>
      <c r="J604" s="160">
        <v>3802.5314021717327</v>
      </c>
      <c r="K604" t="s">
        <v>39</v>
      </c>
      <c r="L604" t="s">
        <v>67</v>
      </c>
      <c r="M604" t="s">
        <v>83</v>
      </c>
      <c r="O604" s="183">
        <f t="shared" si="74"/>
        <v>520</v>
      </c>
      <c r="P604" s="183">
        <f t="shared" si="75"/>
        <v>20</v>
      </c>
      <c r="Q604" s="183">
        <f t="shared" si="76"/>
        <v>3200</v>
      </c>
      <c r="R604" s="183">
        <f t="shared" si="77"/>
        <v>10</v>
      </c>
      <c r="S604" s="183">
        <f t="shared" si="78"/>
        <v>110</v>
      </c>
      <c r="T604" s="183" t="str">
        <f t="shared" si="79"/>
        <v>*</v>
      </c>
      <c r="U604" s="183">
        <f t="shared" si="80"/>
        <v>3800</v>
      </c>
    </row>
    <row r="605" spans="1:21">
      <c r="A605" s="183" t="str">
        <f t="shared" si="73"/>
        <v>東側ケース④安芸市</v>
      </c>
      <c r="B605" t="s">
        <v>6</v>
      </c>
      <c r="C605">
        <v>19547</v>
      </c>
      <c r="D605" s="160">
        <v>391.14346749500857</v>
      </c>
      <c r="E605" s="160">
        <v>20.971351270439218</v>
      </c>
      <c r="F605" s="160">
        <v>668.7024559432009</v>
      </c>
      <c r="G605" s="160">
        <v>5.4090079051596822</v>
      </c>
      <c r="H605" s="160">
        <v>102.81249678505174</v>
      </c>
      <c r="I605" s="160">
        <v>6.5053967404104444E-5</v>
      </c>
      <c r="J605" s="160">
        <v>1168.067493182388</v>
      </c>
      <c r="K605" t="s">
        <v>39</v>
      </c>
      <c r="L605" t="s">
        <v>67</v>
      </c>
      <c r="M605" t="s">
        <v>83</v>
      </c>
      <c r="O605" s="183">
        <f t="shared" si="74"/>
        <v>390</v>
      </c>
      <c r="P605" s="183">
        <f t="shared" si="75"/>
        <v>20</v>
      </c>
      <c r="Q605" s="183">
        <f t="shared" si="76"/>
        <v>670</v>
      </c>
      <c r="R605" s="183">
        <f t="shared" si="77"/>
        <v>10</v>
      </c>
      <c r="S605" s="183">
        <f t="shared" si="78"/>
        <v>100</v>
      </c>
      <c r="T605" s="183" t="str">
        <f t="shared" si="79"/>
        <v>*</v>
      </c>
      <c r="U605" s="183">
        <f t="shared" si="80"/>
        <v>1200</v>
      </c>
    </row>
    <row r="606" spans="1:21">
      <c r="A606" s="183" t="str">
        <f t="shared" si="73"/>
        <v>東側ケース④南国市</v>
      </c>
      <c r="B606" t="s">
        <v>7</v>
      </c>
      <c r="C606">
        <v>49472</v>
      </c>
      <c r="D606" s="160">
        <v>154.67628251836368</v>
      </c>
      <c r="E606" s="160">
        <v>8.3372589506709875</v>
      </c>
      <c r="F606" s="160">
        <v>2675.6233166866909</v>
      </c>
      <c r="G606" s="160">
        <v>0.67732822227874168</v>
      </c>
      <c r="H606" s="160">
        <v>1.4188631422928892</v>
      </c>
      <c r="I606" s="160">
        <v>1.1555233541750339E-4</v>
      </c>
      <c r="J606" s="160">
        <v>2832.3959061219621</v>
      </c>
      <c r="K606" t="s">
        <v>39</v>
      </c>
      <c r="L606" t="s">
        <v>67</v>
      </c>
      <c r="M606" t="s">
        <v>83</v>
      </c>
      <c r="O606" s="183">
        <f t="shared" si="74"/>
        <v>150</v>
      </c>
      <c r="P606" s="183">
        <f t="shared" si="75"/>
        <v>10</v>
      </c>
      <c r="Q606" s="183">
        <f t="shared" si="76"/>
        <v>2700</v>
      </c>
      <c r="R606" s="183" t="str">
        <f t="shared" si="77"/>
        <v>*</v>
      </c>
      <c r="S606" s="183" t="str">
        <f t="shared" si="78"/>
        <v>*</v>
      </c>
      <c r="T606" s="183" t="str">
        <f t="shared" si="79"/>
        <v>*</v>
      </c>
      <c r="U606" s="183">
        <f t="shared" si="80"/>
        <v>2800</v>
      </c>
    </row>
    <row r="607" spans="1:21">
      <c r="A607" s="183" t="str">
        <f t="shared" si="73"/>
        <v>東側ケース④土佐市</v>
      </c>
      <c r="B607" t="s">
        <v>8</v>
      </c>
      <c r="C607">
        <v>28686</v>
      </c>
      <c r="D607" s="160">
        <v>87.398431044234982</v>
      </c>
      <c r="E607" s="160">
        <v>5.9702613152605242</v>
      </c>
      <c r="F607" s="160">
        <v>2327.9646400140764</v>
      </c>
      <c r="G607" s="160">
        <v>2.9281551915140267</v>
      </c>
      <c r="H607" s="160">
        <v>1.1892328574198867</v>
      </c>
      <c r="I607" s="160">
        <v>4.5192121871458851E-5</v>
      </c>
      <c r="J607" s="160">
        <v>2419.4805042993676</v>
      </c>
      <c r="K607" t="s">
        <v>39</v>
      </c>
      <c r="L607" t="s">
        <v>67</v>
      </c>
      <c r="M607" t="s">
        <v>83</v>
      </c>
      <c r="O607" s="183">
        <f t="shared" si="74"/>
        <v>90</v>
      </c>
      <c r="P607" s="183">
        <f t="shared" si="75"/>
        <v>10</v>
      </c>
      <c r="Q607" s="183">
        <f t="shared" si="76"/>
        <v>2300</v>
      </c>
      <c r="R607" s="183" t="str">
        <f t="shared" si="77"/>
        <v>*</v>
      </c>
      <c r="S607" s="183" t="str">
        <f t="shared" si="78"/>
        <v>*</v>
      </c>
      <c r="T607" s="183" t="str">
        <f t="shared" si="79"/>
        <v>*</v>
      </c>
      <c r="U607" s="183">
        <f t="shared" si="80"/>
        <v>2400</v>
      </c>
    </row>
    <row r="608" spans="1:21">
      <c r="A608" s="183" t="str">
        <f t="shared" si="73"/>
        <v>東側ケース④須崎市</v>
      </c>
      <c r="B608" t="s">
        <v>9</v>
      </c>
      <c r="C608">
        <v>24698</v>
      </c>
      <c r="D608" s="160">
        <v>35.457813019485386</v>
      </c>
      <c r="E608" s="160">
        <v>2.7457016682198665</v>
      </c>
      <c r="F608" s="160">
        <v>3483.7003271494114</v>
      </c>
      <c r="G608" s="160">
        <v>1.7023885217443104</v>
      </c>
      <c r="H608" s="160">
        <v>1.8925265811632017</v>
      </c>
      <c r="I608" s="160">
        <v>2.115669257435987E-5</v>
      </c>
      <c r="J608" s="160">
        <v>3522.753076428497</v>
      </c>
      <c r="K608" t="s">
        <v>39</v>
      </c>
      <c r="L608" t="s">
        <v>67</v>
      </c>
      <c r="M608" t="s">
        <v>83</v>
      </c>
      <c r="O608" s="183">
        <f t="shared" si="74"/>
        <v>40</v>
      </c>
      <c r="P608" s="183" t="str">
        <f t="shared" si="75"/>
        <v>*</v>
      </c>
      <c r="Q608" s="183">
        <f t="shared" si="76"/>
        <v>3500</v>
      </c>
      <c r="R608" s="183" t="str">
        <f t="shared" si="77"/>
        <v>*</v>
      </c>
      <c r="S608" s="183" t="str">
        <f t="shared" si="78"/>
        <v>*</v>
      </c>
      <c r="T608" s="183" t="str">
        <f t="shared" si="79"/>
        <v>*</v>
      </c>
      <c r="U608" s="183">
        <f t="shared" si="80"/>
        <v>3500</v>
      </c>
    </row>
    <row r="609" spans="1:21">
      <c r="A609" s="183" t="str">
        <f t="shared" si="73"/>
        <v>東側ケース④宿毛市</v>
      </c>
      <c r="B609" t="s">
        <v>10</v>
      </c>
      <c r="C609">
        <v>22610</v>
      </c>
      <c r="D609" s="160">
        <v>2.6623019168690618</v>
      </c>
      <c r="E609" s="160">
        <v>0.98970720928469902</v>
      </c>
      <c r="F609" s="160">
        <v>2260.9579806447414</v>
      </c>
      <c r="G609" s="160">
        <v>0.1771889349390581</v>
      </c>
      <c r="H609" s="160">
        <v>6.3822334225751051E-2</v>
      </c>
      <c r="I609" s="160">
        <v>9.9738650623882376E-6</v>
      </c>
      <c r="J609" s="160">
        <v>2263.8613038046401</v>
      </c>
      <c r="K609" t="s">
        <v>39</v>
      </c>
      <c r="L609" t="s">
        <v>67</v>
      </c>
      <c r="M609" t="s">
        <v>83</v>
      </c>
      <c r="O609" s="183" t="str">
        <f t="shared" si="74"/>
        <v>*</v>
      </c>
      <c r="P609" s="183" t="str">
        <f t="shared" si="75"/>
        <v>*</v>
      </c>
      <c r="Q609" s="183">
        <f t="shared" si="76"/>
        <v>2300</v>
      </c>
      <c r="R609" s="183" t="str">
        <f t="shared" si="77"/>
        <v>*</v>
      </c>
      <c r="S609" s="183" t="str">
        <f t="shared" si="78"/>
        <v>*</v>
      </c>
      <c r="T609" s="183" t="str">
        <f t="shared" si="79"/>
        <v>*</v>
      </c>
      <c r="U609" s="183">
        <f t="shared" si="80"/>
        <v>2300</v>
      </c>
    </row>
    <row r="610" spans="1:21">
      <c r="A610" s="183" t="str">
        <f t="shared" si="73"/>
        <v>東側ケース④土佐清水市</v>
      </c>
      <c r="B610" t="s">
        <v>11</v>
      </c>
      <c r="C610">
        <v>16029</v>
      </c>
      <c r="D610" s="160">
        <v>91.752940740105146</v>
      </c>
      <c r="E610" s="160">
        <v>5.6704729644774021</v>
      </c>
      <c r="F610" s="160">
        <v>2187.2018753293542</v>
      </c>
      <c r="G610" s="160">
        <v>2.9680583487488676</v>
      </c>
      <c r="H610" s="160">
        <v>4.0416532004746548</v>
      </c>
      <c r="I610" s="160">
        <v>1.6296900274250816E-5</v>
      </c>
      <c r="J610" s="160">
        <v>2285.9645439155834</v>
      </c>
      <c r="K610" t="s">
        <v>39</v>
      </c>
      <c r="L610" t="s">
        <v>67</v>
      </c>
      <c r="M610" t="s">
        <v>83</v>
      </c>
      <c r="O610" s="183">
        <f t="shared" si="74"/>
        <v>90</v>
      </c>
      <c r="P610" s="183">
        <f t="shared" si="75"/>
        <v>10</v>
      </c>
      <c r="Q610" s="183">
        <f t="shared" si="76"/>
        <v>2200</v>
      </c>
      <c r="R610" s="183" t="str">
        <f t="shared" si="77"/>
        <v>*</v>
      </c>
      <c r="S610" s="183" t="str">
        <f t="shared" si="78"/>
        <v>*</v>
      </c>
      <c r="T610" s="183" t="str">
        <f t="shared" si="79"/>
        <v>*</v>
      </c>
      <c r="U610" s="183">
        <f t="shared" si="80"/>
        <v>2300</v>
      </c>
    </row>
    <row r="611" spans="1:21">
      <c r="A611" s="183" t="str">
        <f t="shared" si="73"/>
        <v>東側ケース④四万十市</v>
      </c>
      <c r="B611" t="s">
        <v>12</v>
      </c>
      <c r="C611">
        <v>35933</v>
      </c>
      <c r="D611" s="160">
        <v>80.736931290360033</v>
      </c>
      <c r="E611" s="160">
        <v>5.715444605657547</v>
      </c>
      <c r="F611" s="160">
        <v>607.64936611641315</v>
      </c>
      <c r="G611" s="160">
        <v>3.8381406901513184</v>
      </c>
      <c r="H611" s="160">
        <v>1.0168867456607225</v>
      </c>
      <c r="I611" s="160">
        <v>2.3661692179671161E-5</v>
      </c>
      <c r="J611" s="160">
        <v>693.24134850427743</v>
      </c>
      <c r="K611" t="s">
        <v>39</v>
      </c>
      <c r="L611" t="s">
        <v>67</v>
      </c>
      <c r="M611" t="s">
        <v>83</v>
      </c>
      <c r="O611" s="183">
        <f t="shared" si="74"/>
        <v>80</v>
      </c>
      <c r="P611" s="183">
        <f t="shared" si="75"/>
        <v>10</v>
      </c>
      <c r="Q611" s="183">
        <f t="shared" si="76"/>
        <v>610</v>
      </c>
      <c r="R611" s="183" t="str">
        <f t="shared" si="77"/>
        <v>*</v>
      </c>
      <c r="S611" s="183" t="str">
        <f t="shared" si="78"/>
        <v>*</v>
      </c>
      <c r="T611" s="183" t="str">
        <f t="shared" si="79"/>
        <v>*</v>
      </c>
      <c r="U611" s="183">
        <f t="shared" si="80"/>
        <v>690</v>
      </c>
    </row>
    <row r="612" spans="1:21">
      <c r="A612" s="183" t="str">
        <f t="shared" si="73"/>
        <v>東側ケース④香南市</v>
      </c>
      <c r="B612" t="s">
        <v>13</v>
      </c>
      <c r="C612">
        <v>33830</v>
      </c>
      <c r="D612" s="160">
        <v>129.72904252337389</v>
      </c>
      <c r="E612" s="160">
        <v>8.1750398602419008</v>
      </c>
      <c r="F612" s="160">
        <v>1880.9504901451771</v>
      </c>
      <c r="G612" s="160">
        <v>1.324982367137709</v>
      </c>
      <c r="H612" s="160">
        <v>1.1831250964727029</v>
      </c>
      <c r="I612" s="160">
        <v>6.8777208141738676E-5</v>
      </c>
      <c r="J612" s="160">
        <v>2013.1877089093693</v>
      </c>
      <c r="K612" t="s">
        <v>39</v>
      </c>
      <c r="L612" t="s">
        <v>67</v>
      </c>
      <c r="M612" t="s">
        <v>83</v>
      </c>
      <c r="O612" s="183">
        <f t="shared" si="74"/>
        <v>130</v>
      </c>
      <c r="P612" s="183">
        <f t="shared" si="75"/>
        <v>10</v>
      </c>
      <c r="Q612" s="183">
        <f t="shared" si="76"/>
        <v>1900</v>
      </c>
      <c r="R612" s="183" t="str">
        <f t="shared" si="77"/>
        <v>*</v>
      </c>
      <c r="S612" s="183" t="str">
        <f t="shared" si="78"/>
        <v>*</v>
      </c>
      <c r="T612" s="183" t="str">
        <f t="shared" si="79"/>
        <v>*</v>
      </c>
      <c r="U612" s="183">
        <f t="shared" si="80"/>
        <v>2000</v>
      </c>
    </row>
    <row r="613" spans="1:21">
      <c r="A613" s="183" t="str">
        <f t="shared" si="73"/>
        <v>東側ケース④香美市</v>
      </c>
      <c r="B613" t="s">
        <v>14</v>
      </c>
      <c r="C613">
        <v>28766</v>
      </c>
      <c r="D613" s="160">
        <v>112.68148359759307</v>
      </c>
      <c r="E613" s="160">
        <v>5.3427400146764956</v>
      </c>
      <c r="F613" s="160">
        <v>0</v>
      </c>
      <c r="G613" s="160">
        <v>1.985919197041383</v>
      </c>
      <c r="H613" s="160">
        <v>6.0906957115691513</v>
      </c>
      <c r="I613" s="160">
        <v>4.4295289878131734E-5</v>
      </c>
      <c r="J613" s="160">
        <v>120.75814280149349</v>
      </c>
      <c r="K613" t="s">
        <v>39</v>
      </c>
      <c r="L613" t="s">
        <v>67</v>
      </c>
      <c r="M613" t="s">
        <v>83</v>
      </c>
      <c r="O613" s="183">
        <f t="shared" si="74"/>
        <v>110</v>
      </c>
      <c r="P613" s="183">
        <f t="shared" si="75"/>
        <v>10</v>
      </c>
      <c r="Q613" s="183">
        <f t="shared" si="76"/>
        <v>0</v>
      </c>
      <c r="R613" s="183" t="str">
        <f t="shared" si="77"/>
        <v>*</v>
      </c>
      <c r="S613" s="183">
        <f t="shared" si="78"/>
        <v>10</v>
      </c>
      <c r="T613" s="183" t="str">
        <f t="shared" si="79"/>
        <v>*</v>
      </c>
      <c r="U613" s="183">
        <f t="shared" si="80"/>
        <v>120</v>
      </c>
    </row>
    <row r="614" spans="1:21">
      <c r="A614" s="183" t="str">
        <f t="shared" si="73"/>
        <v>東側ケース④東洋町</v>
      </c>
      <c r="B614" t="s">
        <v>15</v>
      </c>
      <c r="C614">
        <v>2947</v>
      </c>
      <c r="D614" s="160">
        <v>57.956362659510191</v>
      </c>
      <c r="E614" s="160">
        <v>1.2831480093295551</v>
      </c>
      <c r="F614" s="160">
        <v>1005.1068836986768</v>
      </c>
      <c r="G614" s="160">
        <v>2.14695912094064</v>
      </c>
      <c r="H614" s="160">
        <v>4.9988810264233052</v>
      </c>
      <c r="I614" s="160">
        <v>6.0390989195596934E-6</v>
      </c>
      <c r="J614" s="160">
        <v>1070.2090925446498</v>
      </c>
      <c r="K614" t="s">
        <v>39</v>
      </c>
      <c r="L614" t="s">
        <v>67</v>
      </c>
      <c r="M614" t="s">
        <v>83</v>
      </c>
      <c r="O614" s="183">
        <f t="shared" si="74"/>
        <v>60</v>
      </c>
      <c r="P614" s="183" t="str">
        <f t="shared" si="75"/>
        <v>*</v>
      </c>
      <c r="Q614" s="183">
        <f t="shared" si="76"/>
        <v>1000</v>
      </c>
      <c r="R614" s="183" t="str">
        <f t="shared" si="77"/>
        <v>*</v>
      </c>
      <c r="S614" s="183" t="str">
        <f t="shared" si="78"/>
        <v>*</v>
      </c>
      <c r="T614" s="183" t="str">
        <f t="shared" si="79"/>
        <v>*</v>
      </c>
      <c r="U614" s="183">
        <f t="shared" si="80"/>
        <v>1100</v>
      </c>
    </row>
    <row r="615" spans="1:21">
      <c r="A615" s="183" t="str">
        <f t="shared" si="73"/>
        <v>東側ケース④奈半利町</v>
      </c>
      <c r="B615" t="s">
        <v>16</v>
      </c>
      <c r="C615">
        <v>3542</v>
      </c>
      <c r="D615" s="160">
        <v>109.28253917226958</v>
      </c>
      <c r="E615" s="160">
        <v>6.7231478198386929</v>
      </c>
      <c r="F615" s="160">
        <v>479.79713596691965</v>
      </c>
      <c r="G615" s="160">
        <v>1.8432083938544528</v>
      </c>
      <c r="H615" s="160">
        <v>25.683478006930613</v>
      </c>
      <c r="I615" s="160">
        <v>1.7451092695790388E-5</v>
      </c>
      <c r="J615" s="160">
        <v>616.606378991067</v>
      </c>
      <c r="K615" t="s">
        <v>39</v>
      </c>
      <c r="L615" t="s">
        <v>67</v>
      </c>
      <c r="M615" t="s">
        <v>83</v>
      </c>
      <c r="O615" s="183">
        <f t="shared" si="74"/>
        <v>110</v>
      </c>
      <c r="P615" s="183">
        <f t="shared" si="75"/>
        <v>10</v>
      </c>
      <c r="Q615" s="183">
        <f t="shared" si="76"/>
        <v>480</v>
      </c>
      <c r="R615" s="183" t="str">
        <f t="shared" si="77"/>
        <v>*</v>
      </c>
      <c r="S615" s="183">
        <f t="shared" si="78"/>
        <v>30</v>
      </c>
      <c r="T615" s="183" t="str">
        <f t="shared" si="79"/>
        <v>*</v>
      </c>
      <c r="U615" s="183">
        <f t="shared" si="80"/>
        <v>620</v>
      </c>
    </row>
    <row r="616" spans="1:21">
      <c r="A616" s="183" t="str">
        <f t="shared" si="73"/>
        <v>東側ケース④田野町</v>
      </c>
      <c r="B616" t="s">
        <v>17</v>
      </c>
      <c r="C616">
        <v>2932</v>
      </c>
      <c r="D616" s="160">
        <v>129.87744718458239</v>
      </c>
      <c r="E616" s="160">
        <v>6.1978971218332735</v>
      </c>
      <c r="F616" s="160">
        <v>724.43179327703785</v>
      </c>
      <c r="G616" s="160">
        <v>0.75902643783093138</v>
      </c>
      <c r="H616" s="160">
        <v>74.58595246391107</v>
      </c>
      <c r="I616" s="160">
        <v>4.2891894957616038E-5</v>
      </c>
      <c r="J616" s="160">
        <v>929.65426225525721</v>
      </c>
      <c r="K616" t="s">
        <v>39</v>
      </c>
      <c r="L616" t="s">
        <v>67</v>
      </c>
      <c r="M616" t="s">
        <v>83</v>
      </c>
      <c r="O616" s="183">
        <f t="shared" si="74"/>
        <v>130</v>
      </c>
      <c r="P616" s="183">
        <f t="shared" si="75"/>
        <v>10</v>
      </c>
      <c r="Q616" s="183">
        <f t="shared" si="76"/>
        <v>720</v>
      </c>
      <c r="R616" s="183" t="str">
        <f t="shared" si="77"/>
        <v>*</v>
      </c>
      <c r="S616" s="183">
        <f t="shared" si="78"/>
        <v>70</v>
      </c>
      <c r="T616" s="183" t="str">
        <f t="shared" si="79"/>
        <v>*</v>
      </c>
      <c r="U616" s="183">
        <f t="shared" si="80"/>
        <v>930</v>
      </c>
    </row>
    <row r="617" spans="1:21">
      <c r="A617" s="183" t="str">
        <f t="shared" si="73"/>
        <v>東側ケース④安田町</v>
      </c>
      <c r="B617" t="s">
        <v>18</v>
      </c>
      <c r="C617">
        <v>2970</v>
      </c>
      <c r="D617" s="160">
        <v>105.27583815495295</v>
      </c>
      <c r="E617" s="160">
        <v>5.0085992138227722</v>
      </c>
      <c r="F617" s="160">
        <v>322.51091590724553</v>
      </c>
      <c r="G617" s="160">
        <v>5.0615393491051739</v>
      </c>
      <c r="H617" s="160">
        <v>12.240480976381111</v>
      </c>
      <c r="I617" s="160">
        <v>1.1796070067343768E-5</v>
      </c>
      <c r="J617" s="160">
        <v>445.08878618375479</v>
      </c>
      <c r="K617" t="s">
        <v>39</v>
      </c>
      <c r="L617" t="s">
        <v>67</v>
      </c>
      <c r="M617" t="s">
        <v>83</v>
      </c>
      <c r="O617" s="183">
        <f t="shared" si="74"/>
        <v>110</v>
      </c>
      <c r="P617" s="183">
        <f t="shared" si="75"/>
        <v>10</v>
      </c>
      <c r="Q617" s="183">
        <f t="shared" si="76"/>
        <v>320</v>
      </c>
      <c r="R617" s="183">
        <f t="shared" si="77"/>
        <v>10</v>
      </c>
      <c r="S617" s="183">
        <f t="shared" si="78"/>
        <v>10</v>
      </c>
      <c r="T617" s="183" t="str">
        <f t="shared" si="79"/>
        <v>*</v>
      </c>
      <c r="U617" s="183">
        <f t="shared" si="80"/>
        <v>450</v>
      </c>
    </row>
    <row r="618" spans="1:21">
      <c r="A618" s="183" t="str">
        <f t="shared" si="73"/>
        <v>東側ケース④北川村</v>
      </c>
      <c r="B618" t="s">
        <v>19</v>
      </c>
      <c r="C618">
        <v>1367</v>
      </c>
      <c r="D618" s="160">
        <v>59.025338889491685</v>
      </c>
      <c r="E618" s="160">
        <v>1.8658540952368301</v>
      </c>
      <c r="F618" s="160">
        <v>0</v>
      </c>
      <c r="G618" s="160">
        <v>2.951613541422748</v>
      </c>
      <c r="H618" s="160">
        <v>2.3324217491846819</v>
      </c>
      <c r="I618" s="160">
        <v>1.9585616504599628E-6</v>
      </c>
      <c r="J618" s="160">
        <v>64.309376138660767</v>
      </c>
      <c r="K618" t="s">
        <v>39</v>
      </c>
      <c r="L618" t="s">
        <v>67</v>
      </c>
      <c r="M618" t="s">
        <v>83</v>
      </c>
      <c r="O618" s="183">
        <f t="shared" si="74"/>
        <v>60</v>
      </c>
      <c r="P618" s="183" t="str">
        <f t="shared" si="75"/>
        <v>*</v>
      </c>
      <c r="Q618" s="183">
        <f t="shared" si="76"/>
        <v>0</v>
      </c>
      <c r="R618" s="183" t="str">
        <f t="shared" si="77"/>
        <v>*</v>
      </c>
      <c r="S618" s="183" t="str">
        <f t="shared" si="78"/>
        <v>*</v>
      </c>
      <c r="T618" s="183" t="str">
        <f t="shared" si="79"/>
        <v>*</v>
      </c>
      <c r="U618" s="183">
        <f t="shared" si="80"/>
        <v>60</v>
      </c>
    </row>
    <row r="619" spans="1:21">
      <c r="A619" s="183" t="str">
        <f t="shared" si="73"/>
        <v>東側ケース④馬路村</v>
      </c>
      <c r="B619" t="s">
        <v>20</v>
      </c>
      <c r="C619">
        <v>1013</v>
      </c>
      <c r="D619" s="160">
        <v>15.037617745810945</v>
      </c>
      <c r="E619" s="160">
        <v>0.57227866707171626</v>
      </c>
      <c r="F619" s="160">
        <v>0</v>
      </c>
      <c r="G619" s="160">
        <v>1.4017928768016066</v>
      </c>
      <c r="H619" s="160">
        <v>1.6121298329067808</v>
      </c>
      <c r="I619" s="160">
        <v>2.1235493444029365E-6</v>
      </c>
      <c r="J619" s="160">
        <v>18.051542579068677</v>
      </c>
      <c r="K619" t="s">
        <v>39</v>
      </c>
      <c r="L619" t="s">
        <v>67</v>
      </c>
      <c r="M619" t="s">
        <v>83</v>
      </c>
      <c r="O619" s="183">
        <f t="shared" si="74"/>
        <v>20</v>
      </c>
      <c r="P619" s="183" t="str">
        <f t="shared" si="75"/>
        <v>*</v>
      </c>
      <c r="Q619" s="183">
        <f t="shared" si="76"/>
        <v>0</v>
      </c>
      <c r="R619" s="183" t="str">
        <f t="shared" si="77"/>
        <v>*</v>
      </c>
      <c r="S619" s="183" t="str">
        <f t="shared" si="78"/>
        <v>*</v>
      </c>
      <c r="T619" s="183" t="str">
        <f t="shared" si="79"/>
        <v>*</v>
      </c>
      <c r="U619" s="183">
        <f t="shared" si="80"/>
        <v>20</v>
      </c>
    </row>
    <row r="620" spans="1:21">
      <c r="A620" s="183" t="str">
        <f t="shared" si="73"/>
        <v>東側ケース④芸西村</v>
      </c>
      <c r="B620" t="s">
        <v>21</v>
      </c>
      <c r="C620">
        <v>4048</v>
      </c>
      <c r="D620" s="160">
        <v>30.603004689185777</v>
      </c>
      <c r="E620" s="160">
        <v>2.7135961482111375</v>
      </c>
      <c r="F620" s="160">
        <v>98.951676397781227</v>
      </c>
      <c r="G620" s="160">
        <v>0.28443834787681505</v>
      </c>
      <c r="H620" s="160">
        <v>1.2555139999073959</v>
      </c>
      <c r="I620" s="160">
        <v>1.0148859518185014E-5</v>
      </c>
      <c r="J620" s="160">
        <v>131.09464358361075</v>
      </c>
      <c r="K620" t="s">
        <v>39</v>
      </c>
      <c r="L620" t="s">
        <v>67</v>
      </c>
      <c r="M620" t="s">
        <v>83</v>
      </c>
      <c r="O620" s="183">
        <f t="shared" si="74"/>
        <v>30</v>
      </c>
      <c r="P620" s="183" t="str">
        <f t="shared" si="75"/>
        <v>*</v>
      </c>
      <c r="Q620" s="183">
        <f t="shared" si="76"/>
        <v>100</v>
      </c>
      <c r="R620" s="183" t="str">
        <f t="shared" si="77"/>
        <v>*</v>
      </c>
      <c r="S620" s="183" t="str">
        <f t="shared" si="78"/>
        <v>*</v>
      </c>
      <c r="T620" s="183" t="str">
        <f t="shared" si="79"/>
        <v>*</v>
      </c>
      <c r="U620" s="183">
        <f t="shared" si="80"/>
        <v>130</v>
      </c>
    </row>
    <row r="621" spans="1:21">
      <c r="A621" s="183" t="str">
        <f t="shared" si="73"/>
        <v>東側ケース④本山町</v>
      </c>
      <c r="B621" t="s">
        <v>22</v>
      </c>
      <c r="C621">
        <v>4103</v>
      </c>
      <c r="D621" s="160">
        <v>1.0423369835586114E-2</v>
      </c>
      <c r="E621" s="160">
        <v>4.4108634351848398E-2</v>
      </c>
      <c r="F621" s="160">
        <v>0</v>
      </c>
      <c r="G621" s="160">
        <v>4.9365462049604338E-4</v>
      </c>
      <c r="H621" s="160">
        <v>5.4363645136381873E-4</v>
      </c>
      <c r="I621" s="160">
        <v>2.1229339614378621E-6</v>
      </c>
      <c r="J621" s="160">
        <v>1.1462783841407413E-2</v>
      </c>
      <c r="K621" t="s">
        <v>39</v>
      </c>
      <c r="L621" t="s">
        <v>67</v>
      </c>
      <c r="M621" t="s">
        <v>83</v>
      </c>
      <c r="O621" s="183" t="str">
        <f t="shared" si="74"/>
        <v>*</v>
      </c>
      <c r="P621" s="183" t="str">
        <f t="shared" si="75"/>
        <v>*</v>
      </c>
      <c r="Q621" s="183">
        <f t="shared" si="76"/>
        <v>0</v>
      </c>
      <c r="R621" s="183" t="str">
        <f t="shared" si="77"/>
        <v>*</v>
      </c>
      <c r="S621" s="183" t="str">
        <f t="shared" si="78"/>
        <v>*</v>
      </c>
      <c r="T621" s="183" t="str">
        <f t="shared" si="79"/>
        <v>*</v>
      </c>
      <c r="U621" s="183" t="str">
        <f t="shared" si="80"/>
        <v>*</v>
      </c>
    </row>
    <row r="622" spans="1:21">
      <c r="A622" s="183" t="str">
        <f t="shared" si="73"/>
        <v>東側ケース④大豊町</v>
      </c>
      <c r="B622" t="s">
        <v>23</v>
      </c>
      <c r="C622">
        <v>4719</v>
      </c>
      <c r="D622" s="160">
        <v>5.1136051100295195</v>
      </c>
      <c r="E622" s="160">
        <v>0.18377833485317788</v>
      </c>
      <c r="F622" s="160">
        <v>0</v>
      </c>
      <c r="G622" s="160">
        <v>0.32947874879314487</v>
      </c>
      <c r="H622" s="160">
        <v>1.1968515933839382E-2</v>
      </c>
      <c r="I622" s="160">
        <v>2.1728781048713718E-6</v>
      </c>
      <c r="J622" s="160">
        <v>5.4550545476346084</v>
      </c>
      <c r="K622" t="s">
        <v>39</v>
      </c>
      <c r="L622" t="s">
        <v>67</v>
      </c>
      <c r="M622" t="s">
        <v>83</v>
      </c>
      <c r="O622" s="183">
        <f t="shared" si="74"/>
        <v>10</v>
      </c>
      <c r="P622" s="183" t="str">
        <f t="shared" si="75"/>
        <v>*</v>
      </c>
      <c r="Q622" s="183">
        <f t="shared" si="76"/>
        <v>0</v>
      </c>
      <c r="R622" s="183" t="str">
        <f t="shared" si="77"/>
        <v>*</v>
      </c>
      <c r="S622" s="183" t="str">
        <f t="shared" si="78"/>
        <v>*</v>
      </c>
      <c r="T622" s="183" t="str">
        <f t="shared" si="79"/>
        <v>*</v>
      </c>
      <c r="U622" s="183">
        <f t="shared" si="80"/>
        <v>10</v>
      </c>
    </row>
    <row r="623" spans="1:21">
      <c r="A623" s="183" t="str">
        <f t="shared" si="73"/>
        <v>東側ケース④土佐町</v>
      </c>
      <c r="B623" t="s">
        <v>24</v>
      </c>
      <c r="C623">
        <v>4358</v>
      </c>
      <c r="D623" s="160">
        <v>0</v>
      </c>
      <c r="E623" s="160">
        <v>4.0174927368871176E-2</v>
      </c>
      <c r="F623" s="160">
        <v>0</v>
      </c>
      <c r="G623" s="160">
        <v>1.26402159736871E-31</v>
      </c>
      <c r="H623" s="160">
        <v>4.2056755015387802E-4</v>
      </c>
      <c r="I623" s="160">
        <v>8.7895314886111567E-7</v>
      </c>
      <c r="J623" s="160">
        <v>4.2144650330273913E-4</v>
      </c>
      <c r="K623" t="s">
        <v>39</v>
      </c>
      <c r="L623" t="s">
        <v>67</v>
      </c>
      <c r="M623" t="s">
        <v>83</v>
      </c>
      <c r="O623" s="183">
        <f t="shared" si="74"/>
        <v>0</v>
      </c>
      <c r="P623" s="183" t="str">
        <f t="shared" si="75"/>
        <v>*</v>
      </c>
      <c r="Q623" s="183">
        <f t="shared" si="76"/>
        <v>0</v>
      </c>
      <c r="R623" s="183" t="str">
        <f t="shared" si="77"/>
        <v>*</v>
      </c>
      <c r="S623" s="183" t="str">
        <f t="shared" si="78"/>
        <v>*</v>
      </c>
      <c r="T623" s="183" t="str">
        <f t="shared" si="79"/>
        <v>*</v>
      </c>
      <c r="U623" s="183" t="str">
        <f t="shared" si="80"/>
        <v>*</v>
      </c>
    </row>
    <row r="624" spans="1:21">
      <c r="A624" s="183" t="str">
        <f t="shared" si="73"/>
        <v>東側ケース④大川村</v>
      </c>
      <c r="B624" t="s">
        <v>25</v>
      </c>
      <c r="C624">
        <v>411</v>
      </c>
      <c r="D624" s="160">
        <v>1.6478186499831612E-3</v>
      </c>
      <c r="E624" s="160">
        <v>4.4971453765279504E-3</v>
      </c>
      <c r="F624" s="160">
        <v>0</v>
      </c>
      <c r="G624" s="160">
        <v>3.156500157306459E-4</v>
      </c>
      <c r="H624" s="160">
        <v>4.6937552162081006E-5</v>
      </c>
      <c r="I624" s="160">
        <v>2.0899365959808374E-8</v>
      </c>
      <c r="J624" s="160">
        <v>2.0104271172418477E-3</v>
      </c>
      <c r="K624" t="s">
        <v>39</v>
      </c>
      <c r="L624" t="s">
        <v>67</v>
      </c>
      <c r="M624" t="s">
        <v>83</v>
      </c>
      <c r="O624" s="183" t="str">
        <f t="shared" si="74"/>
        <v>*</v>
      </c>
      <c r="P624" s="183" t="str">
        <f t="shared" si="75"/>
        <v>*</v>
      </c>
      <c r="Q624" s="183">
        <f t="shared" si="76"/>
        <v>0</v>
      </c>
      <c r="R624" s="183" t="str">
        <f t="shared" si="77"/>
        <v>*</v>
      </c>
      <c r="S624" s="183" t="str">
        <f t="shared" si="78"/>
        <v>*</v>
      </c>
      <c r="T624" s="183" t="str">
        <f t="shared" si="79"/>
        <v>*</v>
      </c>
      <c r="U624" s="183" t="str">
        <f t="shared" si="80"/>
        <v>*</v>
      </c>
    </row>
    <row r="625" spans="1:21">
      <c r="A625" s="183" t="str">
        <f t="shared" si="73"/>
        <v>東側ケース④いの町</v>
      </c>
      <c r="B625" t="s">
        <v>26</v>
      </c>
      <c r="C625">
        <v>25062</v>
      </c>
      <c r="D625" s="160">
        <v>8.1178103905233776</v>
      </c>
      <c r="E625" s="160">
        <v>1.1056795647064295</v>
      </c>
      <c r="F625" s="160">
        <v>0</v>
      </c>
      <c r="G625" s="160">
        <v>0.64914058543532727</v>
      </c>
      <c r="H625" s="160">
        <v>8.1054328577555332E-2</v>
      </c>
      <c r="I625" s="160">
        <v>1.2433944746309874E-5</v>
      </c>
      <c r="J625" s="160">
        <v>8.8480177384810066</v>
      </c>
      <c r="K625" t="s">
        <v>39</v>
      </c>
      <c r="L625" t="s">
        <v>67</v>
      </c>
      <c r="M625" t="s">
        <v>83</v>
      </c>
      <c r="O625" s="183">
        <f t="shared" si="74"/>
        <v>10</v>
      </c>
      <c r="P625" s="183" t="str">
        <f t="shared" si="75"/>
        <v>*</v>
      </c>
      <c r="Q625" s="183">
        <f t="shared" si="76"/>
        <v>0</v>
      </c>
      <c r="R625" s="183" t="str">
        <f t="shared" si="77"/>
        <v>*</v>
      </c>
      <c r="S625" s="183" t="str">
        <f t="shared" si="78"/>
        <v>*</v>
      </c>
      <c r="T625" s="183" t="str">
        <f t="shared" si="79"/>
        <v>*</v>
      </c>
      <c r="U625" s="183">
        <f t="shared" si="80"/>
        <v>10</v>
      </c>
    </row>
    <row r="626" spans="1:21">
      <c r="A626" s="183" t="str">
        <f t="shared" si="73"/>
        <v>東側ケース④仁淀川町</v>
      </c>
      <c r="B626" t="s">
        <v>27</v>
      </c>
      <c r="C626">
        <v>6500</v>
      </c>
      <c r="D626" s="160">
        <v>4.2302151459782791E-2</v>
      </c>
      <c r="E626" s="160">
        <v>8.284557224601577E-2</v>
      </c>
      <c r="F626" s="160">
        <v>0</v>
      </c>
      <c r="G626" s="160">
        <v>3.0803597941690369E-3</v>
      </c>
      <c r="H626" s="160">
        <v>6.715464904362312E-4</v>
      </c>
      <c r="I626" s="160">
        <v>1.7657546305016901E-6</v>
      </c>
      <c r="J626" s="160">
        <v>4.6055823499018558E-2</v>
      </c>
      <c r="K626" t="s">
        <v>39</v>
      </c>
      <c r="L626" t="s">
        <v>67</v>
      </c>
      <c r="M626" t="s">
        <v>83</v>
      </c>
      <c r="O626" s="183" t="str">
        <f t="shared" si="74"/>
        <v>*</v>
      </c>
      <c r="P626" s="183" t="str">
        <f t="shared" si="75"/>
        <v>*</v>
      </c>
      <c r="Q626" s="183">
        <f t="shared" si="76"/>
        <v>0</v>
      </c>
      <c r="R626" s="183" t="str">
        <f t="shared" si="77"/>
        <v>*</v>
      </c>
      <c r="S626" s="183" t="str">
        <f t="shared" si="78"/>
        <v>*</v>
      </c>
      <c r="T626" s="183" t="str">
        <f t="shared" si="79"/>
        <v>*</v>
      </c>
      <c r="U626" s="183" t="str">
        <f t="shared" si="80"/>
        <v>*</v>
      </c>
    </row>
    <row r="627" spans="1:21">
      <c r="A627" s="183" t="str">
        <f t="shared" si="73"/>
        <v>東側ケース④中土佐町</v>
      </c>
      <c r="B627" t="s">
        <v>28</v>
      </c>
      <c r="C627">
        <v>7584</v>
      </c>
      <c r="D627" s="160">
        <v>35.075077587018271</v>
      </c>
      <c r="E627" s="160">
        <v>1.560864180847565</v>
      </c>
      <c r="F627" s="160">
        <v>1533.5336743399173</v>
      </c>
      <c r="G627" s="160">
        <v>0.80336433363962245</v>
      </c>
      <c r="H627" s="160">
        <v>2.6606308412021455</v>
      </c>
      <c r="I627" s="160">
        <v>6.161832184587114E-6</v>
      </c>
      <c r="J627" s="160">
        <v>1572.0727532636097</v>
      </c>
      <c r="K627" t="s">
        <v>39</v>
      </c>
      <c r="L627" t="s">
        <v>67</v>
      </c>
      <c r="M627" t="s">
        <v>83</v>
      </c>
      <c r="O627" s="183">
        <f t="shared" si="74"/>
        <v>40</v>
      </c>
      <c r="P627" s="183" t="str">
        <f t="shared" si="75"/>
        <v>*</v>
      </c>
      <c r="Q627" s="183">
        <f t="shared" si="76"/>
        <v>1500</v>
      </c>
      <c r="R627" s="183" t="str">
        <f t="shared" si="77"/>
        <v>*</v>
      </c>
      <c r="S627" s="183" t="str">
        <f t="shared" si="78"/>
        <v>*</v>
      </c>
      <c r="T627" s="183" t="str">
        <f t="shared" si="79"/>
        <v>*</v>
      </c>
      <c r="U627" s="183">
        <f t="shared" si="80"/>
        <v>1600</v>
      </c>
    </row>
    <row r="628" spans="1:21">
      <c r="A628" s="183" t="str">
        <f t="shared" si="73"/>
        <v>東側ケース④佐川町</v>
      </c>
      <c r="B628" t="s">
        <v>29</v>
      </c>
      <c r="C628">
        <v>13951</v>
      </c>
      <c r="D628" s="160">
        <v>20.909046269643575</v>
      </c>
      <c r="E628" s="160">
        <v>1.3546637136493895</v>
      </c>
      <c r="F628" s="160">
        <v>0</v>
      </c>
      <c r="G628" s="160">
        <v>0.28818135732375821</v>
      </c>
      <c r="H628" s="160">
        <v>0.23522220996318594</v>
      </c>
      <c r="I628" s="160">
        <v>2.0584867053183498E-5</v>
      </c>
      <c r="J628" s="160">
        <v>21.432470421797571</v>
      </c>
      <c r="K628" t="s">
        <v>39</v>
      </c>
      <c r="L628" t="s">
        <v>67</v>
      </c>
      <c r="M628" t="s">
        <v>83</v>
      </c>
      <c r="O628" s="183">
        <f t="shared" si="74"/>
        <v>20</v>
      </c>
      <c r="P628" s="183" t="str">
        <f t="shared" si="75"/>
        <v>*</v>
      </c>
      <c r="Q628" s="183">
        <f t="shared" si="76"/>
        <v>0</v>
      </c>
      <c r="R628" s="183" t="str">
        <f t="shared" si="77"/>
        <v>*</v>
      </c>
      <c r="S628" s="183" t="str">
        <f t="shared" si="78"/>
        <v>*</v>
      </c>
      <c r="T628" s="183" t="str">
        <f t="shared" si="79"/>
        <v>*</v>
      </c>
      <c r="U628" s="183">
        <f t="shared" si="80"/>
        <v>20</v>
      </c>
    </row>
    <row r="629" spans="1:21">
      <c r="A629" s="183" t="str">
        <f t="shared" si="73"/>
        <v>東側ケース④越知町</v>
      </c>
      <c r="B629" t="s">
        <v>30</v>
      </c>
      <c r="C629">
        <v>6374</v>
      </c>
      <c r="D629" s="160">
        <v>1.0306917574070313</v>
      </c>
      <c r="E629" s="160">
        <v>0.20809284009199483</v>
      </c>
      <c r="F629" s="160">
        <v>0</v>
      </c>
      <c r="G629" s="160">
        <v>3.1087332997449112E-2</v>
      </c>
      <c r="H629" s="160">
        <v>1.4767625255020281E-3</v>
      </c>
      <c r="I629" s="160">
        <v>4.1204292654029566E-6</v>
      </c>
      <c r="J629" s="160">
        <v>1.0632599733592478</v>
      </c>
      <c r="K629" t="s">
        <v>39</v>
      </c>
      <c r="L629" t="s">
        <v>67</v>
      </c>
      <c r="M629" t="s">
        <v>83</v>
      </c>
      <c r="O629" s="183" t="str">
        <f t="shared" si="74"/>
        <v>*</v>
      </c>
      <c r="P629" s="183" t="str">
        <f t="shared" si="75"/>
        <v>*</v>
      </c>
      <c r="Q629" s="183">
        <f t="shared" si="76"/>
        <v>0</v>
      </c>
      <c r="R629" s="183" t="str">
        <f t="shared" si="77"/>
        <v>*</v>
      </c>
      <c r="S629" s="183" t="str">
        <f t="shared" si="78"/>
        <v>*</v>
      </c>
      <c r="T629" s="183" t="str">
        <f t="shared" si="79"/>
        <v>*</v>
      </c>
      <c r="U629" s="183" t="str">
        <f t="shared" si="80"/>
        <v>*</v>
      </c>
    </row>
    <row r="630" spans="1:21">
      <c r="A630" s="183" t="str">
        <f t="shared" si="73"/>
        <v>東側ケース④檮原町</v>
      </c>
      <c r="B630" t="s">
        <v>31</v>
      </c>
      <c r="C630">
        <v>3984</v>
      </c>
      <c r="D630" s="160">
        <v>1.8287224279617052E-3</v>
      </c>
      <c r="E630" s="160">
        <v>6.0928084105274519E-2</v>
      </c>
      <c r="F630" s="160">
        <v>0</v>
      </c>
      <c r="G630" s="160">
        <v>9.569445501285968E-4</v>
      </c>
      <c r="H630" s="160">
        <v>3.6367006959415137E-4</v>
      </c>
      <c r="I630" s="160">
        <v>1.0639938110039787E-6</v>
      </c>
      <c r="J630" s="160">
        <v>3.150401041495457E-3</v>
      </c>
      <c r="K630" t="s">
        <v>39</v>
      </c>
      <c r="L630" t="s">
        <v>67</v>
      </c>
      <c r="M630" t="s">
        <v>83</v>
      </c>
      <c r="O630" s="183" t="str">
        <f t="shared" si="74"/>
        <v>*</v>
      </c>
      <c r="P630" s="183" t="str">
        <f t="shared" si="75"/>
        <v>*</v>
      </c>
      <c r="Q630" s="183">
        <f t="shared" si="76"/>
        <v>0</v>
      </c>
      <c r="R630" s="183" t="str">
        <f t="shared" si="77"/>
        <v>*</v>
      </c>
      <c r="S630" s="183" t="str">
        <f t="shared" si="78"/>
        <v>*</v>
      </c>
      <c r="T630" s="183" t="str">
        <f t="shared" si="79"/>
        <v>*</v>
      </c>
      <c r="U630" s="183" t="str">
        <f t="shared" si="80"/>
        <v>*</v>
      </c>
    </row>
    <row r="631" spans="1:21">
      <c r="A631" s="183" t="str">
        <f t="shared" si="73"/>
        <v>東側ケース④日高村</v>
      </c>
      <c r="B631" t="s">
        <v>32</v>
      </c>
      <c r="C631">
        <v>5447</v>
      </c>
      <c r="D631" s="160">
        <v>0.9021545309865544</v>
      </c>
      <c r="E631" s="160">
        <v>0.18784040912849148</v>
      </c>
      <c r="F631" s="160">
        <v>0</v>
      </c>
      <c r="G631" s="160">
        <v>8.1911556771262911E-2</v>
      </c>
      <c r="H631" s="160">
        <v>1.6217483842857544E-3</v>
      </c>
      <c r="I631" s="160">
        <v>2.8786228182179033E-6</v>
      </c>
      <c r="J631" s="160">
        <v>0.98569071476492132</v>
      </c>
      <c r="K631" t="s">
        <v>39</v>
      </c>
      <c r="L631" t="s">
        <v>67</v>
      </c>
      <c r="M631" t="s">
        <v>83</v>
      </c>
      <c r="O631" s="183" t="str">
        <f t="shared" si="74"/>
        <v>*</v>
      </c>
      <c r="P631" s="183" t="str">
        <f t="shared" si="75"/>
        <v>*</v>
      </c>
      <c r="Q631" s="183">
        <f t="shared" si="76"/>
        <v>0</v>
      </c>
      <c r="R631" s="183" t="str">
        <f t="shared" si="77"/>
        <v>*</v>
      </c>
      <c r="S631" s="183" t="str">
        <f t="shared" si="78"/>
        <v>*</v>
      </c>
      <c r="T631" s="183" t="str">
        <f t="shared" si="79"/>
        <v>*</v>
      </c>
      <c r="U631" s="183" t="str">
        <f t="shared" si="80"/>
        <v>*</v>
      </c>
    </row>
    <row r="632" spans="1:21">
      <c r="A632" s="183" t="str">
        <f t="shared" si="73"/>
        <v>東側ケース④津野町</v>
      </c>
      <c r="B632" t="s">
        <v>33</v>
      </c>
      <c r="C632">
        <v>6407</v>
      </c>
      <c r="D632" s="160">
        <v>5.4050548253852364</v>
      </c>
      <c r="E632" s="160">
        <v>0.30324903587311441</v>
      </c>
      <c r="F632" s="160">
        <v>0</v>
      </c>
      <c r="G632" s="160">
        <v>0.24579575394552128</v>
      </c>
      <c r="H632" s="160">
        <v>2.5836401021038242E-2</v>
      </c>
      <c r="I632" s="160">
        <v>3.9681728631912489E-6</v>
      </c>
      <c r="J632" s="160">
        <v>5.6766909485246595</v>
      </c>
      <c r="K632" t="s">
        <v>39</v>
      </c>
      <c r="L632" t="s">
        <v>67</v>
      </c>
      <c r="M632" t="s">
        <v>83</v>
      </c>
      <c r="O632" s="183">
        <f t="shared" si="74"/>
        <v>10</v>
      </c>
      <c r="P632" s="183" t="str">
        <f t="shared" si="75"/>
        <v>*</v>
      </c>
      <c r="Q632" s="183">
        <f t="shared" si="76"/>
        <v>0</v>
      </c>
      <c r="R632" s="183" t="str">
        <f t="shared" si="77"/>
        <v>*</v>
      </c>
      <c r="S632" s="183" t="str">
        <f t="shared" si="78"/>
        <v>*</v>
      </c>
      <c r="T632" s="183" t="str">
        <f t="shared" si="79"/>
        <v>*</v>
      </c>
      <c r="U632" s="183">
        <f t="shared" si="80"/>
        <v>10</v>
      </c>
    </row>
    <row r="633" spans="1:21">
      <c r="A633" s="183" t="str">
        <f t="shared" si="73"/>
        <v>東側ケース④四万十町</v>
      </c>
      <c r="B633" t="s">
        <v>34</v>
      </c>
      <c r="C633">
        <v>18733</v>
      </c>
      <c r="D633" s="160">
        <v>96.970095928489926</v>
      </c>
      <c r="E633" s="160">
        <v>4.0345897211916641</v>
      </c>
      <c r="F633" s="160">
        <v>265.29645361765847</v>
      </c>
      <c r="G633" s="160">
        <v>2.2501220807258728</v>
      </c>
      <c r="H633" s="160">
        <v>1.3077301784046633</v>
      </c>
      <c r="I633" s="160">
        <v>1.4623443658725853E-5</v>
      </c>
      <c r="J633" s="160">
        <v>365.82441642872254</v>
      </c>
      <c r="K633" t="s">
        <v>39</v>
      </c>
      <c r="L633" t="s">
        <v>67</v>
      </c>
      <c r="M633" t="s">
        <v>83</v>
      </c>
      <c r="O633" s="183">
        <f t="shared" si="74"/>
        <v>100</v>
      </c>
      <c r="P633" s="183" t="str">
        <f t="shared" si="75"/>
        <v>*</v>
      </c>
      <c r="Q633" s="183">
        <f t="shared" si="76"/>
        <v>270</v>
      </c>
      <c r="R633" s="183" t="str">
        <f t="shared" si="77"/>
        <v>*</v>
      </c>
      <c r="S633" s="183" t="str">
        <f t="shared" si="78"/>
        <v>*</v>
      </c>
      <c r="T633" s="183" t="str">
        <f t="shared" si="79"/>
        <v>*</v>
      </c>
      <c r="U633" s="183">
        <f t="shared" si="80"/>
        <v>370</v>
      </c>
    </row>
    <row r="634" spans="1:21">
      <c r="A634" s="183" t="str">
        <f t="shared" si="73"/>
        <v>東側ケース④大月町</v>
      </c>
      <c r="B634" t="s">
        <v>35</v>
      </c>
      <c r="C634">
        <v>5783</v>
      </c>
      <c r="D634" s="160">
        <v>0.51789014750757134</v>
      </c>
      <c r="E634" s="160">
        <v>0.22271995024860441</v>
      </c>
      <c r="F634" s="160">
        <v>677.08237193292518</v>
      </c>
      <c r="G634" s="160">
        <v>7.3158215086869274E-2</v>
      </c>
      <c r="H634" s="160">
        <v>1.0374103432849249E-2</v>
      </c>
      <c r="I634" s="160">
        <v>1.1398204896599094E-6</v>
      </c>
      <c r="J634" s="160">
        <v>677.68379553877298</v>
      </c>
      <c r="K634" t="s">
        <v>39</v>
      </c>
      <c r="L634" t="s">
        <v>67</v>
      </c>
      <c r="M634" t="s">
        <v>83</v>
      </c>
      <c r="O634" s="183" t="str">
        <f t="shared" si="74"/>
        <v>*</v>
      </c>
      <c r="P634" s="183" t="str">
        <f t="shared" si="75"/>
        <v>*</v>
      </c>
      <c r="Q634" s="183">
        <f t="shared" si="76"/>
        <v>680</v>
      </c>
      <c r="R634" s="183" t="str">
        <f t="shared" si="77"/>
        <v>*</v>
      </c>
      <c r="S634" s="183" t="str">
        <f t="shared" si="78"/>
        <v>*</v>
      </c>
      <c r="T634" s="183" t="str">
        <f t="shared" si="79"/>
        <v>*</v>
      </c>
      <c r="U634" s="183">
        <f t="shared" si="80"/>
        <v>680</v>
      </c>
    </row>
    <row r="635" spans="1:21">
      <c r="A635" s="183" t="str">
        <f t="shared" si="73"/>
        <v>東側ケース④三原村</v>
      </c>
      <c r="B635" t="s">
        <v>36</v>
      </c>
      <c r="C635">
        <v>1681</v>
      </c>
      <c r="D635" s="160">
        <v>1.6472924433704479</v>
      </c>
      <c r="E635" s="160">
        <v>0.14907017506323358</v>
      </c>
      <c r="F635" s="160">
        <v>0</v>
      </c>
      <c r="G635" s="160">
        <v>6.4098519096149845E-2</v>
      </c>
      <c r="H635" s="160">
        <v>1.5510667904459948E-2</v>
      </c>
      <c r="I635" s="160">
        <v>1.0341267511252926E-6</v>
      </c>
      <c r="J635" s="160">
        <v>1.7269026644978087</v>
      </c>
      <c r="K635" t="s">
        <v>39</v>
      </c>
      <c r="L635" t="s">
        <v>67</v>
      </c>
      <c r="M635" t="s">
        <v>83</v>
      </c>
      <c r="O635" s="183" t="str">
        <f t="shared" si="74"/>
        <v>*</v>
      </c>
      <c r="P635" s="183" t="str">
        <f t="shared" si="75"/>
        <v>*</v>
      </c>
      <c r="Q635" s="183">
        <f t="shared" si="76"/>
        <v>0</v>
      </c>
      <c r="R635" s="183" t="str">
        <f t="shared" si="77"/>
        <v>*</v>
      </c>
      <c r="S635" s="183" t="str">
        <f t="shared" si="78"/>
        <v>*</v>
      </c>
      <c r="T635" s="183" t="str">
        <f t="shared" si="79"/>
        <v>*</v>
      </c>
      <c r="U635" s="183" t="str">
        <f t="shared" si="80"/>
        <v>*</v>
      </c>
    </row>
    <row r="636" spans="1:21">
      <c r="A636" s="183" t="str">
        <f t="shared" si="73"/>
        <v>東側ケース④黒潮町</v>
      </c>
      <c r="B636" t="s">
        <v>37</v>
      </c>
      <c r="C636">
        <v>12366</v>
      </c>
      <c r="D636" s="160">
        <v>129.62812595594306</v>
      </c>
      <c r="E636" s="160">
        <v>6.079914432749197</v>
      </c>
      <c r="F636" s="160">
        <v>1458.1022977871546</v>
      </c>
      <c r="G636" s="160">
        <v>4.4057701358867458</v>
      </c>
      <c r="H636" s="160">
        <v>4.6634904228921297</v>
      </c>
      <c r="I636" s="160">
        <v>2.7667326984709269E-5</v>
      </c>
      <c r="J636" s="160">
        <v>1596.7997119692036</v>
      </c>
      <c r="K636" t="s">
        <v>39</v>
      </c>
      <c r="L636" t="s">
        <v>67</v>
      </c>
      <c r="M636" t="s">
        <v>83</v>
      </c>
      <c r="O636" s="183">
        <f t="shared" si="74"/>
        <v>130</v>
      </c>
      <c r="P636" s="183">
        <f t="shared" si="75"/>
        <v>10</v>
      </c>
      <c r="Q636" s="183">
        <f t="shared" si="76"/>
        <v>1500</v>
      </c>
      <c r="R636" s="183" t="str">
        <f t="shared" si="77"/>
        <v>*</v>
      </c>
      <c r="S636" s="183" t="str">
        <f t="shared" si="78"/>
        <v>*</v>
      </c>
      <c r="T636" s="183" t="str">
        <f t="shared" si="79"/>
        <v>*</v>
      </c>
      <c r="U636" s="183">
        <f t="shared" si="80"/>
        <v>1600</v>
      </c>
    </row>
    <row r="637" spans="1:21">
      <c r="A637" s="183" t="str">
        <f t="shared" si="73"/>
        <v>東側ケース④合計</v>
      </c>
      <c r="B637" t="s">
        <v>84</v>
      </c>
      <c r="C637">
        <v>764456</v>
      </c>
      <c r="D637" s="160">
        <v>3101.6230009645087</v>
      </c>
      <c r="E637" s="160">
        <v>184.94172304669195</v>
      </c>
      <c r="F637" s="160">
        <v>33498.434681731116</v>
      </c>
      <c r="G637" s="160">
        <v>70.543090632172678</v>
      </c>
      <c r="H637" s="160">
        <v>391.90227796086373</v>
      </c>
      <c r="I637" s="160">
        <v>1.5732823788413026E-3</v>
      </c>
      <c r="J637" s="160">
        <v>37062.504624571033</v>
      </c>
      <c r="K637" t="s">
        <v>39</v>
      </c>
      <c r="L637" t="s">
        <v>67</v>
      </c>
      <c r="M637" t="s">
        <v>83</v>
      </c>
      <c r="O637" s="183">
        <f t="shared" si="74"/>
        <v>3100</v>
      </c>
      <c r="P637" s="183">
        <f t="shared" si="75"/>
        <v>180</v>
      </c>
      <c r="Q637" s="183">
        <f t="shared" si="76"/>
        <v>33000</v>
      </c>
      <c r="R637" s="183">
        <f t="shared" si="77"/>
        <v>70</v>
      </c>
      <c r="S637" s="183">
        <f t="shared" si="78"/>
        <v>390</v>
      </c>
      <c r="T637" s="183" t="str">
        <f t="shared" si="79"/>
        <v>*</v>
      </c>
      <c r="U637" s="183">
        <f t="shared" si="80"/>
        <v>37000</v>
      </c>
    </row>
    <row r="638" spans="1:21">
      <c r="A638" s="183" t="str">
        <f t="shared" si="73"/>
        <v>東側ケース④0</v>
      </c>
      <c r="B638">
        <v>0</v>
      </c>
      <c r="C638">
        <v>0</v>
      </c>
      <c r="D638" s="160">
        <v>0</v>
      </c>
      <c r="E638" s="160">
        <v>0</v>
      </c>
      <c r="F638" s="160">
        <v>0</v>
      </c>
      <c r="G638" s="160">
        <v>0</v>
      </c>
      <c r="H638" s="160">
        <v>0</v>
      </c>
      <c r="I638" s="160">
        <v>0</v>
      </c>
      <c r="J638" s="160">
        <v>0</v>
      </c>
      <c r="K638" t="s">
        <v>39</v>
      </c>
      <c r="L638" t="s">
        <v>67</v>
      </c>
      <c r="M638">
        <v>0</v>
      </c>
      <c r="O638" s="183">
        <f t="shared" si="74"/>
        <v>0</v>
      </c>
      <c r="P638" s="183">
        <f t="shared" si="75"/>
        <v>0</v>
      </c>
      <c r="Q638" s="183">
        <f t="shared" si="76"/>
        <v>0</v>
      </c>
      <c r="R638" s="183">
        <f t="shared" si="77"/>
        <v>0</v>
      </c>
      <c r="S638" s="183">
        <f t="shared" si="78"/>
        <v>0</v>
      </c>
      <c r="T638" s="183">
        <f t="shared" si="79"/>
        <v>0</v>
      </c>
      <c r="U638" s="183">
        <f t="shared" si="80"/>
        <v>0</v>
      </c>
    </row>
    <row r="639" spans="1:21">
      <c r="A639" s="183" t="str">
        <f t="shared" si="73"/>
        <v>東側ケース④死者数</v>
      </c>
      <c r="B639" t="s">
        <v>80</v>
      </c>
      <c r="C639">
        <v>0</v>
      </c>
      <c r="D639" s="160">
        <v>0</v>
      </c>
      <c r="E639" s="160">
        <v>0</v>
      </c>
      <c r="F639" s="160">
        <v>0</v>
      </c>
      <c r="G639" s="160">
        <v>0</v>
      </c>
      <c r="H639" s="160">
        <v>0</v>
      </c>
      <c r="I639" s="160">
        <v>0</v>
      </c>
      <c r="J639" s="160">
        <v>0</v>
      </c>
      <c r="K639" t="s">
        <v>39</v>
      </c>
      <c r="L639" t="s">
        <v>67</v>
      </c>
      <c r="M639">
        <v>0</v>
      </c>
      <c r="O639" s="183">
        <f t="shared" si="74"/>
        <v>0</v>
      </c>
      <c r="P639" s="183">
        <f t="shared" si="75"/>
        <v>0</v>
      </c>
      <c r="Q639" s="183">
        <f t="shared" si="76"/>
        <v>0</v>
      </c>
      <c r="R639" s="183">
        <f t="shared" si="77"/>
        <v>0</v>
      </c>
      <c r="S639" s="183">
        <f t="shared" si="78"/>
        <v>0</v>
      </c>
      <c r="T639" s="183">
        <f t="shared" si="79"/>
        <v>0</v>
      </c>
      <c r="U639" s="183">
        <f t="shared" si="80"/>
        <v>0</v>
      </c>
    </row>
    <row r="640" spans="1:21">
      <c r="A640" s="183" t="str">
        <f t="shared" si="73"/>
        <v>東側ケース④地震動：東側ケース、津波ケース④、夏12時、早期避難率20%</v>
      </c>
      <c r="B640" t="s">
        <v>105</v>
      </c>
      <c r="C640">
        <v>0</v>
      </c>
      <c r="D640" s="160">
        <v>0</v>
      </c>
      <c r="E640" s="160">
        <v>0</v>
      </c>
      <c r="F640" s="160">
        <v>0</v>
      </c>
      <c r="G640" s="160">
        <v>0</v>
      </c>
      <c r="H640" s="160">
        <v>0</v>
      </c>
      <c r="I640" s="160">
        <v>0</v>
      </c>
      <c r="J640" s="160">
        <v>0</v>
      </c>
      <c r="K640" t="s">
        <v>39</v>
      </c>
      <c r="L640" t="s">
        <v>67</v>
      </c>
      <c r="M640">
        <v>0</v>
      </c>
      <c r="O640" s="183">
        <f t="shared" si="74"/>
        <v>0</v>
      </c>
      <c r="P640" s="183">
        <f t="shared" si="75"/>
        <v>0</v>
      </c>
      <c r="Q640" s="183">
        <f t="shared" si="76"/>
        <v>0</v>
      </c>
      <c r="R640" s="183">
        <f t="shared" si="77"/>
        <v>0</v>
      </c>
      <c r="S640" s="183">
        <f t="shared" si="78"/>
        <v>0</v>
      </c>
      <c r="T640" s="183">
        <f t="shared" si="79"/>
        <v>0</v>
      </c>
      <c r="U640" s="183">
        <f t="shared" si="80"/>
        <v>0</v>
      </c>
    </row>
    <row r="641" spans="1:21">
      <c r="A641" s="183" t="str">
        <f t="shared" si="73"/>
        <v>東側ケース④市町村名</v>
      </c>
      <c r="B641" t="s">
        <v>86</v>
      </c>
      <c r="C641" t="s">
        <v>87</v>
      </c>
      <c r="D641" s="160" t="s">
        <v>88</v>
      </c>
      <c r="E641" s="160">
        <v>0</v>
      </c>
      <c r="F641" s="160" t="s">
        <v>89</v>
      </c>
      <c r="G641" s="160" t="s">
        <v>90</v>
      </c>
      <c r="H641" s="160" t="s">
        <v>91</v>
      </c>
      <c r="I641" s="160" t="s">
        <v>92</v>
      </c>
      <c r="J641" s="160" t="s">
        <v>84</v>
      </c>
      <c r="K641" t="s">
        <v>39</v>
      </c>
      <c r="L641" t="s">
        <v>67</v>
      </c>
      <c r="M641">
        <v>0</v>
      </c>
      <c r="O641" s="183" t="e">
        <f t="shared" si="74"/>
        <v>#VALUE!</v>
      </c>
      <c r="P641" s="183">
        <f t="shared" si="75"/>
        <v>0</v>
      </c>
      <c r="Q641" s="183" t="e">
        <f t="shared" si="76"/>
        <v>#VALUE!</v>
      </c>
      <c r="R641" s="183" t="e">
        <f t="shared" si="77"/>
        <v>#VALUE!</v>
      </c>
      <c r="S641" s="183" t="e">
        <f t="shared" si="78"/>
        <v>#VALUE!</v>
      </c>
      <c r="T641" s="183" t="e">
        <f t="shared" si="79"/>
        <v>#VALUE!</v>
      </c>
      <c r="U641" s="183" t="e">
        <f t="shared" si="80"/>
        <v>#VALUE!</v>
      </c>
    </row>
    <row r="642" spans="1:21">
      <c r="A642" s="183" t="str">
        <f t="shared" si="73"/>
        <v>東側ケース④0</v>
      </c>
      <c r="B642">
        <v>0</v>
      </c>
      <c r="C642">
        <v>0</v>
      </c>
      <c r="D642" s="160">
        <v>0</v>
      </c>
      <c r="E642" s="160" t="s">
        <v>93</v>
      </c>
      <c r="F642" s="160">
        <v>0</v>
      </c>
      <c r="G642" s="160">
        <v>0</v>
      </c>
      <c r="H642" s="160">
        <v>0</v>
      </c>
      <c r="I642" s="160">
        <v>0</v>
      </c>
      <c r="J642" s="160">
        <v>0</v>
      </c>
      <c r="K642" t="s">
        <v>39</v>
      </c>
      <c r="L642" t="s">
        <v>67</v>
      </c>
      <c r="M642">
        <v>0</v>
      </c>
      <c r="O642" s="183">
        <f t="shared" si="74"/>
        <v>0</v>
      </c>
      <c r="P642" s="183" t="e">
        <f t="shared" si="75"/>
        <v>#VALUE!</v>
      </c>
      <c r="Q642" s="183">
        <f t="shared" si="76"/>
        <v>0</v>
      </c>
      <c r="R642" s="183">
        <f t="shared" si="77"/>
        <v>0</v>
      </c>
      <c r="S642" s="183">
        <f t="shared" si="78"/>
        <v>0</v>
      </c>
      <c r="T642" s="183">
        <f t="shared" si="79"/>
        <v>0</v>
      </c>
      <c r="U642" s="183">
        <f t="shared" si="80"/>
        <v>0</v>
      </c>
    </row>
    <row r="643" spans="1:21">
      <c r="A643" s="183" t="str">
        <f t="shared" si="73"/>
        <v>東側ケース④0</v>
      </c>
      <c r="B643">
        <v>0</v>
      </c>
      <c r="C643">
        <v>0</v>
      </c>
      <c r="D643" s="160">
        <v>0</v>
      </c>
      <c r="E643" s="160">
        <v>0</v>
      </c>
      <c r="F643" s="160">
        <v>0</v>
      </c>
      <c r="G643" s="160">
        <v>0</v>
      </c>
      <c r="H643" s="160">
        <v>0</v>
      </c>
      <c r="I643" s="160">
        <v>0</v>
      </c>
      <c r="J643" s="160">
        <v>0</v>
      </c>
      <c r="K643" t="s">
        <v>39</v>
      </c>
      <c r="L643" t="s">
        <v>67</v>
      </c>
      <c r="M643">
        <v>0</v>
      </c>
      <c r="O643" s="183">
        <f t="shared" si="74"/>
        <v>0</v>
      </c>
      <c r="P643" s="183">
        <f t="shared" si="75"/>
        <v>0</v>
      </c>
      <c r="Q643" s="183">
        <f t="shared" si="76"/>
        <v>0</v>
      </c>
      <c r="R643" s="183">
        <f t="shared" si="77"/>
        <v>0</v>
      </c>
      <c r="S643" s="183">
        <f t="shared" si="78"/>
        <v>0</v>
      </c>
      <c r="T643" s="183">
        <f t="shared" si="79"/>
        <v>0</v>
      </c>
      <c r="U643" s="183">
        <f t="shared" si="80"/>
        <v>0</v>
      </c>
    </row>
    <row r="644" spans="1:21">
      <c r="A644" s="183" t="str">
        <f t="shared" ref="A644:A707" si="81">K644&amp;L644&amp;B644</f>
        <v>東側ケース④0</v>
      </c>
      <c r="B644">
        <v>0</v>
      </c>
      <c r="C644">
        <v>0</v>
      </c>
      <c r="D644" s="160">
        <v>0</v>
      </c>
      <c r="E644" s="160">
        <v>0</v>
      </c>
      <c r="F644" s="160">
        <v>0</v>
      </c>
      <c r="G644" s="160">
        <v>0</v>
      </c>
      <c r="H644" s="160">
        <v>0</v>
      </c>
      <c r="I644" s="160">
        <v>0</v>
      </c>
      <c r="J644" s="160">
        <v>0</v>
      </c>
      <c r="K644" t="s">
        <v>39</v>
      </c>
      <c r="L644" t="s">
        <v>67</v>
      </c>
      <c r="M644">
        <v>0</v>
      </c>
      <c r="O644" s="183">
        <f t="shared" ref="O644:O707" si="82">IF(D644&gt;10000,ROUND(D644,-3),IF(D644&gt;1000,ROUND(D644,-2),IF(D644&gt;=5,IF(D644&lt;10,ROUND(D644,-1),ROUND(D644,-1)),IF(D644=0,0,"*"))))</f>
        <v>0</v>
      </c>
      <c r="P644" s="183">
        <f t="shared" ref="P644:P707" si="83">IF(E644&gt;10000,ROUND(E644,-3),IF(E644&gt;1000,ROUND(E644,-2),IF(E644&gt;=5,IF(E644&lt;10,ROUND(E644,-1),ROUND(E644,-1)),IF(E644=0,0,"*"))))</f>
        <v>0</v>
      </c>
      <c r="Q644" s="183">
        <f t="shared" ref="Q644:Q707" si="84">IF(F644&gt;10000,ROUND(F644,-3),IF(F644&gt;1000,ROUND(F644,-2),IF(F644&gt;=5,IF(F644&lt;10,ROUND(F644,-1),ROUND(F644,-1)),IF(F644=0,0,"*"))))</f>
        <v>0</v>
      </c>
      <c r="R644" s="183">
        <f t="shared" ref="R644:R707" si="85">IF(G644&gt;10000,ROUND(G644,-3),IF(G644&gt;1000,ROUND(G644,-2),IF(G644&gt;=5,IF(G644&lt;10,ROUND(G644,-1),ROUND(G644,-1)),IF(G644=0,0,"*"))))</f>
        <v>0</v>
      </c>
      <c r="S644" s="183">
        <f t="shared" ref="S644:S707" si="86">IF(H644&gt;10000,ROUND(H644,-3),IF(H644&gt;1000,ROUND(H644,-2),IF(H644&gt;=5,IF(H644&lt;10,ROUND(H644,-1),ROUND(H644,-1)),IF(H644=0,0,"*"))))</f>
        <v>0</v>
      </c>
      <c r="T644" s="183">
        <f t="shared" ref="T644:T707" si="87">IF(I644&gt;10000,ROUND(I644,-3),IF(I644&gt;1000,ROUND(I644,-2),IF(I644&gt;=5,IF(I644&lt;10,ROUND(I644,-1),ROUND(I644,-1)),IF(I644=0,0,"*"))))</f>
        <v>0</v>
      </c>
      <c r="U644" s="183">
        <f t="shared" ref="U644:U707" si="88">IF(J644&gt;10000,ROUND(J644,-3),IF(J644&gt;1000,ROUND(J644,-2),IF(J644&gt;=5,IF(J644&lt;10,ROUND(J644,-1),ROUND(J644,-1)),IF(J644=0,0,"*"))))</f>
        <v>0</v>
      </c>
    </row>
    <row r="645" spans="1:21">
      <c r="A645" s="183" t="str">
        <f t="shared" si="81"/>
        <v>東側ケース④高知市</v>
      </c>
      <c r="B645" t="s">
        <v>4</v>
      </c>
      <c r="C645">
        <v>353217</v>
      </c>
      <c r="D645" s="160">
        <v>653.16519632728648</v>
      </c>
      <c r="E645" s="160">
        <v>38.603151701811569</v>
      </c>
      <c r="F645" s="160">
        <v>4166.3058673634905</v>
      </c>
      <c r="G645" s="160">
        <v>9.6410022052016071</v>
      </c>
      <c r="H645" s="160">
        <v>27.767933538505485</v>
      </c>
      <c r="I645" s="160">
        <v>0.6031822363043875</v>
      </c>
      <c r="J645" s="160">
        <v>4857.4831816707883</v>
      </c>
      <c r="K645" t="s">
        <v>39</v>
      </c>
      <c r="L645" t="s">
        <v>67</v>
      </c>
      <c r="M645" t="s">
        <v>94</v>
      </c>
      <c r="O645" s="183">
        <f t="shared" si="82"/>
        <v>650</v>
      </c>
      <c r="P645" s="183">
        <f t="shared" si="83"/>
        <v>40</v>
      </c>
      <c r="Q645" s="183">
        <f t="shared" si="84"/>
        <v>4200</v>
      </c>
      <c r="R645" s="183">
        <f t="shared" si="85"/>
        <v>10</v>
      </c>
      <c r="S645" s="183">
        <f t="shared" si="86"/>
        <v>30</v>
      </c>
      <c r="T645" s="183" t="str">
        <f t="shared" si="87"/>
        <v>*</v>
      </c>
      <c r="U645" s="183">
        <f t="shared" si="88"/>
        <v>4900</v>
      </c>
    </row>
    <row r="646" spans="1:21">
      <c r="A646" s="183" t="str">
        <f t="shared" si="81"/>
        <v>東側ケース④室戸市</v>
      </c>
      <c r="B646" t="s">
        <v>5</v>
      </c>
      <c r="C646">
        <v>14904</v>
      </c>
      <c r="D646" s="160">
        <v>449.73779078022312</v>
      </c>
      <c r="E646" s="160">
        <v>12.521370573120491</v>
      </c>
      <c r="F646" s="160">
        <v>2394.6040958613962</v>
      </c>
      <c r="G646" s="160">
        <v>11.919444802993336</v>
      </c>
      <c r="H646" s="160">
        <v>120.1896253068026</v>
      </c>
      <c r="I646" s="160">
        <v>2.2908911552508234E-2</v>
      </c>
      <c r="J646" s="160">
        <v>2976.4738656629679</v>
      </c>
      <c r="K646" t="s">
        <v>39</v>
      </c>
      <c r="L646" t="s">
        <v>67</v>
      </c>
      <c r="M646" t="s">
        <v>94</v>
      </c>
      <c r="O646" s="183">
        <f t="shared" si="82"/>
        <v>450</v>
      </c>
      <c r="P646" s="183">
        <f t="shared" si="83"/>
        <v>10</v>
      </c>
      <c r="Q646" s="183">
        <f t="shared" si="84"/>
        <v>2400</v>
      </c>
      <c r="R646" s="183">
        <f t="shared" si="85"/>
        <v>10</v>
      </c>
      <c r="S646" s="183">
        <f t="shared" si="86"/>
        <v>120</v>
      </c>
      <c r="T646" s="183" t="str">
        <f t="shared" si="87"/>
        <v>*</v>
      </c>
      <c r="U646" s="183">
        <f t="shared" si="88"/>
        <v>3000</v>
      </c>
    </row>
    <row r="647" spans="1:21">
      <c r="A647" s="183" t="str">
        <f t="shared" si="81"/>
        <v>東側ケース④安芸市</v>
      </c>
      <c r="B647" t="s">
        <v>6</v>
      </c>
      <c r="C647">
        <v>19587</v>
      </c>
      <c r="D647" s="160">
        <v>279.20733273221157</v>
      </c>
      <c r="E647" s="160">
        <v>13.051358029433127</v>
      </c>
      <c r="F647" s="160">
        <v>559.53314931545106</v>
      </c>
      <c r="G647" s="160">
        <v>4.1769522949409641</v>
      </c>
      <c r="H647" s="160">
        <v>102.49993567996484</v>
      </c>
      <c r="I647" s="160">
        <v>2.5950514683828481E-2</v>
      </c>
      <c r="J647" s="160">
        <v>945.44332053725236</v>
      </c>
      <c r="K647" t="s">
        <v>39</v>
      </c>
      <c r="L647" t="s">
        <v>67</v>
      </c>
      <c r="M647" t="s">
        <v>94</v>
      </c>
      <c r="O647" s="183">
        <f t="shared" si="82"/>
        <v>280</v>
      </c>
      <c r="P647" s="183">
        <f t="shared" si="83"/>
        <v>10</v>
      </c>
      <c r="Q647" s="183">
        <f t="shared" si="84"/>
        <v>560</v>
      </c>
      <c r="R647" s="183" t="str">
        <f t="shared" si="85"/>
        <v>*</v>
      </c>
      <c r="S647" s="183">
        <f t="shared" si="86"/>
        <v>100</v>
      </c>
      <c r="T647" s="183" t="str">
        <f t="shared" si="87"/>
        <v>*</v>
      </c>
      <c r="U647" s="183">
        <f t="shared" si="88"/>
        <v>950</v>
      </c>
    </row>
    <row r="648" spans="1:21">
      <c r="A648" s="183" t="str">
        <f t="shared" si="81"/>
        <v>東側ケース④南国市</v>
      </c>
      <c r="B648" t="s">
        <v>7</v>
      </c>
      <c r="C648">
        <v>52216</v>
      </c>
      <c r="D648" s="160">
        <v>115.32935405339211</v>
      </c>
      <c r="E648" s="160">
        <v>4.9400836220637805</v>
      </c>
      <c r="F648" s="160">
        <v>2248.0087697881327</v>
      </c>
      <c r="G648" s="160">
        <v>0.47438754948873785</v>
      </c>
      <c r="H648" s="160">
        <v>3.0417522025444073</v>
      </c>
      <c r="I648" s="160">
        <v>4.9334191772262281E-2</v>
      </c>
      <c r="J648" s="160">
        <v>2366.9035977853305</v>
      </c>
      <c r="K648" t="s">
        <v>39</v>
      </c>
      <c r="L648" t="s">
        <v>67</v>
      </c>
      <c r="M648" t="s">
        <v>94</v>
      </c>
      <c r="O648" s="183">
        <f t="shared" si="82"/>
        <v>120</v>
      </c>
      <c r="P648" s="183" t="str">
        <f t="shared" si="83"/>
        <v>*</v>
      </c>
      <c r="Q648" s="183">
        <f t="shared" si="84"/>
        <v>2200</v>
      </c>
      <c r="R648" s="183" t="str">
        <f t="shared" si="85"/>
        <v>*</v>
      </c>
      <c r="S648" s="183" t="str">
        <f t="shared" si="86"/>
        <v>*</v>
      </c>
      <c r="T648" s="183" t="str">
        <f t="shared" si="87"/>
        <v>*</v>
      </c>
      <c r="U648" s="183">
        <f t="shared" si="88"/>
        <v>2400</v>
      </c>
    </row>
    <row r="649" spans="1:21">
      <c r="A649" s="183" t="str">
        <f t="shared" si="81"/>
        <v>東側ケース④土佐市</v>
      </c>
      <c r="B649" t="s">
        <v>8</v>
      </c>
      <c r="C649">
        <v>26818</v>
      </c>
      <c r="D649" s="160">
        <v>56.463422574346254</v>
      </c>
      <c r="E649" s="160">
        <v>3.2640363451857559</v>
      </c>
      <c r="F649" s="160">
        <v>1593.1551118808791</v>
      </c>
      <c r="G649" s="160">
        <v>1.9742562383222024</v>
      </c>
      <c r="H649" s="160">
        <v>0.69228189229069448</v>
      </c>
      <c r="I649" s="160">
        <v>1.9971167698840425E-2</v>
      </c>
      <c r="J649" s="160">
        <v>1652.3050437535371</v>
      </c>
      <c r="K649" t="s">
        <v>39</v>
      </c>
      <c r="L649" t="s">
        <v>67</v>
      </c>
      <c r="M649" t="s">
        <v>94</v>
      </c>
      <c r="O649" s="183">
        <f t="shared" si="82"/>
        <v>60</v>
      </c>
      <c r="P649" s="183" t="str">
        <f t="shared" si="83"/>
        <v>*</v>
      </c>
      <c r="Q649" s="183">
        <f t="shared" si="84"/>
        <v>1600</v>
      </c>
      <c r="R649" s="183" t="str">
        <f t="shared" si="85"/>
        <v>*</v>
      </c>
      <c r="S649" s="183" t="str">
        <f t="shared" si="86"/>
        <v>*</v>
      </c>
      <c r="T649" s="183" t="str">
        <f t="shared" si="87"/>
        <v>*</v>
      </c>
      <c r="U649" s="183">
        <f t="shared" si="88"/>
        <v>1700</v>
      </c>
    </row>
    <row r="650" spans="1:21">
      <c r="A650" s="183" t="str">
        <f t="shared" si="81"/>
        <v>東側ケース④須崎市</v>
      </c>
      <c r="B650" t="s">
        <v>9</v>
      </c>
      <c r="C650">
        <v>25623</v>
      </c>
      <c r="D650" s="160">
        <v>34.508529928348167</v>
      </c>
      <c r="E650" s="160">
        <v>1.6590090105355559</v>
      </c>
      <c r="F650" s="160">
        <v>1826.1318411509244</v>
      </c>
      <c r="G650" s="160">
        <v>1.2388520298490531</v>
      </c>
      <c r="H650" s="160">
        <v>1.1431793999986484</v>
      </c>
      <c r="I650" s="160">
        <v>1.1526061219231798E-2</v>
      </c>
      <c r="J650" s="160">
        <v>1863.0339285703396</v>
      </c>
      <c r="K650" t="s">
        <v>39</v>
      </c>
      <c r="L650" t="s">
        <v>67</v>
      </c>
      <c r="M650" t="s">
        <v>94</v>
      </c>
      <c r="O650" s="183">
        <f t="shared" si="82"/>
        <v>30</v>
      </c>
      <c r="P650" s="183" t="str">
        <f t="shared" si="83"/>
        <v>*</v>
      </c>
      <c r="Q650" s="183">
        <f t="shared" si="84"/>
        <v>1800</v>
      </c>
      <c r="R650" s="183" t="str">
        <f t="shared" si="85"/>
        <v>*</v>
      </c>
      <c r="S650" s="183" t="str">
        <f t="shared" si="86"/>
        <v>*</v>
      </c>
      <c r="T650" s="183" t="str">
        <f t="shared" si="87"/>
        <v>*</v>
      </c>
      <c r="U650" s="183">
        <f t="shared" si="88"/>
        <v>1900</v>
      </c>
    </row>
    <row r="651" spans="1:21">
      <c r="A651" s="183" t="str">
        <f t="shared" si="81"/>
        <v>東側ケース④宿毛市</v>
      </c>
      <c r="B651" t="s">
        <v>10</v>
      </c>
      <c r="C651">
        <v>23137</v>
      </c>
      <c r="D651" s="160">
        <v>2.3132171152904424</v>
      </c>
      <c r="E651" s="160">
        <v>0.60349009729461556</v>
      </c>
      <c r="F651" s="160">
        <v>669.94712281640057</v>
      </c>
      <c r="G651" s="160">
        <v>0.12591829552998327</v>
      </c>
      <c r="H651" s="160">
        <v>5.2576851518372193E-2</v>
      </c>
      <c r="I651" s="160">
        <v>4.6849103988843505E-3</v>
      </c>
      <c r="J651" s="160">
        <v>672.44351998913817</v>
      </c>
      <c r="K651" t="s">
        <v>39</v>
      </c>
      <c r="L651" t="s">
        <v>67</v>
      </c>
      <c r="M651" t="s">
        <v>94</v>
      </c>
      <c r="O651" s="183" t="str">
        <f t="shared" si="82"/>
        <v>*</v>
      </c>
      <c r="P651" s="183" t="str">
        <f t="shared" si="83"/>
        <v>*</v>
      </c>
      <c r="Q651" s="183">
        <f t="shared" si="84"/>
        <v>670</v>
      </c>
      <c r="R651" s="183" t="str">
        <f t="shared" si="85"/>
        <v>*</v>
      </c>
      <c r="S651" s="183" t="str">
        <f t="shared" si="86"/>
        <v>*</v>
      </c>
      <c r="T651" s="183" t="str">
        <f t="shared" si="87"/>
        <v>*</v>
      </c>
      <c r="U651" s="183">
        <f t="shared" si="88"/>
        <v>670</v>
      </c>
    </row>
    <row r="652" spans="1:21">
      <c r="A652" s="183" t="str">
        <f t="shared" si="81"/>
        <v>東側ケース④土佐清水市</v>
      </c>
      <c r="B652" t="s">
        <v>11</v>
      </c>
      <c r="C652">
        <v>15786</v>
      </c>
      <c r="D652" s="160">
        <v>80.05726685499738</v>
      </c>
      <c r="E652" s="160">
        <v>4.3538940053124229</v>
      </c>
      <c r="F652" s="160">
        <v>1747.1348910267448</v>
      </c>
      <c r="G652" s="160">
        <v>2.3862846836507177</v>
      </c>
      <c r="H652" s="160">
        <v>3.1576054122304837</v>
      </c>
      <c r="I652" s="160">
        <v>9.1777039307820354E-3</v>
      </c>
      <c r="J652" s="160">
        <v>1832.7452256815541</v>
      </c>
      <c r="K652" t="s">
        <v>39</v>
      </c>
      <c r="L652" t="s">
        <v>67</v>
      </c>
      <c r="M652" t="s">
        <v>94</v>
      </c>
      <c r="O652" s="183">
        <f t="shared" si="82"/>
        <v>80</v>
      </c>
      <c r="P652" s="183" t="str">
        <f t="shared" si="83"/>
        <v>*</v>
      </c>
      <c r="Q652" s="183">
        <f t="shared" si="84"/>
        <v>1700</v>
      </c>
      <c r="R652" s="183" t="str">
        <f t="shared" si="85"/>
        <v>*</v>
      </c>
      <c r="S652" s="183" t="str">
        <f t="shared" si="86"/>
        <v>*</v>
      </c>
      <c r="T652" s="183" t="str">
        <f t="shared" si="87"/>
        <v>*</v>
      </c>
      <c r="U652" s="183">
        <f t="shared" si="88"/>
        <v>1800</v>
      </c>
    </row>
    <row r="653" spans="1:21">
      <c r="A653" s="183" t="str">
        <f t="shared" si="81"/>
        <v>東側ケース④四万十市</v>
      </c>
      <c r="B653" t="s">
        <v>12</v>
      </c>
      <c r="C653">
        <v>37078</v>
      </c>
      <c r="D653" s="160">
        <v>63.638837826419405</v>
      </c>
      <c r="E653" s="160">
        <v>3.7617844908831297</v>
      </c>
      <c r="F653" s="160">
        <v>401.63878987999709</v>
      </c>
      <c r="G653" s="160">
        <v>3.0671720088401084</v>
      </c>
      <c r="H653" s="160">
        <v>1.0552498333529863</v>
      </c>
      <c r="I653" s="160">
        <v>1.6491907513974134E-2</v>
      </c>
      <c r="J653" s="160">
        <v>469.41654145612358</v>
      </c>
      <c r="K653" t="s">
        <v>39</v>
      </c>
      <c r="L653" t="s">
        <v>67</v>
      </c>
      <c r="M653" t="s">
        <v>94</v>
      </c>
      <c r="O653" s="183">
        <f t="shared" si="82"/>
        <v>60</v>
      </c>
      <c r="P653" s="183" t="str">
        <f t="shared" si="83"/>
        <v>*</v>
      </c>
      <c r="Q653" s="183">
        <f t="shared" si="84"/>
        <v>400</v>
      </c>
      <c r="R653" s="183" t="str">
        <f t="shared" si="85"/>
        <v>*</v>
      </c>
      <c r="S653" s="183" t="str">
        <f t="shared" si="86"/>
        <v>*</v>
      </c>
      <c r="T653" s="183" t="str">
        <f t="shared" si="87"/>
        <v>*</v>
      </c>
      <c r="U653" s="183">
        <f t="shared" si="88"/>
        <v>470</v>
      </c>
    </row>
    <row r="654" spans="1:21">
      <c r="A654" s="183" t="str">
        <f t="shared" si="81"/>
        <v>東側ケース④香南市</v>
      </c>
      <c r="B654" t="s">
        <v>13</v>
      </c>
      <c r="C654">
        <v>29794</v>
      </c>
      <c r="D654" s="160">
        <v>80.165542581432689</v>
      </c>
      <c r="E654" s="160">
        <v>4.1163472306780271</v>
      </c>
      <c r="F654" s="160">
        <v>643.83471804732051</v>
      </c>
      <c r="G654" s="160">
        <v>0.87266809191893613</v>
      </c>
      <c r="H654" s="160">
        <v>1.2508977421271057</v>
      </c>
      <c r="I654" s="160">
        <v>2.7108739057113806E-2</v>
      </c>
      <c r="J654" s="160">
        <v>726.15093520185633</v>
      </c>
      <c r="K654" t="s">
        <v>39</v>
      </c>
      <c r="L654" t="s">
        <v>67</v>
      </c>
      <c r="M654" t="s">
        <v>94</v>
      </c>
      <c r="O654" s="183">
        <f t="shared" si="82"/>
        <v>80</v>
      </c>
      <c r="P654" s="183" t="str">
        <f t="shared" si="83"/>
        <v>*</v>
      </c>
      <c r="Q654" s="183">
        <f t="shared" si="84"/>
        <v>640</v>
      </c>
      <c r="R654" s="183" t="str">
        <f t="shared" si="85"/>
        <v>*</v>
      </c>
      <c r="S654" s="183" t="str">
        <f t="shared" si="86"/>
        <v>*</v>
      </c>
      <c r="T654" s="183" t="str">
        <f t="shared" si="87"/>
        <v>*</v>
      </c>
      <c r="U654" s="183">
        <f t="shared" si="88"/>
        <v>730</v>
      </c>
    </row>
    <row r="655" spans="1:21">
      <c r="A655" s="183" t="str">
        <f t="shared" si="81"/>
        <v>東側ケース④香美市</v>
      </c>
      <c r="B655" t="s">
        <v>14</v>
      </c>
      <c r="C655">
        <v>27891</v>
      </c>
      <c r="D655" s="160">
        <v>92.431547023951453</v>
      </c>
      <c r="E655" s="160">
        <v>3.2556157100383092</v>
      </c>
      <c r="F655" s="160">
        <v>0</v>
      </c>
      <c r="G655" s="160">
        <v>1.5099991240396655</v>
      </c>
      <c r="H655" s="160">
        <v>7.4935194109847156</v>
      </c>
      <c r="I655" s="160">
        <v>1.6409497018887161E-2</v>
      </c>
      <c r="J655" s="160">
        <v>101.45147505599472</v>
      </c>
      <c r="K655" t="s">
        <v>39</v>
      </c>
      <c r="L655" t="s">
        <v>67</v>
      </c>
      <c r="M655" t="s">
        <v>94</v>
      </c>
      <c r="O655" s="183">
        <f t="shared" si="82"/>
        <v>90</v>
      </c>
      <c r="P655" s="183" t="str">
        <f t="shared" si="83"/>
        <v>*</v>
      </c>
      <c r="Q655" s="183">
        <f t="shared" si="84"/>
        <v>0</v>
      </c>
      <c r="R655" s="183" t="str">
        <f t="shared" si="85"/>
        <v>*</v>
      </c>
      <c r="S655" s="183">
        <f t="shared" si="86"/>
        <v>10</v>
      </c>
      <c r="T655" s="183" t="str">
        <f t="shared" si="87"/>
        <v>*</v>
      </c>
      <c r="U655" s="183">
        <f t="shared" si="88"/>
        <v>100</v>
      </c>
    </row>
    <row r="656" spans="1:21">
      <c r="A656" s="183" t="str">
        <f t="shared" si="81"/>
        <v>東側ケース④東洋町</v>
      </c>
      <c r="B656" t="s">
        <v>15</v>
      </c>
      <c r="C656">
        <v>2784</v>
      </c>
      <c r="D656" s="160">
        <v>47.313262347982331</v>
      </c>
      <c r="E656" s="160">
        <v>0.77812176035787628</v>
      </c>
      <c r="F656" s="160">
        <v>892.72063842828959</v>
      </c>
      <c r="G656" s="160">
        <v>1.6646901155678047</v>
      </c>
      <c r="H656" s="160">
        <v>3.5129534156547297</v>
      </c>
      <c r="I656" s="160">
        <v>9.4674580333038178E-3</v>
      </c>
      <c r="J656" s="160">
        <v>945.22101176552781</v>
      </c>
      <c r="K656" t="s">
        <v>39</v>
      </c>
      <c r="L656" t="s">
        <v>67</v>
      </c>
      <c r="M656" t="s">
        <v>94</v>
      </c>
      <c r="O656" s="183">
        <f t="shared" si="82"/>
        <v>50</v>
      </c>
      <c r="P656" s="183" t="str">
        <f t="shared" si="83"/>
        <v>*</v>
      </c>
      <c r="Q656" s="183">
        <f t="shared" si="84"/>
        <v>890</v>
      </c>
      <c r="R656" s="183" t="str">
        <f t="shared" si="85"/>
        <v>*</v>
      </c>
      <c r="S656" s="183" t="str">
        <f t="shared" si="86"/>
        <v>*</v>
      </c>
      <c r="T656" s="183" t="str">
        <f t="shared" si="87"/>
        <v>*</v>
      </c>
      <c r="U656" s="183">
        <f t="shared" si="88"/>
        <v>950</v>
      </c>
    </row>
    <row r="657" spans="1:21">
      <c r="A657" s="183" t="str">
        <f t="shared" si="81"/>
        <v>東側ケース④奈半利町</v>
      </c>
      <c r="B657" t="s">
        <v>16</v>
      </c>
      <c r="C657">
        <v>3467</v>
      </c>
      <c r="D657" s="160">
        <v>84.648866790950549</v>
      </c>
      <c r="E657" s="160">
        <v>4.5984002039407548</v>
      </c>
      <c r="F657" s="160">
        <v>162.59062219284658</v>
      </c>
      <c r="G657" s="160">
        <v>1.34351831180506</v>
      </c>
      <c r="H657" s="160">
        <v>28.515469563505732</v>
      </c>
      <c r="I657" s="160">
        <v>6.7984746398122966E-3</v>
      </c>
      <c r="J657" s="160">
        <v>277.10527533374773</v>
      </c>
      <c r="K657" t="s">
        <v>39</v>
      </c>
      <c r="L657" t="s">
        <v>67</v>
      </c>
      <c r="M657" t="s">
        <v>94</v>
      </c>
      <c r="O657" s="183">
        <f t="shared" si="82"/>
        <v>80</v>
      </c>
      <c r="P657" s="183" t="str">
        <f t="shared" si="83"/>
        <v>*</v>
      </c>
      <c r="Q657" s="183">
        <f t="shared" si="84"/>
        <v>160</v>
      </c>
      <c r="R657" s="183" t="str">
        <f t="shared" si="85"/>
        <v>*</v>
      </c>
      <c r="S657" s="183">
        <f t="shared" si="86"/>
        <v>30</v>
      </c>
      <c r="T657" s="183" t="str">
        <f t="shared" si="87"/>
        <v>*</v>
      </c>
      <c r="U657" s="183">
        <f t="shared" si="88"/>
        <v>280</v>
      </c>
    </row>
    <row r="658" spans="1:21">
      <c r="A658" s="183" t="str">
        <f t="shared" si="81"/>
        <v>東側ケース④田野町</v>
      </c>
      <c r="B658" t="s">
        <v>17</v>
      </c>
      <c r="C658">
        <v>3060</v>
      </c>
      <c r="D658" s="160">
        <v>92.671161970497423</v>
      </c>
      <c r="E658" s="160">
        <v>4.0527478028445616</v>
      </c>
      <c r="F658" s="160">
        <v>199.1841550777404</v>
      </c>
      <c r="G658" s="160">
        <v>0.55199066888190151</v>
      </c>
      <c r="H658" s="160">
        <v>62.936885610908995</v>
      </c>
      <c r="I658" s="160">
        <v>1.4897733729433668E-2</v>
      </c>
      <c r="J658" s="160">
        <v>355.35909106175808</v>
      </c>
      <c r="K658" t="s">
        <v>39</v>
      </c>
      <c r="L658" t="s">
        <v>67</v>
      </c>
      <c r="M658" t="s">
        <v>94</v>
      </c>
      <c r="O658" s="183">
        <f t="shared" si="82"/>
        <v>90</v>
      </c>
      <c r="P658" s="183" t="str">
        <f t="shared" si="83"/>
        <v>*</v>
      </c>
      <c r="Q658" s="183">
        <f t="shared" si="84"/>
        <v>200</v>
      </c>
      <c r="R658" s="183" t="str">
        <f t="shared" si="85"/>
        <v>*</v>
      </c>
      <c r="S658" s="183">
        <f t="shared" si="86"/>
        <v>60</v>
      </c>
      <c r="T658" s="183" t="str">
        <f t="shared" si="87"/>
        <v>*</v>
      </c>
      <c r="U658" s="183">
        <f t="shared" si="88"/>
        <v>360</v>
      </c>
    </row>
    <row r="659" spans="1:21">
      <c r="A659" s="183" t="str">
        <f t="shared" si="81"/>
        <v>東側ケース④安田町</v>
      </c>
      <c r="B659" t="s">
        <v>18</v>
      </c>
      <c r="C659">
        <v>2678</v>
      </c>
      <c r="D659" s="160">
        <v>76.21398286431868</v>
      </c>
      <c r="E659" s="160">
        <v>3.0080347079243097</v>
      </c>
      <c r="F659" s="160">
        <v>281.71501240525981</v>
      </c>
      <c r="G659" s="160">
        <v>3.6207072091672132</v>
      </c>
      <c r="H659" s="160">
        <v>10.745567321254706</v>
      </c>
      <c r="I659" s="160">
        <v>3.1626752274060755E-3</v>
      </c>
      <c r="J659" s="160">
        <v>372.29843247522786</v>
      </c>
      <c r="K659" t="s">
        <v>39</v>
      </c>
      <c r="L659" t="s">
        <v>67</v>
      </c>
      <c r="M659" t="s">
        <v>94</v>
      </c>
      <c r="O659" s="183">
        <f t="shared" si="82"/>
        <v>80</v>
      </c>
      <c r="P659" s="183" t="str">
        <f t="shared" si="83"/>
        <v>*</v>
      </c>
      <c r="Q659" s="183">
        <f t="shared" si="84"/>
        <v>280</v>
      </c>
      <c r="R659" s="183" t="str">
        <f t="shared" si="85"/>
        <v>*</v>
      </c>
      <c r="S659" s="183">
        <f t="shared" si="86"/>
        <v>10</v>
      </c>
      <c r="T659" s="183" t="str">
        <f t="shared" si="87"/>
        <v>*</v>
      </c>
      <c r="U659" s="183">
        <f t="shared" si="88"/>
        <v>370</v>
      </c>
    </row>
    <row r="660" spans="1:21">
      <c r="A660" s="183" t="str">
        <f t="shared" si="81"/>
        <v>東側ケース④北川村</v>
      </c>
      <c r="B660" t="s">
        <v>19</v>
      </c>
      <c r="C660">
        <v>1349</v>
      </c>
      <c r="D660" s="160">
        <v>32.630300733358496</v>
      </c>
      <c r="E660" s="160">
        <v>0.92843597802570621</v>
      </c>
      <c r="F660" s="160">
        <v>0</v>
      </c>
      <c r="G660" s="160">
        <v>1.646780353285378</v>
      </c>
      <c r="H660" s="160">
        <v>2.4458333405357213</v>
      </c>
      <c r="I660" s="160">
        <v>8.781244032210917E-4</v>
      </c>
      <c r="J660" s="160">
        <v>36.723792551582818</v>
      </c>
      <c r="K660" t="s">
        <v>39</v>
      </c>
      <c r="L660" t="s">
        <v>67</v>
      </c>
      <c r="M660" t="s">
        <v>94</v>
      </c>
      <c r="O660" s="183">
        <f t="shared" si="82"/>
        <v>30</v>
      </c>
      <c r="P660" s="183" t="str">
        <f t="shared" si="83"/>
        <v>*</v>
      </c>
      <c r="Q660" s="183">
        <f t="shared" si="84"/>
        <v>0</v>
      </c>
      <c r="R660" s="183" t="str">
        <f t="shared" si="85"/>
        <v>*</v>
      </c>
      <c r="S660" s="183" t="str">
        <f t="shared" si="86"/>
        <v>*</v>
      </c>
      <c r="T660" s="183" t="str">
        <f t="shared" si="87"/>
        <v>*</v>
      </c>
      <c r="U660" s="183">
        <f t="shared" si="88"/>
        <v>40</v>
      </c>
    </row>
    <row r="661" spans="1:21">
      <c r="A661" s="183" t="str">
        <f t="shared" si="81"/>
        <v>東側ケース④馬路村</v>
      </c>
      <c r="B661" t="s">
        <v>20</v>
      </c>
      <c r="C661">
        <v>1061</v>
      </c>
      <c r="D661" s="160">
        <v>13.515681411401307</v>
      </c>
      <c r="E661" s="160">
        <v>0.41412427220136</v>
      </c>
      <c r="F661" s="160">
        <v>0</v>
      </c>
      <c r="G661" s="160">
        <v>1.0722945710827658</v>
      </c>
      <c r="H661" s="160">
        <v>1.4463252014063406</v>
      </c>
      <c r="I661" s="160">
        <v>8.4778379106860999E-4</v>
      </c>
      <c r="J661" s="160">
        <v>16.035148967681483</v>
      </c>
      <c r="K661" t="s">
        <v>39</v>
      </c>
      <c r="L661" t="s">
        <v>67</v>
      </c>
      <c r="M661" t="s">
        <v>94</v>
      </c>
      <c r="O661" s="183">
        <f t="shared" si="82"/>
        <v>10</v>
      </c>
      <c r="P661" s="183" t="str">
        <f t="shared" si="83"/>
        <v>*</v>
      </c>
      <c r="Q661" s="183">
        <f t="shared" si="84"/>
        <v>0</v>
      </c>
      <c r="R661" s="183" t="str">
        <f t="shared" si="85"/>
        <v>*</v>
      </c>
      <c r="S661" s="183" t="str">
        <f t="shared" si="86"/>
        <v>*</v>
      </c>
      <c r="T661" s="183" t="str">
        <f t="shared" si="87"/>
        <v>*</v>
      </c>
      <c r="U661" s="183">
        <f t="shared" si="88"/>
        <v>20</v>
      </c>
    </row>
    <row r="662" spans="1:21">
      <c r="A662" s="183" t="str">
        <f t="shared" si="81"/>
        <v>東側ケース④芸西村</v>
      </c>
      <c r="B662" t="s">
        <v>21</v>
      </c>
      <c r="C662">
        <v>4139</v>
      </c>
      <c r="D662" s="160">
        <v>24.387002133559385</v>
      </c>
      <c r="E662" s="160">
        <v>1.6624845942216688</v>
      </c>
      <c r="F662" s="160">
        <v>56.130389227622345</v>
      </c>
      <c r="G662" s="160">
        <v>0.19005467422459532</v>
      </c>
      <c r="H662" s="160">
        <v>0.87342047763213237</v>
      </c>
      <c r="I662" s="160">
        <v>4.2951726662734523E-4</v>
      </c>
      <c r="J662" s="160">
        <v>81.581296030305083</v>
      </c>
      <c r="K662" t="s">
        <v>39</v>
      </c>
      <c r="L662" t="s">
        <v>67</v>
      </c>
      <c r="M662" t="s">
        <v>94</v>
      </c>
      <c r="O662" s="183">
        <f t="shared" si="82"/>
        <v>20</v>
      </c>
      <c r="P662" s="183" t="str">
        <f t="shared" si="83"/>
        <v>*</v>
      </c>
      <c r="Q662" s="183">
        <f t="shared" si="84"/>
        <v>60</v>
      </c>
      <c r="R662" s="183" t="str">
        <f t="shared" si="85"/>
        <v>*</v>
      </c>
      <c r="S662" s="183" t="str">
        <f t="shared" si="86"/>
        <v>*</v>
      </c>
      <c r="T662" s="183" t="str">
        <f t="shared" si="87"/>
        <v>*</v>
      </c>
      <c r="U662" s="183">
        <f t="shared" si="88"/>
        <v>80</v>
      </c>
    </row>
    <row r="663" spans="1:21">
      <c r="A663" s="183" t="str">
        <f t="shared" si="81"/>
        <v>東側ケース④本山町</v>
      </c>
      <c r="B663" t="s">
        <v>22</v>
      </c>
      <c r="C663">
        <v>3986</v>
      </c>
      <c r="D663" s="160">
        <v>5.7804629394037207E-3</v>
      </c>
      <c r="E663" s="160">
        <v>2.4653721527940518E-2</v>
      </c>
      <c r="F663" s="160">
        <v>0</v>
      </c>
      <c r="G663" s="160">
        <v>3.2227341234457378E-4</v>
      </c>
      <c r="H663" s="160">
        <v>3.9409263855640043E-4</v>
      </c>
      <c r="I663" s="160">
        <v>3.1875160108284081E-3</v>
      </c>
      <c r="J663" s="160">
        <v>9.6843450011331045E-3</v>
      </c>
      <c r="K663" t="s">
        <v>39</v>
      </c>
      <c r="L663" t="s">
        <v>67</v>
      </c>
      <c r="M663" t="s">
        <v>94</v>
      </c>
      <c r="O663" s="183" t="str">
        <f t="shared" si="82"/>
        <v>*</v>
      </c>
      <c r="P663" s="183" t="str">
        <f t="shared" si="83"/>
        <v>*</v>
      </c>
      <c r="Q663" s="183">
        <f t="shared" si="84"/>
        <v>0</v>
      </c>
      <c r="R663" s="183" t="str">
        <f t="shared" si="85"/>
        <v>*</v>
      </c>
      <c r="S663" s="183" t="str">
        <f t="shared" si="86"/>
        <v>*</v>
      </c>
      <c r="T663" s="183" t="str">
        <f t="shared" si="87"/>
        <v>*</v>
      </c>
      <c r="U663" s="183" t="str">
        <f t="shared" si="88"/>
        <v>*</v>
      </c>
    </row>
    <row r="664" spans="1:21">
      <c r="A664" s="183" t="str">
        <f t="shared" si="81"/>
        <v>東側ケース④大豊町</v>
      </c>
      <c r="B664" t="s">
        <v>23</v>
      </c>
      <c r="C664">
        <v>4713</v>
      </c>
      <c r="D664" s="160">
        <v>3.636808166955646</v>
      </c>
      <c r="E664" s="160">
        <v>0.11452669449501957</v>
      </c>
      <c r="F664" s="160">
        <v>0</v>
      </c>
      <c r="G664" s="160">
        <v>0.28536861837360566</v>
      </c>
      <c r="H664" s="160">
        <v>1.2917704799333711E-2</v>
      </c>
      <c r="I664" s="160">
        <v>9.538314548828106E-4</v>
      </c>
      <c r="J664" s="160">
        <v>3.9360483215834683</v>
      </c>
      <c r="K664" t="s">
        <v>39</v>
      </c>
      <c r="L664" t="s">
        <v>67</v>
      </c>
      <c r="M664" t="s">
        <v>94</v>
      </c>
      <c r="O664" s="183" t="str">
        <f t="shared" si="82"/>
        <v>*</v>
      </c>
      <c r="P664" s="183" t="str">
        <f t="shared" si="83"/>
        <v>*</v>
      </c>
      <c r="Q664" s="183">
        <f t="shared" si="84"/>
        <v>0</v>
      </c>
      <c r="R664" s="183" t="str">
        <f t="shared" si="85"/>
        <v>*</v>
      </c>
      <c r="S664" s="183" t="str">
        <f t="shared" si="86"/>
        <v>*</v>
      </c>
      <c r="T664" s="183" t="str">
        <f t="shared" si="87"/>
        <v>*</v>
      </c>
      <c r="U664" s="183" t="str">
        <f t="shared" si="88"/>
        <v>*</v>
      </c>
    </row>
    <row r="665" spans="1:21">
      <c r="A665" s="183" t="str">
        <f t="shared" si="81"/>
        <v>東側ケース④土佐町</v>
      </c>
      <c r="B665" t="s">
        <v>24</v>
      </c>
      <c r="C665">
        <v>4386</v>
      </c>
      <c r="D665" s="160">
        <v>0</v>
      </c>
      <c r="E665" s="160">
        <v>2.8163505446730613E-2</v>
      </c>
      <c r="F665" s="160">
        <v>0</v>
      </c>
      <c r="G665" s="160">
        <v>1.0840293573962242E-31</v>
      </c>
      <c r="H665" s="160">
        <v>8.0806952940684889E-4</v>
      </c>
      <c r="I665" s="160">
        <v>2.2550399620847102E-4</v>
      </c>
      <c r="J665" s="160">
        <v>1.0335735256153198E-3</v>
      </c>
      <c r="K665" t="s">
        <v>39</v>
      </c>
      <c r="L665" t="s">
        <v>67</v>
      </c>
      <c r="M665" t="s">
        <v>94</v>
      </c>
      <c r="O665" s="183">
        <f t="shared" si="82"/>
        <v>0</v>
      </c>
      <c r="P665" s="183" t="str">
        <f t="shared" si="83"/>
        <v>*</v>
      </c>
      <c r="Q665" s="183">
        <f t="shared" si="84"/>
        <v>0</v>
      </c>
      <c r="R665" s="183" t="str">
        <f t="shared" si="85"/>
        <v>*</v>
      </c>
      <c r="S665" s="183" t="str">
        <f t="shared" si="86"/>
        <v>*</v>
      </c>
      <c r="T665" s="183" t="str">
        <f t="shared" si="87"/>
        <v>*</v>
      </c>
      <c r="U665" s="183" t="str">
        <f t="shared" si="88"/>
        <v>*</v>
      </c>
    </row>
    <row r="666" spans="1:21">
      <c r="A666" s="183" t="str">
        <f t="shared" si="81"/>
        <v>東側ケース④大川村</v>
      </c>
      <c r="B666" t="s">
        <v>25</v>
      </c>
      <c r="C666">
        <v>427</v>
      </c>
      <c r="D666" s="160">
        <v>1.1496222144363568E-3</v>
      </c>
      <c r="E666" s="160">
        <v>2.1807116845639052E-3</v>
      </c>
      <c r="F666" s="160">
        <v>0</v>
      </c>
      <c r="G666" s="160">
        <v>2.0307585274973285E-4</v>
      </c>
      <c r="H666" s="160">
        <v>4.8813588317386142E-5</v>
      </c>
      <c r="I666" s="160">
        <v>1.9119812699205812E-5</v>
      </c>
      <c r="J666" s="160">
        <v>1.4206314682026816E-3</v>
      </c>
      <c r="K666" t="s">
        <v>39</v>
      </c>
      <c r="L666" t="s">
        <v>67</v>
      </c>
      <c r="M666" t="s">
        <v>94</v>
      </c>
      <c r="O666" s="183" t="str">
        <f t="shared" si="82"/>
        <v>*</v>
      </c>
      <c r="P666" s="183" t="str">
        <f t="shared" si="83"/>
        <v>*</v>
      </c>
      <c r="Q666" s="183">
        <f t="shared" si="84"/>
        <v>0</v>
      </c>
      <c r="R666" s="183" t="str">
        <f t="shared" si="85"/>
        <v>*</v>
      </c>
      <c r="S666" s="183" t="str">
        <f t="shared" si="86"/>
        <v>*</v>
      </c>
      <c r="T666" s="183" t="str">
        <f t="shared" si="87"/>
        <v>*</v>
      </c>
      <c r="U666" s="183" t="str">
        <f t="shared" si="88"/>
        <v>*</v>
      </c>
    </row>
    <row r="667" spans="1:21">
      <c r="A667" s="183" t="str">
        <f t="shared" si="81"/>
        <v>東側ケース④いの町</v>
      </c>
      <c r="B667" t="s">
        <v>26</v>
      </c>
      <c r="C667">
        <v>21716</v>
      </c>
      <c r="D667" s="160">
        <v>6.0546715028015905</v>
      </c>
      <c r="E667" s="160">
        <v>0.59189898758167825</v>
      </c>
      <c r="F667" s="160">
        <v>0</v>
      </c>
      <c r="G667" s="160">
        <v>0.41798455597482498</v>
      </c>
      <c r="H667" s="160">
        <v>4.4491680732490171E-2</v>
      </c>
      <c r="I667" s="160">
        <v>3.3003334790395788E-3</v>
      </c>
      <c r="J667" s="160">
        <v>6.5204480729879446</v>
      </c>
      <c r="K667" t="s">
        <v>39</v>
      </c>
      <c r="L667" t="s">
        <v>67</v>
      </c>
      <c r="M667" t="s">
        <v>94</v>
      </c>
      <c r="O667" s="183">
        <f t="shared" si="82"/>
        <v>10</v>
      </c>
      <c r="P667" s="183" t="str">
        <f t="shared" si="83"/>
        <v>*</v>
      </c>
      <c r="Q667" s="183">
        <f t="shared" si="84"/>
        <v>0</v>
      </c>
      <c r="R667" s="183" t="str">
        <f t="shared" si="85"/>
        <v>*</v>
      </c>
      <c r="S667" s="183" t="str">
        <f t="shared" si="86"/>
        <v>*</v>
      </c>
      <c r="T667" s="183" t="str">
        <f t="shared" si="87"/>
        <v>*</v>
      </c>
      <c r="U667" s="183">
        <f t="shared" si="88"/>
        <v>10</v>
      </c>
    </row>
    <row r="668" spans="1:21">
      <c r="A668" s="183" t="str">
        <f t="shared" si="81"/>
        <v>東側ケース④仁淀川町</v>
      </c>
      <c r="B668" t="s">
        <v>27</v>
      </c>
      <c r="C668">
        <v>6649</v>
      </c>
      <c r="D668" s="160">
        <v>2.2293144463052326E-2</v>
      </c>
      <c r="E668" s="160">
        <v>4.5312681619535652E-2</v>
      </c>
      <c r="F668" s="160">
        <v>0</v>
      </c>
      <c r="G668" s="160">
        <v>2.1444281417781772E-3</v>
      </c>
      <c r="H668" s="160">
        <v>2.4694693092254375E-3</v>
      </c>
      <c r="I668" s="160">
        <v>2.6512278818772244E-3</v>
      </c>
      <c r="J668" s="160">
        <v>2.9558269795933165E-2</v>
      </c>
      <c r="K668" t="s">
        <v>39</v>
      </c>
      <c r="L668" t="s">
        <v>67</v>
      </c>
      <c r="M668" t="s">
        <v>94</v>
      </c>
      <c r="O668" s="183" t="str">
        <f t="shared" si="82"/>
        <v>*</v>
      </c>
      <c r="P668" s="183" t="str">
        <f t="shared" si="83"/>
        <v>*</v>
      </c>
      <c r="Q668" s="183">
        <f t="shared" si="84"/>
        <v>0</v>
      </c>
      <c r="R668" s="183" t="str">
        <f t="shared" si="85"/>
        <v>*</v>
      </c>
      <c r="S668" s="183" t="str">
        <f t="shared" si="86"/>
        <v>*</v>
      </c>
      <c r="T668" s="183" t="str">
        <f t="shared" si="87"/>
        <v>*</v>
      </c>
      <c r="U668" s="183" t="str">
        <f t="shared" si="88"/>
        <v>*</v>
      </c>
    </row>
    <row r="669" spans="1:21">
      <c r="A669" s="183" t="str">
        <f t="shared" si="81"/>
        <v>東側ケース④中土佐町</v>
      </c>
      <c r="B669" t="s">
        <v>28</v>
      </c>
      <c r="C669">
        <v>6927</v>
      </c>
      <c r="D669" s="160">
        <v>26.346101978499416</v>
      </c>
      <c r="E669" s="160">
        <v>0.9625731506034515</v>
      </c>
      <c r="F669" s="160">
        <v>1023.7632960523333</v>
      </c>
      <c r="G669" s="160">
        <v>0.62465439631160513</v>
      </c>
      <c r="H669" s="160">
        <v>2.700703278326968</v>
      </c>
      <c r="I669" s="160">
        <v>2.5635000266039949E-3</v>
      </c>
      <c r="J669" s="160">
        <v>1053.4373192054979</v>
      </c>
      <c r="K669" t="s">
        <v>39</v>
      </c>
      <c r="L669" t="s">
        <v>67</v>
      </c>
      <c r="M669" t="s">
        <v>94</v>
      </c>
      <c r="O669" s="183">
        <f t="shared" si="82"/>
        <v>30</v>
      </c>
      <c r="P669" s="183" t="str">
        <f t="shared" si="83"/>
        <v>*</v>
      </c>
      <c r="Q669" s="183">
        <f t="shared" si="84"/>
        <v>1000</v>
      </c>
      <c r="R669" s="183" t="str">
        <f t="shared" si="85"/>
        <v>*</v>
      </c>
      <c r="S669" s="183" t="str">
        <f t="shared" si="86"/>
        <v>*</v>
      </c>
      <c r="T669" s="183" t="str">
        <f t="shared" si="87"/>
        <v>*</v>
      </c>
      <c r="U669" s="183">
        <f t="shared" si="88"/>
        <v>1100</v>
      </c>
    </row>
    <row r="670" spans="1:21">
      <c r="A670" s="183" t="str">
        <f t="shared" si="81"/>
        <v>東側ケース④佐川町</v>
      </c>
      <c r="B670" t="s">
        <v>29</v>
      </c>
      <c r="C670">
        <v>12447</v>
      </c>
      <c r="D670" s="160">
        <v>16.60201304267018</v>
      </c>
      <c r="E670" s="160">
        <v>0.80432672636583402</v>
      </c>
      <c r="F670" s="160">
        <v>0</v>
      </c>
      <c r="G670" s="160">
        <v>0.18183360746107291</v>
      </c>
      <c r="H670" s="160">
        <v>0.16010113182534477</v>
      </c>
      <c r="I670" s="160">
        <v>5.3344431141780033E-3</v>
      </c>
      <c r="J670" s="160">
        <v>16.949282225070778</v>
      </c>
      <c r="K670" t="s">
        <v>39</v>
      </c>
      <c r="L670" t="s">
        <v>67</v>
      </c>
      <c r="M670" t="s">
        <v>94</v>
      </c>
      <c r="O670" s="183">
        <f t="shared" si="82"/>
        <v>20</v>
      </c>
      <c r="P670" s="183" t="str">
        <f t="shared" si="83"/>
        <v>*</v>
      </c>
      <c r="Q670" s="183">
        <f t="shared" si="84"/>
        <v>0</v>
      </c>
      <c r="R670" s="183" t="str">
        <f t="shared" si="85"/>
        <v>*</v>
      </c>
      <c r="S670" s="183" t="str">
        <f t="shared" si="86"/>
        <v>*</v>
      </c>
      <c r="T670" s="183" t="str">
        <f t="shared" si="87"/>
        <v>*</v>
      </c>
      <c r="U670" s="183">
        <f t="shared" si="88"/>
        <v>20</v>
      </c>
    </row>
    <row r="671" spans="1:21">
      <c r="A671" s="183" t="str">
        <f t="shared" si="81"/>
        <v>東側ケース④越知町</v>
      </c>
      <c r="B671" t="s">
        <v>30</v>
      </c>
      <c r="C671">
        <v>6095</v>
      </c>
      <c r="D671" s="160">
        <v>0.72094846288969883</v>
      </c>
      <c r="E671" s="160">
        <v>0.1373198995557065</v>
      </c>
      <c r="F671" s="160">
        <v>0</v>
      </c>
      <c r="G671" s="160">
        <v>2.1900212701514096E-2</v>
      </c>
      <c r="H671" s="160">
        <v>0.11255504036363687</v>
      </c>
      <c r="I671" s="160">
        <v>3.6275630078744319E-3</v>
      </c>
      <c r="J671" s="160">
        <v>0.85903127896272424</v>
      </c>
      <c r="K671" t="s">
        <v>39</v>
      </c>
      <c r="L671" t="s">
        <v>67</v>
      </c>
      <c r="M671" t="s">
        <v>94</v>
      </c>
      <c r="O671" s="183" t="str">
        <f t="shared" si="82"/>
        <v>*</v>
      </c>
      <c r="P671" s="183" t="str">
        <f t="shared" si="83"/>
        <v>*</v>
      </c>
      <c r="Q671" s="183">
        <f t="shared" si="84"/>
        <v>0</v>
      </c>
      <c r="R671" s="183" t="str">
        <f t="shared" si="85"/>
        <v>*</v>
      </c>
      <c r="S671" s="183" t="str">
        <f t="shared" si="86"/>
        <v>*</v>
      </c>
      <c r="T671" s="183" t="str">
        <f t="shared" si="87"/>
        <v>*</v>
      </c>
      <c r="U671" s="183" t="str">
        <f t="shared" si="88"/>
        <v>*</v>
      </c>
    </row>
    <row r="672" spans="1:21">
      <c r="A672" s="183" t="str">
        <f t="shared" si="81"/>
        <v>東側ケース④檮原町</v>
      </c>
      <c r="B672" t="s">
        <v>31</v>
      </c>
      <c r="C672">
        <v>3984</v>
      </c>
      <c r="D672" s="160">
        <v>1.1674207284675796E-3</v>
      </c>
      <c r="E672" s="160">
        <v>4.2667380586075165E-2</v>
      </c>
      <c r="F672" s="160">
        <v>0</v>
      </c>
      <c r="G672" s="160">
        <v>8.9620717430696415E-4</v>
      </c>
      <c r="H672" s="160">
        <v>1.0959018299270921E-3</v>
      </c>
      <c r="I672" s="160">
        <v>6.0776727336044284E-4</v>
      </c>
      <c r="J672" s="160">
        <v>3.7672970060620785E-3</v>
      </c>
      <c r="K672" t="s">
        <v>39</v>
      </c>
      <c r="L672" t="s">
        <v>67</v>
      </c>
      <c r="M672" t="s">
        <v>94</v>
      </c>
      <c r="O672" s="183" t="str">
        <f t="shared" si="82"/>
        <v>*</v>
      </c>
      <c r="P672" s="183" t="str">
        <f t="shared" si="83"/>
        <v>*</v>
      </c>
      <c r="Q672" s="183">
        <f t="shared" si="84"/>
        <v>0</v>
      </c>
      <c r="R672" s="183" t="str">
        <f t="shared" si="85"/>
        <v>*</v>
      </c>
      <c r="S672" s="183" t="str">
        <f t="shared" si="86"/>
        <v>*</v>
      </c>
      <c r="T672" s="183" t="str">
        <f t="shared" si="87"/>
        <v>*</v>
      </c>
      <c r="U672" s="183" t="str">
        <f t="shared" si="88"/>
        <v>*</v>
      </c>
    </row>
    <row r="673" spans="1:21">
      <c r="A673" s="183" t="str">
        <f t="shared" si="81"/>
        <v>東側ケース④日高村</v>
      </c>
      <c r="B673" t="s">
        <v>32</v>
      </c>
      <c r="C673">
        <v>5063</v>
      </c>
      <c r="D673" s="160">
        <v>0.57156726086299414</v>
      </c>
      <c r="E673" s="160">
        <v>0.10847800839493378</v>
      </c>
      <c r="F673" s="160">
        <v>0</v>
      </c>
      <c r="G673" s="160">
        <v>5.4728902904976361E-2</v>
      </c>
      <c r="H673" s="160">
        <v>2.2020777741732431E-3</v>
      </c>
      <c r="I673" s="160">
        <v>5.587063503163191E-4</v>
      </c>
      <c r="J673" s="160">
        <v>0.62905694789246003</v>
      </c>
      <c r="K673" t="s">
        <v>39</v>
      </c>
      <c r="L673" t="s">
        <v>67</v>
      </c>
      <c r="M673" t="s">
        <v>94</v>
      </c>
      <c r="O673" s="183" t="str">
        <f t="shared" si="82"/>
        <v>*</v>
      </c>
      <c r="P673" s="183" t="str">
        <f t="shared" si="83"/>
        <v>*</v>
      </c>
      <c r="Q673" s="183">
        <f t="shared" si="84"/>
        <v>0</v>
      </c>
      <c r="R673" s="183" t="str">
        <f t="shared" si="85"/>
        <v>*</v>
      </c>
      <c r="S673" s="183" t="str">
        <f t="shared" si="86"/>
        <v>*</v>
      </c>
      <c r="T673" s="183" t="str">
        <f t="shared" si="87"/>
        <v>*</v>
      </c>
      <c r="U673" s="183" t="str">
        <f t="shared" si="88"/>
        <v>*</v>
      </c>
    </row>
    <row r="674" spans="1:21">
      <c r="A674" s="183" t="str">
        <f t="shared" si="81"/>
        <v>東側ケース④津野町</v>
      </c>
      <c r="B674" t="s">
        <v>33</v>
      </c>
      <c r="C674">
        <v>5702</v>
      </c>
      <c r="D674" s="160">
        <v>3.8907144398085816</v>
      </c>
      <c r="E674" s="160">
        <v>0.19097445126763127</v>
      </c>
      <c r="F674" s="160">
        <v>0</v>
      </c>
      <c r="G674" s="160">
        <v>0.21021678125207055</v>
      </c>
      <c r="H674" s="160">
        <v>4.2678250938577605E-2</v>
      </c>
      <c r="I674" s="160">
        <v>1.5536597978790278E-3</v>
      </c>
      <c r="J674" s="160">
        <v>4.1451631317971085</v>
      </c>
      <c r="K674" t="s">
        <v>39</v>
      </c>
      <c r="L674" t="s">
        <v>67</v>
      </c>
      <c r="M674" t="s">
        <v>94</v>
      </c>
      <c r="O674" s="183" t="str">
        <f t="shared" si="82"/>
        <v>*</v>
      </c>
      <c r="P674" s="183" t="str">
        <f t="shared" si="83"/>
        <v>*</v>
      </c>
      <c r="Q674" s="183">
        <f t="shared" si="84"/>
        <v>0</v>
      </c>
      <c r="R674" s="183" t="str">
        <f t="shared" si="85"/>
        <v>*</v>
      </c>
      <c r="S674" s="183" t="str">
        <f t="shared" si="86"/>
        <v>*</v>
      </c>
      <c r="T674" s="183" t="str">
        <f t="shared" si="87"/>
        <v>*</v>
      </c>
      <c r="U674" s="183" t="str">
        <f t="shared" si="88"/>
        <v>*</v>
      </c>
    </row>
    <row r="675" spans="1:21">
      <c r="A675" s="183" t="str">
        <f t="shared" si="81"/>
        <v>東側ケース④四万十町</v>
      </c>
      <c r="B675" t="s">
        <v>34</v>
      </c>
      <c r="C675">
        <v>18754</v>
      </c>
      <c r="D675" s="160">
        <v>78.410127577037898</v>
      </c>
      <c r="E675" s="160">
        <v>3.094142637489782</v>
      </c>
      <c r="F675" s="160">
        <v>158.43391058774495</v>
      </c>
      <c r="G675" s="160">
        <v>1.6306279496215812</v>
      </c>
      <c r="H675" s="160">
        <v>0.69643982414503236</v>
      </c>
      <c r="I675" s="160">
        <v>1.8964184232721061E-3</v>
      </c>
      <c r="J675" s="160">
        <v>239.17300235697275</v>
      </c>
      <c r="K675" t="s">
        <v>39</v>
      </c>
      <c r="L675" t="s">
        <v>67</v>
      </c>
      <c r="M675" t="s">
        <v>94</v>
      </c>
      <c r="O675" s="183">
        <f t="shared" si="82"/>
        <v>80</v>
      </c>
      <c r="P675" s="183" t="str">
        <f t="shared" si="83"/>
        <v>*</v>
      </c>
      <c r="Q675" s="183">
        <f t="shared" si="84"/>
        <v>160</v>
      </c>
      <c r="R675" s="183" t="str">
        <f t="shared" si="85"/>
        <v>*</v>
      </c>
      <c r="S675" s="183" t="str">
        <f t="shared" si="86"/>
        <v>*</v>
      </c>
      <c r="T675" s="183" t="str">
        <f t="shared" si="87"/>
        <v>*</v>
      </c>
      <c r="U675" s="183">
        <f t="shared" si="88"/>
        <v>240</v>
      </c>
    </row>
    <row r="676" spans="1:21">
      <c r="A676" s="183" t="str">
        <f t="shared" si="81"/>
        <v>東側ケース④大月町</v>
      </c>
      <c r="B676" t="s">
        <v>35</v>
      </c>
      <c r="C676">
        <v>5373</v>
      </c>
      <c r="D676" s="160">
        <v>0.35990232488064233</v>
      </c>
      <c r="E676" s="160">
        <v>0.13249691838894012</v>
      </c>
      <c r="F676" s="160">
        <v>505.23850617524874</v>
      </c>
      <c r="G676" s="160">
        <v>5.235524422726219E-2</v>
      </c>
      <c r="H676" s="160">
        <v>7.3419519450923379E-3</v>
      </c>
      <c r="I676" s="160">
        <v>5.2764588384296418E-4</v>
      </c>
      <c r="J676" s="160">
        <v>505.65863334218557</v>
      </c>
      <c r="K676" t="s">
        <v>39</v>
      </c>
      <c r="L676" t="s">
        <v>67</v>
      </c>
      <c r="M676" t="s">
        <v>94</v>
      </c>
      <c r="O676" s="183" t="str">
        <f t="shared" si="82"/>
        <v>*</v>
      </c>
      <c r="P676" s="183" t="str">
        <f t="shared" si="83"/>
        <v>*</v>
      </c>
      <c r="Q676" s="183">
        <f t="shared" si="84"/>
        <v>510</v>
      </c>
      <c r="R676" s="183" t="str">
        <f t="shared" si="85"/>
        <v>*</v>
      </c>
      <c r="S676" s="183" t="str">
        <f t="shared" si="86"/>
        <v>*</v>
      </c>
      <c r="T676" s="183" t="str">
        <f t="shared" si="87"/>
        <v>*</v>
      </c>
      <c r="U676" s="183">
        <f t="shared" si="88"/>
        <v>510</v>
      </c>
    </row>
    <row r="677" spans="1:21">
      <c r="A677" s="183" t="str">
        <f t="shared" si="81"/>
        <v>東側ケース④三原村</v>
      </c>
      <c r="B677" t="s">
        <v>36</v>
      </c>
      <c r="C677">
        <v>1553</v>
      </c>
      <c r="D677" s="160">
        <v>1.5268463103246823</v>
      </c>
      <c r="E677" s="160">
        <v>9.615318014833095E-2</v>
      </c>
      <c r="F677" s="160">
        <v>0</v>
      </c>
      <c r="G677" s="160">
        <v>4.8717381908774927E-2</v>
      </c>
      <c r="H677" s="160">
        <v>1.7921174587478505E-2</v>
      </c>
      <c r="I677" s="160">
        <v>5.2455962390439209E-3</v>
      </c>
      <c r="J677" s="160">
        <v>1.5987304630599797</v>
      </c>
      <c r="K677" t="s">
        <v>39</v>
      </c>
      <c r="L677" t="s">
        <v>67</v>
      </c>
      <c r="M677" t="s">
        <v>94</v>
      </c>
      <c r="O677" s="183" t="str">
        <f t="shared" si="82"/>
        <v>*</v>
      </c>
      <c r="P677" s="183" t="str">
        <f t="shared" si="83"/>
        <v>*</v>
      </c>
      <c r="Q677" s="183">
        <f t="shared" si="84"/>
        <v>0</v>
      </c>
      <c r="R677" s="183" t="str">
        <f t="shared" si="85"/>
        <v>*</v>
      </c>
      <c r="S677" s="183" t="str">
        <f t="shared" si="86"/>
        <v>*</v>
      </c>
      <c r="T677" s="183" t="str">
        <f t="shared" si="87"/>
        <v>*</v>
      </c>
      <c r="U677" s="183" t="str">
        <f t="shared" si="88"/>
        <v>*</v>
      </c>
    </row>
    <row r="678" spans="1:21">
      <c r="A678" s="183" t="str">
        <f t="shared" si="81"/>
        <v>東側ケース④黒潮町</v>
      </c>
      <c r="B678" t="s">
        <v>37</v>
      </c>
      <c r="C678">
        <v>11115</v>
      </c>
      <c r="D678" s="160">
        <v>93.701512415886867</v>
      </c>
      <c r="E678" s="160">
        <v>3.73851285602926</v>
      </c>
      <c r="F678" s="160">
        <v>922.65557169626288</v>
      </c>
      <c r="G678" s="160">
        <v>3.3603014850758477</v>
      </c>
      <c r="H678" s="160">
        <v>5.1035366258509125</v>
      </c>
      <c r="I678" s="160">
        <v>1.227451706308126E-3</v>
      </c>
      <c r="J678" s="160">
        <v>1024.8221496747828</v>
      </c>
      <c r="K678" t="s">
        <v>39</v>
      </c>
      <c r="L678" t="s">
        <v>67</v>
      </c>
      <c r="M678" t="s">
        <v>94</v>
      </c>
      <c r="O678" s="183">
        <f t="shared" si="82"/>
        <v>90</v>
      </c>
      <c r="P678" s="183" t="str">
        <f t="shared" si="83"/>
        <v>*</v>
      </c>
      <c r="Q678" s="183">
        <f t="shared" si="84"/>
        <v>920</v>
      </c>
      <c r="R678" s="183" t="str">
        <f t="shared" si="85"/>
        <v>*</v>
      </c>
      <c r="S678" s="183">
        <f t="shared" si="86"/>
        <v>10</v>
      </c>
      <c r="T678" s="183" t="str">
        <f t="shared" si="87"/>
        <v>*</v>
      </c>
      <c r="U678" s="183">
        <f t="shared" si="88"/>
        <v>1000</v>
      </c>
    </row>
    <row r="679" spans="1:21">
      <c r="A679" s="183" t="str">
        <f t="shared" si="81"/>
        <v>東側ケース④合計</v>
      </c>
      <c r="B679" t="s">
        <v>84</v>
      </c>
      <c r="C679">
        <v>763479</v>
      </c>
      <c r="D679" s="160">
        <v>2510.2499001829315</v>
      </c>
      <c r="E679" s="160">
        <v>115.68687164705845</v>
      </c>
      <c r="F679" s="160">
        <v>20452.726458974081</v>
      </c>
      <c r="G679" s="160">
        <v>54.369228349184368</v>
      </c>
      <c r="H679" s="160">
        <v>387.72671728940327</v>
      </c>
      <c r="I679" s="160">
        <v>0.87670789269978822</v>
      </c>
      <c r="J679" s="160">
        <v>23405.949012688307</v>
      </c>
      <c r="K679" t="s">
        <v>39</v>
      </c>
      <c r="L679" t="s">
        <v>67</v>
      </c>
      <c r="M679" t="s">
        <v>94</v>
      </c>
      <c r="O679" s="183">
        <f t="shared" si="82"/>
        <v>2500</v>
      </c>
      <c r="P679" s="183">
        <f t="shared" si="83"/>
        <v>120</v>
      </c>
      <c r="Q679" s="183">
        <f t="shared" si="84"/>
        <v>20000</v>
      </c>
      <c r="R679" s="183">
        <f t="shared" si="85"/>
        <v>50</v>
      </c>
      <c r="S679" s="183">
        <f t="shared" si="86"/>
        <v>390</v>
      </c>
      <c r="T679" s="183" t="str">
        <f t="shared" si="87"/>
        <v>*</v>
      </c>
      <c r="U679" s="183">
        <f t="shared" si="88"/>
        <v>23000</v>
      </c>
    </row>
    <row r="680" spans="1:21">
      <c r="A680" s="183" t="str">
        <f t="shared" si="81"/>
        <v>東側ケース④0</v>
      </c>
      <c r="B680">
        <v>0</v>
      </c>
      <c r="C680">
        <v>0</v>
      </c>
      <c r="D680" s="160">
        <v>0</v>
      </c>
      <c r="E680" s="160">
        <v>0</v>
      </c>
      <c r="F680" s="160">
        <v>0</v>
      </c>
      <c r="G680" s="160">
        <v>0</v>
      </c>
      <c r="H680" s="160">
        <v>0</v>
      </c>
      <c r="I680" s="160">
        <v>0</v>
      </c>
      <c r="J680" s="160">
        <v>0</v>
      </c>
      <c r="K680" t="s">
        <v>39</v>
      </c>
      <c r="L680" t="s">
        <v>67</v>
      </c>
      <c r="M680">
        <v>0</v>
      </c>
      <c r="O680" s="183">
        <f t="shared" si="82"/>
        <v>0</v>
      </c>
      <c r="P680" s="183">
        <f t="shared" si="83"/>
        <v>0</v>
      </c>
      <c r="Q680" s="183">
        <f t="shared" si="84"/>
        <v>0</v>
      </c>
      <c r="R680" s="183">
        <f t="shared" si="85"/>
        <v>0</v>
      </c>
      <c r="S680" s="183">
        <f t="shared" si="86"/>
        <v>0</v>
      </c>
      <c r="T680" s="183">
        <f t="shared" si="87"/>
        <v>0</v>
      </c>
      <c r="U680" s="183">
        <f t="shared" si="88"/>
        <v>0</v>
      </c>
    </row>
    <row r="681" spans="1:21">
      <c r="A681" s="183" t="str">
        <f t="shared" si="81"/>
        <v>東側ケース④死者数</v>
      </c>
      <c r="B681" t="s">
        <v>80</v>
      </c>
      <c r="C681">
        <v>0</v>
      </c>
      <c r="D681" s="160">
        <v>0</v>
      </c>
      <c r="E681" s="160">
        <v>0</v>
      </c>
      <c r="F681" s="160">
        <v>0</v>
      </c>
      <c r="G681" s="160">
        <v>0</v>
      </c>
      <c r="H681" s="160">
        <v>0</v>
      </c>
      <c r="I681" s="160">
        <v>0</v>
      </c>
      <c r="J681" s="160">
        <v>0</v>
      </c>
      <c r="K681" t="s">
        <v>39</v>
      </c>
      <c r="L681" t="s">
        <v>67</v>
      </c>
      <c r="M681">
        <v>0</v>
      </c>
      <c r="O681" s="183">
        <f t="shared" si="82"/>
        <v>0</v>
      </c>
      <c r="P681" s="183">
        <f t="shared" si="83"/>
        <v>0</v>
      </c>
      <c r="Q681" s="183">
        <f t="shared" si="84"/>
        <v>0</v>
      </c>
      <c r="R681" s="183">
        <f t="shared" si="85"/>
        <v>0</v>
      </c>
      <c r="S681" s="183">
        <f t="shared" si="86"/>
        <v>0</v>
      </c>
      <c r="T681" s="183">
        <f t="shared" si="87"/>
        <v>0</v>
      </c>
      <c r="U681" s="183">
        <f t="shared" si="88"/>
        <v>0</v>
      </c>
    </row>
    <row r="682" spans="1:21">
      <c r="A682" s="183" t="str">
        <f t="shared" si="81"/>
        <v>東側ケース④地震動：東側ケース、津波ケース④、冬18時、早期避難率20%</v>
      </c>
      <c r="B682" t="s">
        <v>106</v>
      </c>
      <c r="C682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t="s">
        <v>39</v>
      </c>
      <c r="L682" t="s">
        <v>67</v>
      </c>
      <c r="M682">
        <v>0</v>
      </c>
      <c r="O682" s="183">
        <f t="shared" si="82"/>
        <v>0</v>
      </c>
      <c r="P682" s="183">
        <f t="shared" si="83"/>
        <v>0</v>
      </c>
      <c r="Q682" s="183">
        <f t="shared" si="84"/>
        <v>0</v>
      </c>
      <c r="R682" s="183">
        <f t="shared" si="85"/>
        <v>0</v>
      </c>
      <c r="S682" s="183">
        <f t="shared" si="86"/>
        <v>0</v>
      </c>
      <c r="T682" s="183">
        <f t="shared" si="87"/>
        <v>0</v>
      </c>
      <c r="U682" s="183">
        <f t="shared" si="88"/>
        <v>0</v>
      </c>
    </row>
    <row r="683" spans="1:21">
      <c r="A683" s="183" t="str">
        <f t="shared" si="81"/>
        <v>東側ケース④市町村名</v>
      </c>
      <c r="B683" t="s">
        <v>86</v>
      </c>
      <c r="C683" t="s">
        <v>87</v>
      </c>
      <c r="D683" s="160" t="s">
        <v>88</v>
      </c>
      <c r="E683" s="160">
        <v>0</v>
      </c>
      <c r="F683" s="160" t="s">
        <v>89</v>
      </c>
      <c r="G683" s="160" t="s">
        <v>90</v>
      </c>
      <c r="H683" s="160" t="s">
        <v>91</v>
      </c>
      <c r="I683" s="160" t="s">
        <v>92</v>
      </c>
      <c r="J683" s="160" t="s">
        <v>84</v>
      </c>
      <c r="K683" t="s">
        <v>39</v>
      </c>
      <c r="L683" t="s">
        <v>67</v>
      </c>
      <c r="M683">
        <v>0</v>
      </c>
      <c r="O683" s="183" t="e">
        <f t="shared" si="82"/>
        <v>#VALUE!</v>
      </c>
      <c r="P683" s="183">
        <f t="shared" si="83"/>
        <v>0</v>
      </c>
      <c r="Q683" s="183" t="e">
        <f t="shared" si="84"/>
        <v>#VALUE!</v>
      </c>
      <c r="R683" s="183" t="e">
        <f t="shared" si="85"/>
        <v>#VALUE!</v>
      </c>
      <c r="S683" s="183" t="e">
        <f t="shared" si="86"/>
        <v>#VALUE!</v>
      </c>
      <c r="T683" s="183" t="e">
        <f t="shared" si="87"/>
        <v>#VALUE!</v>
      </c>
      <c r="U683" s="183" t="e">
        <f t="shared" si="88"/>
        <v>#VALUE!</v>
      </c>
    </row>
    <row r="684" spans="1:21">
      <c r="A684" s="183" t="str">
        <f t="shared" si="81"/>
        <v>東側ケース④0</v>
      </c>
      <c r="B684">
        <v>0</v>
      </c>
      <c r="C684">
        <v>0</v>
      </c>
      <c r="D684" s="160">
        <v>0</v>
      </c>
      <c r="E684" s="160" t="s">
        <v>93</v>
      </c>
      <c r="F684" s="160">
        <v>0</v>
      </c>
      <c r="G684" s="160">
        <v>0</v>
      </c>
      <c r="H684" s="160">
        <v>0</v>
      </c>
      <c r="I684" s="160">
        <v>0</v>
      </c>
      <c r="J684" s="160">
        <v>0</v>
      </c>
      <c r="K684" t="s">
        <v>39</v>
      </c>
      <c r="L684" t="s">
        <v>67</v>
      </c>
      <c r="M684">
        <v>0</v>
      </c>
      <c r="O684" s="183">
        <f t="shared" si="82"/>
        <v>0</v>
      </c>
      <c r="P684" s="183" t="e">
        <f t="shared" si="83"/>
        <v>#VALUE!</v>
      </c>
      <c r="Q684" s="183">
        <f t="shared" si="84"/>
        <v>0</v>
      </c>
      <c r="R684" s="183">
        <f t="shared" si="85"/>
        <v>0</v>
      </c>
      <c r="S684" s="183">
        <f t="shared" si="86"/>
        <v>0</v>
      </c>
      <c r="T684" s="183">
        <f t="shared" si="87"/>
        <v>0</v>
      </c>
      <c r="U684" s="183">
        <f t="shared" si="88"/>
        <v>0</v>
      </c>
    </row>
    <row r="685" spans="1:21">
      <c r="A685" s="183" t="str">
        <f t="shared" si="81"/>
        <v>東側ケース④0</v>
      </c>
      <c r="B685">
        <v>0</v>
      </c>
      <c r="C685">
        <v>0</v>
      </c>
      <c r="D685" s="160">
        <v>0</v>
      </c>
      <c r="E685" s="160">
        <v>0</v>
      </c>
      <c r="F685" s="160">
        <v>0</v>
      </c>
      <c r="G685" s="160">
        <v>0</v>
      </c>
      <c r="H685" s="160">
        <v>0</v>
      </c>
      <c r="I685" s="160">
        <v>0</v>
      </c>
      <c r="J685" s="160">
        <v>0</v>
      </c>
      <c r="K685" t="s">
        <v>39</v>
      </c>
      <c r="L685" t="s">
        <v>67</v>
      </c>
      <c r="M685">
        <v>0</v>
      </c>
      <c r="O685" s="183">
        <f t="shared" si="82"/>
        <v>0</v>
      </c>
      <c r="P685" s="183">
        <f t="shared" si="83"/>
        <v>0</v>
      </c>
      <c r="Q685" s="183">
        <f t="shared" si="84"/>
        <v>0</v>
      </c>
      <c r="R685" s="183">
        <f t="shared" si="85"/>
        <v>0</v>
      </c>
      <c r="S685" s="183">
        <f t="shared" si="86"/>
        <v>0</v>
      </c>
      <c r="T685" s="183">
        <f t="shared" si="87"/>
        <v>0</v>
      </c>
      <c r="U685" s="183">
        <f t="shared" si="88"/>
        <v>0</v>
      </c>
    </row>
    <row r="686" spans="1:21">
      <c r="A686" s="183" t="str">
        <f t="shared" si="81"/>
        <v>東側ケース④0</v>
      </c>
      <c r="B686">
        <v>0</v>
      </c>
      <c r="C686">
        <v>0</v>
      </c>
      <c r="D686" s="160">
        <v>0</v>
      </c>
      <c r="E686" s="160">
        <v>0</v>
      </c>
      <c r="F686" s="160">
        <v>0</v>
      </c>
      <c r="G686" s="160">
        <v>0</v>
      </c>
      <c r="H686" s="160">
        <v>0</v>
      </c>
      <c r="I686" s="160">
        <v>0</v>
      </c>
      <c r="J686" s="160">
        <v>0</v>
      </c>
      <c r="K686" t="s">
        <v>39</v>
      </c>
      <c r="L686" t="s">
        <v>67</v>
      </c>
      <c r="M686">
        <v>0</v>
      </c>
      <c r="O686" s="183">
        <f t="shared" si="82"/>
        <v>0</v>
      </c>
      <c r="P686" s="183">
        <f t="shared" si="83"/>
        <v>0</v>
      </c>
      <c r="Q686" s="183">
        <f t="shared" si="84"/>
        <v>0</v>
      </c>
      <c r="R686" s="183">
        <f t="shared" si="85"/>
        <v>0</v>
      </c>
      <c r="S686" s="183">
        <f t="shared" si="86"/>
        <v>0</v>
      </c>
      <c r="T686" s="183">
        <f t="shared" si="87"/>
        <v>0</v>
      </c>
      <c r="U686" s="183">
        <f t="shared" si="88"/>
        <v>0</v>
      </c>
    </row>
    <row r="687" spans="1:21">
      <c r="A687" s="183" t="str">
        <f t="shared" si="81"/>
        <v>東側ケース④高知市</v>
      </c>
      <c r="B687" t="s">
        <v>4</v>
      </c>
      <c r="C687">
        <v>349778.6</v>
      </c>
      <c r="D687" s="160">
        <v>669.08908357062774</v>
      </c>
      <c r="E687" s="160">
        <v>42.435315783033857</v>
      </c>
      <c r="F687" s="160">
        <v>4642.1103849030587</v>
      </c>
      <c r="G687" s="160">
        <v>10.293035052809143</v>
      </c>
      <c r="H687" s="160">
        <v>63.912981721082247</v>
      </c>
      <c r="I687" s="160">
        <v>1.7732512260569206</v>
      </c>
      <c r="J687" s="160">
        <v>5387.1787364736356</v>
      </c>
      <c r="K687" t="s">
        <v>39</v>
      </c>
      <c r="L687" t="s">
        <v>67</v>
      </c>
      <c r="M687" t="s">
        <v>96</v>
      </c>
      <c r="O687" s="183">
        <f t="shared" si="82"/>
        <v>670</v>
      </c>
      <c r="P687" s="183">
        <f t="shared" si="83"/>
        <v>40</v>
      </c>
      <c r="Q687" s="183">
        <f t="shared" si="84"/>
        <v>4600</v>
      </c>
      <c r="R687" s="183">
        <f t="shared" si="85"/>
        <v>10</v>
      </c>
      <c r="S687" s="183">
        <f t="shared" si="86"/>
        <v>60</v>
      </c>
      <c r="T687" s="183" t="str">
        <f t="shared" si="87"/>
        <v>*</v>
      </c>
      <c r="U687" s="183">
        <f t="shared" si="88"/>
        <v>5400</v>
      </c>
    </row>
    <row r="688" spans="1:21">
      <c r="A688" s="183" t="str">
        <f t="shared" si="81"/>
        <v>東側ケース④室戸市</v>
      </c>
      <c r="B688" t="s">
        <v>5</v>
      </c>
      <c r="C688">
        <v>15011.1</v>
      </c>
      <c r="D688" s="160">
        <v>468.1621764985743</v>
      </c>
      <c r="E688" s="160">
        <v>13.34393578165666</v>
      </c>
      <c r="F688" s="160">
        <v>2736.0962800459379</v>
      </c>
      <c r="G688" s="160">
        <v>12.584842828127861</v>
      </c>
      <c r="H688" s="160">
        <v>231.22517407101398</v>
      </c>
      <c r="I688" s="160">
        <v>4.6577689261736492E-2</v>
      </c>
      <c r="J688" s="160">
        <v>3448.1150511329156</v>
      </c>
      <c r="K688" t="s">
        <v>39</v>
      </c>
      <c r="L688" t="s">
        <v>67</v>
      </c>
      <c r="M688" t="s">
        <v>96</v>
      </c>
      <c r="O688" s="183">
        <f t="shared" si="82"/>
        <v>470</v>
      </c>
      <c r="P688" s="183">
        <f t="shared" si="83"/>
        <v>10</v>
      </c>
      <c r="Q688" s="183">
        <f t="shared" si="84"/>
        <v>2700</v>
      </c>
      <c r="R688" s="183">
        <f t="shared" si="85"/>
        <v>10</v>
      </c>
      <c r="S688" s="183">
        <f t="shared" si="86"/>
        <v>230</v>
      </c>
      <c r="T688" s="183" t="str">
        <f t="shared" si="87"/>
        <v>*</v>
      </c>
      <c r="U688" s="183">
        <f t="shared" si="88"/>
        <v>3400</v>
      </c>
    </row>
    <row r="689" spans="1:21">
      <c r="A689" s="183" t="str">
        <f t="shared" si="81"/>
        <v>東側ケース④安芸市</v>
      </c>
      <c r="B689" t="s">
        <v>6</v>
      </c>
      <c r="C689">
        <v>19573</v>
      </c>
      <c r="D689" s="160">
        <v>317.46541161633019</v>
      </c>
      <c r="E689" s="160">
        <v>14.445450620798514</v>
      </c>
      <c r="F689" s="160">
        <v>595.88100309489323</v>
      </c>
      <c r="G689" s="160">
        <v>4.6174545974833858</v>
      </c>
      <c r="H689" s="160">
        <v>175.2511355276047</v>
      </c>
      <c r="I689" s="160">
        <v>7.1460261960520216E-2</v>
      </c>
      <c r="J689" s="160">
        <v>1093.2864650982719</v>
      </c>
      <c r="K689" t="s">
        <v>39</v>
      </c>
      <c r="L689" t="s">
        <v>67</v>
      </c>
      <c r="M689" t="s">
        <v>96</v>
      </c>
      <c r="O689" s="183">
        <f t="shared" si="82"/>
        <v>320</v>
      </c>
      <c r="P689" s="183">
        <f t="shared" si="83"/>
        <v>10</v>
      </c>
      <c r="Q689" s="183">
        <f t="shared" si="84"/>
        <v>600</v>
      </c>
      <c r="R689" s="183" t="str">
        <f t="shared" si="85"/>
        <v>*</v>
      </c>
      <c r="S689" s="183">
        <f t="shared" si="86"/>
        <v>180</v>
      </c>
      <c r="T689" s="183" t="str">
        <f t="shared" si="87"/>
        <v>*</v>
      </c>
      <c r="U689" s="183">
        <f t="shared" si="88"/>
        <v>1100</v>
      </c>
    </row>
    <row r="690" spans="1:21">
      <c r="A690" s="183" t="str">
        <f t="shared" si="81"/>
        <v>東側ケース④南国市</v>
      </c>
      <c r="B690" t="s">
        <v>7</v>
      </c>
      <c r="C690">
        <v>51255.6</v>
      </c>
      <c r="D690" s="160">
        <v>134.68985282586974</v>
      </c>
      <c r="E690" s="160">
        <v>5.7017574492352878</v>
      </c>
      <c r="F690" s="160">
        <v>2617.6333832017722</v>
      </c>
      <c r="G690" s="160">
        <v>0.55660733550608443</v>
      </c>
      <c r="H690" s="160">
        <v>5.3808439557009731</v>
      </c>
      <c r="I690" s="160">
        <v>0.13877148894858965</v>
      </c>
      <c r="J690" s="160">
        <v>2758.3994588077981</v>
      </c>
      <c r="K690" t="s">
        <v>39</v>
      </c>
      <c r="L690" t="s">
        <v>67</v>
      </c>
      <c r="M690" t="s">
        <v>96</v>
      </c>
      <c r="O690" s="183">
        <f t="shared" si="82"/>
        <v>130</v>
      </c>
      <c r="P690" s="183">
        <f t="shared" si="83"/>
        <v>10</v>
      </c>
      <c r="Q690" s="183">
        <f t="shared" si="84"/>
        <v>2600</v>
      </c>
      <c r="R690" s="183" t="str">
        <f t="shared" si="85"/>
        <v>*</v>
      </c>
      <c r="S690" s="183">
        <f t="shared" si="86"/>
        <v>10</v>
      </c>
      <c r="T690" s="183" t="str">
        <f t="shared" si="87"/>
        <v>*</v>
      </c>
      <c r="U690" s="183">
        <f t="shared" si="88"/>
        <v>2800</v>
      </c>
    </row>
    <row r="691" spans="1:21">
      <c r="A691" s="183" t="str">
        <f t="shared" si="81"/>
        <v>東側ケース④土佐市</v>
      </c>
      <c r="B691" t="s">
        <v>8</v>
      </c>
      <c r="C691">
        <v>27471.8</v>
      </c>
      <c r="D691" s="160">
        <v>68.408543946429702</v>
      </c>
      <c r="E691" s="160">
        <v>3.8547833351792362</v>
      </c>
      <c r="F691" s="160">
        <v>2085.2415461167457</v>
      </c>
      <c r="G691" s="160">
        <v>2.3882223228980948</v>
      </c>
      <c r="H691" s="160">
        <v>2.8421154555602643</v>
      </c>
      <c r="I691" s="160">
        <v>5.1092595418874766E-2</v>
      </c>
      <c r="J691" s="160">
        <v>2158.9315204370528</v>
      </c>
      <c r="K691" t="s">
        <v>39</v>
      </c>
      <c r="L691" t="s">
        <v>67</v>
      </c>
      <c r="M691" t="s">
        <v>96</v>
      </c>
      <c r="O691" s="183">
        <f t="shared" si="82"/>
        <v>70</v>
      </c>
      <c r="P691" s="183" t="str">
        <f t="shared" si="83"/>
        <v>*</v>
      </c>
      <c r="Q691" s="183">
        <f t="shared" si="84"/>
        <v>2100</v>
      </c>
      <c r="R691" s="183" t="str">
        <f t="shared" si="85"/>
        <v>*</v>
      </c>
      <c r="S691" s="183" t="str">
        <f t="shared" si="86"/>
        <v>*</v>
      </c>
      <c r="T691" s="183" t="str">
        <f t="shared" si="87"/>
        <v>*</v>
      </c>
      <c r="U691" s="183">
        <f t="shared" si="88"/>
        <v>2200</v>
      </c>
    </row>
    <row r="692" spans="1:21">
      <c r="A692" s="183" t="str">
        <f t="shared" si="81"/>
        <v>東側ケース④須崎市</v>
      </c>
      <c r="B692" t="s">
        <v>9</v>
      </c>
      <c r="C692">
        <v>25299.25</v>
      </c>
      <c r="D692" s="160">
        <v>36.990405921305914</v>
      </c>
      <c r="E692" s="160">
        <v>1.8716163068285818</v>
      </c>
      <c r="F692" s="160">
        <v>2468.0369908966259</v>
      </c>
      <c r="G692" s="160">
        <v>1.420377498310929</v>
      </c>
      <c r="H692" s="160">
        <v>2.4548029182100208</v>
      </c>
      <c r="I692" s="160">
        <v>3.0866911036044126E-2</v>
      </c>
      <c r="J692" s="160">
        <v>2508.9334441454889</v>
      </c>
      <c r="K692" t="s">
        <v>39</v>
      </c>
      <c r="L692" t="s">
        <v>67</v>
      </c>
      <c r="M692" t="s">
        <v>96</v>
      </c>
      <c r="O692" s="183">
        <f t="shared" si="82"/>
        <v>40</v>
      </c>
      <c r="P692" s="183" t="str">
        <f t="shared" si="83"/>
        <v>*</v>
      </c>
      <c r="Q692" s="183">
        <f t="shared" si="84"/>
        <v>2500</v>
      </c>
      <c r="R692" s="183" t="str">
        <f t="shared" si="85"/>
        <v>*</v>
      </c>
      <c r="S692" s="183" t="str">
        <f t="shared" si="86"/>
        <v>*</v>
      </c>
      <c r="T692" s="183" t="str">
        <f t="shared" si="87"/>
        <v>*</v>
      </c>
      <c r="U692" s="183">
        <f t="shared" si="88"/>
        <v>2500</v>
      </c>
    </row>
    <row r="693" spans="1:21">
      <c r="A693" s="183" t="str">
        <f t="shared" si="81"/>
        <v>東側ケース④宿毛市</v>
      </c>
      <c r="B693" t="s">
        <v>10</v>
      </c>
      <c r="C693">
        <v>22952.55</v>
      </c>
      <c r="D693" s="160">
        <v>2.5379995676474718</v>
      </c>
      <c r="E693" s="160">
        <v>0.68918169229497339</v>
      </c>
      <c r="F693" s="160">
        <v>837.85407659121984</v>
      </c>
      <c r="G693" s="160">
        <v>0.14737513054207624</v>
      </c>
      <c r="H693" s="160">
        <v>5.521018370274363E-2</v>
      </c>
      <c r="I693" s="160">
        <v>1.3165028077622359E-2</v>
      </c>
      <c r="J693" s="160">
        <v>840.60782650118983</v>
      </c>
      <c r="K693" t="s">
        <v>39</v>
      </c>
      <c r="L693" t="s">
        <v>67</v>
      </c>
      <c r="M693" t="s">
        <v>96</v>
      </c>
      <c r="O693" s="183" t="str">
        <f t="shared" si="82"/>
        <v>*</v>
      </c>
      <c r="P693" s="183" t="str">
        <f t="shared" si="83"/>
        <v>*</v>
      </c>
      <c r="Q693" s="183">
        <f t="shared" si="84"/>
        <v>840</v>
      </c>
      <c r="R693" s="183" t="str">
        <f t="shared" si="85"/>
        <v>*</v>
      </c>
      <c r="S693" s="183" t="str">
        <f t="shared" si="86"/>
        <v>*</v>
      </c>
      <c r="T693" s="183" t="str">
        <f t="shared" si="87"/>
        <v>*</v>
      </c>
      <c r="U693" s="183">
        <f t="shared" si="88"/>
        <v>840</v>
      </c>
    </row>
    <row r="694" spans="1:21">
      <c r="A694" s="183" t="str">
        <f t="shared" si="81"/>
        <v>東側ケース④土佐清水市</v>
      </c>
      <c r="B694" t="s">
        <v>11</v>
      </c>
      <c r="C694">
        <v>15871.05</v>
      </c>
      <c r="D694" s="160">
        <v>84.993604803260482</v>
      </c>
      <c r="E694" s="160">
        <v>4.4809440310090372</v>
      </c>
      <c r="F694" s="160">
        <v>2031.3013122876189</v>
      </c>
      <c r="G694" s="160">
        <v>2.5987257218728677</v>
      </c>
      <c r="H694" s="160">
        <v>7.3219221459457264</v>
      </c>
      <c r="I694" s="160">
        <v>1.9537349185726562E-2</v>
      </c>
      <c r="J694" s="160">
        <v>2126.2351023078836</v>
      </c>
      <c r="K694" t="s">
        <v>39</v>
      </c>
      <c r="L694" t="s">
        <v>67</v>
      </c>
      <c r="M694" t="s">
        <v>96</v>
      </c>
      <c r="O694" s="183">
        <f t="shared" si="82"/>
        <v>80</v>
      </c>
      <c r="P694" s="183" t="str">
        <f t="shared" si="83"/>
        <v>*</v>
      </c>
      <c r="Q694" s="183">
        <f t="shared" si="84"/>
        <v>2000</v>
      </c>
      <c r="R694" s="183" t="str">
        <f t="shared" si="85"/>
        <v>*</v>
      </c>
      <c r="S694" s="183">
        <f t="shared" si="86"/>
        <v>10</v>
      </c>
      <c r="T694" s="183" t="str">
        <f t="shared" si="87"/>
        <v>*</v>
      </c>
      <c r="U694" s="183">
        <f t="shared" si="88"/>
        <v>2100</v>
      </c>
    </row>
    <row r="695" spans="1:21">
      <c r="A695" s="183" t="str">
        <f t="shared" si="81"/>
        <v>東側ケース④四万十市</v>
      </c>
      <c r="B695" t="s">
        <v>12</v>
      </c>
      <c r="C695">
        <v>36677.25</v>
      </c>
      <c r="D695" s="160">
        <v>69.901170525328169</v>
      </c>
      <c r="E695" s="160">
        <v>4.097228265597102</v>
      </c>
      <c r="F695" s="160">
        <v>515.20943444689874</v>
      </c>
      <c r="G695" s="160">
        <v>3.3196667986795592</v>
      </c>
      <c r="H695" s="160">
        <v>2.010331828665175</v>
      </c>
      <c r="I695" s="160">
        <v>3.393192884360284E-2</v>
      </c>
      <c r="J695" s="160">
        <v>590.47453552841523</v>
      </c>
      <c r="K695" t="s">
        <v>39</v>
      </c>
      <c r="L695" t="s">
        <v>67</v>
      </c>
      <c r="M695" t="s">
        <v>96</v>
      </c>
      <c r="O695" s="183">
        <f t="shared" si="82"/>
        <v>70</v>
      </c>
      <c r="P695" s="183" t="str">
        <f t="shared" si="83"/>
        <v>*</v>
      </c>
      <c r="Q695" s="183">
        <f t="shared" si="84"/>
        <v>520</v>
      </c>
      <c r="R695" s="183" t="str">
        <f t="shared" si="85"/>
        <v>*</v>
      </c>
      <c r="S695" s="183" t="str">
        <f t="shared" si="86"/>
        <v>*</v>
      </c>
      <c r="T695" s="183" t="str">
        <f t="shared" si="87"/>
        <v>*</v>
      </c>
      <c r="U695" s="183">
        <f t="shared" si="88"/>
        <v>590</v>
      </c>
    </row>
    <row r="696" spans="1:21">
      <c r="A696" s="183" t="str">
        <f t="shared" si="81"/>
        <v>東側ケース④香南市</v>
      </c>
      <c r="B696" t="s">
        <v>13</v>
      </c>
      <c r="C696">
        <v>31206.600000000002</v>
      </c>
      <c r="D696" s="160">
        <v>98.081022201699412</v>
      </c>
      <c r="E696" s="160">
        <v>5.0060494825300834</v>
      </c>
      <c r="F696" s="160">
        <v>980.06993807010758</v>
      </c>
      <c r="G696" s="160">
        <v>1.073813511364611</v>
      </c>
      <c r="H696" s="160">
        <v>2.3654984865909476</v>
      </c>
      <c r="I696" s="160">
        <v>7.599535706460829E-2</v>
      </c>
      <c r="J696" s="160">
        <v>1081.666267626827</v>
      </c>
      <c r="K696" t="s">
        <v>39</v>
      </c>
      <c r="L696" t="s">
        <v>67</v>
      </c>
      <c r="M696" t="s">
        <v>96</v>
      </c>
      <c r="O696" s="183">
        <f t="shared" si="82"/>
        <v>100</v>
      </c>
      <c r="P696" s="183">
        <f t="shared" si="83"/>
        <v>10</v>
      </c>
      <c r="Q696" s="183">
        <f t="shared" si="84"/>
        <v>980</v>
      </c>
      <c r="R696" s="183" t="str">
        <f t="shared" si="85"/>
        <v>*</v>
      </c>
      <c r="S696" s="183" t="str">
        <f t="shared" si="86"/>
        <v>*</v>
      </c>
      <c r="T696" s="183" t="str">
        <f t="shared" si="87"/>
        <v>*</v>
      </c>
      <c r="U696" s="183">
        <f t="shared" si="88"/>
        <v>1100</v>
      </c>
    </row>
    <row r="697" spans="1:21">
      <c r="A697" s="183" t="str">
        <f t="shared" si="81"/>
        <v>東側ケース④香美市</v>
      </c>
      <c r="B697" t="s">
        <v>14</v>
      </c>
      <c r="C697">
        <v>28197.25</v>
      </c>
      <c r="D697" s="160">
        <v>100.3351462570386</v>
      </c>
      <c r="E697" s="160">
        <v>3.6412064221577958</v>
      </c>
      <c r="F697" s="160">
        <v>0</v>
      </c>
      <c r="G697" s="160">
        <v>1.682218682367189</v>
      </c>
      <c r="H697" s="160">
        <v>11.818464157833297</v>
      </c>
      <c r="I697" s="160">
        <v>4.2985418157370295E-2</v>
      </c>
      <c r="J697" s="160">
        <v>113.87881451539647</v>
      </c>
      <c r="K697" t="s">
        <v>39</v>
      </c>
      <c r="L697" t="s">
        <v>67</v>
      </c>
      <c r="M697" t="s">
        <v>96</v>
      </c>
      <c r="O697" s="183">
        <f t="shared" si="82"/>
        <v>100</v>
      </c>
      <c r="P697" s="183" t="str">
        <f t="shared" si="83"/>
        <v>*</v>
      </c>
      <c r="Q697" s="183">
        <f t="shared" si="84"/>
        <v>0</v>
      </c>
      <c r="R697" s="183" t="str">
        <f t="shared" si="85"/>
        <v>*</v>
      </c>
      <c r="S697" s="183">
        <f t="shared" si="86"/>
        <v>10</v>
      </c>
      <c r="T697" s="183" t="str">
        <f t="shared" si="87"/>
        <v>*</v>
      </c>
      <c r="U697" s="183">
        <f t="shared" si="88"/>
        <v>110</v>
      </c>
    </row>
    <row r="698" spans="1:21">
      <c r="A698" s="183" t="str">
        <f t="shared" si="81"/>
        <v>東側ケース④東洋町</v>
      </c>
      <c r="B698" t="s">
        <v>15</v>
      </c>
      <c r="C698">
        <v>2841.05</v>
      </c>
      <c r="D698" s="160">
        <v>51.100491369649795</v>
      </c>
      <c r="E698" s="160">
        <v>0.86756963757021799</v>
      </c>
      <c r="F698" s="160">
        <v>949.15984101876973</v>
      </c>
      <c r="G698" s="160">
        <v>1.868101639313043</v>
      </c>
      <c r="H698" s="160">
        <v>8.5635622663330278</v>
      </c>
      <c r="I698" s="160">
        <v>5.3331458915158369E-3</v>
      </c>
      <c r="J698" s="160">
        <v>1010.6973294399572</v>
      </c>
      <c r="K698" t="s">
        <v>39</v>
      </c>
      <c r="L698" t="s">
        <v>67</v>
      </c>
      <c r="M698" t="s">
        <v>96</v>
      </c>
      <c r="O698" s="183">
        <f t="shared" si="82"/>
        <v>50</v>
      </c>
      <c r="P698" s="183" t="str">
        <f t="shared" si="83"/>
        <v>*</v>
      </c>
      <c r="Q698" s="183">
        <f t="shared" si="84"/>
        <v>950</v>
      </c>
      <c r="R698" s="183" t="str">
        <f t="shared" si="85"/>
        <v>*</v>
      </c>
      <c r="S698" s="183">
        <f t="shared" si="86"/>
        <v>10</v>
      </c>
      <c r="T698" s="183" t="str">
        <f t="shared" si="87"/>
        <v>*</v>
      </c>
      <c r="U698" s="183">
        <f t="shared" si="88"/>
        <v>1000</v>
      </c>
    </row>
    <row r="699" spans="1:21">
      <c r="A699" s="183" t="str">
        <f t="shared" si="81"/>
        <v>東側ケース④奈半利町</v>
      </c>
      <c r="B699" t="s">
        <v>16</v>
      </c>
      <c r="C699">
        <v>3493.25</v>
      </c>
      <c r="D699" s="160">
        <v>93.163985135550064</v>
      </c>
      <c r="E699" s="160">
        <v>4.8543320326864761</v>
      </c>
      <c r="F699" s="160">
        <v>169.43041798928579</v>
      </c>
      <c r="G699" s="160">
        <v>1.5623240681883042</v>
      </c>
      <c r="H699" s="160">
        <v>43.835998143567451</v>
      </c>
      <c r="I699" s="160">
        <v>1.5568289143637282E-2</v>
      </c>
      <c r="J699" s="160">
        <v>308.00829362573523</v>
      </c>
      <c r="K699" t="s">
        <v>39</v>
      </c>
      <c r="L699" t="s">
        <v>67</v>
      </c>
      <c r="M699" t="s">
        <v>96</v>
      </c>
      <c r="O699" s="183">
        <f t="shared" si="82"/>
        <v>90</v>
      </c>
      <c r="P699" s="183" t="str">
        <f t="shared" si="83"/>
        <v>*</v>
      </c>
      <c r="Q699" s="183">
        <f t="shared" si="84"/>
        <v>170</v>
      </c>
      <c r="R699" s="183" t="str">
        <f t="shared" si="85"/>
        <v>*</v>
      </c>
      <c r="S699" s="183">
        <f t="shared" si="86"/>
        <v>40</v>
      </c>
      <c r="T699" s="183" t="str">
        <f t="shared" si="87"/>
        <v>*</v>
      </c>
      <c r="U699" s="183">
        <f t="shared" si="88"/>
        <v>310</v>
      </c>
    </row>
    <row r="700" spans="1:21">
      <c r="A700" s="183" t="str">
        <f t="shared" si="81"/>
        <v>東側ケース④田野町</v>
      </c>
      <c r="B700" t="s">
        <v>17</v>
      </c>
      <c r="C700">
        <v>3015.2</v>
      </c>
      <c r="D700" s="160">
        <v>106.33718281741371</v>
      </c>
      <c r="E700" s="160">
        <v>4.3675970253326382</v>
      </c>
      <c r="F700" s="160">
        <v>223.32808776361685</v>
      </c>
      <c r="G700" s="160">
        <v>0.63795648293384699</v>
      </c>
      <c r="H700" s="160">
        <v>123.28116889136273</v>
      </c>
      <c r="I700" s="160">
        <v>3.6287787582695095E-2</v>
      </c>
      <c r="J700" s="160">
        <v>453.62068374290982</v>
      </c>
      <c r="K700" t="s">
        <v>39</v>
      </c>
      <c r="L700" t="s">
        <v>67</v>
      </c>
      <c r="M700" t="s">
        <v>96</v>
      </c>
      <c r="O700" s="183">
        <f t="shared" si="82"/>
        <v>110</v>
      </c>
      <c r="P700" s="183" t="str">
        <f t="shared" si="83"/>
        <v>*</v>
      </c>
      <c r="Q700" s="183">
        <f t="shared" si="84"/>
        <v>220</v>
      </c>
      <c r="R700" s="183" t="str">
        <f t="shared" si="85"/>
        <v>*</v>
      </c>
      <c r="S700" s="183">
        <f t="shared" si="86"/>
        <v>120</v>
      </c>
      <c r="T700" s="183" t="str">
        <f t="shared" si="87"/>
        <v>*</v>
      </c>
      <c r="U700" s="183">
        <f t="shared" si="88"/>
        <v>450</v>
      </c>
    </row>
    <row r="701" spans="1:21">
      <c r="A701" s="183" t="str">
        <f t="shared" si="81"/>
        <v>東側ケース④安田町</v>
      </c>
      <c r="B701" t="s">
        <v>18</v>
      </c>
      <c r="C701">
        <v>2780.2</v>
      </c>
      <c r="D701" s="160">
        <v>86.195522938573049</v>
      </c>
      <c r="E701" s="160">
        <v>3.3465986812806898</v>
      </c>
      <c r="F701" s="160">
        <v>296.75713273632351</v>
      </c>
      <c r="G701" s="160">
        <v>4.2297100133643237</v>
      </c>
      <c r="H701" s="160">
        <v>21.515606462437461</v>
      </c>
      <c r="I701" s="160">
        <v>8.0074680765644928E-3</v>
      </c>
      <c r="J701" s="160">
        <v>408.7059796187749</v>
      </c>
      <c r="K701" t="s">
        <v>39</v>
      </c>
      <c r="L701" t="s">
        <v>67</v>
      </c>
      <c r="M701" t="s">
        <v>96</v>
      </c>
      <c r="O701" s="183">
        <f t="shared" si="82"/>
        <v>90</v>
      </c>
      <c r="P701" s="183" t="str">
        <f t="shared" si="83"/>
        <v>*</v>
      </c>
      <c r="Q701" s="183">
        <f t="shared" si="84"/>
        <v>300</v>
      </c>
      <c r="R701" s="183" t="str">
        <f t="shared" si="85"/>
        <v>*</v>
      </c>
      <c r="S701" s="183">
        <f t="shared" si="86"/>
        <v>20</v>
      </c>
      <c r="T701" s="183" t="str">
        <f t="shared" si="87"/>
        <v>*</v>
      </c>
      <c r="U701" s="183">
        <f t="shared" si="88"/>
        <v>410</v>
      </c>
    </row>
    <row r="702" spans="1:21">
      <c r="A702" s="183" t="str">
        <f t="shared" si="81"/>
        <v>東側ケース④北川村</v>
      </c>
      <c r="B702" t="s">
        <v>19</v>
      </c>
      <c r="C702">
        <v>1355.3</v>
      </c>
      <c r="D702" s="160">
        <v>44.525275924481761</v>
      </c>
      <c r="E702" s="160">
        <v>1.154869823137876</v>
      </c>
      <c r="F702" s="160">
        <v>0</v>
      </c>
      <c r="G702" s="160">
        <v>2.2542804229953077</v>
      </c>
      <c r="H702" s="160">
        <v>4.2483642144028648</v>
      </c>
      <c r="I702" s="160">
        <v>2.3981536058397387E-3</v>
      </c>
      <c r="J702" s="160">
        <v>51.03031871548577</v>
      </c>
      <c r="K702" t="s">
        <v>39</v>
      </c>
      <c r="L702" t="s">
        <v>67</v>
      </c>
      <c r="M702" t="s">
        <v>96</v>
      </c>
      <c r="O702" s="183">
        <f t="shared" si="82"/>
        <v>40</v>
      </c>
      <c r="P702" s="183" t="str">
        <f t="shared" si="83"/>
        <v>*</v>
      </c>
      <c r="Q702" s="183">
        <f t="shared" si="84"/>
        <v>0</v>
      </c>
      <c r="R702" s="183" t="str">
        <f t="shared" si="85"/>
        <v>*</v>
      </c>
      <c r="S702" s="183" t="str">
        <f t="shared" si="86"/>
        <v>*</v>
      </c>
      <c r="T702" s="183" t="str">
        <f t="shared" si="87"/>
        <v>*</v>
      </c>
      <c r="U702" s="183">
        <f t="shared" si="88"/>
        <v>50</v>
      </c>
    </row>
    <row r="703" spans="1:21">
      <c r="A703" s="183" t="str">
        <f t="shared" si="81"/>
        <v>東側ケース④馬路村</v>
      </c>
      <c r="B703" t="s">
        <v>20</v>
      </c>
      <c r="C703">
        <v>1044.1999999999998</v>
      </c>
      <c r="D703" s="160">
        <v>14.321858393433516</v>
      </c>
      <c r="E703" s="160">
        <v>0.43699082176198367</v>
      </c>
      <c r="F703" s="160">
        <v>0</v>
      </c>
      <c r="G703" s="160">
        <v>1.19296582970594</v>
      </c>
      <c r="H703" s="160">
        <v>1.9808956291734789</v>
      </c>
      <c r="I703" s="160">
        <v>2.3808116160300478E-3</v>
      </c>
      <c r="J703" s="160">
        <v>17.498100663928966</v>
      </c>
      <c r="K703" t="s">
        <v>39</v>
      </c>
      <c r="L703" t="s">
        <v>67</v>
      </c>
      <c r="M703" t="s">
        <v>96</v>
      </c>
      <c r="O703" s="183">
        <f t="shared" si="82"/>
        <v>10</v>
      </c>
      <c r="P703" s="183" t="str">
        <f t="shared" si="83"/>
        <v>*</v>
      </c>
      <c r="Q703" s="183">
        <f t="shared" si="84"/>
        <v>0</v>
      </c>
      <c r="R703" s="183" t="str">
        <f t="shared" si="85"/>
        <v>*</v>
      </c>
      <c r="S703" s="183" t="str">
        <f t="shared" si="86"/>
        <v>*</v>
      </c>
      <c r="T703" s="183" t="str">
        <f t="shared" si="87"/>
        <v>*</v>
      </c>
      <c r="U703" s="183">
        <f t="shared" si="88"/>
        <v>20</v>
      </c>
    </row>
    <row r="704" spans="1:21">
      <c r="A704" s="183" t="str">
        <f t="shared" si="81"/>
        <v>東側ケース④芸西村</v>
      </c>
      <c r="B704" t="s">
        <v>21</v>
      </c>
      <c r="C704">
        <v>4107.1499999999996</v>
      </c>
      <c r="D704" s="160">
        <v>27.700370473614001</v>
      </c>
      <c r="E704" s="160">
        <v>1.8894135367865064</v>
      </c>
      <c r="F704" s="160">
        <v>73.678941177122496</v>
      </c>
      <c r="G704" s="160">
        <v>0.22999044794777812</v>
      </c>
      <c r="H704" s="160">
        <v>1.4115813305983724</v>
      </c>
      <c r="I704" s="160">
        <v>7.9491323008041258E-3</v>
      </c>
      <c r="J704" s="160">
        <v>103.02883256158346</v>
      </c>
      <c r="K704" t="s">
        <v>39</v>
      </c>
      <c r="L704" t="s">
        <v>67</v>
      </c>
      <c r="M704" t="s">
        <v>96</v>
      </c>
      <c r="O704" s="183">
        <f t="shared" si="82"/>
        <v>30</v>
      </c>
      <c r="P704" s="183" t="str">
        <f t="shared" si="83"/>
        <v>*</v>
      </c>
      <c r="Q704" s="183">
        <f t="shared" si="84"/>
        <v>70</v>
      </c>
      <c r="R704" s="183" t="str">
        <f t="shared" si="85"/>
        <v>*</v>
      </c>
      <c r="S704" s="183" t="str">
        <f t="shared" si="86"/>
        <v>*</v>
      </c>
      <c r="T704" s="183" t="str">
        <f t="shared" si="87"/>
        <v>*</v>
      </c>
      <c r="U704" s="183">
        <f t="shared" si="88"/>
        <v>100</v>
      </c>
    </row>
    <row r="705" spans="1:21">
      <c r="A705" s="183" t="str">
        <f t="shared" si="81"/>
        <v>東側ケース④本山町</v>
      </c>
      <c r="B705" t="s">
        <v>22</v>
      </c>
      <c r="C705">
        <v>4026.95</v>
      </c>
      <c r="D705" s="160">
        <v>7.2706607543993537E-3</v>
      </c>
      <c r="E705" s="160">
        <v>2.9117048793993464E-2</v>
      </c>
      <c r="F705" s="160">
        <v>0</v>
      </c>
      <c r="G705" s="160">
        <v>3.9804538489655221E-4</v>
      </c>
      <c r="H705" s="160">
        <v>2.8508456909316264E-3</v>
      </c>
      <c r="I705" s="160">
        <v>2.1380736444571754E-3</v>
      </c>
      <c r="J705" s="160">
        <v>1.2657625474684707E-2</v>
      </c>
      <c r="K705" t="s">
        <v>39</v>
      </c>
      <c r="L705" t="s">
        <v>67</v>
      </c>
      <c r="M705" t="s">
        <v>96</v>
      </c>
      <c r="O705" s="183" t="str">
        <f t="shared" si="82"/>
        <v>*</v>
      </c>
      <c r="P705" s="183" t="str">
        <f t="shared" si="83"/>
        <v>*</v>
      </c>
      <c r="Q705" s="183">
        <f t="shared" si="84"/>
        <v>0</v>
      </c>
      <c r="R705" s="183" t="str">
        <f t="shared" si="85"/>
        <v>*</v>
      </c>
      <c r="S705" s="183" t="str">
        <f t="shared" si="86"/>
        <v>*</v>
      </c>
      <c r="T705" s="183" t="str">
        <f t="shared" si="87"/>
        <v>*</v>
      </c>
      <c r="U705" s="183" t="str">
        <f t="shared" si="88"/>
        <v>*</v>
      </c>
    </row>
    <row r="706" spans="1:21">
      <c r="A706" s="183" t="str">
        <f t="shared" si="81"/>
        <v>東側ケース④大豊町</v>
      </c>
      <c r="B706" t="s">
        <v>23</v>
      </c>
      <c r="C706">
        <v>4715.1000000000004</v>
      </c>
      <c r="D706" s="160">
        <v>4.1947681091623394</v>
      </c>
      <c r="E706" s="160">
        <v>0.12808759936089492</v>
      </c>
      <c r="F706" s="160">
        <v>0</v>
      </c>
      <c r="G706" s="160">
        <v>0.29806009903832303</v>
      </c>
      <c r="H706" s="160">
        <v>2.9414065329295032E-2</v>
      </c>
      <c r="I706" s="160">
        <v>2.1357559999052164E-3</v>
      </c>
      <c r="J706" s="160">
        <v>4.5243780295298626</v>
      </c>
      <c r="K706" t="s">
        <v>39</v>
      </c>
      <c r="L706" t="s">
        <v>67</v>
      </c>
      <c r="M706" t="s">
        <v>96</v>
      </c>
      <c r="O706" s="183" t="str">
        <f t="shared" si="82"/>
        <v>*</v>
      </c>
      <c r="P706" s="183" t="str">
        <f t="shared" si="83"/>
        <v>*</v>
      </c>
      <c r="Q706" s="183">
        <f t="shared" si="84"/>
        <v>0</v>
      </c>
      <c r="R706" s="183" t="str">
        <f t="shared" si="85"/>
        <v>*</v>
      </c>
      <c r="S706" s="183" t="str">
        <f t="shared" si="86"/>
        <v>*</v>
      </c>
      <c r="T706" s="183" t="str">
        <f t="shared" si="87"/>
        <v>*</v>
      </c>
      <c r="U706" s="183" t="str">
        <f t="shared" si="88"/>
        <v>*</v>
      </c>
    </row>
    <row r="707" spans="1:21">
      <c r="A707" s="183" t="str">
        <f t="shared" si="81"/>
        <v>東側ケース④土佐町</v>
      </c>
      <c r="B707" t="s">
        <v>24</v>
      </c>
      <c r="C707">
        <v>4376.2</v>
      </c>
      <c r="D707" s="160">
        <v>0</v>
      </c>
      <c r="E707" s="160">
        <v>2.9372445104836352E-2</v>
      </c>
      <c r="F707" s="160">
        <v>0</v>
      </c>
      <c r="G707" s="160">
        <v>1.1295284286149761E-31</v>
      </c>
      <c r="H707" s="160">
        <v>2.4312066731575301E-3</v>
      </c>
      <c r="I707" s="160">
        <v>9.4765665454740169E-4</v>
      </c>
      <c r="J707" s="160">
        <v>3.3788633277049319E-3</v>
      </c>
      <c r="K707" t="s">
        <v>39</v>
      </c>
      <c r="L707" t="s">
        <v>67</v>
      </c>
      <c r="M707" t="s">
        <v>96</v>
      </c>
      <c r="O707" s="183">
        <f t="shared" si="82"/>
        <v>0</v>
      </c>
      <c r="P707" s="183" t="str">
        <f t="shared" si="83"/>
        <v>*</v>
      </c>
      <c r="Q707" s="183">
        <f t="shared" si="84"/>
        <v>0</v>
      </c>
      <c r="R707" s="183" t="str">
        <f t="shared" si="85"/>
        <v>*</v>
      </c>
      <c r="S707" s="183" t="str">
        <f t="shared" si="86"/>
        <v>*</v>
      </c>
      <c r="T707" s="183" t="str">
        <f t="shared" si="87"/>
        <v>*</v>
      </c>
      <c r="U707" s="183" t="str">
        <f t="shared" si="88"/>
        <v>*</v>
      </c>
    </row>
    <row r="708" spans="1:21">
      <c r="A708" s="183" t="str">
        <f t="shared" ref="A708:A771" si="89">K708&amp;L708&amp;B708</f>
        <v>東側ケース④大川村</v>
      </c>
      <c r="B708" t="s">
        <v>25</v>
      </c>
      <c r="C708">
        <v>421.4</v>
      </c>
      <c r="D708" s="160">
        <v>1.2628434404605413E-3</v>
      </c>
      <c r="E708" s="160">
        <v>2.8419560090638886E-3</v>
      </c>
      <c r="F708" s="160">
        <v>0</v>
      </c>
      <c r="G708" s="160">
        <v>2.5278976009301474E-4</v>
      </c>
      <c r="H708" s="160">
        <v>2.6032595599466922E-4</v>
      </c>
      <c r="I708" s="160">
        <v>2.3694970577658622E-5</v>
      </c>
      <c r="J708" s="160">
        <v>1.7996541271258842E-3</v>
      </c>
      <c r="K708" t="s">
        <v>39</v>
      </c>
      <c r="L708" t="s">
        <v>67</v>
      </c>
      <c r="M708" t="s">
        <v>96</v>
      </c>
      <c r="O708" s="183" t="str">
        <f t="shared" ref="O708:O771" si="90">IF(D708&gt;10000,ROUND(D708,-3),IF(D708&gt;1000,ROUND(D708,-2),IF(D708&gt;=5,IF(D708&lt;10,ROUND(D708,-1),ROUND(D708,-1)),IF(D708=0,0,"*"))))</f>
        <v>*</v>
      </c>
      <c r="P708" s="183" t="str">
        <f t="shared" ref="P708:P771" si="91">IF(E708&gt;10000,ROUND(E708,-3),IF(E708&gt;1000,ROUND(E708,-2),IF(E708&gt;=5,IF(E708&lt;10,ROUND(E708,-1),ROUND(E708,-1)),IF(E708=0,0,"*"))))</f>
        <v>*</v>
      </c>
      <c r="Q708" s="183">
        <f t="shared" ref="Q708:Q771" si="92">IF(F708&gt;10000,ROUND(F708,-3),IF(F708&gt;1000,ROUND(F708,-2),IF(F708&gt;=5,IF(F708&lt;10,ROUND(F708,-1),ROUND(F708,-1)),IF(F708=0,0,"*"))))</f>
        <v>0</v>
      </c>
      <c r="R708" s="183" t="str">
        <f t="shared" ref="R708:R771" si="93">IF(G708&gt;10000,ROUND(G708,-3),IF(G708&gt;1000,ROUND(G708,-2),IF(G708&gt;=5,IF(G708&lt;10,ROUND(G708,-1),ROUND(G708,-1)),IF(G708=0,0,"*"))))</f>
        <v>*</v>
      </c>
      <c r="S708" s="183" t="str">
        <f t="shared" ref="S708:S771" si="94">IF(H708&gt;10000,ROUND(H708,-3),IF(H708&gt;1000,ROUND(H708,-2),IF(H708&gt;=5,IF(H708&lt;10,ROUND(H708,-1),ROUND(H708,-1)),IF(H708=0,0,"*"))))</f>
        <v>*</v>
      </c>
      <c r="T708" s="183" t="str">
        <f t="shared" ref="T708:T771" si="95">IF(I708&gt;10000,ROUND(I708,-3),IF(I708&gt;1000,ROUND(I708,-2),IF(I708&gt;=5,IF(I708&lt;10,ROUND(I708,-1),ROUND(I708,-1)),IF(I708=0,0,"*"))))</f>
        <v>*</v>
      </c>
      <c r="U708" s="183" t="str">
        <f t="shared" ref="U708:U771" si="96">IF(J708&gt;10000,ROUND(J708,-3),IF(J708&gt;1000,ROUND(J708,-2),IF(J708&gt;=5,IF(J708&lt;10,ROUND(J708,-1),ROUND(J708,-1)),IF(J708=0,0,"*"))))</f>
        <v>*</v>
      </c>
    </row>
    <row r="709" spans="1:21">
      <c r="A709" s="183" t="str">
        <f t="shared" si="89"/>
        <v>東側ケース④いの町</v>
      </c>
      <c r="B709" t="s">
        <v>26</v>
      </c>
      <c r="C709">
        <v>22887.1</v>
      </c>
      <c r="D709" s="160">
        <v>6.7765341858906654</v>
      </c>
      <c r="E709" s="160">
        <v>0.69525976204853313</v>
      </c>
      <c r="F709" s="160">
        <v>0</v>
      </c>
      <c r="G709" s="160">
        <v>0.52428822649828666</v>
      </c>
      <c r="H709" s="160">
        <v>8.3556702458372697E-2</v>
      </c>
      <c r="I709" s="160">
        <v>1.5189776267714944E-2</v>
      </c>
      <c r="J709" s="160">
        <v>7.3995688911150399</v>
      </c>
      <c r="K709" t="s">
        <v>39</v>
      </c>
      <c r="L709" t="s">
        <v>67</v>
      </c>
      <c r="M709" t="s">
        <v>96</v>
      </c>
      <c r="O709" s="183">
        <f t="shared" si="90"/>
        <v>10</v>
      </c>
      <c r="P709" s="183" t="str">
        <f t="shared" si="91"/>
        <v>*</v>
      </c>
      <c r="Q709" s="183">
        <f t="shared" si="92"/>
        <v>0</v>
      </c>
      <c r="R709" s="183" t="str">
        <f t="shared" si="93"/>
        <v>*</v>
      </c>
      <c r="S709" s="183" t="str">
        <f t="shared" si="94"/>
        <v>*</v>
      </c>
      <c r="T709" s="183" t="str">
        <f t="shared" si="95"/>
        <v>*</v>
      </c>
      <c r="U709" s="183">
        <f t="shared" si="96"/>
        <v>10</v>
      </c>
    </row>
    <row r="710" spans="1:21">
      <c r="A710" s="183" t="str">
        <f t="shared" si="89"/>
        <v>東側ケース④仁淀川町</v>
      </c>
      <c r="B710" t="s">
        <v>27</v>
      </c>
      <c r="C710">
        <v>6596.85</v>
      </c>
      <c r="D710" s="160">
        <v>3.0702198019948106E-2</v>
      </c>
      <c r="E710" s="160">
        <v>5.6870997032864495E-2</v>
      </c>
      <c r="F710" s="160">
        <v>0</v>
      </c>
      <c r="G710" s="160">
        <v>2.5719350344500808E-3</v>
      </c>
      <c r="H710" s="160">
        <v>3.8694675962292696E-3</v>
      </c>
      <c r="I710" s="160">
        <v>1.7783493578203253E-3</v>
      </c>
      <c r="J710" s="160">
        <v>3.8921950008447781E-2</v>
      </c>
      <c r="K710" t="s">
        <v>39</v>
      </c>
      <c r="L710" t="s">
        <v>67</v>
      </c>
      <c r="M710" t="s">
        <v>96</v>
      </c>
      <c r="O710" s="183" t="str">
        <f t="shared" si="90"/>
        <v>*</v>
      </c>
      <c r="P710" s="183" t="str">
        <f t="shared" si="91"/>
        <v>*</v>
      </c>
      <c r="Q710" s="183">
        <f t="shared" si="92"/>
        <v>0</v>
      </c>
      <c r="R710" s="183" t="str">
        <f t="shared" si="93"/>
        <v>*</v>
      </c>
      <c r="S710" s="183" t="str">
        <f t="shared" si="94"/>
        <v>*</v>
      </c>
      <c r="T710" s="183" t="str">
        <f t="shared" si="95"/>
        <v>*</v>
      </c>
      <c r="U710" s="183" t="str">
        <f t="shared" si="96"/>
        <v>*</v>
      </c>
    </row>
    <row r="711" spans="1:21">
      <c r="A711" s="183" t="str">
        <f t="shared" si="89"/>
        <v>東側ケース④中土佐町</v>
      </c>
      <c r="B711" t="s">
        <v>28</v>
      </c>
      <c r="C711">
        <v>7156.95</v>
      </c>
      <c r="D711" s="160">
        <v>29.121009545337948</v>
      </c>
      <c r="E711" s="160">
        <v>1.0607471665994459</v>
      </c>
      <c r="F711" s="160">
        <v>1303.3217849551379</v>
      </c>
      <c r="G711" s="160">
        <v>0.69270749610151539</v>
      </c>
      <c r="H711" s="160">
        <v>3.410957713976615</v>
      </c>
      <c r="I711" s="160">
        <v>6.6257658125226859E-3</v>
      </c>
      <c r="J711" s="160">
        <v>1336.5530854763665</v>
      </c>
      <c r="K711" t="s">
        <v>39</v>
      </c>
      <c r="L711" t="s">
        <v>67</v>
      </c>
      <c r="M711" t="s">
        <v>96</v>
      </c>
      <c r="O711" s="183">
        <f t="shared" si="90"/>
        <v>30</v>
      </c>
      <c r="P711" s="183" t="str">
        <f t="shared" si="91"/>
        <v>*</v>
      </c>
      <c r="Q711" s="183">
        <f t="shared" si="92"/>
        <v>1300</v>
      </c>
      <c r="R711" s="183" t="str">
        <f t="shared" si="93"/>
        <v>*</v>
      </c>
      <c r="S711" s="183" t="str">
        <f t="shared" si="94"/>
        <v>*</v>
      </c>
      <c r="T711" s="183" t="str">
        <f t="shared" si="95"/>
        <v>*</v>
      </c>
      <c r="U711" s="183">
        <f t="shared" si="96"/>
        <v>1300</v>
      </c>
    </row>
    <row r="712" spans="1:21">
      <c r="A712" s="183" t="str">
        <f t="shared" si="89"/>
        <v>東側ケース④佐川町</v>
      </c>
      <c r="B712" t="s">
        <v>29</v>
      </c>
      <c r="C712">
        <v>12973.4</v>
      </c>
      <c r="D712" s="160">
        <v>19.066238562810447</v>
      </c>
      <c r="E712" s="160">
        <v>0.93693965023802939</v>
      </c>
      <c r="F712" s="160">
        <v>0</v>
      </c>
      <c r="G712" s="160">
        <v>0.23086555017985166</v>
      </c>
      <c r="H712" s="160">
        <v>0.19739737331847756</v>
      </c>
      <c r="I712" s="160">
        <v>1.9820003757303108E-2</v>
      </c>
      <c r="J712" s="160">
        <v>19.514321490066081</v>
      </c>
      <c r="K712" t="s">
        <v>39</v>
      </c>
      <c r="L712" t="s">
        <v>67</v>
      </c>
      <c r="M712" t="s">
        <v>96</v>
      </c>
      <c r="O712" s="183">
        <f t="shared" si="90"/>
        <v>20</v>
      </c>
      <c r="P712" s="183" t="str">
        <f t="shared" si="91"/>
        <v>*</v>
      </c>
      <c r="Q712" s="183">
        <f t="shared" si="92"/>
        <v>0</v>
      </c>
      <c r="R712" s="183" t="str">
        <f t="shared" si="93"/>
        <v>*</v>
      </c>
      <c r="S712" s="183" t="str">
        <f t="shared" si="94"/>
        <v>*</v>
      </c>
      <c r="T712" s="183" t="str">
        <f t="shared" si="95"/>
        <v>*</v>
      </c>
      <c r="U712" s="183">
        <f t="shared" si="96"/>
        <v>20</v>
      </c>
    </row>
    <row r="713" spans="1:21">
      <c r="A713" s="183" t="str">
        <f t="shared" si="89"/>
        <v>東側ケース④越知町</v>
      </c>
      <c r="B713" t="s">
        <v>30</v>
      </c>
      <c r="C713">
        <v>6192.65</v>
      </c>
      <c r="D713" s="160">
        <v>0.84001116245418428</v>
      </c>
      <c r="E713" s="160">
        <v>0.14952158707147589</v>
      </c>
      <c r="F713" s="160">
        <v>0</v>
      </c>
      <c r="G713" s="160">
        <v>2.5912767092512164E-2</v>
      </c>
      <c r="H713" s="160">
        <v>0.16338351980811772</v>
      </c>
      <c r="I713" s="160">
        <v>4.2640678502178404E-3</v>
      </c>
      <c r="J713" s="160">
        <v>1.0335715172050319</v>
      </c>
      <c r="K713" t="s">
        <v>39</v>
      </c>
      <c r="L713" t="s">
        <v>67</v>
      </c>
      <c r="M713" t="s">
        <v>96</v>
      </c>
      <c r="O713" s="183" t="str">
        <f t="shared" si="90"/>
        <v>*</v>
      </c>
      <c r="P713" s="183" t="str">
        <f t="shared" si="91"/>
        <v>*</v>
      </c>
      <c r="Q713" s="183">
        <f t="shared" si="92"/>
        <v>0</v>
      </c>
      <c r="R713" s="183" t="str">
        <f t="shared" si="93"/>
        <v>*</v>
      </c>
      <c r="S713" s="183" t="str">
        <f t="shared" si="94"/>
        <v>*</v>
      </c>
      <c r="T713" s="183" t="str">
        <f t="shared" si="95"/>
        <v>*</v>
      </c>
      <c r="U713" s="183" t="str">
        <f t="shared" si="96"/>
        <v>*</v>
      </c>
    </row>
    <row r="714" spans="1:21">
      <c r="A714" s="183" t="str">
        <f t="shared" si="89"/>
        <v>東側ケース④檮原町</v>
      </c>
      <c r="B714" t="s">
        <v>31</v>
      </c>
      <c r="C714">
        <v>3984</v>
      </c>
      <c r="D714" s="160">
        <v>1.3262276852626471E-3</v>
      </c>
      <c r="E714" s="160">
        <v>4.3251122605103463E-2</v>
      </c>
      <c r="F714" s="160">
        <v>0</v>
      </c>
      <c r="G714" s="160">
        <v>8.7689375442474794E-4</v>
      </c>
      <c r="H714" s="160">
        <v>2.126064814021679E-3</v>
      </c>
      <c r="I714" s="160">
        <v>1.1007727580397079E-3</v>
      </c>
      <c r="J714" s="160">
        <v>5.4299590117487823E-3</v>
      </c>
      <c r="K714" t="s">
        <v>39</v>
      </c>
      <c r="L714" t="s">
        <v>67</v>
      </c>
      <c r="M714" t="s">
        <v>96</v>
      </c>
      <c r="O714" s="183" t="str">
        <f t="shared" si="90"/>
        <v>*</v>
      </c>
      <c r="P714" s="183" t="str">
        <f t="shared" si="91"/>
        <v>*</v>
      </c>
      <c r="Q714" s="183">
        <f t="shared" si="92"/>
        <v>0</v>
      </c>
      <c r="R714" s="183" t="str">
        <f t="shared" si="93"/>
        <v>*</v>
      </c>
      <c r="S714" s="183" t="str">
        <f t="shared" si="94"/>
        <v>*</v>
      </c>
      <c r="T714" s="183" t="str">
        <f t="shared" si="95"/>
        <v>*</v>
      </c>
      <c r="U714" s="183" t="str">
        <f t="shared" si="96"/>
        <v>*</v>
      </c>
    </row>
    <row r="715" spans="1:21">
      <c r="A715" s="183" t="str">
        <f t="shared" si="89"/>
        <v>東側ケース④日高村</v>
      </c>
      <c r="B715" t="s">
        <v>32</v>
      </c>
      <c r="C715">
        <v>5197.3999999999996</v>
      </c>
      <c r="D715" s="160">
        <v>0.69258853847637847</v>
      </c>
      <c r="E715" s="160">
        <v>0.12331931700936193</v>
      </c>
      <c r="F715" s="160">
        <v>0</v>
      </c>
      <c r="G715" s="160">
        <v>6.670055242471877E-2</v>
      </c>
      <c r="H715" s="160">
        <v>7.0283082241926666E-3</v>
      </c>
      <c r="I715" s="160">
        <v>2.9776185502555863E-3</v>
      </c>
      <c r="J715" s="160">
        <v>0.76929501767554542</v>
      </c>
      <c r="K715" t="s">
        <v>39</v>
      </c>
      <c r="L715" t="s">
        <v>67</v>
      </c>
      <c r="M715" t="s">
        <v>96</v>
      </c>
      <c r="O715" s="183" t="str">
        <f t="shared" si="90"/>
        <v>*</v>
      </c>
      <c r="P715" s="183" t="str">
        <f t="shared" si="91"/>
        <v>*</v>
      </c>
      <c r="Q715" s="183">
        <f t="shared" si="92"/>
        <v>0</v>
      </c>
      <c r="R715" s="183" t="str">
        <f t="shared" si="93"/>
        <v>*</v>
      </c>
      <c r="S715" s="183" t="str">
        <f t="shared" si="94"/>
        <v>*</v>
      </c>
      <c r="T715" s="183" t="str">
        <f t="shared" si="95"/>
        <v>*</v>
      </c>
      <c r="U715" s="183" t="str">
        <f t="shared" si="96"/>
        <v>*</v>
      </c>
    </row>
    <row r="716" spans="1:21">
      <c r="A716" s="183" t="str">
        <f t="shared" si="89"/>
        <v>東側ケース④津野町</v>
      </c>
      <c r="B716" t="s">
        <v>33</v>
      </c>
      <c r="C716">
        <v>5948.75</v>
      </c>
      <c r="D716" s="160">
        <v>4.3854325637867237</v>
      </c>
      <c r="E716" s="160">
        <v>0.20670425349037205</v>
      </c>
      <c r="F716" s="160">
        <v>0</v>
      </c>
      <c r="G716" s="160">
        <v>0.220585043141732</v>
      </c>
      <c r="H716" s="160">
        <v>5.5763960636758064E-2</v>
      </c>
      <c r="I716" s="160">
        <v>3.7081768136382276E-3</v>
      </c>
      <c r="J716" s="160">
        <v>4.6654897443788519</v>
      </c>
      <c r="K716" t="s">
        <v>39</v>
      </c>
      <c r="L716" t="s">
        <v>67</v>
      </c>
      <c r="M716" t="s">
        <v>96</v>
      </c>
      <c r="O716" s="183" t="str">
        <f t="shared" si="90"/>
        <v>*</v>
      </c>
      <c r="P716" s="183" t="str">
        <f t="shared" si="91"/>
        <v>*</v>
      </c>
      <c r="Q716" s="183">
        <f t="shared" si="92"/>
        <v>0</v>
      </c>
      <c r="R716" s="183" t="str">
        <f t="shared" si="93"/>
        <v>*</v>
      </c>
      <c r="S716" s="183" t="str">
        <f t="shared" si="94"/>
        <v>*</v>
      </c>
      <c r="T716" s="183" t="str">
        <f t="shared" si="95"/>
        <v>*</v>
      </c>
      <c r="U716" s="183" t="str">
        <f t="shared" si="96"/>
        <v>*</v>
      </c>
    </row>
    <row r="717" spans="1:21">
      <c r="A717" s="183" t="str">
        <f t="shared" si="89"/>
        <v>東側ケース④四万十町</v>
      </c>
      <c r="B717" t="s">
        <v>34</v>
      </c>
      <c r="C717">
        <v>18746.650000000001</v>
      </c>
      <c r="D717" s="160">
        <v>85.465532798404638</v>
      </c>
      <c r="E717" s="160">
        <v>3.1302361591935268</v>
      </c>
      <c r="F717" s="160">
        <v>232.11991300075044</v>
      </c>
      <c r="G717" s="160">
        <v>1.8792958668113506</v>
      </c>
      <c r="H717" s="160">
        <v>2.3995330938220532</v>
      </c>
      <c r="I717" s="160">
        <v>1.6698054532221555E-2</v>
      </c>
      <c r="J717" s="160">
        <v>321.88097281432073</v>
      </c>
      <c r="K717" t="s">
        <v>39</v>
      </c>
      <c r="L717" t="s">
        <v>67</v>
      </c>
      <c r="M717" t="s">
        <v>96</v>
      </c>
      <c r="O717" s="183">
        <f t="shared" si="90"/>
        <v>90</v>
      </c>
      <c r="P717" s="183" t="str">
        <f t="shared" si="91"/>
        <v>*</v>
      </c>
      <c r="Q717" s="183">
        <f t="shared" si="92"/>
        <v>230</v>
      </c>
      <c r="R717" s="183" t="str">
        <f t="shared" si="93"/>
        <v>*</v>
      </c>
      <c r="S717" s="183" t="str">
        <f t="shared" si="94"/>
        <v>*</v>
      </c>
      <c r="T717" s="183" t="str">
        <f t="shared" si="95"/>
        <v>*</v>
      </c>
      <c r="U717" s="183">
        <f t="shared" si="96"/>
        <v>320</v>
      </c>
    </row>
    <row r="718" spans="1:21">
      <c r="A718" s="183" t="str">
        <f t="shared" si="89"/>
        <v>東側ケース④大月町</v>
      </c>
      <c r="B718" t="s">
        <v>35</v>
      </c>
      <c r="C718">
        <v>5516.5</v>
      </c>
      <c r="D718" s="160">
        <v>0.42209603954343744</v>
      </c>
      <c r="E718" s="160">
        <v>0.15314522101037858</v>
      </c>
      <c r="F718" s="160">
        <v>618.72433237398673</v>
      </c>
      <c r="G718" s="160">
        <v>6.1501087654994076E-2</v>
      </c>
      <c r="H718" s="160">
        <v>9.4740925562676465E-3</v>
      </c>
      <c r="I718" s="160">
        <v>1.1877061364123261E-3</v>
      </c>
      <c r="J718" s="160">
        <v>619.21859129987786</v>
      </c>
      <c r="K718" t="s">
        <v>39</v>
      </c>
      <c r="L718" t="s">
        <v>67</v>
      </c>
      <c r="M718" t="s">
        <v>96</v>
      </c>
      <c r="O718" s="183" t="str">
        <f t="shared" si="90"/>
        <v>*</v>
      </c>
      <c r="P718" s="183" t="str">
        <f t="shared" si="91"/>
        <v>*</v>
      </c>
      <c r="Q718" s="183">
        <f t="shared" si="92"/>
        <v>620</v>
      </c>
      <c r="R718" s="183" t="str">
        <f t="shared" si="93"/>
        <v>*</v>
      </c>
      <c r="S718" s="183" t="str">
        <f t="shared" si="94"/>
        <v>*</v>
      </c>
      <c r="T718" s="183" t="str">
        <f t="shared" si="95"/>
        <v>*</v>
      </c>
      <c r="U718" s="183">
        <f t="shared" si="96"/>
        <v>620</v>
      </c>
    </row>
    <row r="719" spans="1:21">
      <c r="A719" s="183" t="str">
        <f t="shared" si="89"/>
        <v>東側ケース④三原村</v>
      </c>
      <c r="B719" t="s">
        <v>36</v>
      </c>
      <c r="C719">
        <v>1597.8</v>
      </c>
      <c r="D719" s="160">
        <v>1.5603193305805998</v>
      </c>
      <c r="E719" s="160">
        <v>0.10370529156501172</v>
      </c>
      <c r="F719" s="160">
        <v>0</v>
      </c>
      <c r="G719" s="160">
        <v>5.4950522783081851E-2</v>
      </c>
      <c r="H719" s="160">
        <v>2.3837895745929864E-2</v>
      </c>
      <c r="I719" s="160">
        <v>9.3793978905569258E-4</v>
      </c>
      <c r="J719" s="160">
        <v>1.640045688898667</v>
      </c>
      <c r="K719" t="s">
        <v>39</v>
      </c>
      <c r="L719" t="s">
        <v>67</v>
      </c>
      <c r="M719" t="s">
        <v>96</v>
      </c>
      <c r="O719" s="183" t="str">
        <f t="shared" si="90"/>
        <v>*</v>
      </c>
      <c r="P719" s="183" t="str">
        <f t="shared" si="91"/>
        <v>*</v>
      </c>
      <c r="Q719" s="183">
        <f t="shared" si="92"/>
        <v>0</v>
      </c>
      <c r="R719" s="183" t="str">
        <f t="shared" si="93"/>
        <v>*</v>
      </c>
      <c r="S719" s="183" t="str">
        <f t="shared" si="94"/>
        <v>*</v>
      </c>
      <c r="T719" s="183" t="str">
        <f t="shared" si="95"/>
        <v>*</v>
      </c>
      <c r="U719" s="183" t="str">
        <f t="shared" si="96"/>
        <v>*</v>
      </c>
    </row>
    <row r="720" spans="1:21">
      <c r="A720" s="183" t="str">
        <f t="shared" si="89"/>
        <v>東側ケース④黒潮町</v>
      </c>
      <c r="B720" t="s">
        <v>37</v>
      </c>
      <c r="C720">
        <v>11552.849999999999</v>
      </c>
      <c r="D720" s="160">
        <v>104.9439039948282</v>
      </c>
      <c r="E720" s="160">
        <v>4.1127658620603311</v>
      </c>
      <c r="F720" s="160">
        <v>1249.7588598294462</v>
      </c>
      <c r="G720" s="160">
        <v>3.7780783586106379</v>
      </c>
      <c r="H720" s="160">
        <v>11.572954144729222</v>
      </c>
      <c r="I720" s="160">
        <v>2.5828667289385127E-2</v>
      </c>
      <c r="J720" s="160">
        <v>1370.0796249949037</v>
      </c>
      <c r="K720" t="s">
        <v>39</v>
      </c>
      <c r="L720" t="s">
        <v>67</v>
      </c>
      <c r="M720" t="s">
        <v>96</v>
      </c>
      <c r="O720" s="183">
        <f t="shared" si="90"/>
        <v>100</v>
      </c>
      <c r="P720" s="183" t="str">
        <f t="shared" si="91"/>
        <v>*</v>
      </c>
      <c r="Q720" s="183">
        <f t="shared" si="92"/>
        <v>1200</v>
      </c>
      <c r="R720" s="183" t="str">
        <f t="shared" si="93"/>
        <v>*</v>
      </c>
      <c r="S720" s="183">
        <f t="shared" si="94"/>
        <v>10</v>
      </c>
      <c r="T720" s="183" t="str">
        <f t="shared" si="95"/>
        <v>*</v>
      </c>
      <c r="U720" s="183">
        <f t="shared" si="96"/>
        <v>1400</v>
      </c>
    </row>
    <row r="721" spans="1:21">
      <c r="A721" s="183" t="str">
        <f t="shared" si="89"/>
        <v>東側ケース④合計</v>
      </c>
      <c r="B721" t="s">
        <v>84</v>
      </c>
      <c r="C721">
        <v>763820.94999999984</v>
      </c>
      <c r="D721" s="160">
        <v>2731.5081015480027</v>
      </c>
      <c r="E721" s="160">
        <v>127.44672616807073</v>
      </c>
      <c r="F721" s="160">
        <v>24625.713660499317</v>
      </c>
      <c r="G721" s="160">
        <v>60.49471361868121</v>
      </c>
      <c r="H721" s="160">
        <v>727.44049617112103</v>
      </c>
      <c r="I721" s="160">
        <v>2.4809221224127787</v>
      </c>
      <c r="J721" s="160">
        <v>28147.637893959545</v>
      </c>
      <c r="K721" t="s">
        <v>39</v>
      </c>
      <c r="L721" t="s">
        <v>67</v>
      </c>
      <c r="M721" t="s">
        <v>96</v>
      </c>
      <c r="O721" s="183">
        <f t="shared" si="90"/>
        <v>2700</v>
      </c>
      <c r="P721" s="183">
        <f t="shared" si="91"/>
        <v>130</v>
      </c>
      <c r="Q721" s="183">
        <f t="shared" si="92"/>
        <v>25000</v>
      </c>
      <c r="R721" s="183">
        <f t="shared" si="93"/>
        <v>60</v>
      </c>
      <c r="S721" s="183">
        <f t="shared" si="94"/>
        <v>730</v>
      </c>
      <c r="T721" s="183" t="str">
        <f t="shared" si="95"/>
        <v>*</v>
      </c>
      <c r="U721" s="183">
        <f t="shared" si="96"/>
        <v>28000</v>
      </c>
    </row>
    <row r="722" spans="1:21">
      <c r="A722" s="183" t="str">
        <f t="shared" si="89"/>
        <v/>
      </c>
      <c r="D722" s="160"/>
      <c r="E722" s="160"/>
      <c r="F722" s="160"/>
      <c r="G722" s="160"/>
      <c r="H722" s="160"/>
      <c r="I722" s="160"/>
      <c r="J722" s="160"/>
      <c r="O722" s="183">
        <f t="shared" si="90"/>
        <v>0</v>
      </c>
      <c r="P722" s="183">
        <f t="shared" si="91"/>
        <v>0</v>
      </c>
      <c r="Q722" s="183">
        <f t="shared" si="92"/>
        <v>0</v>
      </c>
      <c r="R722" s="183">
        <f t="shared" si="93"/>
        <v>0</v>
      </c>
      <c r="S722" s="183">
        <f t="shared" si="94"/>
        <v>0</v>
      </c>
      <c r="T722" s="183">
        <f t="shared" si="95"/>
        <v>0</v>
      </c>
      <c r="U722" s="183">
        <f t="shared" si="96"/>
        <v>0</v>
      </c>
    </row>
    <row r="723" spans="1:21">
      <c r="A723" s="183" t="str">
        <f t="shared" si="89"/>
        <v>東側ケース⑤高知市</v>
      </c>
      <c r="B723" t="s">
        <v>4</v>
      </c>
      <c r="C723">
        <v>343393</v>
      </c>
      <c r="D723" s="160">
        <v>687.75728397949399</v>
      </c>
      <c r="E723" s="160">
        <v>62.058048050167386</v>
      </c>
      <c r="F723" s="160">
        <v>5266.1686664629551</v>
      </c>
      <c r="G723" s="160">
        <v>11.802749090457548</v>
      </c>
      <c r="H723" s="160">
        <v>26.809812603125089</v>
      </c>
      <c r="I723" s="160">
        <v>9.3094098591644419E-4</v>
      </c>
      <c r="J723" s="160">
        <v>5992.5394430770184</v>
      </c>
      <c r="K723" t="s">
        <v>39</v>
      </c>
      <c r="L723" t="s">
        <v>70</v>
      </c>
      <c r="M723" t="s">
        <v>83</v>
      </c>
      <c r="O723" s="183">
        <f t="shared" si="90"/>
        <v>690</v>
      </c>
      <c r="P723" s="183">
        <f t="shared" si="91"/>
        <v>60</v>
      </c>
      <c r="Q723" s="183">
        <f t="shared" si="92"/>
        <v>5300</v>
      </c>
      <c r="R723" s="183">
        <f t="shared" si="93"/>
        <v>10</v>
      </c>
      <c r="S723" s="183">
        <f t="shared" si="94"/>
        <v>30</v>
      </c>
      <c r="T723" s="183" t="str">
        <f t="shared" si="95"/>
        <v>*</v>
      </c>
      <c r="U723" s="183">
        <f t="shared" si="96"/>
        <v>6000</v>
      </c>
    </row>
    <row r="724" spans="1:21">
      <c r="A724" s="183" t="str">
        <f t="shared" si="89"/>
        <v>東側ケース⑤室戸市</v>
      </c>
      <c r="B724" t="s">
        <v>5</v>
      </c>
      <c r="C724">
        <v>15210</v>
      </c>
      <c r="D724" s="160">
        <v>515.19582733514005</v>
      </c>
      <c r="E724" s="160">
        <v>18.978159340400524</v>
      </c>
      <c r="F724" s="160">
        <v>896.08493123653648</v>
      </c>
      <c r="G724" s="160">
        <v>14.053638866485425</v>
      </c>
      <c r="H724" s="160">
        <v>134.07117552832307</v>
      </c>
      <c r="I724" s="160">
        <v>5.1698278902142191E-5</v>
      </c>
      <c r="J724" s="160">
        <v>1559.4056246647638</v>
      </c>
      <c r="K724" t="s">
        <v>39</v>
      </c>
      <c r="L724" t="s">
        <v>70</v>
      </c>
      <c r="M724" t="s">
        <v>83</v>
      </c>
      <c r="O724" s="183">
        <f t="shared" si="90"/>
        <v>520</v>
      </c>
      <c r="P724" s="183">
        <f t="shared" si="91"/>
        <v>20</v>
      </c>
      <c r="Q724" s="183">
        <f t="shared" si="92"/>
        <v>900</v>
      </c>
      <c r="R724" s="183">
        <f t="shared" si="93"/>
        <v>10</v>
      </c>
      <c r="S724" s="183">
        <f t="shared" si="94"/>
        <v>130</v>
      </c>
      <c r="T724" s="183" t="str">
        <f t="shared" si="95"/>
        <v>*</v>
      </c>
      <c r="U724" s="183">
        <f t="shared" si="96"/>
        <v>1600</v>
      </c>
    </row>
    <row r="725" spans="1:21">
      <c r="A725" s="183" t="str">
        <f t="shared" si="89"/>
        <v>東側ケース⑤安芸市</v>
      </c>
      <c r="B725" t="s">
        <v>6</v>
      </c>
      <c r="C725">
        <v>19547</v>
      </c>
      <c r="D725" s="160">
        <v>391.14346749500857</v>
      </c>
      <c r="E725" s="160">
        <v>20.971351270439218</v>
      </c>
      <c r="F725" s="160">
        <v>1273.0916022459032</v>
      </c>
      <c r="G725" s="160">
        <v>5.4090079051596822</v>
      </c>
      <c r="H725" s="160">
        <v>99.82413759396934</v>
      </c>
      <c r="I725" s="160">
        <v>6.3163101726414827E-5</v>
      </c>
      <c r="J725" s="160">
        <v>1769.4682784031422</v>
      </c>
      <c r="K725" t="s">
        <v>39</v>
      </c>
      <c r="L725" t="s">
        <v>70</v>
      </c>
      <c r="M725" t="s">
        <v>83</v>
      </c>
      <c r="O725" s="183">
        <f t="shared" si="90"/>
        <v>390</v>
      </c>
      <c r="P725" s="183">
        <f t="shared" si="91"/>
        <v>20</v>
      </c>
      <c r="Q725" s="183">
        <f t="shared" si="92"/>
        <v>1300</v>
      </c>
      <c r="R725" s="183">
        <f t="shared" si="93"/>
        <v>10</v>
      </c>
      <c r="S725" s="183">
        <f t="shared" si="94"/>
        <v>100</v>
      </c>
      <c r="T725" s="183" t="str">
        <f t="shared" si="95"/>
        <v>*</v>
      </c>
      <c r="U725" s="183">
        <f t="shared" si="96"/>
        <v>1800</v>
      </c>
    </row>
    <row r="726" spans="1:21">
      <c r="A726" s="183" t="str">
        <f t="shared" si="89"/>
        <v>東側ケース⑤南国市</v>
      </c>
      <c r="B726" t="s">
        <v>7</v>
      </c>
      <c r="C726">
        <v>49472</v>
      </c>
      <c r="D726" s="160">
        <v>154.67628251836368</v>
      </c>
      <c r="E726" s="160">
        <v>8.3372589506709875</v>
      </c>
      <c r="F726" s="160">
        <v>847.02082159855786</v>
      </c>
      <c r="G726" s="160">
        <v>0.67732822227874168</v>
      </c>
      <c r="H726" s="160">
        <v>1.4746374458363227</v>
      </c>
      <c r="I726" s="160">
        <v>1.2009459945877912E-4</v>
      </c>
      <c r="J726" s="160">
        <v>1003.8491898796361</v>
      </c>
      <c r="K726" t="s">
        <v>39</v>
      </c>
      <c r="L726" t="s">
        <v>70</v>
      </c>
      <c r="M726" t="s">
        <v>83</v>
      </c>
      <c r="O726" s="183">
        <f t="shared" si="90"/>
        <v>150</v>
      </c>
      <c r="P726" s="183">
        <f t="shared" si="91"/>
        <v>10</v>
      </c>
      <c r="Q726" s="183">
        <f t="shared" si="92"/>
        <v>850</v>
      </c>
      <c r="R726" s="183" t="str">
        <f t="shared" si="93"/>
        <v>*</v>
      </c>
      <c r="S726" s="183" t="str">
        <f t="shared" si="94"/>
        <v>*</v>
      </c>
      <c r="T726" s="183" t="str">
        <f t="shared" si="95"/>
        <v>*</v>
      </c>
      <c r="U726" s="183">
        <f t="shared" si="96"/>
        <v>1000</v>
      </c>
    </row>
    <row r="727" spans="1:21">
      <c r="A727" s="183" t="str">
        <f t="shared" si="89"/>
        <v>東側ケース⑤土佐市</v>
      </c>
      <c r="B727" t="s">
        <v>8</v>
      </c>
      <c r="C727">
        <v>28686</v>
      </c>
      <c r="D727" s="160">
        <v>87.398431044234982</v>
      </c>
      <c r="E727" s="160">
        <v>5.9702613152605242</v>
      </c>
      <c r="F727" s="160">
        <v>2398.9866251715775</v>
      </c>
      <c r="G727" s="160">
        <v>2.9281551915140267</v>
      </c>
      <c r="H727" s="160">
        <v>1.1860037006385769</v>
      </c>
      <c r="I727" s="160">
        <v>4.5069410456370971E-5</v>
      </c>
      <c r="J727" s="160">
        <v>2490.4992601773761</v>
      </c>
      <c r="K727" t="s">
        <v>39</v>
      </c>
      <c r="L727" t="s">
        <v>70</v>
      </c>
      <c r="M727" t="s">
        <v>83</v>
      </c>
      <c r="O727" s="183">
        <f t="shared" si="90"/>
        <v>90</v>
      </c>
      <c r="P727" s="183">
        <f t="shared" si="91"/>
        <v>10</v>
      </c>
      <c r="Q727" s="183">
        <f t="shared" si="92"/>
        <v>2400</v>
      </c>
      <c r="R727" s="183" t="str">
        <f t="shared" si="93"/>
        <v>*</v>
      </c>
      <c r="S727" s="183" t="str">
        <f t="shared" si="94"/>
        <v>*</v>
      </c>
      <c r="T727" s="183" t="str">
        <f t="shared" si="95"/>
        <v>*</v>
      </c>
      <c r="U727" s="183">
        <f t="shared" si="96"/>
        <v>2500</v>
      </c>
    </row>
    <row r="728" spans="1:21">
      <c r="A728" s="183" t="str">
        <f t="shared" si="89"/>
        <v>東側ケース⑤須崎市</v>
      </c>
      <c r="B728" t="s">
        <v>9</v>
      </c>
      <c r="C728">
        <v>24698</v>
      </c>
      <c r="D728" s="160">
        <v>35.457813019485386</v>
      </c>
      <c r="E728" s="160">
        <v>2.7457016682198665</v>
      </c>
      <c r="F728" s="160">
        <v>3551.8723886225507</v>
      </c>
      <c r="G728" s="160">
        <v>1.7023885217443104</v>
      </c>
      <c r="H728" s="160">
        <v>1.8864410265085201</v>
      </c>
      <c r="I728" s="160">
        <v>2.1088661715372182E-5</v>
      </c>
      <c r="J728" s="160">
        <v>3590.9190522789513</v>
      </c>
      <c r="K728" t="s">
        <v>39</v>
      </c>
      <c r="L728" t="s">
        <v>70</v>
      </c>
      <c r="M728" t="s">
        <v>83</v>
      </c>
      <c r="O728" s="183">
        <f t="shared" si="90"/>
        <v>40</v>
      </c>
      <c r="P728" s="183" t="str">
        <f t="shared" si="91"/>
        <v>*</v>
      </c>
      <c r="Q728" s="183">
        <f t="shared" si="92"/>
        <v>3600</v>
      </c>
      <c r="R728" s="183" t="str">
        <f t="shared" si="93"/>
        <v>*</v>
      </c>
      <c r="S728" s="183" t="str">
        <f t="shared" si="94"/>
        <v>*</v>
      </c>
      <c r="T728" s="183" t="str">
        <f t="shared" si="95"/>
        <v>*</v>
      </c>
      <c r="U728" s="183">
        <f t="shared" si="96"/>
        <v>3600</v>
      </c>
    </row>
    <row r="729" spans="1:21">
      <c r="A729" s="183" t="str">
        <f t="shared" si="89"/>
        <v>東側ケース⑤宿毛市</v>
      </c>
      <c r="B729" t="s">
        <v>10</v>
      </c>
      <c r="C729">
        <v>22610</v>
      </c>
      <c r="D729" s="160">
        <v>2.6623019168690618</v>
      </c>
      <c r="E729" s="160">
        <v>0.98970720928469902</v>
      </c>
      <c r="F729" s="160">
        <v>2193.6556711178641</v>
      </c>
      <c r="G729" s="160">
        <v>0.1771889349390581</v>
      </c>
      <c r="H729" s="160">
        <v>6.4034462838568951E-2</v>
      </c>
      <c r="I729" s="160">
        <v>1.0007015560341407E-5</v>
      </c>
      <c r="J729" s="160">
        <v>2196.5592064395264</v>
      </c>
      <c r="K729" t="s">
        <v>39</v>
      </c>
      <c r="L729" t="s">
        <v>70</v>
      </c>
      <c r="M729" t="s">
        <v>83</v>
      </c>
      <c r="O729" s="183" t="str">
        <f t="shared" si="90"/>
        <v>*</v>
      </c>
      <c r="P729" s="183" t="str">
        <f t="shared" si="91"/>
        <v>*</v>
      </c>
      <c r="Q729" s="183">
        <f t="shared" si="92"/>
        <v>2200</v>
      </c>
      <c r="R729" s="183" t="str">
        <f t="shared" si="93"/>
        <v>*</v>
      </c>
      <c r="S729" s="183" t="str">
        <f t="shared" si="94"/>
        <v>*</v>
      </c>
      <c r="T729" s="183" t="str">
        <f t="shared" si="95"/>
        <v>*</v>
      </c>
      <c r="U729" s="183">
        <f t="shared" si="96"/>
        <v>2200</v>
      </c>
    </row>
    <row r="730" spans="1:21">
      <c r="A730" s="183" t="str">
        <f t="shared" si="89"/>
        <v>東側ケース⑤土佐清水市</v>
      </c>
      <c r="B730" t="s">
        <v>11</v>
      </c>
      <c r="C730">
        <v>16029</v>
      </c>
      <c r="D730" s="160">
        <v>91.752940740105146</v>
      </c>
      <c r="E730" s="160">
        <v>5.6704729644774021</v>
      </c>
      <c r="F730" s="160">
        <v>1217.860478488491</v>
      </c>
      <c r="G730" s="160">
        <v>2.9680583487488676</v>
      </c>
      <c r="H730" s="160">
        <v>4.3315730169752626</v>
      </c>
      <c r="I730" s="160">
        <v>1.7465925448524705E-5</v>
      </c>
      <c r="J730" s="160">
        <v>1316.9130680602457</v>
      </c>
      <c r="K730" t="s">
        <v>39</v>
      </c>
      <c r="L730" t="s">
        <v>70</v>
      </c>
      <c r="M730" t="s">
        <v>83</v>
      </c>
      <c r="O730" s="183">
        <f t="shared" si="90"/>
        <v>90</v>
      </c>
      <c r="P730" s="183">
        <f t="shared" si="91"/>
        <v>10</v>
      </c>
      <c r="Q730" s="183">
        <f t="shared" si="92"/>
        <v>1200</v>
      </c>
      <c r="R730" s="183" t="str">
        <f t="shared" si="93"/>
        <v>*</v>
      </c>
      <c r="S730" s="183" t="str">
        <f t="shared" si="94"/>
        <v>*</v>
      </c>
      <c r="T730" s="183" t="str">
        <f t="shared" si="95"/>
        <v>*</v>
      </c>
      <c r="U730" s="183">
        <f t="shared" si="96"/>
        <v>1300</v>
      </c>
    </row>
    <row r="731" spans="1:21">
      <c r="A731" s="183" t="str">
        <f t="shared" si="89"/>
        <v>東側ケース⑤四万十市</v>
      </c>
      <c r="B731" t="s">
        <v>12</v>
      </c>
      <c r="C731">
        <v>35933</v>
      </c>
      <c r="D731" s="160">
        <v>80.736931290360033</v>
      </c>
      <c r="E731" s="160">
        <v>5.715444605657547</v>
      </c>
      <c r="F731" s="160">
        <v>743.48634542449611</v>
      </c>
      <c r="G731" s="160">
        <v>3.8381406901513184</v>
      </c>
      <c r="H731" s="160">
        <v>1.0129823314459601</v>
      </c>
      <c r="I731" s="160">
        <v>2.3570841307943446E-5</v>
      </c>
      <c r="J731" s="160">
        <v>829.07442330729486</v>
      </c>
      <c r="K731" t="s">
        <v>39</v>
      </c>
      <c r="L731" t="s">
        <v>70</v>
      </c>
      <c r="M731" t="s">
        <v>83</v>
      </c>
      <c r="O731" s="183">
        <f t="shared" si="90"/>
        <v>80</v>
      </c>
      <c r="P731" s="183">
        <f t="shared" si="91"/>
        <v>10</v>
      </c>
      <c r="Q731" s="183">
        <f t="shared" si="92"/>
        <v>740</v>
      </c>
      <c r="R731" s="183" t="str">
        <f t="shared" si="93"/>
        <v>*</v>
      </c>
      <c r="S731" s="183" t="str">
        <f t="shared" si="94"/>
        <v>*</v>
      </c>
      <c r="T731" s="183" t="str">
        <f t="shared" si="95"/>
        <v>*</v>
      </c>
      <c r="U731" s="183">
        <f t="shared" si="96"/>
        <v>830</v>
      </c>
    </row>
    <row r="732" spans="1:21">
      <c r="A732" s="183" t="str">
        <f t="shared" si="89"/>
        <v>東側ケース⑤香南市</v>
      </c>
      <c r="B732" t="s">
        <v>13</v>
      </c>
      <c r="C732">
        <v>33830</v>
      </c>
      <c r="D732" s="160">
        <v>129.72904252337389</v>
      </c>
      <c r="E732" s="160">
        <v>8.1750398602419008</v>
      </c>
      <c r="F732" s="160">
        <v>834.75908576673089</v>
      </c>
      <c r="G732" s="160">
        <v>1.324982367137709</v>
      </c>
      <c r="H732" s="160">
        <v>1.2223331927941874</v>
      </c>
      <c r="I732" s="160">
        <v>7.105644590753673E-5</v>
      </c>
      <c r="J732" s="160">
        <v>967.0355149064826</v>
      </c>
      <c r="K732" t="s">
        <v>39</v>
      </c>
      <c r="L732" t="s">
        <v>70</v>
      </c>
      <c r="M732" t="s">
        <v>83</v>
      </c>
      <c r="O732" s="183">
        <f t="shared" si="90"/>
        <v>130</v>
      </c>
      <c r="P732" s="183">
        <f t="shared" si="91"/>
        <v>10</v>
      </c>
      <c r="Q732" s="183">
        <f t="shared" si="92"/>
        <v>830</v>
      </c>
      <c r="R732" s="183" t="str">
        <f t="shared" si="93"/>
        <v>*</v>
      </c>
      <c r="S732" s="183" t="str">
        <f t="shared" si="94"/>
        <v>*</v>
      </c>
      <c r="T732" s="183" t="str">
        <f t="shared" si="95"/>
        <v>*</v>
      </c>
      <c r="U732" s="183">
        <f t="shared" si="96"/>
        <v>970</v>
      </c>
    </row>
    <row r="733" spans="1:21">
      <c r="A733" s="183" t="str">
        <f t="shared" si="89"/>
        <v>東側ケース⑤香美市</v>
      </c>
      <c r="B733" t="s">
        <v>14</v>
      </c>
      <c r="C733">
        <v>28766</v>
      </c>
      <c r="D733" s="160">
        <v>112.68148359759307</v>
      </c>
      <c r="E733" s="160">
        <v>5.3427400146764956</v>
      </c>
      <c r="F733" s="160">
        <v>0</v>
      </c>
      <c r="G733" s="160">
        <v>1.985919197041383</v>
      </c>
      <c r="H733" s="160">
        <v>6.0906957115691513</v>
      </c>
      <c r="I733" s="160">
        <v>4.4295289878131734E-5</v>
      </c>
      <c r="J733" s="160">
        <v>120.75814280149349</v>
      </c>
      <c r="K733" t="s">
        <v>39</v>
      </c>
      <c r="L733" t="s">
        <v>70</v>
      </c>
      <c r="M733" t="s">
        <v>83</v>
      </c>
      <c r="O733" s="183">
        <f t="shared" si="90"/>
        <v>110</v>
      </c>
      <c r="P733" s="183">
        <f t="shared" si="91"/>
        <v>10</v>
      </c>
      <c r="Q733" s="183">
        <f t="shared" si="92"/>
        <v>0</v>
      </c>
      <c r="R733" s="183" t="str">
        <f t="shared" si="93"/>
        <v>*</v>
      </c>
      <c r="S733" s="183">
        <f t="shared" si="94"/>
        <v>10</v>
      </c>
      <c r="T733" s="183" t="str">
        <f t="shared" si="95"/>
        <v>*</v>
      </c>
      <c r="U733" s="183">
        <f t="shared" si="96"/>
        <v>120</v>
      </c>
    </row>
    <row r="734" spans="1:21">
      <c r="A734" s="183" t="str">
        <f t="shared" si="89"/>
        <v>東側ケース⑤東洋町</v>
      </c>
      <c r="B734" t="s">
        <v>15</v>
      </c>
      <c r="C734">
        <v>2947</v>
      </c>
      <c r="D734" s="160">
        <v>57.956362659510191</v>
      </c>
      <c r="E734" s="160">
        <v>1.2831480093295551</v>
      </c>
      <c r="F734" s="160">
        <v>275.28981830932827</v>
      </c>
      <c r="G734" s="160">
        <v>2.14695912094064</v>
      </c>
      <c r="H734" s="160">
        <v>6.9334619863254519</v>
      </c>
      <c r="I734" s="160">
        <v>8.3762471179246128E-6</v>
      </c>
      <c r="J734" s="160">
        <v>342.3266104523517</v>
      </c>
      <c r="K734" t="s">
        <v>39</v>
      </c>
      <c r="L734" t="s">
        <v>70</v>
      </c>
      <c r="M734" t="s">
        <v>83</v>
      </c>
      <c r="O734" s="183">
        <f t="shared" si="90"/>
        <v>60</v>
      </c>
      <c r="P734" s="183" t="str">
        <f t="shared" si="91"/>
        <v>*</v>
      </c>
      <c r="Q734" s="183">
        <f t="shared" si="92"/>
        <v>280</v>
      </c>
      <c r="R734" s="183" t="str">
        <f t="shared" si="93"/>
        <v>*</v>
      </c>
      <c r="S734" s="183">
        <f t="shared" si="94"/>
        <v>10</v>
      </c>
      <c r="T734" s="183" t="str">
        <f t="shared" si="95"/>
        <v>*</v>
      </c>
      <c r="U734" s="183">
        <f t="shared" si="96"/>
        <v>340</v>
      </c>
    </row>
    <row r="735" spans="1:21">
      <c r="A735" s="183" t="str">
        <f t="shared" si="89"/>
        <v>東側ケース⑤奈半利町</v>
      </c>
      <c r="B735" t="s">
        <v>16</v>
      </c>
      <c r="C735">
        <v>3542</v>
      </c>
      <c r="D735" s="160">
        <v>109.28253917226958</v>
      </c>
      <c r="E735" s="160">
        <v>6.7231478198386929</v>
      </c>
      <c r="F735" s="160">
        <v>101.5332067855375</v>
      </c>
      <c r="G735" s="160">
        <v>1.8432083938544528</v>
      </c>
      <c r="H735" s="160">
        <v>28.400721146283704</v>
      </c>
      <c r="I735" s="160">
        <v>1.9297371532677485E-5</v>
      </c>
      <c r="J735" s="160">
        <v>241.05969479531674</v>
      </c>
      <c r="K735" t="s">
        <v>39</v>
      </c>
      <c r="L735" t="s">
        <v>70</v>
      </c>
      <c r="M735" t="s">
        <v>83</v>
      </c>
      <c r="O735" s="183">
        <f t="shared" si="90"/>
        <v>110</v>
      </c>
      <c r="P735" s="183">
        <f t="shared" si="91"/>
        <v>10</v>
      </c>
      <c r="Q735" s="183">
        <f t="shared" si="92"/>
        <v>100</v>
      </c>
      <c r="R735" s="183" t="str">
        <f t="shared" si="93"/>
        <v>*</v>
      </c>
      <c r="S735" s="183">
        <f t="shared" si="94"/>
        <v>30</v>
      </c>
      <c r="T735" s="183" t="str">
        <f t="shared" si="95"/>
        <v>*</v>
      </c>
      <c r="U735" s="183">
        <f t="shared" si="96"/>
        <v>240</v>
      </c>
    </row>
    <row r="736" spans="1:21">
      <c r="A736" s="183" t="str">
        <f t="shared" si="89"/>
        <v>東側ケース⑤田野町</v>
      </c>
      <c r="B736" t="s">
        <v>17</v>
      </c>
      <c r="C736">
        <v>2932</v>
      </c>
      <c r="D736" s="160">
        <v>129.87744718458239</v>
      </c>
      <c r="E736" s="160">
        <v>6.1978971218332735</v>
      </c>
      <c r="F736" s="160">
        <v>51.516742127138365</v>
      </c>
      <c r="G736" s="160">
        <v>0.75902643783093138</v>
      </c>
      <c r="H736" s="160">
        <v>96.068192694758068</v>
      </c>
      <c r="I736" s="160">
        <v>5.5245615209182104E-5</v>
      </c>
      <c r="J736" s="160">
        <v>278.22146368992497</v>
      </c>
      <c r="K736" t="s">
        <v>39</v>
      </c>
      <c r="L736" t="s">
        <v>70</v>
      </c>
      <c r="M736" t="s">
        <v>83</v>
      </c>
      <c r="O736" s="183">
        <f t="shared" si="90"/>
        <v>130</v>
      </c>
      <c r="P736" s="183">
        <f t="shared" si="91"/>
        <v>10</v>
      </c>
      <c r="Q736" s="183">
        <f t="shared" si="92"/>
        <v>50</v>
      </c>
      <c r="R736" s="183" t="str">
        <f t="shared" si="93"/>
        <v>*</v>
      </c>
      <c r="S736" s="183">
        <f t="shared" si="94"/>
        <v>100</v>
      </c>
      <c r="T736" s="183" t="str">
        <f t="shared" si="95"/>
        <v>*</v>
      </c>
      <c r="U736" s="183">
        <f t="shared" si="96"/>
        <v>280</v>
      </c>
    </row>
    <row r="737" spans="1:21">
      <c r="A737" s="183" t="str">
        <f t="shared" si="89"/>
        <v>東側ケース⑤安田町</v>
      </c>
      <c r="B737" t="s">
        <v>18</v>
      </c>
      <c r="C737">
        <v>2970</v>
      </c>
      <c r="D737" s="160">
        <v>105.27583815495295</v>
      </c>
      <c r="E737" s="160">
        <v>5.0085992138227722</v>
      </c>
      <c r="F737" s="160">
        <v>72.713447669708899</v>
      </c>
      <c r="G737" s="160">
        <v>5.0615393491051739</v>
      </c>
      <c r="H737" s="160">
        <v>13.293429472611704</v>
      </c>
      <c r="I737" s="160">
        <v>1.2810789526718518E-5</v>
      </c>
      <c r="J737" s="160">
        <v>196.34426745716826</v>
      </c>
      <c r="K737" t="s">
        <v>39</v>
      </c>
      <c r="L737" t="s">
        <v>70</v>
      </c>
      <c r="M737" t="s">
        <v>83</v>
      </c>
      <c r="O737" s="183">
        <f t="shared" si="90"/>
        <v>110</v>
      </c>
      <c r="P737" s="183">
        <f t="shared" si="91"/>
        <v>10</v>
      </c>
      <c r="Q737" s="183">
        <f t="shared" si="92"/>
        <v>70</v>
      </c>
      <c r="R737" s="183">
        <f t="shared" si="93"/>
        <v>10</v>
      </c>
      <c r="S737" s="183">
        <f t="shared" si="94"/>
        <v>10</v>
      </c>
      <c r="T737" s="183" t="str">
        <f t="shared" si="95"/>
        <v>*</v>
      </c>
      <c r="U737" s="183">
        <f t="shared" si="96"/>
        <v>200</v>
      </c>
    </row>
    <row r="738" spans="1:21">
      <c r="A738" s="183" t="str">
        <f t="shared" si="89"/>
        <v>東側ケース⑤北川村</v>
      </c>
      <c r="B738" t="s">
        <v>19</v>
      </c>
      <c r="C738">
        <v>1367</v>
      </c>
      <c r="D738" s="160">
        <v>59.025338889491685</v>
      </c>
      <c r="E738" s="160">
        <v>1.8658540952368301</v>
      </c>
      <c r="F738" s="160">
        <v>0</v>
      </c>
      <c r="G738" s="160">
        <v>2.951613541422748</v>
      </c>
      <c r="H738" s="160">
        <v>2.3324217491846819</v>
      </c>
      <c r="I738" s="160">
        <v>1.9585616504599628E-6</v>
      </c>
      <c r="J738" s="160">
        <v>64.309376138660767</v>
      </c>
      <c r="K738" t="s">
        <v>39</v>
      </c>
      <c r="L738" t="s">
        <v>70</v>
      </c>
      <c r="M738" t="s">
        <v>83</v>
      </c>
      <c r="O738" s="183">
        <f t="shared" si="90"/>
        <v>60</v>
      </c>
      <c r="P738" s="183" t="str">
        <f t="shared" si="91"/>
        <v>*</v>
      </c>
      <c r="Q738" s="183">
        <f t="shared" si="92"/>
        <v>0</v>
      </c>
      <c r="R738" s="183" t="str">
        <f t="shared" si="93"/>
        <v>*</v>
      </c>
      <c r="S738" s="183" t="str">
        <f t="shared" si="94"/>
        <v>*</v>
      </c>
      <c r="T738" s="183" t="str">
        <f t="shared" si="95"/>
        <v>*</v>
      </c>
      <c r="U738" s="183">
        <f t="shared" si="96"/>
        <v>60</v>
      </c>
    </row>
    <row r="739" spans="1:21">
      <c r="A739" s="183" t="str">
        <f t="shared" si="89"/>
        <v>東側ケース⑤馬路村</v>
      </c>
      <c r="B739" t="s">
        <v>20</v>
      </c>
      <c r="C739">
        <v>1013</v>
      </c>
      <c r="D739" s="160">
        <v>15.037617745810945</v>
      </c>
      <c r="E739" s="160">
        <v>0.57227866707171626</v>
      </c>
      <c r="F739" s="160">
        <v>0</v>
      </c>
      <c r="G739" s="160">
        <v>1.4017928768016066</v>
      </c>
      <c r="H739" s="160">
        <v>1.6121298329067808</v>
      </c>
      <c r="I739" s="160">
        <v>2.1235493444029365E-6</v>
      </c>
      <c r="J739" s="160">
        <v>18.051542579068677</v>
      </c>
      <c r="K739" t="s">
        <v>39</v>
      </c>
      <c r="L739" t="s">
        <v>70</v>
      </c>
      <c r="M739" t="s">
        <v>83</v>
      </c>
      <c r="O739" s="183">
        <f t="shared" si="90"/>
        <v>20</v>
      </c>
      <c r="P739" s="183" t="str">
        <f t="shared" si="91"/>
        <v>*</v>
      </c>
      <c r="Q739" s="183">
        <f t="shared" si="92"/>
        <v>0</v>
      </c>
      <c r="R739" s="183" t="str">
        <f t="shared" si="93"/>
        <v>*</v>
      </c>
      <c r="S739" s="183" t="str">
        <f t="shared" si="94"/>
        <v>*</v>
      </c>
      <c r="T739" s="183" t="str">
        <f t="shared" si="95"/>
        <v>*</v>
      </c>
      <c r="U739" s="183">
        <f t="shared" si="96"/>
        <v>20</v>
      </c>
    </row>
    <row r="740" spans="1:21">
      <c r="A740" s="183" t="str">
        <f t="shared" si="89"/>
        <v>東側ケース⑤芸西村</v>
      </c>
      <c r="B740" t="s">
        <v>21</v>
      </c>
      <c r="C740">
        <v>4048</v>
      </c>
      <c r="D740" s="160">
        <v>30.603004689185777</v>
      </c>
      <c r="E740" s="160">
        <v>2.7135961482111375</v>
      </c>
      <c r="F740" s="160">
        <v>151.39698184293493</v>
      </c>
      <c r="G740" s="160">
        <v>0.28443834787681505</v>
      </c>
      <c r="H740" s="160">
        <v>1.239325832461136</v>
      </c>
      <c r="I740" s="160">
        <v>1.0018003599986519E-5</v>
      </c>
      <c r="J740" s="160">
        <v>183.52376073046224</v>
      </c>
      <c r="K740" t="s">
        <v>39</v>
      </c>
      <c r="L740" t="s">
        <v>70</v>
      </c>
      <c r="M740" t="s">
        <v>83</v>
      </c>
      <c r="O740" s="183">
        <f t="shared" si="90"/>
        <v>30</v>
      </c>
      <c r="P740" s="183" t="str">
        <f t="shared" si="91"/>
        <v>*</v>
      </c>
      <c r="Q740" s="183">
        <f t="shared" si="92"/>
        <v>150</v>
      </c>
      <c r="R740" s="183" t="str">
        <f t="shared" si="93"/>
        <v>*</v>
      </c>
      <c r="S740" s="183" t="str">
        <f t="shared" si="94"/>
        <v>*</v>
      </c>
      <c r="T740" s="183" t="str">
        <f t="shared" si="95"/>
        <v>*</v>
      </c>
      <c r="U740" s="183">
        <f t="shared" si="96"/>
        <v>180</v>
      </c>
    </row>
    <row r="741" spans="1:21">
      <c r="A741" s="183" t="str">
        <f t="shared" si="89"/>
        <v>東側ケース⑤本山町</v>
      </c>
      <c r="B741" t="s">
        <v>22</v>
      </c>
      <c r="C741">
        <v>4103</v>
      </c>
      <c r="D741" s="160">
        <v>1.0423369835586114E-2</v>
      </c>
      <c r="E741" s="160">
        <v>4.4108634351848398E-2</v>
      </c>
      <c r="F741" s="160">
        <v>0</v>
      </c>
      <c r="G741" s="160">
        <v>4.9365462049604338E-4</v>
      </c>
      <c r="H741" s="160">
        <v>5.4363645136381873E-4</v>
      </c>
      <c r="I741" s="160">
        <v>2.1229339614378621E-6</v>
      </c>
      <c r="J741" s="160">
        <v>1.1462783841407413E-2</v>
      </c>
      <c r="K741" t="s">
        <v>39</v>
      </c>
      <c r="L741" t="s">
        <v>70</v>
      </c>
      <c r="M741" t="s">
        <v>83</v>
      </c>
      <c r="O741" s="183" t="str">
        <f t="shared" si="90"/>
        <v>*</v>
      </c>
      <c r="P741" s="183" t="str">
        <f t="shared" si="91"/>
        <v>*</v>
      </c>
      <c r="Q741" s="183">
        <f t="shared" si="92"/>
        <v>0</v>
      </c>
      <c r="R741" s="183" t="str">
        <f t="shared" si="93"/>
        <v>*</v>
      </c>
      <c r="S741" s="183" t="str">
        <f t="shared" si="94"/>
        <v>*</v>
      </c>
      <c r="T741" s="183" t="str">
        <f t="shared" si="95"/>
        <v>*</v>
      </c>
      <c r="U741" s="183" t="str">
        <f t="shared" si="96"/>
        <v>*</v>
      </c>
    </row>
    <row r="742" spans="1:21">
      <c r="A742" s="183" t="str">
        <f t="shared" si="89"/>
        <v>東側ケース⑤大豊町</v>
      </c>
      <c r="B742" t="s">
        <v>23</v>
      </c>
      <c r="C742">
        <v>4719</v>
      </c>
      <c r="D742" s="160">
        <v>5.1136051100295195</v>
      </c>
      <c r="E742" s="160">
        <v>0.18377833485317788</v>
      </c>
      <c r="F742" s="160">
        <v>0</v>
      </c>
      <c r="G742" s="160">
        <v>0.32947874879314487</v>
      </c>
      <c r="H742" s="160">
        <v>1.1968515933839382E-2</v>
      </c>
      <c r="I742" s="160">
        <v>2.1728781048713718E-6</v>
      </c>
      <c r="J742" s="160">
        <v>5.4550545476346084</v>
      </c>
      <c r="K742" t="s">
        <v>39</v>
      </c>
      <c r="L742" t="s">
        <v>70</v>
      </c>
      <c r="M742" t="s">
        <v>83</v>
      </c>
      <c r="O742" s="183">
        <f t="shared" si="90"/>
        <v>10</v>
      </c>
      <c r="P742" s="183" t="str">
        <f t="shared" si="91"/>
        <v>*</v>
      </c>
      <c r="Q742" s="183">
        <f t="shared" si="92"/>
        <v>0</v>
      </c>
      <c r="R742" s="183" t="str">
        <f t="shared" si="93"/>
        <v>*</v>
      </c>
      <c r="S742" s="183" t="str">
        <f t="shared" si="94"/>
        <v>*</v>
      </c>
      <c r="T742" s="183" t="str">
        <f t="shared" si="95"/>
        <v>*</v>
      </c>
      <c r="U742" s="183">
        <f t="shared" si="96"/>
        <v>10</v>
      </c>
    </row>
    <row r="743" spans="1:21">
      <c r="A743" s="183" t="str">
        <f t="shared" si="89"/>
        <v>東側ケース⑤土佐町</v>
      </c>
      <c r="B743" t="s">
        <v>24</v>
      </c>
      <c r="C743">
        <v>4358</v>
      </c>
      <c r="D743" s="160">
        <v>0</v>
      </c>
      <c r="E743" s="160">
        <v>4.0174927368871176E-2</v>
      </c>
      <c r="F743" s="160">
        <v>0</v>
      </c>
      <c r="G743" s="160">
        <v>1.26402159736871E-31</v>
      </c>
      <c r="H743" s="160">
        <v>4.2056755015387802E-4</v>
      </c>
      <c r="I743" s="160">
        <v>8.7895314886111567E-7</v>
      </c>
      <c r="J743" s="160">
        <v>4.2144650330273913E-4</v>
      </c>
      <c r="K743" t="s">
        <v>39</v>
      </c>
      <c r="L743" t="s">
        <v>70</v>
      </c>
      <c r="M743" t="s">
        <v>83</v>
      </c>
      <c r="O743" s="183">
        <f t="shared" si="90"/>
        <v>0</v>
      </c>
      <c r="P743" s="183" t="str">
        <f t="shared" si="91"/>
        <v>*</v>
      </c>
      <c r="Q743" s="183">
        <f t="shared" si="92"/>
        <v>0</v>
      </c>
      <c r="R743" s="183" t="str">
        <f t="shared" si="93"/>
        <v>*</v>
      </c>
      <c r="S743" s="183" t="str">
        <f t="shared" si="94"/>
        <v>*</v>
      </c>
      <c r="T743" s="183" t="str">
        <f t="shared" si="95"/>
        <v>*</v>
      </c>
      <c r="U743" s="183" t="str">
        <f t="shared" si="96"/>
        <v>*</v>
      </c>
    </row>
    <row r="744" spans="1:21">
      <c r="A744" s="183" t="str">
        <f t="shared" si="89"/>
        <v>東側ケース⑤大川村</v>
      </c>
      <c r="B744" t="s">
        <v>25</v>
      </c>
      <c r="C744">
        <v>411</v>
      </c>
      <c r="D744" s="160">
        <v>1.6478186499831612E-3</v>
      </c>
      <c r="E744" s="160">
        <v>4.4971453765279504E-3</v>
      </c>
      <c r="F744" s="160">
        <v>0</v>
      </c>
      <c r="G744" s="160">
        <v>3.156500157306459E-4</v>
      </c>
      <c r="H744" s="160">
        <v>4.6937552162081006E-5</v>
      </c>
      <c r="I744" s="160">
        <v>2.0899365959808374E-8</v>
      </c>
      <c r="J744" s="160">
        <v>2.0104271172418477E-3</v>
      </c>
      <c r="K744" t="s">
        <v>39</v>
      </c>
      <c r="L744" t="s">
        <v>70</v>
      </c>
      <c r="M744" t="s">
        <v>83</v>
      </c>
      <c r="O744" s="183" t="str">
        <f t="shared" si="90"/>
        <v>*</v>
      </c>
      <c r="P744" s="183" t="str">
        <f t="shared" si="91"/>
        <v>*</v>
      </c>
      <c r="Q744" s="183">
        <f t="shared" si="92"/>
        <v>0</v>
      </c>
      <c r="R744" s="183" t="str">
        <f t="shared" si="93"/>
        <v>*</v>
      </c>
      <c r="S744" s="183" t="str">
        <f t="shared" si="94"/>
        <v>*</v>
      </c>
      <c r="T744" s="183" t="str">
        <f t="shared" si="95"/>
        <v>*</v>
      </c>
      <c r="U744" s="183" t="str">
        <f t="shared" si="96"/>
        <v>*</v>
      </c>
    </row>
    <row r="745" spans="1:21">
      <c r="A745" s="183" t="str">
        <f t="shared" si="89"/>
        <v>東側ケース⑤いの町</v>
      </c>
      <c r="B745" t="s">
        <v>26</v>
      </c>
      <c r="C745">
        <v>25062</v>
      </c>
      <c r="D745" s="160">
        <v>8.1178103905233776</v>
      </c>
      <c r="E745" s="160">
        <v>1.1056795647064295</v>
      </c>
      <c r="F745" s="160">
        <v>0</v>
      </c>
      <c r="G745" s="160">
        <v>0.64914058543532727</v>
      </c>
      <c r="H745" s="160">
        <v>8.1054328577555332E-2</v>
      </c>
      <c r="I745" s="160">
        <v>1.2433944746309874E-5</v>
      </c>
      <c r="J745" s="160">
        <v>8.8480177384810066</v>
      </c>
      <c r="K745" t="s">
        <v>39</v>
      </c>
      <c r="L745" t="s">
        <v>70</v>
      </c>
      <c r="M745" t="s">
        <v>83</v>
      </c>
      <c r="O745" s="183">
        <f t="shared" si="90"/>
        <v>10</v>
      </c>
      <c r="P745" s="183" t="str">
        <f t="shared" si="91"/>
        <v>*</v>
      </c>
      <c r="Q745" s="183">
        <f t="shared" si="92"/>
        <v>0</v>
      </c>
      <c r="R745" s="183" t="str">
        <f t="shared" si="93"/>
        <v>*</v>
      </c>
      <c r="S745" s="183" t="str">
        <f t="shared" si="94"/>
        <v>*</v>
      </c>
      <c r="T745" s="183" t="str">
        <f t="shared" si="95"/>
        <v>*</v>
      </c>
      <c r="U745" s="183">
        <f t="shared" si="96"/>
        <v>10</v>
      </c>
    </row>
    <row r="746" spans="1:21">
      <c r="A746" s="183" t="str">
        <f t="shared" si="89"/>
        <v>東側ケース⑤仁淀川町</v>
      </c>
      <c r="B746" t="s">
        <v>27</v>
      </c>
      <c r="C746">
        <v>6500</v>
      </c>
      <c r="D746" s="160">
        <v>4.2302151459782791E-2</v>
      </c>
      <c r="E746" s="160">
        <v>8.284557224601577E-2</v>
      </c>
      <c r="F746" s="160">
        <v>0</v>
      </c>
      <c r="G746" s="160">
        <v>3.0803597941690369E-3</v>
      </c>
      <c r="H746" s="160">
        <v>6.715464904362312E-4</v>
      </c>
      <c r="I746" s="160">
        <v>1.7657546305016901E-6</v>
      </c>
      <c r="J746" s="160">
        <v>4.6055823499018558E-2</v>
      </c>
      <c r="K746" t="s">
        <v>39</v>
      </c>
      <c r="L746" t="s">
        <v>70</v>
      </c>
      <c r="M746" t="s">
        <v>83</v>
      </c>
      <c r="O746" s="183" t="str">
        <f t="shared" si="90"/>
        <v>*</v>
      </c>
      <c r="P746" s="183" t="str">
        <f t="shared" si="91"/>
        <v>*</v>
      </c>
      <c r="Q746" s="183">
        <f t="shared" si="92"/>
        <v>0</v>
      </c>
      <c r="R746" s="183" t="str">
        <f t="shared" si="93"/>
        <v>*</v>
      </c>
      <c r="S746" s="183" t="str">
        <f t="shared" si="94"/>
        <v>*</v>
      </c>
      <c r="T746" s="183" t="str">
        <f t="shared" si="95"/>
        <v>*</v>
      </c>
      <c r="U746" s="183" t="str">
        <f t="shared" si="96"/>
        <v>*</v>
      </c>
    </row>
    <row r="747" spans="1:21">
      <c r="A747" s="183" t="str">
        <f t="shared" si="89"/>
        <v>東側ケース⑤中土佐町</v>
      </c>
      <c r="B747" t="s">
        <v>28</v>
      </c>
      <c r="C747">
        <v>7584</v>
      </c>
      <c r="D747" s="160">
        <v>35.075077587018271</v>
      </c>
      <c r="E747" s="160">
        <v>1.560864180847565</v>
      </c>
      <c r="F747" s="160">
        <v>1566.2166880756699</v>
      </c>
      <c r="G747" s="160">
        <v>0.80336433363962245</v>
      </c>
      <c r="H747" s="160">
        <v>2.6458495257947185</v>
      </c>
      <c r="I747" s="160">
        <v>6.1275997072371687E-6</v>
      </c>
      <c r="J747" s="160">
        <v>1604.7409856497225</v>
      </c>
      <c r="K747" t="s">
        <v>39</v>
      </c>
      <c r="L747" t="s">
        <v>70</v>
      </c>
      <c r="M747" t="s">
        <v>83</v>
      </c>
      <c r="O747" s="183">
        <f t="shared" si="90"/>
        <v>40</v>
      </c>
      <c r="P747" s="183" t="str">
        <f t="shared" si="91"/>
        <v>*</v>
      </c>
      <c r="Q747" s="183">
        <f t="shared" si="92"/>
        <v>1600</v>
      </c>
      <c r="R747" s="183" t="str">
        <f t="shared" si="93"/>
        <v>*</v>
      </c>
      <c r="S747" s="183" t="str">
        <f t="shared" si="94"/>
        <v>*</v>
      </c>
      <c r="T747" s="183" t="str">
        <f t="shared" si="95"/>
        <v>*</v>
      </c>
      <c r="U747" s="183">
        <f t="shared" si="96"/>
        <v>1600</v>
      </c>
    </row>
    <row r="748" spans="1:21">
      <c r="A748" s="183" t="str">
        <f t="shared" si="89"/>
        <v>東側ケース⑤佐川町</v>
      </c>
      <c r="B748" t="s">
        <v>29</v>
      </c>
      <c r="C748">
        <v>13951</v>
      </c>
      <c r="D748" s="160">
        <v>20.909046269643575</v>
      </c>
      <c r="E748" s="160">
        <v>1.3546637136493895</v>
      </c>
      <c r="F748" s="160">
        <v>0</v>
      </c>
      <c r="G748" s="160">
        <v>0.28818135732375821</v>
      </c>
      <c r="H748" s="160">
        <v>0.23522220996318594</v>
      </c>
      <c r="I748" s="160">
        <v>2.0584867053183498E-5</v>
      </c>
      <c r="J748" s="160">
        <v>21.432470421797571</v>
      </c>
      <c r="K748" t="s">
        <v>39</v>
      </c>
      <c r="L748" t="s">
        <v>70</v>
      </c>
      <c r="M748" t="s">
        <v>83</v>
      </c>
      <c r="O748" s="183">
        <f t="shared" si="90"/>
        <v>20</v>
      </c>
      <c r="P748" s="183" t="str">
        <f t="shared" si="91"/>
        <v>*</v>
      </c>
      <c r="Q748" s="183">
        <f t="shared" si="92"/>
        <v>0</v>
      </c>
      <c r="R748" s="183" t="str">
        <f t="shared" si="93"/>
        <v>*</v>
      </c>
      <c r="S748" s="183" t="str">
        <f t="shared" si="94"/>
        <v>*</v>
      </c>
      <c r="T748" s="183" t="str">
        <f t="shared" si="95"/>
        <v>*</v>
      </c>
      <c r="U748" s="183">
        <f t="shared" si="96"/>
        <v>20</v>
      </c>
    </row>
    <row r="749" spans="1:21">
      <c r="A749" s="183" t="str">
        <f t="shared" si="89"/>
        <v>東側ケース⑤越知町</v>
      </c>
      <c r="B749" t="s">
        <v>30</v>
      </c>
      <c r="C749">
        <v>6374</v>
      </c>
      <c r="D749" s="160">
        <v>1.0306917574070313</v>
      </c>
      <c r="E749" s="160">
        <v>0.20809284009199483</v>
      </c>
      <c r="F749" s="160">
        <v>0</v>
      </c>
      <c r="G749" s="160">
        <v>3.1087332997449112E-2</v>
      </c>
      <c r="H749" s="160">
        <v>1.4767625255020281E-3</v>
      </c>
      <c r="I749" s="160">
        <v>4.1204292654029566E-6</v>
      </c>
      <c r="J749" s="160">
        <v>1.0632599733592478</v>
      </c>
      <c r="K749" t="s">
        <v>39</v>
      </c>
      <c r="L749" t="s">
        <v>70</v>
      </c>
      <c r="M749" t="s">
        <v>83</v>
      </c>
      <c r="O749" s="183" t="str">
        <f t="shared" si="90"/>
        <v>*</v>
      </c>
      <c r="P749" s="183" t="str">
        <f t="shared" si="91"/>
        <v>*</v>
      </c>
      <c r="Q749" s="183">
        <f t="shared" si="92"/>
        <v>0</v>
      </c>
      <c r="R749" s="183" t="str">
        <f t="shared" si="93"/>
        <v>*</v>
      </c>
      <c r="S749" s="183" t="str">
        <f t="shared" si="94"/>
        <v>*</v>
      </c>
      <c r="T749" s="183" t="str">
        <f t="shared" si="95"/>
        <v>*</v>
      </c>
      <c r="U749" s="183" t="str">
        <f t="shared" si="96"/>
        <v>*</v>
      </c>
    </row>
    <row r="750" spans="1:21">
      <c r="A750" s="183" t="str">
        <f t="shared" si="89"/>
        <v>東側ケース⑤檮原町</v>
      </c>
      <c r="B750" t="s">
        <v>31</v>
      </c>
      <c r="C750">
        <v>3984</v>
      </c>
      <c r="D750" s="160">
        <v>1.8287224279617052E-3</v>
      </c>
      <c r="E750" s="160">
        <v>6.0928084105274519E-2</v>
      </c>
      <c r="F750" s="160">
        <v>0</v>
      </c>
      <c r="G750" s="160">
        <v>9.569445501285968E-4</v>
      </c>
      <c r="H750" s="160">
        <v>3.6367006959415137E-4</v>
      </c>
      <c r="I750" s="160">
        <v>1.0639938110039787E-6</v>
      </c>
      <c r="J750" s="160">
        <v>3.150401041495457E-3</v>
      </c>
      <c r="K750" t="s">
        <v>39</v>
      </c>
      <c r="L750" t="s">
        <v>70</v>
      </c>
      <c r="M750" t="s">
        <v>83</v>
      </c>
      <c r="O750" s="183" t="str">
        <f t="shared" si="90"/>
        <v>*</v>
      </c>
      <c r="P750" s="183" t="str">
        <f t="shared" si="91"/>
        <v>*</v>
      </c>
      <c r="Q750" s="183">
        <f t="shared" si="92"/>
        <v>0</v>
      </c>
      <c r="R750" s="183" t="str">
        <f t="shared" si="93"/>
        <v>*</v>
      </c>
      <c r="S750" s="183" t="str">
        <f t="shared" si="94"/>
        <v>*</v>
      </c>
      <c r="T750" s="183" t="str">
        <f t="shared" si="95"/>
        <v>*</v>
      </c>
      <c r="U750" s="183" t="str">
        <f t="shared" si="96"/>
        <v>*</v>
      </c>
    </row>
    <row r="751" spans="1:21">
      <c r="A751" s="183" t="str">
        <f t="shared" si="89"/>
        <v>東側ケース⑤日高村</v>
      </c>
      <c r="B751" t="s">
        <v>32</v>
      </c>
      <c r="C751">
        <v>5447</v>
      </c>
      <c r="D751" s="160">
        <v>0.9021545309865544</v>
      </c>
      <c r="E751" s="160">
        <v>0.18784040912849148</v>
      </c>
      <c r="F751" s="160">
        <v>0</v>
      </c>
      <c r="G751" s="160">
        <v>8.1911556771262911E-2</v>
      </c>
      <c r="H751" s="160">
        <v>1.6217483842857544E-3</v>
      </c>
      <c r="I751" s="160">
        <v>2.8786228182179033E-6</v>
      </c>
      <c r="J751" s="160">
        <v>0.98569071476492132</v>
      </c>
      <c r="K751" t="s">
        <v>39</v>
      </c>
      <c r="L751" t="s">
        <v>70</v>
      </c>
      <c r="M751" t="s">
        <v>83</v>
      </c>
      <c r="O751" s="183" t="str">
        <f t="shared" si="90"/>
        <v>*</v>
      </c>
      <c r="P751" s="183" t="str">
        <f t="shared" si="91"/>
        <v>*</v>
      </c>
      <c r="Q751" s="183">
        <f t="shared" si="92"/>
        <v>0</v>
      </c>
      <c r="R751" s="183" t="str">
        <f t="shared" si="93"/>
        <v>*</v>
      </c>
      <c r="S751" s="183" t="str">
        <f t="shared" si="94"/>
        <v>*</v>
      </c>
      <c r="T751" s="183" t="str">
        <f t="shared" si="95"/>
        <v>*</v>
      </c>
      <c r="U751" s="183" t="str">
        <f t="shared" si="96"/>
        <v>*</v>
      </c>
    </row>
    <row r="752" spans="1:21">
      <c r="A752" s="183" t="str">
        <f t="shared" si="89"/>
        <v>東側ケース⑤津野町</v>
      </c>
      <c r="B752" t="s">
        <v>33</v>
      </c>
      <c r="C752">
        <v>6407</v>
      </c>
      <c r="D752" s="160">
        <v>5.4050548253852364</v>
      </c>
      <c r="E752" s="160">
        <v>0.30324903587311441</v>
      </c>
      <c r="F752" s="160">
        <v>0</v>
      </c>
      <c r="G752" s="160">
        <v>0.24579575394552128</v>
      </c>
      <c r="H752" s="160">
        <v>2.5836401021038242E-2</v>
      </c>
      <c r="I752" s="160">
        <v>3.9681728631912489E-6</v>
      </c>
      <c r="J752" s="160">
        <v>5.6766909485246595</v>
      </c>
      <c r="K752" t="s">
        <v>39</v>
      </c>
      <c r="L752" t="s">
        <v>70</v>
      </c>
      <c r="M752" t="s">
        <v>83</v>
      </c>
      <c r="O752" s="183">
        <f t="shared" si="90"/>
        <v>10</v>
      </c>
      <c r="P752" s="183" t="str">
        <f t="shared" si="91"/>
        <v>*</v>
      </c>
      <c r="Q752" s="183">
        <f t="shared" si="92"/>
        <v>0</v>
      </c>
      <c r="R752" s="183" t="str">
        <f t="shared" si="93"/>
        <v>*</v>
      </c>
      <c r="S752" s="183" t="str">
        <f t="shared" si="94"/>
        <v>*</v>
      </c>
      <c r="T752" s="183" t="str">
        <f t="shared" si="95"/>
        <v>*</v>
      </c>
      <c r="U752" s="183">
        <f t="shared" si="96"/>
        <v>10</v>
      </c>
    </row>
    <row r="753" spans="1:21">
      <c r="A753" s="183" t="str">
        <f t="shared" si="89"/>
        <v>東側ケース⑤四万十町</v>
      </c>
      <c r="B753" t="s">
        <v>34</v>
      </c>
      <c r="C753">
        <v>18733</v>
      </c>
      <c r="D753" s="160">
        <v>96.970095928489926</v>
      </c>
      <c r="E753" s="160">
        <v>4.0345897211916641</v>
      </c>
      <c r="F753" s="160">
        <v>119.40869972312841</v>
      </c>
      <c r="G753" s="160">
        <v>2.2501220807258728</v>
      </c>
      <c r="H753" s="160">
        <v>1.3181825357809906</v>
      </c>
      <c r="I753" s="160">
        <v>1.4740325154402622E-5</v>
      </c>
      <c r="J753" s="160">
        <v>219.94711500845034</v>
      </c>
      <c r="K753" t="s">
        <v>39</v>
      </c>
      <c r="L753" t="s">
        <v>70</v>
      </c>
      <c r="M753" t="s">
        <v>83</v>
      </c>
      <c r="O753" s="183">
        <f t="shared" si="90"/>
        <v>100</v>
      </c>
      <c r="P753" s="183" t="str">
        <f t="shared" si="91"/>
        <v>*</v>
      </c>
      <c r="Q753" s="183">
        <f t="shared" si="92"/>
        <v>120</v>
      </c>
      <c r="R753" s="183" t="str">
        <f t="shared" si="93"/>
        <v>*</v>
      </c>
      <c r="S753" s="183" t="str">
        <f t="shared" si="94"/>
        <v>*</v>
      </c>
      <c r="T753" s="183" t="str">
        <f t="shared" si="95"/>
        <v>*</v>
      </c>
      <c r="U753" s="183">
        <f t="shared" si="96"/>
        <v>220</v>
      </c>
    </row>
    <row r="754" spans="1:21">
      <c r="A754" s="183" t="str">
        <f t="shared" si="89"/>
        <v>東側ケース⑤大月町</v>
      </c>
      <c r="B754" t="s">
        <v>35</v>
      </c>
      <c r="C754">
        <v>5783</v>
      </c>
      <c r="D754" s="160">
        <v>0.51789014750757134</v>
      </c>
      <c r="E754" s="160">
        <v>0.22271995024860441</v>
      </c>
      <c r="F754" s="160">
        <v>300.91749728938908</v>
      </c>
      <c r="G754" s="160">
        <v>7.3158215086869274E-2</v>
      </c>
      <c r="H754" s="160">
        <v>1.113862473659832E-2</v>
      </c>
      <c r="I754" s="160">
        <v>1.2238197530599049E-6</v>
      </c>
      <c r="J754" s="160">
        <v>301.51968550053988</v>
      </c>
      <c r="K754" t="s">
        <v>39</v>
      </c>
      <c r="L754" t="s">
        <v>70</v>
      </c>
      <c r="M754" t="s">
        <v>83</v>
      </c>
      <c r="O754" s="183" t="str">
        <f t="shared" si="90"/>
        <v>*</v>
      </c>
      <c r="P754" s="183" t="str">
        <f t="shared" si="91"/>
        <v>*</v>
      </c>
      <c r="Q754" s="183">
        <f t="shared" si="92"/>
        <v>300</v>
      </c>
      <c r="R754" s="183" t="str">
        <f t="shared" si="93"/>
        <v>*</v>
      </c>
      <c r="S754" s="183" t="str">
        <f t="shared" si="94"/>
        <v>*</v>
      </c>
      <c r="T754" s="183" t="str">
        <f t="shared" si="95"/>
        <v>*</v>
      </c>
      <c r="U754" s="183">
        <f t="shared" si="96"/>
        <v>300</v>
      </c>
    </row>
    <row r="755" spans="1:21">
      <c r="A755" s="183" t="str">
        <f t="shared" si="89"/>
        <v>東側ケース⑤三原村</v>
      </c>
      <c r="B755" t="s">
        <v>36</v>
      </c>
      <c r="C755">
        <v>1681</v>
      </c>
      <c r="D755" s="160">
        <v>1.6472924433704479</v>
      </c>
      <c r="E755" s="160">
        <v>0.14907017506323358</v>
      </c>
      <c r="F755" s="160">
        <v>0</v>
      </c>
      <c r="G755" s="160">
        <v>6.4098519096149845E-2</v>
      </c>
      <c r="H755" s="160">
        <v>1.5510667904459948E-2</v>
      </c>
      <c r="I755" s="160">
        <v>1.0341267511252926E-6</v>
      </c>
      <c r="J755" s="160">
        <v>1.7269026644978087</v>
      </c>
      <c r="K755" t="s">
        <v>39</v>
      </c>
      <c r="L755" t="s">
        <v>70</v>
      </c>
      <c r="M755" t="s">
        <v>83</v>
      </c>
      <c r="O755" s="183" t="str">
        <f t="shared" si="90"/>
        <v>*</v>
      </c>
      <c r="P755" s="183" t="str">
        <f t="shared" si="91"/>
        <v>*</v>
      </c>
      <c r="Q755" s="183">
        <f t="shared" si="92"/>
        <v>0</v>
      </c>
      <c r="R755" s="183" t="str">
        <f t="shared" si="93"/>
        <v>*</v>
      </c>
      <c r="S755" s="183" t="str">
        <f t="shared" si="94"/>
        <v>*</v>
      </c>
      <c r="T755" s="183" t="str">
        <f t="shared" si="95"/>
        <v>*</v>
      </c>
      <c r="U755" s="183" t="str">
        <f t="shared" si="96"/>
        <v>*</v>
      </c>
    </row>
    <row r="756" spans="1:21">
      <c r="A756" s="183" t="str">
        <f t="shared" si="89"/>
        <v>東側ケース⑤黒潮町</v>
      </c>
      <c r="B756" t="s">
        <v>37</v>
      </c>
      <c r="C756">
        <v>12366</v>
      </c>
      <c r="D756" s="160">
        <v>129.62812595594306</v>
      </c>
      <c r="E756" s="160">
        <v>6.079914432749197</v>
      </c>
      <c r="F756" s="160">
        <v>1504.4250903877521</v>
      </c>
      <c r="G756" s="160">
        <v>4.4057701358867458</v>
      </c>
      <c r="H756" s="160">
        <v>4.644254942784813</v>
      </c>
      <c r="I756" s="160">
        <v>2.7553207672868379E-5</v>
      </c>
      <c r="J756" s="160">
        <v>1643.1032689755743</v>
      </c>
      <c r="K756" t="s">
        <v>39</v>
      </c>
      <c r="L756" t="s">
        <v>70</v>
      </c>
      <c r="M756" t="s">
        <v>83</v>
      </c>
      <c r="O756" s="183">
        <f t="shared" si="90"/>
        <v>130</v>
      </c>
      <c r="P756" s="183">
        <f t="shared" si="91"/>
        <v>10</v>
      </c>
      <c r="Q756" s="183">
        <f t="shared" si="92"/>
        <v>1500</v>
      </c>
      <c r="R756" s="183" t="str">
        <f t="shared" si="93"/>
        <v>*</v>
      </c>
      <c r="S756" s="183" t="str">
        <f t="shared" si="94"/>
        <v>*</v>
      </c>
      <c r="T756" s="183" t="str">
        <f t="shared" si="95"/>
        <v>*</v>
      </c>
      <c r="U756" s="183">
        <f t="shared" si="96"/>
        <v>1600</v>
      </c>
    </row>
    <row r="757" spans="1:21">
      <c r="A757" s="183" t="str">
        <f t="shared" si="89"/>
        <v>東側ケース⑤合計</v>
      </c>
      <c r="B757" t="s">
        <v>84</v>
      </c>
      <c r="C757">
        <v>764456</v>
      </c>
      <c r="D757" s="160">
        <v>3101.6230009645087</v>
      </c>
      <c r="E757" s="160">
        <v>184.94172304669195</v>
      </c>
      <c r="F757" s="160">
        <v>23366.404788346252</v>
      </c>
      <c r="G757" s="160">
        <v>70.543090632172678</v>
      </c>
      <c r="H757" s="160">
        <v>436.84767195007623</v>
      </c>
      <c r="I757" s="160">
        <v>1.6109712230669884E-3</v>
      </c>
      <c r="J757" s="160">
        <v>26975.420162864229</v>
      </c>
      <c r="K757" t="s">
        <v>39</v>
      </c>
      <c r="L757" t="s">
        <v>70</v>
      </c>
      <c r="M757" t="s">
        <v>83</v>
      </c>
      <c r="O757" s="183">
        <f t="shared" si="90"/>
        <v>3100</v>
      </c>
      <c r="P757" s="183">
        <f t="shared" si="91"/>
        <v>180</v>
      </c>
      <c r="Q757" s="183">
        <f t="shared" si="92"/>
        <v>23000</v>
      </c>
      <c r="R757" s="183">
        <f t="shared" si="93"/>
        <v>70</v>
      </c>
      <c r="S757" s="183">
        <f t="shared" si="94"/>
        <v>440</v>
      </c>
      <c r="T757" s="183" t="str">
        <f t="shared" si="95"/>
        <v>*</v>
      </c>
      <c r="U757" s="183">
        <f t="shared" si="96"/>
        <v>27000</v>
      </c>
    </row>
    <row r="758" spans="1:21">
      <c r="A758" s="183" t="str">
        <f t="shared" si="89"/>
        <v>東側ケース⑤0</v>
      </c>
      <c r="B758">
        <v>0</v>
      </c>
      <c r="C758">
        <v>0</v>
      </c>
      <c r="D758" s="160">
        <v>0</v>
      </c>
      <c r="E758" s="160">
        <v>0</v>
      </c>
      <c r="F758" s="160">
        <v>0</v>
      </c>
      <c r="G758" s="160">
        <v>0</v>
      </c>
      <c r="H758" s="160">
        <v>0</v>
      </c>
      <c r="I758" s="160">
        <v>0</v>
      </c>
      <c r="J758" s="160">
        <v>0</v>
      </c>
      <c r="K758" t="s">
        <v>39</v>
      </c>
      <c r="L758" t="s">
        <v>70</v>
      </c>
      <c r="M758">
        <v>0</v>
      </c>
      <c r="O758" s="183">
        <f t="shared" si="90"/>
        <v>0</v>
      </c>
      <c r="P758" s="183">
        <f t="shared" si="91"/>
        <v>0</v>
      </c>
      <c r="Q758" s="183">
        <f t="shared" si="92"/>
        <v>0</v>
      </c>
      <c r="R758" s="183">
        <f t="shared" si="93"/>
        <v>0</v>
      </c>
      <c r="S758" s="183">
        <f t="shared" si="94"/>
        <v>0</v>
      </c>
      <c r="T758" s="183">
        <f t="shared" si="95"/>
        <v>0</v>
      </c>
      <c r="U758" s="183">
        <f t="shared" si="96"/>
        <v>0</v>
      </c>
    </row>
    <row r="759" spans="1:21">
      <c r="A759" s="183" t="str">
        <f t="shared" si="89"/>
        <v>東側ケース⑤死者数</v>
      </c>
      <c r="B759" t="s">
        <v>80</v>
      </c>
      <c r="C759">
        <v>0</v>
      </c>
      <c r="D759" s="160">
        <v>0</v>
      </c>
      <c r="E759" s="160">
        <v>0</v>
      </c>
      <c r="F759" s="160">
        <v>0</v>
      </c>
      <c r="G759" s="160">
        <v>0</v>
      </c>
      <c r="H759" s="160">
        <v>0</v>
      </c>
      <c r="I759" s="160">
        <v>0</v>
      </c>
      <c r="J759" s="160">
        <v>0</v>
      </c>
      <c r="K759" t="s">
        <v>39</v>
      </c>
      <c r="L759" t="s">
        <v>70</v>
      </c>
      <c r="M759">
        <v>0</v>
      </c>
      <c r="O759" s="183">
        <f t="shared" si="90"/>
        <v>0</v>
      </c>
      <c r="P759" s="183">
        <f t="shared" si="91"/>
        <v>0</v>
      </c>
      <c r="Q759" s="183">
        <f t="shared" si="92"/>
        <v>0</v>
      </c>
      <c r="R759" s="183">
        <f t="shared" si="93"/>
        <v>0</v>
      </c>
      <c r="S759" s="183">
        <f t="shared" si="94"/>
        <v>0</v>
      </c>
      <c r="T759" s="183">
        <f t="shared" si="95"/>
        <v>0</v>
      </c>
      <c r="U759" s="183">
        <f t="shared" si="96"/>
        <v>0</v>
      </c>
    </row>
    <row r="760" spans="1:21">
      <c r="A760" s="183" t="str">
        <f t="shared" si="89"/>
        <v>東側ケース⑤地震動：東側ケース、津波ケース⑤、夏12時、早期避難率20%</v>
      </c>
      <c r="B760" t="s">
        <v>107</v>
      </c>
      <c r="C760">
        <v>0</v>
      </c>
      <c r="D760" s="160">
        <v>0</v>
      </c>
      <c r="E760" s="160">
        <v>0</v>
      </c>
      <c r="F760" s="160">
        <v>0</v>
      </c>
      <c r="G760" s="160">
        <v>0</v>
      </c>
      <c r="H760" s="160">
        <v>0</v>
      </c>
      <c r="I760" s="160">
        <v>0</v>
      </c>
      <c r="J760" s="160">
        <v>0</v>
      </c>
      <c r="K760" t="s">
        <v>39</v>
      </c>
      <c r="L760" t="s">
        <v>70</v>
      </c>
      <c r="M760">
        <v>0</v>
      </c>
      <c r="O760" s="183">
        <f t="shared" si="90"/>
        <v>0</v>
      </c>
      <c r="P760" s="183">
        <f t="shared" si="91"/>
        <v>0</v>
      </c>
      <c r="Q760" s="183">
        <f t="shared" si="92"/>
        <v>0</v>
      </c>
      <c r="R760" s="183">
        <f t="shared" si="93"/>
        <v>0</v>
      </c>
      <c r="S760" s="183">
        <f t="shared" si="94"/>
        <v>0</v>
      </c>
      <c r="T760" s="183">
        <f t="shared" si="95"/>
        <v>0</v>
      </c>
      <c r="U760" s="183">
        <f t="shared" si="96"/>
        <v>0</v>
      </c>
    </row>
    <row r="761" spans="1:21">
      <c r="A761" s="183" t="str">
        <f t="shared" si="89"/>
        <v>東側ケース⑤市町村名</v>
      </c>
      <c r="B761" t="s">
        <v>86</v>
      </c>
      <c r="C761" t="s">
        <v>87</v>
      </c>
      <c r="D761" s="160" t="s">
        <v>88</v>
      </c>
      <c r="E761" s="160">
        <v>0</v>
      </c>
      <c r="F761" s="160" t="s">
        <v>89</v>
      </c>
      <c r="G761" s="160" t="s">
        <v>90</v>
      </c>
      <c r="H761" s="160" t="s">
        <v>91</v>
      </c>
      <c r="I761" s="160" t="s">
        <v>92</v>
      </c>
      <c r="J761" s="160" t="s">
        <v>84</v>
      </c>
      <c r="K761" t="s">
        <v>39</v>
      </c>
      <c r="L761" t="s">
        <v>70</v>
      </c>
      <c r="M761">
        <v>0</v>
      </c>
      <c r="O761" s="183" t="e">
        <f t="shared" si="90"/>
        <v>#VALUE!</v>
      </c>
      <c r="P761" s="183">
        <f t="shared" si="91"/>
        <v>0</v>
      </c>
      <c r="Q761" s="183" t="e">
        <f t="shared" si="92"/>
        <v>#VALUE!</v>
      </c>
      <c r="R761" s="183" t="e">
        <f t="shared" si="93"/>
        <v>#VALUE!</v>
      </c>
      <c r="S761" s="183" t="e">
        <f t="shared" si="94"/>
        <v>#VALUE!</v>
      </c>
      <c r="T761" s="183" t="e">
        <f t="shared" si="95"/>
        <v>#VALUE!</v>
      </c>
      <c r="U761" s="183" t="e">
        <f t="shared" si="96"/>
        <v>#VALUE!</v>
      </c>
    </row>
    <row r="762" spans="1:21">
      <c r="A762" s="183" t="str">
        <f t="shared" si="89"/>
        <v>東側ケース⑤0</v>
      </c>
      <c r="B762">
        <v>0</v>
      </c>
      <c r="C762">
        <v>0</v>
      </c>
      <c r="D762" s="160">
        <v>0</v>
      </c>
      <c r="E762" s="160" t="s">
        <v>93</v>
      </c>
      <c r="F762" s="160">
        <v>0</v>
      </c>
      <c r="G762" s="160">
        <v>0</v>
      </c>
      <c r="H762" s="160">
        <v>0</v>
      </c>
      <c r="I762" s="160">
        <v>0</v>
      </c>
      <c r="J762" s="160">
        <v>0</v>
      </c>
      <c r="K762" t="s">
        <v>39</v>
      </c>
      <c r="L762" t="s">
        <v>70</v>
      </c>
      <c r="M762">
        <v>0</v>
      </c>
      <c r="O762" s="183">
        <f t="shared" si="90"/>
        <v>0</v>
      </c>
      <c r="P762" s="183" t="e">
        <f t="shared" si="91"/>
        <v>#VALUE!</v>
      </c>
      <c r="Q762" s="183">
        <f t="shared" si="92"/>
        <v>0</v>
      </c>
      <c r="R762" s="183">
        <f t="shared" si="93"/>
        <v>0</v>
      </c>
      <c r="S762" s="183">
        <f t="shared" si="94"/>
        <v>0</v>
      </c>
      <c r="T762" s="183">
        <f t="shared" si="95"/>
        <v>0</v>
      </c>
      <c r="U762" s="183">
        <f t="shared" si="96"/>
        <v>0</v>
      </c>
    </row>
    <row r="763" spans="1:21">
      <c r="A763" s="183" t="str">
        <f t="shared" si="89"/>
        <v>東側ケース⑤0</v>
      </c>
      <c r="B763">
        <v>0</v>
      </c>
      <c r="C763">
        <v>0</v>
      </c>
      <c r="D763" s="160">
        <v>0</v>
      </c>
      <c r="E763" s="160">
        <v>0</v>
      </c>
      <c r="F763" s="160">
        <v>0</v>
      </c>
      <c r="G763" s="160">
        <v>0</v>
      </c>
      <c r="H763" s="160">
        <v>0</v>
      </c>
      <c r="I763" s="160">
        <v>0</v>
      </c>
      <c r="J763" s="160">
        <v>0</v>
      </c>
      <c r="K763" t="s">
        <v>39</v>
      </c>
      <c r="L763" t="s">
        <v>70</v>
      </c>
      <c r="M763">
        <v>0</v>
      </c>
      <c r="O763" s="183">
        <f t="shared" si="90"/>
        <v>0</v>
      </c>
      <c r="P763" s="183">
        <f t="shared" si="91"/>
        <v>0</v>
      </c>
      <c r="Q763" s="183">
        <f t="shared" si="92"/>
        <v>0</v>
      </c>
      <c r="R763" s="183">
        <f t="shared" si="93"/>
        <v>0</v>
      </c>
      <c r="S763" s="183">
        <f t="shared" si="94"/>
        <v>0</v>
      </c>
      <c r="T763" s="183">
        <f t="shared" si="95"/>
        <v>0</v>
      </c>
      <c r="U763" s="183">
        <f t="shared" si="96"/>
        <v>0</v>
      </c>
    </row>
    <row r="764" spans="1:21">
      <c r="A764" s="183" t="str">
        <f t="shared" si="89"/>
        <v>東側ケース⑤0</v>
      </c>
      <c r="B764">
        <v>0</v>
      </c>
      <c r="C764">
        <v>0</v>
      </c>
      <c r="D764" s="160">
        <v>0</v>
      </c>
      <c r="E764" s="160">
        <v>0</v>
      </c>
      <c r="F764" s="160">
        <v>0</v>
      </c>
      <c r="G764" s="160">
        <v>0</v>
      </c>
      <c r="H764" s="160">
        <v>0</v>
      </c>
      <c r="I764" s="160">
        <v>0</v>
      </c>
      <c r="J764" s="160">
        <v>0</v>
      </c>
      <c r="K764" t="s">
        <v>39</v>
      </c>
      <c r="L764" t="s">
        <v>70</v>
      </c>
      <c r="M764">
        <v>0</v>
      </c>
      <c r="O764" s="183">
        <f t="shared" si="90"/>
        <v>0</v>
      </c>
      <c r="P764" s="183">
        <f t="shared" si="91"/>
        <v>0</v>
      </c>
      <c r="Q764" s="183">
        <f t="shared" si="92"/>
        <v>0</v>
      </c>
      <c r="R764" s="183">
        <f t="shared" si="93"/>
        <v>0</v>
      </c>
      <c r="S764" s="183">
        <f t="shared" si="94"/>
        <v>0</v>
      </c>
      <c r="T764" s="183">
        <f t="shared" si="95"/>
        <v>0</v>
      </c>
      <c r="U764" s="183">
        <f t="shared" si="96"/>
        <v>0</v>
      </c>
    </row>
    <row r="765" spans="1:21">
      <c r="A765" s="183" t="str">
        <f t="shared" si="89"/>
        <v>東側ケース⑤高知市</v>
      </c>
      <c r="B765" t="s">
        <v>4</v>
      </c>
      <c r="C765">
        <v>353217</v>
      </c>
      <c r="D765" s="160">
        <v>653.16519632728648</v>
      </c>
      <c r="E765" s="160">
        <v>38.603151701811569</v>
      </c>
      <c r="F765" s="160">
        <v>2792.7816312791551</v>
      </c>
      <c r="G765" s="160">
        <v>9.6410022052016071</v>
      </c>
      <c r="H765" s="160">
        <v>27.875209822562734</v>
      </c>
      <c r="I765" s="160">
        <v>0.60551251950066309</v>
      </c>
      <c r="J765" s="160">
        <v>3484.0685521537066</v>
      </c>
      <c r="K765" t="s">
        <v>39</v>
      </c>
      <c r="L765" t="s">
        <v>70</v>
      </c>
      <c r="M765" t="s">
        <v>94</v>
      </c>
      <c r="O765" s="183">
        <f t="shared" si="90"/>
        <v>650</v>
      </c>
      <c r="P765" s="183">
        <f t="shared" si="91"/>
        <v>40</v>
      </c>
      <c r="Q765" s="183">
        <f t="shared" si="92"/>
        <v>2800</v>
      </c>
      <c r="R765" s="183">
        <f t="shared" si="93"/>
        <v>10</v>
      </c>
      <c r="S765" s="183">
        <f t="shared" si="94"/>
        <v>30</v>
      </c>
      <c r="T765" s="183" t="str">
        <f t="shared" si="95"/>
        <v>*</v>
      </c>
      <c r="U765" s="183">
        <f t="shared" si="96"/>
        <v>3500</v>
      </c>
    </row>
    <row r="766" spans="1:21">
      <c r="A766" s="183" t="str">
        <f t="shared" si="89"/>
        <v>東側ケース⑤室戸市</v>
      </c>
      <c r="B766" t="s">
        <v>5</v>
      </c>
      <c r="C766">
        <v>14904</v>
      </c>
      <c r="D766" s="160">
        <v>449.73779078022312</v>
      </c>
      <c r="E766" s="160">
        <v>12.521370573120491</v>
      </c>
      <c r="F766" s="160">
        <v>628.50375827030246</v>
      </c>
      <c r="G766" s="160">
        <v>11.919444802993336</v>
      </c>
      <c r="H766" s="160">
        <v>136.17022216450198</v>
      </c>
      <c r="I766" s="160">
        <v>2.5954915556887184E-2</v>
      </c>
      <c r="J766" s="160">
        <v>1226.3571709335777</v>
      </c>
      <c r="K766" t="s">
        <v>39</v>
      </c>
      <c r="L766" t="s">
        <v>70</v>
      </c>
      <c r="M766" t="s">
        <v>94</v>
      </c>
      <c r="O766" s="183">
        <f t="shared" si="90"/>
        <v>450</v>
      </c>
      <c r="P766" s="183">
        <f t="shared" si="91"/>
        <v>10</v>
      </c>
      <c r="Q766" s="183">
        <f t="shared" si="92"/>
        <v>630</v>
      </c>
      <c r="R766" s="183">
        <f t="shared" si="93"/>
        <v>10</v>
      </c>
      <c r="S766" s="183">
        <f t="shared" si="94"/>
        <v>140</v>
      </c>
      <c r="T766" s="183" t="str">
        <f t="shared" si="95"/>
        <v>*</v>
      </c>
      <c r="U766" s="183">
        <f t="shared" si="96"/>
        <v>1200</v>
      </c>
    </row>
    <row r="767" spans="1:21">
      <c r="A767" s="183" t="str">
        <f t="shared" si="89"/>
        <v>東側ケース⑤安芸市</v>
      </c>
      <c r="B767" t="s">
        <v>6</v>
      </c>
      <c r="C767">
        <v>19587</v>
      </c>
      <c r="D767" s="160">
        <v>279.20733273221157</v>
      </c>
      <c r="E767" s="160">
        <v>13.051358029433127</v>
      </c>
      <c r="F767" s="160">
        <v>987.22378328867012</v>
      </c>
      <c r="G767" s="160">
        <v>4.1769522949409641</v>
      </c>
      <c r="H767" s="160">
        <v>100.45503139647514</v>
      </c>
      <c r="I767" s="160">
        <v>2.5432794177140439E-2</v>
      </c>
      <c r="J767" s="160">
        <v>1371.0885325064748</v>
      </c>
      <c r="K767" t="s">
        <v>39</v>
      </c>
      <c r="L767" t="s">
        <v>70</v>
      </c>
      <c r="M767" t="s">
        <v>94</v>
      </c>
      <c r="O767" s="183">
        <f t="shared" si="90"/>
        <v>280</v>
      </c>
      <c r="P767" s="183">
        <f t="shared" si="91"/>
        <v>10</v>
      </c>
      <c r="Q767" s="183">
        <f t="shared" si="92"/>
        <v>990</v>
      </c>
      <c r="R767" s="183" t="str">
        <f t="shared" si="93"/>
        <v>*</v>
      </c>
      <c r="S767" s="183">
        <f t="shared" si="94"/>
        <v>100</v>
      </c>
      <c r="T767" s="183" t="str">
        <f t="shared" si="95"/>
        <v>*</v>
      </c>
      <c r="U767" s="183">
        <f t="shared" si="96"/>
        <v>1400</v>
      </c>
    </row>
    <row r="768" spans="1:21">
      <c r="A768" s="183" t="str">
        <f t="shared" si="89"/>
        <v>東側ケース⑤南国市</v>
      </c>
      <c r="B768" t="s">
        <v>7</v>
      </c>
      <c r="C768">
        <v>52216</v>
      </c>
      <c r="D768" s="160">
        <v>115.32935405339211</v>
      </c>
      <c r="E768" s="160">
        <v>4.9400836220637805</v>
      </c>
      <c r="F768" s="160">
        <v>920.42329712430649</v>
      </c>
      <c r="G768" s="160">
        <v>0.47438754948873785</v>
      </c>
      <c r="H768" s="160">
        <v>3.1228794057243112</v>
      </c>
      <c r="I768" s="160">
        <v>5.0649994222007118E-2</v>
      </c>
      <c r="J768" s="160">
        <v>1039.4005681271337</v>
      </c>
      <c r="K768" t="s">
        <v>39</v>
      </c>
      <c r="L768" t="s">
        <v>70</v>
      </c>
      <c r="M768" t="s">
        <v>94</v>
      </c>
      <c r="O768" s="183">
        <f t="shared" si="90"/>
        <v>120</v>
      </c>
      <c r="P768" s="183" t="str">
        <f t="shared" si="91"/>
        <v>*</v>
      </c>
      <c r="Q768" s="183">
        <f t="shared" si="92"/>
        <v>920</v>
      </c>
      <c r="R768" s="183" t="str">
        <f t="shared" si="93"/>
        <v>*</v>
      </c>
      <c r="S768" s="183" t="str">
        <f t="shared" si="94"/>
        <v>*</v>
      </c>
      <c r="T768" s="183" t="str">
        <f t="shared" si="95"/>
        <v>*</v>
      </c>
      <c r="U768" s="183">
        <f t="shared" si="96"/>
        <v>1000</v>
      </c>
    </row>
    <row r="769" spans="1:21">
      <c r="A769" s="183" t="str">
        <f t="shared" si="89"/>
        <v>東側ケース⑤土佐市</v>
      </c>
      <c r="B769" t="s">
        <v>8</v>
      </c>
      <c r="C769">
        <v>26818</v>
      </c>
      <c r="D769" s="160">
        <v>56.463422574346254</v>
      </c>
      <c r="E769" s="160">
        <v>3.2640363451857559</v>
      </c>
      <c r="F769" s="160">
        <v>1629.6994833018787</v>
      </c>
      <c r="G769" s="160">
        <v>1.9742562383222024</v>
      </c>
      <c r="H769" s="160">
        <v>0.6912748334307125</v>
      </c>
      <c r="I769" s="160">
        <v>1.9942115745294808E-2</v>
      </c>
      <c r="J769" s="160">
        <v>1688.8483790637231</v>
      </c>
      <c r="K769" t="s">
        <v>39</v>
      </c>
      <c r="L769" t="s">
        <v>70</v>
      </c>
      <c r="M769" t="s">
        <v>94</v>
      </c>
      <c r="O769" s="183">
        <f t="shared" si="90"/>
        <v>60</v>
      </c>
      <c r="P769" s="183" t="str">
        <f t="shared" si="91"/>
        <v>*</v>
      </c>
      <c r="Q769" s="183">
        <f t="shared" si="92"/>
        <v>1600</v>
      </c>
      <c r="R769" s="183" t="str">
        <f t="shared" si="93"/>
        <v>*</v>
      </c>
      <c r="S769" s="183" t="str">
        <f t="shared" si="94"/>
        <v>*</v>
      </c>
      <c r="T769" s="183" t="str">
        <f t="shared" si="95"/>
        <v>*</v>
      </c>
      <c r="U769" s="183">
        <f t="shared" si="96"/>
        <v>1700</v>
      </c>
    </row>
    <row r="770" spans="1:21">
      <c r="A770" s="183" t="str">
        <f t="shared" si="89"/>
        <v>東側ケース⑤須崎市</v>
      </c>
      <c r="B770" t="s">
        <v>9</v>
      </c>
      <c r="C770">
        <v>25623</v>
      </c>
      <c r="D770" s="160">
        <v>34.508529928348167</v>
      </c>
      <c r="E770" s="160">
        <v>1.6590090105355559</v>
      </c>
      <c r="F770" s="160">
        <v>1882.8941963320335</v>
      </c>
      <c r="G770" s="160">
        <v>1.2388520298490531</v>
      </c>
      <c r="H770" s="160">
        <v>1.1404515749915722</v>
      </c>
      <c r="I770" s="160">
        <v>1.1498558031169672E-2</v>
      </c>
      <c r="J770" s="160">
        <v>1919.7935284232537</v>
      </c>
      <c r="K770" t="s">
        <v>39</v>
      </c>
      <c r="L770" t="s">
        <v>70</v>
      </c>
      <c r="M770" t="s">
        <v>94</v>
      </c>
      <c r="O770" s="183">
        <f t="shared" si="90"/>
        <v>30</v>
      </c>
      <c r="P770" s="183" t="str">
        <f t="shared" si="91"/>
        <v>*</v>
      </c>
      <c r="Q770" s="183">
        <f t="shared" si="92"/>
        <v>1900</v>
      </c>
      <c r="R770" s="183" t="str">
        <f t="shared" si="93"/>
        <v>*</v>
      </c>
      <c r="S770" s="183" t="str">
        <f t="shared" si="94"/>
        <v>*</v>
      </c>
      <c r="T770" s="183" t="str">
        <f t="shared" si="95"/>
        <v>*</v>
      </c>
      <c r="U770" s="183">
        <f t="shared" si="96"/>
        <v>1900</v>
      </c>
    </row>
    <row r="771" spans="1:21">
      <c r="A771" s="183" t="str">
        <f t="shared" si="89"/>
        <v>東側ケース⑤宿毛市</v>
      </c>
      <c r="B771" t="s">
        <v>10</v>
      </c>
      <c r="C771">
        <v>23137</v>
      </c>
      <c r="D771" s="160">
        <v>2.3132171152904424</v>
      </c>
      <c r="E771" s="160">
        <v>0.60349009729461556</v>
      </c>
      <c r="F771" s="160">
        <v>559.72549908101064</v>
      </c>
      <c r="G771" s="160">
        <v>0.12591829552998327</v>
      </c>
      <c r="H771" s="160">
        <v>5.2835380385021301E-2</v>
      </c>
      <c r="I771" s="160">
        <v>4.7079468596232165E-3</v>
      </c>
      <c r="J771" s="160">
        <v>562.22217781907568</v>
      </c>
      <c r="K771" t="s">
        <v>39</v>
      </c>
      <c r="L771" t="s">
        <v>70</v>
      </c>
      <c r="M771" t="s">
        <v>94</v>
      </c>
      <c r="O771" s="183" t="str">
        <f t="shared" si="90"/>
        <v>*</v>
      </c>
      <c r="P771" s="183" t="str">
        <f t="shared" si="91"/>
        <v>*</v>
      </c>
      <c r="Q771" s="183">
        <f t="shared" si="92"/>
        <v>560</v>
      </c>
      <c r="R771" s="183" t="str">
        <f t="shared" si="93"/>
        <v>*</v>
      </c>
      <c r="S771" s="183" t="str">
        <f t="shared" si="94"/>
        <v>*</v>
      </c>
      <c r="T771" s="183" t="str">
        <f t="shared" si="95"/>
        <v>*</v>
      </c>
      <c r="U771" s="183">
        <f t="shared" si="96"/>
        <v>560</v>
      </c>
    </row>
    <row r="772" spans="1:21">
      <c r="A772" s="183" t="str">
        <f t="shared" ref="A772:A835" si="97">K772&amp;L772&amp;B772</f>
        <v>東側ケース⑤土佐清水市</v>
      </c>
      <c r="B772" t="s">
        <v>11</v>
      </c>
      <c r="C772">
        <v>15786</v>
      </c>
      <c r="D772" s="160">
        <v>80.05726685499738</v>
      </c>
      <c r="E772" s="160">
        <v>4.3538940053124229</v>
      </c>
      <c r="F772" s="160">
        <v>1028.8522778849708</v>
      </c>
      <c r="G772" s="160">
        <v>2.3862846836507177</v>
      </c>
      <c r="H772" s="160">
        <v>3.3236806289566285</v>
      </c>
      <c r="I772" s="160">
        <v>9.6604080595022734E-3</v>
      </c>
      <c r="J772" s="160">
        <v>1114.6291704606351</v>
      </c>
      <c r="K772" t="s">
        <v>39</v>
      </c>
      <c r="L772" t="s">
        <v>70</v>
      </c>
      <c r="M772" t="s">
        <v>94</v>
      </c>
      <c r="O772" s="183">
        <f t="shared" ref="O772:O835" si="98">IF(D772&gt;10000,ROUND(D772,-3),IF(D772&gt;1000,ROUND(D772,-2),IF(D772&gt;=5,IF(D772&lt;10,ROUND(D772,-1),ROUND(D772,-1)),IF(D772=0,0,"*"))))</f>
        <v>80</v>
      </c>
      <c r="P772" s="183" t="str">
        <f t="shared" ref="P772:P835" si="99">IF(E772&gt;10000,ROUND(E772,-3),IF(E772&gt;1000,ROUND(E772,-2),IF(E772&gt;=5,IF(E772&lt;10,ROUND(E772,-1),ROUND(E772,-1)),IF(E772=0,0,"*"))))</f>
        <v>*</v>
      </c>
      <c r="Q772" s="183">
        <f t="shared" ref="Q772:Q835" si="100">IF(F772&gt;10000,ROUND(F772,-3),IF(F772&gt;1000,ROUND(F772,-2),IF(F772&gt;=5,IF(F772&lt;10,ROUND(F772,-1),ROUND(F772,-1)),IF(F772=0,0,"*"))))</f>
        <v>1000</v>
      </c>
      <c r="R772" s="183" t="str">
        <f t="shared" ref="R772:R835" si="101">IF(G772&gt;10000,ROUND(G772,-3),IF(G772&gt;1000,ROUND(G772,-2),IF(G772&gt;=5,IF(G772&lt;10,ROUND(G772,-1),ROUND(G772,-1)),IF(G772=0,0,"*"))))</f>
        <v>*</v>
      </c>
      <c r="S772" s="183" t="str">
        <f t="shared" ref="S772:S835" si="102">IF(H772&gt;10000,ROUND(H772,-3),IF(H772&gt;1000,ROUND(H772,-2),IF(H772&gt;=5,IF(H772&lt;10,ROUND(H772,-1),ROUND(H772,-1)),IF(H772=0,0,"*"))))</f>
        <v>*</v>
      </c>
      <c r="T772" s="183" t="str">
        <f t="shared" ref="T772:T835" si="103">IF(I772&gt;10000,ROUND(I772,-3),IF(I772&gt;1000,ROUND(I772,-2),IF(I772&gt;=5,IF(I772&lt;10,ROUND(I772,-1),ROUND(I772,-1)),IF(I772=0,0,"*"))))</f>
        <v>*</v>
      </c>
      <c r="U772" s="183">
        <f t="shared" ref="U772:U835" si="104">IF(J772&gt;10000,ROUND(J772,-3),IF(J772&gt;1000,ROUND(J772,-2),IF(J772&gt;=5,IF(J772&lt;10,ROUND(J772,-1),ROUND(J772,-1)),IF(J772=0,0,"*"))))</f>
        <v>1100</v>
      </c>
    </row>
    <row r="773" spans="1:21">
      <c r="A773" s="183" t="str">
        <f t="shared" si="97"/>
        <v>東側ケース⑤四万十市</v>
      </c>
      <c r="B773" t="s">
        <v>12</v>
      </c>
      <c r="C773">
        <v>37078</v>
      </c>
      <c r="D773" s="160">
        <v>63.638837826419405</v>
      </c>
      <c r="E773" s="160">
        <v>3.7617844908831297</v>
      </c>
      <c r="F773" s="160">
        <v>460.20285812226888</v>
      </c>
      <c r="G773" s="160">
        <v>3.0671720088401084</v>
      </c>
      <c r="H773" s="160">
        <v>1.053588572715493</v>
      </c>
      <c r="I773" s="160">
        <v>1.646594460365261E-2</v>
      </c>
      <c r="J773" s="160">
        <v>527.97892247484754</v>
      </c>
      <c r="K773" t="s">
        <v>39</v>
      </c>
      <c r="L773" t="s">
        <v>70</v>
      </c>
      <c r="M773" t="s">
        <v>94</v>
      </c>
      <c r="O773" s="183">
        <f t="shared" si="98"/>
        <v>60</v>
      </c>
      <c r="P773" s="183" t="str">
        <f t="shared" si="99"/>
        <v>*</v>
      </c>
      <c r="Q773" s="183">
        <f t="shared" si="100"/>
        <v>460</v>
      </c>
      <c r="R773" s="183" t="str">
        <f t="shared" si="101"/>
        <v>*</v>
      </c>
      <c r="S773" s="183" t="str">
        <f t="shared" si="102"/>
        <v>*</v>
      </c>
      <c r="T773" s="183" t="str">
        <f t="shared" si="103"/>
        <v>*</v>
      </c>
      <c r="U773" s="183">
        <f t="shared" si="104"/>
        <v>530</v>
      </c>
    </row>
    <row r="774" spans="1:21">
      <c r="A774" s="183" t="str">
        <f t="shared" si="97"/>
        <v>東側ケース⑤香南市</v>
      </c>
      <c r="B774" t="s">
        <v>13</v>
      </c>
      <c r="C774">
        <v>29794</v>
      </c>
      <c r="D774" s="160">
        <v>80.165542581432689</v>
      </c>
      <c r="E774" s="160">
        <v>4.1163472306780271</v>
      </c>
      <c r="F774" s="160">
        <v>374.71923137267544</v>
      </c>
      <c r="G774" s="160">
        <v>0.87266809191893613</v>
      </c>
      <c r="H774" s="160">
        <v>1.2625715844356686</v>
      </c>
      <c r="I774" s="160">
        <v>2.7361727878085367E-2</v>
      </c>
      <c r="J774" s="160">
        <v>457.04737535834079</v>
      </c>
      <c r="K774" t="s">
        <v>39</v>
      </c>
      <c r="L774" t="s">
        <v>70</v>
      </c>
      <c r="M774" t="s">
        <v>94</v>
      </c>
      <c r="O774" s="183">
        <f t="shared" si="98"/>
        <v>80</v>
      </c>
      <c r="P774" s="183" t="str">
        <f t="shared" si="99"/>
        <v>*</v>
      </c>
      <c r="Q774" s="183">
        <f t="shared" si="100"/>
        <v>370</v>
      </c>
      <c r="R774" s="183" t="str">
        <f t="shared" si="101"/>
        <v>*</v>
      </c>
      <c r="S774" s="183" t="str">
        <f t="shared" si="102"/>
        <v>*</v>
      </c>
      <c r="T774" s="183" t="str">
        <f t="shared" si="103"/>
        <v>*</v>
      </c>
      <c r="U774" s="183">
        <f t="shared" si="104"/>
        <v>460</v>
      </c>
    </row>
    <row r="775" spans="1:21">
      <c r="A775" s="183" t="str">
        <f t="shared" si="97"/>
        <v>東側ケース⑤香美市</v>
      </c>
      <c r="B775" t="s">
        <v>14</v>
      </c>
      <c r="C775">
        <v>27891</v>
      </c>
      <c r="D775" s="160">
        <v>92.431547023951453</v>
      </c>
      <c r="E775" s="160">
        <v>3.2556157100383092</v>
      </c>
      <c r="F775" s="160">
        <v>0</v>
      </c>
      <c r="G775" s="160">
        <v>1.5099991240396655</v>
      </c>
      <c r="H775" s="160">
        <v>7.4935194109847156</v>
      </c>
      <c r="I775" s="160">
        <v>1.6409497018887161E-2</v>
      </c>
      <c r="J775" s="160">
        <v>101.45147505599472</v>
      </c>
      <c r="K775" t="s">
        <v>39</v>
      </c>
      <c r="L775" t="s">
        <v>70</v>
      </c>
      <c r="M775" t="s">
        <v>94</v>
      </c>
      <c r="O775" s="183">
        <f t="shared" si="98"/>
        <v>90</v>
      </c>
      <c r="P775" s="183" t="str">
        <f t="shared" si="99"/>
        <v>*</v>
      </c>
      <c r="Q775" s="183">
        <f t="shared" si="100"/>
        <v>0</v>
      </c>
      <c r="R775" s="183" t="str">
        <f t="shared" si="101"/>
        <v>*</v>
      </c>
      <c r="S775" s="183">
        <f t="shared" si="102"/>
        <v>10</v>
      </c>
      <c r="T775" s="183" t="str">
        <f t="shared" si="103"/>
        <v>*</v>
      </c>
      <c r="U775" s="183">
        <f t="shared" si="104"/>
        <v>100</v>
      </c>
    </row>
    <row r="776" spans="1:21">
      <c r="A776" s="183" t="str">
        <f t="shared" si="97"/>
        <v>東側ケース⑤東洋町</v>
      </c>
      <c r="B776" t="s">
        <v>15</v>
      </c>
      <c r="C776">
        <v>2784</v>
      </c>
      <c r="D776" s="160">
        <v>47.313262347982331</v>
      </c>
      <c r="E776" s="160">
        <v>0.77812176035787628</v>
      </c>
      <c r="F776" s="160">
        <v>86.194914754006163</v>
      </c>
      <c r="G776" s="160">
        <v>1.6646901155678047</v>
      </c>
      <c r="H776" s="160">
        <v>5.0493506838473055</v>
      </c>
      <c r="I776" s="160">
        <v>1.3608069916819173E-2</v>
      </c>
      <c r="J776" s="160">
        <v>140.23582597132042</v>
      </c>
      <c r="K776" t="s">
        <v>39</v>
      </c>
      <c r="L776" t="s">
        <v>70</v>
      </c>
      <c r="M776" t="s">
        <v>94</v>
      </c>
      <c r="O776" s="183">
        <f t="shared" si="98"/>
        <v>50</v>
      </c>
      <c r="P776" s="183" t="str">
        <f t="shared" si="99"/>
        <v>*</v>
      </c>
      <c r="Q776" s="183">
        <f t="shared" si="100"/>
        <v>90</v>
      </c>
      <c r="R776" s="183" t="str">
        <f t="shared" si="101"/>
        <v>*</v>
      </c>
      <c r="S776" s="183">
        <f t="shared" si="102"/>
        <v>10</v>
      </c>
      <c r="T776" s="183" t="str">
        <f t="shared" si="103"/>
        <v>*</v>
      </c>
      <c r="U776" s="183">
        <f t="shared" si="104"/>
        <v>140</v>
      </c>
    </row>
    <row r="777" spans="1:21">
      <c r="A777" s="183" t="str">
        <f t="shared" si="97"/>
        <v>東側ケース⑤奈半利町</v>
      </c>
      <c r="B777" t="s">
        <v>16</v>
      </c>
      <c r="C777">
        <v>3467</v>
      </c>
      <c r="D777" s="160">
        <v>84.648866790950549</v>
      </c>
      <c r="E777" s="160">
        <v>4.5984002039407548</v>
      </c>
      <c r="F777" s="160">
        <v>95.211905630005518</v>
      </c>
      <c r="G777" s="160">
        <v>1.34351831180506</v>
      </c>
      <c r="H777" s="160">
        <v>28.659978594524461</v>
      </c>
      <c r="I777" s="160">
        <v>6.8329275524819152E-3</v>
      </c>
      <c r="J777" s="160">
        <v>209.87110225483809</v>
      </c>
      <c r="K777" t="s">
        <v>39</v>
      </c>
      <c r="L777" t="s">
        <v>70</v>
      </c>
      <c r="M777" t="s">
        <v>94</v>
      </c>
      <c r="O777" s="183">
        <f t="shared" si="98"/>
        <v>80</v>
      </c>
      <c r="P777" s="183" t="str">
        <f t="shared" si="99"/>
        <v>*</v>
      </c>
      <c r="Q777" s="183">
        <f t="shared" si="100"/>
        <v>100</v>
      </c>
      <c r="R777" s="183" t="str">
        <f t="shared" si="101"/>
        <v>*</v>
      </c>
      <c r="S777" s="183">
        <f t="shared" si="102"/>
        <v>30</v>
      </c>
      <c r="T777" s="183" t="str">
        <f t="shared" si="103"/>
        <v>*</v>
      </c>
      <c r="U777" s="183">
        <f t="shared" si="104"/>
        <v>210</v>
      </c>
    </row>
    <row r="778" spans="1:21">
      <c r="A778" s="183" t="str">
        <f t="shared" si="97"/>
        <v>東側ケース⑤田野町</v>
      </c>
      <c r="B778" t="s">
        <v>17</v>
      </c>
      <c r="C778">
        <v>3060</v>
      </c>
      <c r="D778" s="160">
        <v>92.671161970497423</v>
      </c>
      <c r="E778" s="160">
        <v>4.0527478028445616</v>
      </c>
      <c r="F778" s="160">
        <v>52.531737007051483</v>
      </c>
      <c r="G778" s="160">
        <v>0.55199066888190151</v>
      </c>
      <c r="H778" s="160">
        <v>64.912286236769759</v>
      </c>
      <c r="I778" s="160">
        <v>1.536532903935999E-2</v>
      </c>
      <c r="J778" s="160">
        <v>210.68254121223993</v>
      </c>
      <c r="K778" t="s">
        <v>39</v>
      </c>
      <c r="L778" t="s">
        <v>70</v>
      </c>
      <c r="M778" t="s">
        <v>94</v>
      </c>
      <c r="O778" s="183">
        <f t="shared" si="98"/>
        <v>90</v>
      </c>
      <c r="P778" s="183" t="str">
        <f t="shared" si="99"/>
        <v>*</v>
      </c>
      <c r="Q778" s="183">
        <f t="shared" si="100"/>
        <v>50</v>
      </c>
      <c r="R778" s="183" t="str">
        <f t="shared" si="101"/>
        <v>*</v>
      </c>
      <c r="S778" s="183">
        <f t="shared" si="102"/>
        <v>60</v>
      </c>
      <c r="T778" s="183" t="str">
        <f t="shared" si="103"/>
        <v>*</v>
      </c>
      <c r="U778" s="183">
        <f t="shared" si="104"/>
        <v>210</v>
      </c>
    </row>
    <row r="779" spans="1:21">
      <c r="A779" s="183" t="str">
        <f t="shared" si="97"/>
        <v>東側ケース⑤安田町</v>
      </c>
      <c r="B779" t="s">
        <v>18</v>
      </c>
      <c r="C779">
        <v>2678</v>
      </c>
      <c r="D779" s="160">
        <v>76.21398286431868</v>
      </c>
      <c r="E779" s="160">
        <v>3.0080347079243097</v>
      </c>
      <c r="F779" s="160">
        <v>65.313203339570777</v>
      </c>
      <c r="G779" s="160">
        <v>3.6207072091672132</v>
      </c>
      <c r="H779" s="160">
        <v>11.631530141393528</v>
      </c>
      <c r="I779" s="160">
        <v>3.4234350905092085E-3</v>
      </c>
      <c r="J779" s="160">
        <v>156.78284698954073</v>
      </c>
      <c r="K779" t="s">
        <v>39</v>
      </c>
      <c r="L779" t="s">
        <v>70</v>
      </c>
      <c r="M779" t="s">
        <v>94</v>
      </c>
      <c r="O779" s="183">
        <f t="shared" si="98"/>
        <v>80</v>
      </c>
      <c r="P779" s="183" t="str">
        <f t="shared" si="99"/>
        <v>*</v>
      </c>
      <c r="Q779" s="183">
        <f t="shared" si="100"/>
        <v>70</v>
      </c>
      <c r="R779" s="183" t="str">
        <f t="shared" si="101"/>
        <v>*</v>
      </c>
      <c r="S779" s="183">
        <f t="shared" si="102"/>
        <v>10</v>
      </c>
      <c r="T779" s="183" t="str">
        <f t="shared" si="103"/>
        <v>*</v>
      </c>
      <c r="U779" s="183">
        <f t="shared" si="104"/>
        <v>160</v>
      </c>
    </row>
    <row r="780" spans="1:21">
      <c r="A780" s="183" t="str">
        <f t="shared" si="97"/>
        <v>東側ケース⑤北川村</v>
      </c>
      <c r="B780" t="s">
        <v>19</v>
      </c>
      <c r="C780">
        <v>1349</v>
      </c>
      <c r="D780" s="160">
        <v>32.630300733358496</v>
      </c>
      <c r="E780" s="160">
        <v>0.92843597802570621</v>
      </c>
      <c r="F780" s="160">
        <v>0</v>
      </c>
      <c r="G780" s="160">
        <v>1.646780353285378</v>
      </c>
      <c r="H780" s="160">
        <v>2.4458333405357213</v>
      </c>
      <c r="I780" s="160">
        <v>8.781244032210917E-4</v>
      </c>
      <c r="J780" s="160">
        <v>36.723792551582818</v>
      </c>
      <c r="K780" t="s">
        <v>39</v>
      </c>
      <c r="L780" t="s">
        <v>70</v>
      </c>
      <c r="M780" t="s">
        <v>94</v>
      </c>
      <c r="O780" s="183">
        <f t="shared" si="98"/>
        <v>30</v>
      </c>
      <c r="P780" s="183" t="str">
        <f t="shared" si="99"/>
        <v>*</v>
      </c>
      <c r="Q780" s="183">
        <f t="shared" si="100"/>
        <v>0</v>
      </c>
      <c r="R780" s="183" t="str">
        <f t="shared" si="101"/>
        <v>*</v>
      </c>
      <c r="S780" s="183" t="str">
        <f t="shared" si="102"/>
        <v>*</v>
      </c>
      <c r="T780" s="183" t="str">
        <f t="shared" si="103"/>
        <v>*</v>
      </c>
      <c r="U780" s="183">
        <f t="shared" si="104"/>
        <v>40</v>
      </c>
    </row>
    <row r="781" spans="1:21">
      <c r="A781" s="183" t="str">
        <f t="shared" si="97"/>
        <v>東側ケース⑤馬路村</v>
      </c>
      <c r="B781" t="s">
        <v>20</v>
      </c>
      <c r="C781">
        <v>1061</v>
      </c>
      <c r="D781" s="160">
        <v>13.515681411401307</v>
      </c>
      <c r="E781" s="160">
        <v>0.41412427220136</v>
      </c>
      <c r="F781" s="160">
        <v>0</v>
      </c>
      <c r="G781" s="160">
        <v>1.0722945710827658</v>
      </c>
      <c r="H781" s="160">
        <v>1.4463252014063406</v>
      </c>
      <c r="I781" s="160">
        <v>8.4778379106860999E-4</v>
      </c>
      <c r="J781" s="160">
        <v>16.035148967681483</v>
      </c>
      <c r="K781" t="s">
        <v>39</v>
      </c>
      <c r="L781" t="s">
        <v>70</v>
      </c>
      <c r="M781" t="s">
        <v>94</v>
      </c>
      <c r="O781" s="183">
        <f t="shared" si="98"/>
        <v>10</v>
      </c>
      <c r="P781" s="183" t="str">
        <f t="shared" si="99"/>
        <v>*</v>
      </c>
      <c r="Q781" s="183">
        <f t="shared" si="100"/>
        <v>0</v>
      </c>
      <c r="R781" s="183" t="str">
        <f t="shared" si="101"/>
        <v>*</v>
      </c>
      <c r="S781" s="183" t="str">
        <f t="shared" si="102"/>
        <v>*</v>
      </c>
      <c r="T781" s="183" t="str">
        <f t="shared" si="103"/>
        <v>*</v>
      </c>
      <c r="U781" s="183">
        <f t="shared" si="104"/>
        <v>20</v>
      </c>
    </row>
    <row r="782" spans="1:21">
      <c r="A782" s="183" t="str">
        <f t="shared" si="97"/>
        <v>東側ケース⑤芸西村</v>
      </c>
      <c r="B782" t="s">
        <v>21</v>
      </c>
      <c r="C782">
        <v>4139</v>
      </c>
      <c r="D782" s="160">
        <v>24.387002133559385</v>
      </c>
      <c r="E782" s="160">
        <v>1.6624845942216688</v>
      </c>
      <c r="F782" s="160">
        <v>88.540924858596867</v>
      </c>
      <c r="G782" s="160">
        <v>0.19005467422459532</v>
      </c>
      <c r="H782" s="160">
        <v>0.86672371842238471</v>
      </c>
      <c r="I782" s="160">
        <v>4.2622403755303935E-4</v>
      </c>
      <c r="J782" s="160">
        <v>113.98513160884077</v>
      </c>
      <c r="K782" t="s">
        <v>39</v>
      </c>
      <c r="L782" t="s">
        <v>70</v>
      </c>
      <c r="M782" t="s">
        <v>94</v>
      </c>
      <c r="O782" s="183">
        <f t="shared" si="98"/>
        <v>20</v>
      </c>
      <c r="P782" s="183" t="str">
        <f t="shared" si="99"/>
        <v>*</v>
      </c>
      <c r="Q782" s="183">
        <f t="shared" si="100"/>
        <v>90</v>
      </c>
      <c r="R782" s="183" t="str">
        <f t="shared" si="101"/>
        <v>*</v>
      </c>
      <c r="S782" s="183" t="str">
        <f t="shared" si="102"/>
        <v>*</v>
      </c>
      <c r="T782" s="183" t="str">
        <f t="shared" si="103"/>
        <v>*</v>
      </c>
      <c r="U782" s="183">
        <f t="shared" si="104"/>
        <v>110</v>
      </c>
    </row>
    <row r="783" spans="1:21">
      <c r="A783" s="183" t="str">
        <f t="shared" si="97"/>
        <v>東側ケース⑤本山町</v>
      </c>
      <c r="B783" t="s">
        <v>22</v>
      </c>
      <c r="C783">
        <v>3986</v>
      </c>
      <c r="D783" s="160">
        <v>5.7804629394037207E-3</v>
      </c>
      <c r="E783" s="160">
        <v>2.4653721527940518E-2</v>
      </c>
      <c r="F783" s="160">
        <v>0</v>
      </c>
      <c r="G783" s="160">
        <v>3.2227341234457378E-4</v>
      </c>
      <c r="H783" s="160">
        <v>3.9409263855640043E-4</v>
      </c>
      <c r="I783" s="160">
        <v>3.1875160108284081E-3</v>
      </c>
      <c r="J783" s="160">
        <v>9.6843450011331045E-3</v>
      </c>
      <c r="K783" t="s">
        <v>39</v>
      </c>
      <c r="L783" t="s">
        <v>70</v>
      </c>
      <c r="M783" t="s">
        <v>94</v>
      </c>
      <c r="O783" s="183" t="str">
        <f t="shared" si="98"/>
        <v>*</v>
      </c>
      <c r="P783" s="183" t="str">
        <f t="shared" si="99"/>
        <v>*</v>
      </c>
      <c r="Q783" s="183">
        <f t="shared" si="100"/>
        <v>0</v>
      </c>
      <c r="R783" s="183" t="str">
        <f t="shared" si="101"/>
        <v>*</v>
      </c>
      <c r="S783" s="183" t="str">
        <f t="shared" si="102"/>
        <v>*</v>
      </c>
      <c r="T783" s="183" t="str">
        <f t="shared" si="103"/>
        <v>*</v>
      </c>
      <c r="U783" s="183" t="str">
        <f t="shared" si="104"/>
        <v>*</v>
      </c>
    </row>
    <row r="784" spans="1:21">
      <c r="A784" s="183" t="str">
        <f t="shared" si="97"/>
        <v>東側ケース⑤大豊町</v>
      </c>
      <c r="B784" t="s">
        <v>23</v>
      </c>
      <c r="C784">
        <v>4713</v>
      </c>
      <c r="D784" s="160">
        <v>3.636808166955646</v>
      </c>
      <c r="E784" s="160">
        <v>0.11452669449501957</v>
      </c>
      <c r="F784" s="160">
        <v>0</v>
      </c>
      <c r="G784" s="160">
        <v>0.28536861837360566</v>
      </c>
      <c r="H784" s="160">
        <v>1.2917704799333711E-2</v>
      </c>
      <c r="I784" s="160">
        <v>9.538314548828106E-4</v>
      </c>
      <c r="J784" s="160">
        <v>3.9360483215834683</v>
      </c>
      <c r="K784" t="s">
        <v>39</v>
      </c>
      <c r="L784" t="s">
        <v>70</v>
      </c>
      <c r="M784" t="s">
        <v>94</v>
      </c>
      <c r="O784" s="183" t="str">
        <f t="shared" si="98"/>
        <v>*</v>
      </c>
      <c r="P784" s="183" t="str">
        <f t="shared" si="99"/>
        <v>*</v>
      </c>
      <c r="Q784" s="183">
        <f t="shared" si="100"/>
        <v>0</v>
      </c>
      <c r="R784" s="183" t="str">
        <f t="shared" si="101"/>
        <v>*</v>
      </c>
      <c r="S784" s="183" t="str">
        <f t="shared" si="102"/>
        <v>*</v>
      </c>
      <c r="T784" s="183" t="str">
        <f t="shared" si="103"/>
        <v>*</v>
      </c>
      <c r="U784" s="183" t="str">
        <f t="shared" si="104"/>
        <v>*</v>
      </c>
    </row>
    <row r="785" spans="1:21">
      <c r="A785" s="183" t="str">
        <f t="shared" si="97"/>
        <v>東側ケース⑤土佐町</v>
      </c>
      <c r="B785" t="s">
        <v>24</v>
      </c>
      <c r="C785">
        <v>4386</v>
      </c>
      <c r="D785" s="160">
        <v>0</v>
      </c>
      <c r="E785" s="160">
        <v>2.8163505446730613E-2</v>
      </c>
      <c r="F785" s="160">
        <v>0</v>
      </c>
      <c r="G785" s="160">
        <v>1.0840293573962242E-31</v>
      </c>
      <c r="H785" s="160">
        <v>8.0806952940684889E-4</v>
      </c>
      <c r="I785" s="160">
        <v>2.2550399620847102E-4</v>
      </c>
      <c r="J785" s="160">
        <v>1.0335735256153198E-3</v>
      </c>
      <c r="K785" t="s">
        <v>39</v>
      </c>
      <c r="L785" t="s">
        <v>70</v>
      </c>
      <c r="M785" t="s">
        <v>94</v>
      </c>
      <c r="O785" s="183">
        <f t="shared" si="98"/>
        <v>0</v>
      </c>
      <c r="P785" s="183" t="str">
        <f t="shared" si="99"/>
        <v>*</v>
      </c>
      <c r="Q785" s="183">
        <f t="shared" si="100"/>
        <v>0</v>
      </c>
      <c r="R785" s="183" t="str">
        <f t="shared" si="101"/>
        <v>*</v>
      </c>
      <c r="S785" s="183" t="str">
        <f t="shared" si="102"/>
        <v>*</v>
      </c>
      <c r="T785" s="183" t="str">
        <f t="shared" si="103"/>
        <v>*</v>
      </c>
      <c r="U785" s="183" t="str">
        <f t="shared" si="104"/>
        <v>*</v>
      </c>
    </row>
    <row r="786" spans="1:21">
      <c r="A786" s="183" t="str">
        <f t="shared" si="97"/>
        <v>東側ケース⑤大川村</v>
      </c>
      <c r="B786" t="s">
        <v>25</v>
      </c>
      <c r="C786">
        <v>427</v>
      </c>
      <c r="D786" s="160">
        <v>1.1496222144363568E-3</v>
      </c>
      <c r="E786" s="160">
        <v>2.1807116845639052E-3</v>
      </c>
      <c r="F786" s="160">
        <v>0</v>
      </c>
      <c r="G786" s="160">
        <v>2.0307585274973285E-4</v>
      </c>
      <c r="H786" s="160">
        <v>4.8813588317386142E-5</v>
      </c>
      <c r="I786" s="160">
        <v>1.9119812699205812E-5</v>
      </c>
      <c r="J786" s="160">
        <v>1.4206314682026816E-3</v>
      </c>
      <c r="K786" t="s">
        <v>39</v>
      </c>
      <c r="L786" t="s">
        <v>70</v>
      </c>
      <c r="M786" t="s">
        <v>94</v>
      </c>
      <c r="O786" s="183" t="str">
        <f t="shared" si="98"/>
        <v>*</v>
      </c>
      <c r="P786" s="183" t="str">
        <f t="shared" si="99"/>
        <v>*</v>
      </c>
      <c r="Q786" s="183">
        <f t="shared" si="100"/>
        <v>0</v>
      </c>
      <c r="R786" s="183" t="str">
        <f t="shared" si="101"/>
        <v>*</v>
      </c>
      <c r="S786" s="183" t="str">
        <f t="shared" si="102"/>
        <v>*</v>
      </c>
      <c r="T786" s="183" t="str">
        <f t="shared" si="103"/>
        <v>*</v>
      </c>
      <c r="U786" s="183" t="str">
        <f t="shared" si="104"/>
        <v>*</v>
      </c>
    </row>
    <row r="787" spans="1:21">
      <c r="A787" s="183" t="str">
        <f t="shared" si="97"/>
        <v>東側ケース⑤いの町</v>
      </c>
      <c r="B787" t="s">
        <v>26</v>
      </c>
      <c r="C787">
        <v>21716</v>
      </c>
      <c r="D787" s="160">
        <v>6.0546715028015905</v>
      </c>
      <c r="E787" s="160">
        <v>0.59189898758167825</v>
      </c>
      <c r="F787" s="160">
        <v>0</v>
      </c>
      <c r="G787" s="160">
        <v>0.41798455597482498</v>
      </c>
      <c r="H787" s="160">
        <v>4.4491680732490171E-2</v>
      </c>
      <c r="I787" s="160">
        <v>3.3003334790395788E-3</v>
      </c>
      <c r="J787" s="160">
        <v>6.5204480729879446</v>
      </c>
      <c r="K787" t="s">
        <v>39</v>
      </c>
      <c r="L787" t="s">
        <v>70</v>
      </c>
      <c r="M787" t="s">
        <v>94</v>
      </c>
      <c r="O787" s="183">
        <f t="shared" si="98"/>
        <v>10</v>
      </c>
      <c r="P787" s="183" t="str">
        <f t="shared" si="99"/>
        <v>*</v>
      </c>
      <c r="Q787" s="183">
        <f t="shared" si="100"/>
        <v>0</v>
      </c>
      <c r="R787" s="183" t="str">
        <f t="shared" si="101"/>
        <v>*</v>
      </c>
      <c r="S787" s="183" t="str">
        <f t="shared" si="102"/>
        <v>*</v>
      </c>
      <c r="T787" s="183" t="str">
        <f t="shared" si="103"/>
        <v>*</v>
      </c>
      <c r="U787" s="183">
        <f t="shared" si="104"/>
        <v>10</v>
      </c>
    </row>
    <row r="788" spans="1:21">
      <c r="A788" s="183" t="str">
        <f t="shared" si="97"/>
        <v>東側ケース⑤仁淀川町</v>
      </c>
      <c r="B788" t="s">
        <v>27</v>
      </c>
      <c r="C788">
        <v>6649</v>
      </c>
      <c r="D788" s="160">
        <v>2.2293144463052326E-2</v>
      </c>
      <c r="E788" s="160">
        <v>4.5312681619535652E-2</v>
      </c>
      <c r="F788" s="160">
        <v>0</v>
      </c>
      <c r="G788" s="160">
        <v>2.1444281417781772E-3</v>
      </c>
      <c r="H788" s="160">
        <v>2.4694693092254375E-3</v>
      </c>
      <c r="I788" s="160">
        <v>2.6512278818772244E-3</v>
      </c>
      <c r="J788" s="160">
        <v>2.9558269795933165E-2</v>
      </c>
      <c r="K788" t="s">
        <v>39</v>
      </c>
      <c r="L788" t="s">
        <v>70</v>
      </c>
      <c r="M788" t="s">
        <v>94</v>
      </c>
      <c r="O788" s="183" t="str">
        <f t="shared" si="98"/>
        <v>*</v>
      </c>
      <c r="P788" s="183" t="str">
        <f t="shared" si="99"/>
        <v>*</v>
      </c>
      <c r="Q788" s="183">
        <f t="shared" si="100"/>
        <v>0</v>
      </c>
      <c r="R788" s="183" t="str">
        <f t="shared" si="101"/>
        <v>*</v>
      </c>
      <c r="S788" s="183" t="str">
        <f t="shared" si="102"/>
        <v>*</v>
      </c>
      <c r="T788" s="183" t="str">
        <f t="shared" si="103"/>
        <v>*</v>
      </c>
      <c r="U788" s="183" t="str">
        <f t="shared" si="104"/>
        <v>*</v>
      </c>
    </row>
    <row r="789" spans="1:21">
      <c r="A789" s="183" t="str">
        <f t="shared" si="97"/>
        <v>東側ケース⑤中土佐町</v>
      </c>
      <c r="B789" t="s">
        <v>28</v>
      </c>
      <c r="C789">
        <v>6927</v>
      </c>
      <c r="D789" s="160">
        <v>26.346101978499416</v>
      </c>
      <c r="E789" s="160">
        <v>0.9625731506034515</v>
      </c>
      <c r="F789" s="160">
        <v>1061.4314947983521</v>
      </c>
      <c r="G789" s="160">
        <v>0.62465439631160513</v>
      </c>
      <c r="H789" s="160">
        <v>2.6832045041637334</v>
      </c>
      <c r="I789" s="160">
        <v>2.5468902389264763E-3</v>
      </c>
      <c r="J789" s="160">
        <v>1091.0880025675658</v>
      </c>
      <c r="K789" t="s">
        <v>39</v>
      </c>
      <c r="L789" t="s">
        <v>70</v>
      </c>
      <c r="M789" t="s">
        <v>94</v>
      </c>
      <c r="O789" s="183">
        <f t="shared" si="98"/>
        <v>30</v>
      </c>
      <c r="P789" s="183" t="str">
        <f t="shared" si="99"/>
        <v>*</v>
      </c>
      <c r="Q789" s="183">
        <f t="shared" si="100"/>
        <v>1100</v>
      </c>
      <c r="R789" s="183" t="str">
        <f t="shared" si="101"/>
        <v>*</v>
      </c>
      <c r="S789" s="183" t="str">
        <f t="shared" si="102"/>
        <v>*</v>
      </c>
      <c r="T789" s="183" t="str">
        <f t="shared" si="103"/>
        <v>*</v>
      </c>
      <c r="U789" s="183">
        <f t="shared" si="104"/>
        <v>1100</v>
      </c>
    </row>
    <row r="790" spans="1:21">
      <c r="A790" s="183" t="str">
        <f t="shared" si="97"/>
        <v>東側ケース⑤佐川町</v>
      </c>
      <c r="B790" t="s">
        <v>29</v>
      </c>
      <c r="C790">
        <v>12447</v>
      </c>
      <c r="D790" s="160">
        <v>16.60201304267018</v>
      </c>
      <c r="E790" s="160">
        <v>0.80432672636583402</v>
      </c>
      <c r="F790" s="160">
        <v>0</v>
      </c>
      <c r="G790" s="160">
        <v>0.18183360746107291</v>
      </c>
      <c r="H790" s="160">
        <v>0.16010113182534477</v>
      </c>
      <c r="I790" s="160">
        <v>5.3344431141780033E-3</v>
      </c>
      <c r="J790" s="160">
        <v>16.949282225070778</v>
      </c>
      <c r="K790" t="s">
        <v>39</v>
      </c>
      <c r="L790" t="s">
        <v>70</v>
      </c>
      <c r="M790" t="s">
        <v>94</v>
      </c>
      <c r="O790" s="183">
        <f t="shared" si="98"/>
        <v>20</v>
      </c>
      <c r="P790" s="183" t="str">
        <f t="shared" si="99"/>
        <v>*</v>
      </c>
      <c r="Q790" s="183">
        <f t="shared" si="100"/>
        <v>0</v>
      </c>
      <c r="R790" s="183" t="str">
        <f t="shared" si="101"/>
        <v>*</v>
      </c>
      <c r="S790" s="183" t="str">
        <f t="shared" si="102"/>
        <v>*</v>
      </c>
      <c r="T790" s="183" t="str">
        <f t="shared" si="103"/>
        <v>*</v>
      </c>
      <c r="U790" s="183">
        <f t="shared" si="104"/>
        <v>20</v>
      </c>
    </row>
    <row r="791" spans="1:21">
      <c r="A791" s="183" t="str">
        <f t="shared" si="97"/>
        <v>東側ケース⑤越知町</v>
      </c>
      <c r="B791" t="s">
        <v>30</v>
      </c>
      <c r="C791">
        <v>6095</v>
      </c>
      <c r="D791" s="160">
        <v>0.72094846288969883</v>
      </c>
      <c r="E791" s="160">
        <v>0.1373198995557065</v>
      </c>
      <c r="F791" s="160">
        <v>0</v>
      </c>
      <c r="G791" s="160">
        <v>2.1900212701514096E-2</v>
      </c>
      <c r="H791" s="160">
        <v>0.11255504036363687</v>
      </c>
      <c r="I791" s="160">
        <v>3.6275630078744319E-3</v>
      </c>
      <c r="J791" s="160">
        <v>0.85903127896272424</v>
      </c>
      <c r="K791" t="s">
        <v>39</v>
      </c>
      <c r="L791" t="s">
        <v>70</v>
      </c>
      <c r="M791" t="s">
        <v>94</v>
      </c>
      <c r="O791" s="183" t="str">
        <f t="shared" si="98"/>
        <v>*</v>
      </c>
      <c r="P791" s="183" t="str">
        <f t="shared" si="99"/>
        <v>*</v>
      </c>
      <c r="Q791" s="183">
        <f t="shared" si="100"/>
        <v>0</v>
      </c>
      <c r="R791" s="183" t="str">
        <f t="shared" si="101"/>
        <v>*</v>
      </c>
      <c r="S791" s="183" t="str">
        <f t="shared" si="102"/>
        <v>*</v>
      </c>
      <c r="T791" s="183" t="str">
        <f t="shared" si="103"/>
        <v>*</v>
      </c>
      <c r="U791" s="183" t="str">
        <f t="shared" si="104"/>
        <v>*</v>
      </c>
    </row>
    <row r="792" spans="1:21">
      <c r="A792" s="183" t="str">
        <f t="shared" si="97"/>
        <v>東側ケース⑤檮原町</v>
      </c>
      <c r="B792" t="s">
        <v>31</v>
      </c>
      <c r="C792">
        <v>3984</v>
      </c>
      <c r="D792" s="160">
        <v>1.1674207284675796E-3</v>
      </c>
      <c r="E792" s="160">
        <v>4.2667380586075165E-2</v>
      </c>
      <c r="F792" s="160">
        <v>0</v>
      </c>
      <c r="G792" s="160">
        <v>8.9620717430696415E-4</v>
      </c>
      <c r="H792" s="160">
        <v>1.0959018299270921E-3</v>
      </c>
      <c r="I792" s="160">
        <v>6.0776727336044284E-4</v>
      </c>
      <c r="J792" s="160">
        <v>3.7672970060620785E-3</v>
      </c>
      <c r="K792" t="s">
        <v>39</v>
      </c>
      <c r="L792" t="s">
        <v>70</v>
      </c>
      <c r="M792" t="s">
        <v>94</v>
      </c>
      <c r="O792" s="183" t="str">
        <f t="shared" si="98"/>
        <v>*</v>
      </c>
      <c r="P792" s="183" t="str">
        <f t="shared" si="99"/>
        <v>*</v>
      </c>
      <c r="Q792" s="183">
        <f t="shared" si="100"/>
        <v>0</v>
      </c>
      <c r="R792" s="183" t="str">
        <f t="shared" si="101"/>
        <v>*</v>
      </c>
      <c r="S792" s="183" t="str">
        <f t="shared" si="102"/>
        <v>*</v>
      </c>
      <c r="T792" s="183" t="str">
        <f t="shared" si="103"/>
        <v>*</v>
      </c>
      <c r="U792" s="183" t="str">
        <f t="shared" si="104"/>
        <v>*</v>
      </c>
    </row>
    <row r="793" spans="1:21">
      <c r="A793" s="183" t="str">
        <f t="shared" si="97"/>
        <v>東側ケース⑤日高村</v>
      </c>
      <c r="B793" t="s">
        <v>32</v>
      </c>
      <c r="C793">
        <v>5063</v>
      </c>
      <c r="D793" s="160">
        <v>0.57156726086299414</v>
      </c>
      <c r="E793" s="160">
        <v>0.10847800839493378</v>
      </c>
      <c r="F793" s="160">
        <v>0</v>
      </c>
      <c r="G793" s="160">
        <v>5.4728902904976361E-2</v>
      </c>
      <c r="H793" s="160">
        <v>2.2020777741732431E-3</v>
      </c>
      <c r="I793" s="160">
        <v>5.587063503163191E-4</v>
      </c>
      <c r="J793" s="160">
        <v>0.62905694789246003</v>
      </c>
      <c r="K793" t="s">
        <v>39</v>
      </c>
      <c r="L793" t="s">
        <v>70</v>
      </c>
      <c r="M793" t="s">
        <v>94</v>
      </c>
      <c r="O793" s="183" t="str">
        <f t="shared" si="98"/>
        <v>*</v>
      </c>
      <c r="P793" s="183" t="str">
        <f t="shared" si="99"/>
        <v>*</v>
      </c>
      <c r="Q793" s="183">
        <f t="shared" si="100"/>
        <v>0</v>
      </c>
      <c r="R793" s="183" t="str">
        <f t="shared" si="101"/>
        <v>*</v>
      </c>
      <c r="S793" s="183" t="str">
        <f t="shared" si="102"/>
        <v>*</v>
      </c>
      <c r="T793" s="183" t="str">
        <f t="shared" si="103"/>
        <v>*</v>
      </c>
      <c r="U793" s="183" t="str">
        <f t="shared" si="104"/>
        <v>*</v>
      </c>
    </row>
    <row r="794" spans="1:21">
      <c r="A794" s="183" t="str">
        <f t="shared" si="97"/>
        <v>東側ケース⑤津野町</v>
      </c>
      <c r="B794" t="s">
        <v>33</v>
      </c>
      <c r="C794">
        <v>5702</v>
      </c>
      <c r="D794" s="160">
        <v>3.8907144398085816</v>
      </c>
      <c r="E794" s="160">
        <v>0.19097445126763127</v>
      </c>
      <c r="F794" s="160">
        <v>0</v>
      </c>
      <c r="G794" s="160">
        <v>0.21021678125207055</v>
      </c>
      <c r="H794" s="160">
        <v>4.2678250938577605E-2</v>
      </c>
      <c r="I794" s="160">
        <v>1.5536597978790278E-3</v>
      </c>
      <c r="J794" s="160">
        <v>4.1451631317971085</v>
      </c>
      <c r="K794" t="s">
        <v>39</v>
      </c>
      <c r="L794" t="s">
        <v>70</v>
      </c>
      <c r="M794" t="s">
        <v>94</v>
      </c>
      <c r="O794" s="183" t="str">
        <f t="shared" si="98"/>
        <v>*</v>
      </c>
      <c r="P794" s="183" t="str">
        <f t="shared" si="99"/>
        <v>*</v>
      </c>
      <c r="Q794" s="183">
        <f t="shared" si="100"/>
        <v>0</v>
      </c>
      <c r="R794" s="183" t="str">
        <f t="shared" si="101"/>
        <v>*</v>
      </c>
      <c r="S794" s="183" t="str">
        <f t="shared" si="102"/>
        <v>*</v>
      </c>
      <c r="T794" s="183" t="str">
        <f t="shared" si="103"/>
        <v>*</v>
      </c>
      <c r="U794" s="183" t="str">
        <f t="shared" si="104"/>
        <v>*</v>
      </c>
    </row>
    <row r="795" spans="1:21">
      <c r="A795" s="183" t="str">
        <f t="shared" si="97"/>
        <v>東側ケース⑤四万十町</v>
      </c>
      <c r="B795" t="s">
        <v>34</v>
      </c>
      <c r="C795">
        <v>18754</v>
      </c>
      <c r="D795" s="160">
        <v>78.410127577037898</v>
      </c>
      <c r="E795" s="160">
        <v>3.094142637489782</v>
      </c>
      <c r="F795" s="160">
        <v>54.414350054580865</v>
      </c>
      <c r="G795" s="160">
        <v>1.6306279496215812</v>
      </c>
      <c r="H795" s="160">
        <v>0.70037411913077918</v>
      </c>
      <c r="I795" s="160">
        <v>1.907131580726473E-3</v>
      </c>
      <c r="J795" s="160">
        <v>135.15738683195187</v>
      </c>
      <c r="K795" t="s">
        <v>39</v>
      </c>
      <c r="L795" t="s">
        <v>70</v>
      </c>
      <c r="M795" t="s">
        <v>94</v>
      </c>
      <c r="O795" s="183">
        <f t="shared" si="98"/>
        <v>80</v>
      </c>
      <c r="P795" s="183" t="str">
        <f t="shared" si="99"/>
        <v>*</v>
      </c>
      <c r="Q795" s="183">
        <f t="shared" si="100"/>
        <v>50</v>
      </c>
      <c r="R795" s="183" t="str">
        <f t="shared" si="101"/>
        <v>*</v>
      </c>
      <c r="S795" s="183" t="str">
        <f t="shared" si="102"/>
        <v>*</v>
      </c>
      <c r="T795" s="183" t="str">
        <f t="shared" si="103"/>
        <v>*</v>
      </c>
      <c r="U795" s="183">
        <f t="shared" si="104"/>
        <v>140</v>
      </c>
    </row>
    <row r="796" spans="1:21">
      <c r="A796" s="183" t="str">
        <f t="shared" si="97"/>
        <v>東側ケース⑤大月町</v>
      </c>
      <c r="B796" t="s">
        <v>35</v>
      </c>
      <c r="C796">
        <v>5373</v>
      </c>
      <c r="D796" s="160">
        <v>0.35990232488064233</v>
      </c>
      <c r="E796" s="160">
        <v>0.13249691838894012</v>
      </c>
      <c r="F796" s="160">
        <v>228.39052027158166</v>
      </c>
      <c r="G796" s="160">
        <v>5.235524422726219E-2</v>
      </c>
      <c r="H796" s="160">
        <v>7.7596225446441543E-3</v>
      </c>
      <c r="I796" s="160">
        <v>5.5766272055122557E-4</v>
      </c>
      <c r="J796" s="160">
        <v>228.81109512595478</v>
      </c>
      <c r="K796" t="s">
        <v>39</v>
      </c>
      <c r="L796" t="s">
        <v>70</v>
      </c>
      <c r="M796" t="s">
        <v>94</v>
      </c>
      <c r="O796" s="183" t="str">
        <f t="shared" si="98"/>
        <v>*</v>
      </c>
      <c r="P796" s="183" t="str">
        <f t="shared" si="99"/>
        <v>*</v>
      </c>
      <c r="Q796" s="183">
        <f t="shared" si="100"/>
        <v>230</v>
      </c>
      <c r="R796" s="183" t="str">
        <f t="shared" si="101"/>
        <v>*</v>
      </c>
      <c r="S796" s="183" t="str">
        <f t="shared" si="102"/>
        <v>*</v>
      </c>
      <c r="T796" s="183" t="str">
        <f t="shared" si="103"/>
        <v>*</v>
      </c>
      <c r="U796" s="183">
        <f t="shared" si="104"/>
        <v>230</v>
      </c>
    </row>
    <row r="797" spans="1:21">
      <c r="A797" s="183" t="str">
        <f t="shared" si="97"/>
        <v>東側ケース⑤三原村</v>
      </c>
      <c r="B797" t="s">
        <v>36</v>
      </c>
      <c r="C797">
        <v>1553</v>
      </c>
      <c r="D797" s="160">
        <v>1.5268463103246823</v>
      </c>
      <c r="E797" s="160">
        <v>9.615318014833095E-2</v>
      </c>
      <c r="F797" s="160">
        <v>0</v>
      </c>
      <c r="G797" s="160">
        <v>4.8717381908774927E-2</v>
      </c>
      <c r="H797" s="160">
        <v>1.7921174587478505E-2</v>
      </c>
      <c r="I797" s="160">
        <v>5.2455962390439209E-3</v>
      </c>
      <c r="J797" s="160">
        <v>1.5987304630599797</v>
      </c>
      <c r="K797" t="s">
        <v>39</v>
      </c>
      <c r="L797" t="s">
        <v>70</v>
      </c>
      <c r="M797" t="s">
        <v>94</v>
      </c>
      <c r="O797" s="183" t="str">
        <f t="shared" si="98"/>
        <v>*</v>
      </c>
      <c r="P797" s="183" t="str">
        <f t="shared" si="99"/>
        <v>*</v>
      </c>
      <c r="Q797" s="183">
        <f t="shared" si="100"/>
        <v>0</v>
      </c>
      <c r="R797" s="183" t="str">
        <f t="shared" si="101"/>
        <v>*</v>
      </c>
      <c r="S797" s="183" t="str">
        <f t="shared" si="102"/>
        <v>*</v>
      </c>
      <c r="T797" s="183" t="str">
        <f t="shared" si="103"/>
        <v>*</v>
      </c>
      <c r="U797" s="183" t="str">
        <f t="shared" si="104"/>
        <v>*</v>
      </c>
    </row>
    <row r="798" spans="1:21">
      <c r="A798" s="183" t="str">
        <f t="shared" si="97"/>
        <v>東側ケース⑤黒潮町</v>
      </c>
      <c r="B798" t="s">
        <v>37</v>
      </c>
      <c r="C798">
        <v>11115</v>
      </c>
      <c r="D798" s="160">
        <v>93.701512415886867</v>
      </c>
      <c r="E798" s="160">
        <v>3.73851285602926</v>
      </c>
      <c r="F798" s="160">
        <v>877.7617086116619</v>
      </c>
      <c r="G798" s="160">
        <v>3.3603014850758477</v>
      </c>
      <c r="H798" s="160">
        <v>5.1270348453965111</v>
      </c>
      <c r="I798" s="160">
        <v>1.2331032636086754E-3</v>
      </c>
      <c r="J798" s="160">
        <v>979.95179046128487</v>
      </c>
      <c r="K798" t="s">
        <v>39</v>
      </c>
      <c r="L798" t="s">
        <v>70</v>
      </c>
      <c r="M798" t="s">
        <v>94</v>
      </c>
      <c r="O798" s="183">
        <f t="shared" si="98"/>
        <v>90</v>
      </c>
      <c r="P798" s="183" t="str">
        <f t="shared" si="99"/>
        <v>*</v>
      </c>
      <c r="Q798" s="183">
        <f t="shared" si="100"/>
        <v>880</v>
      </c>
      <c r="R798" s="183" t="str">
        <f t="shared" si="101"/>
        <v>*</v>
      </c>
      <c r="S798" s="183">
        <f t="shared" si="102"/>
        <v>10</v>
      </c>
      <c r="T798" s="183" t="str">
        <f t="shared" si="103"/>
        <v>*</v>
      </c>
      <c r="U798" s="183">
        <f t="shared" si="104"/>
        <v>980</v>
      </c>
    </row>
    <row r="799" spans="1:21">
      <c r="A799" s="183" t="str">
        <f t="shared" si="97"/>
        <v>東側ケース⑤合計</v>
      </c>
      <c r="B799" t="s">
        <v>84</v>
      </c>
      <c r="C799">
        <v>763479</v>
      </c>
      <c r="D799" s="160">
        <v>2510.2499001829315</v>
      </c>
      <c r="E799" s="160">
        <v>115.68687164705845</v>
      </c>
      <c r="F799" s="160">
        <v>13874.816775382678</v>
      </c>
      <c r="G799" s="160">
        <v>54.369228349184368</v>
      </c>
      <c r="H799" s="160">
        <v>406.56934919121574</v>
      </c>
      <c r="I799" s="160">
        <v>0.88848837170592665</v>
      </c>
      <c r="J799" s="160">
        <v>16846.893741477717</v>
      </c>
      <c r="K799" t="s">
        <v>39</v>
      </c>
      <c r="L799" t="s">
        <v>70</v>
      </c>
      <c r="M799" t="s">
        <v>94</v>
      </c>
      <c r="O799" s="183">
        <f t="shared" si="98"/>
        <v>2500</v>
      </c>
      <c r="P799" s="183">
        <f t="shared" si="99"/>
        <v>120</v>
      </c>
      <c r="Q799" s="183">
        <f t="shared" si="100"/>
        <v>14000</v>
      </c>
      <c r="R799" s="183">
        <f t="shared" si="101"/>
        <v>50</v>
      </c>
      <c r="S799" s="183">
        <f t="shared" si="102"/>
        <v>410</v>
      </c>
      <c r="T799" s="183" t="str">
        <f t="shared" si="103"/>
        <v>*</v>
      </c>
      <c r="U799" s="183">
        <f t="shared" si="104"/>
        <v>17000</v>
      </c>
    </row>
    <row r="800" spans="1:21">
      <c r="A800" s="183" t="str">
        <f t="shared" si="97"/>
        <v>東側ケース⑤0</v>
      </c>
      <c r="B800">
        <v>0</v>
      </c>
      <c r="C800">
        <v>0</v>
      </c>
      <c r="D800" s="160">
        <v>0</v>
      </c>
      <c r="E800" s="160">
        <v>0</v>
      </c>
      <c r="F800" s="160">
        <v>0</v>
      </c>
      <c r="G800" s="160">
        <v>0</v>
      </c>
      <c r="H800" s="160">
        <v>0</v>
      </c>
      <c r="I800" s="160">
        <v>0</v>
      </c>
      <c r="J800" s="160">
        <v>0</v>
      </c>
      <c r="K800" t="s">
        <v>39</v>
      </c>
      <c r="L800" t="s">
        <v>70</v>
      </c>
      <c r="M800">
        <v>0</v>
      </c>
      <c r="O800" s="183">
        <f t="shared" si="98"/>
        <v>0</v>
      </c>
      <c r="P800" s="183">
        <f t="shared" si="99"/>
        <v>0</v>
      </c>
      <c r="Q800" s="183">
        <f t="shared" si="100"/>
        <v>0</v>
      </c>
      <c r="R800" s="183">
        <f t="shared" si="101"/>
        <v>0</v>
      </c>
      <c r="S800" s="183">
        <f t="shared" si="102"/>
        <v>0</v>
      </c>
      <c r="T800" s="183">
        <f t="shared" si="103"/>
        <v>0</v>
      </c>
      <c r="U800" s="183">
        <f t="shared" si="104"/>
        <v>0</v>
      </c>
    </row>
    <row r="801" spans="1:21">
      <c r="A801" s="183" t="str">
        <f t="shared" si="97"/>
        <v>東側ケース⑤死者数</v>
      </c>
      <c r="B801" t="s">
        <v>80</v>
      </c>
      <c r="C801">
        <v>0</v>
      </c>
      <c r="D801" s="160">
        <v>0</v>
      </c>
      <c r="E801" s="160">
        <v>0</v>
      </c>
      <c r="F801" s="160">
        <v>0</v>
      </c>
      <c r="G801" s="160">
        <v>0</v>
      </c>
      <c r="H801" s="160">
        <v>0</v>
      </c>
      <c r="I801" s="160">
        <v>0</v>
      </c>
      <c r="J801" s="160">
        <v>0</v>
      </c>
      <c r="K801" t="s">
        <v>39</v>
      </c>
      <c r="L801" t="s">
        <v>70</v>
      </c>
      <c r="M801">
        <v>0</v>
      </c>
      <c r="O801" s="183">
        <f t="shared" si="98"/>
        <v>0</v>
      </c>
      <c r="P801" s="183">
        <f t="shared" si="99"/>
        <v>0</v>
      </c>
      <c r="Q801" s="183">
        <f t="shared" si="100"/>
        <v>0</v>
      </c>
      <c r="R801" s="183">
        <f t="shared" si="101"/>
        <v>0</v>
      </c>
      <c r="S801" s="183">
        <f t="shared" si="102"/>
        <v>0</v>
      </c>
      <c r="T801" s="183">
        <f t="shared" si="103"/>
        <v>0</v>
      </c>
      <c r="U801" s="183">
        <f t="shared" si="104"/>
        <v>0</v>
      </c>
    </row>
    <row r="802" spans="1:21">
      <c r="A802" s="183" t="str">
        <f t="shared" si="97"/>
        <v>東側ケース⑤地震動：東側ケース、津波ケース⑤、冬18時、早期避難率20%</v>
      </c>
      <c r="B802" t="s">
        <v>108</v>
      </c>
      <c r="C802">
        <v>0</v>
      </c>
      <c r="D802" s="160">
        <v>0</v>
      </c>
      <c r="E802" s="160">
        <v>0</v>
      </c>
      <c r="F802" s="160">
        <v>0</v>
      </c>
      <c r="G802" s="160">
        <v>0</v>
      </c>
      <c r="H802" s="160">
        <v>0</v>
      </c>
      <c r="I802" s="160">
        <v>0</v>
      </c>
      <c r="J802" s="160">
        <v>0</v>
      </c>
      <c r="K802" t="s">
        <v>39</v>
      </c>
      <c r="L802" t="s">
        <v>70</v>
      </c>
      <c r="M802">
        <v>0</v>
      </c>
      <c r="O802" s="183">
        <f t="shared" si="98"/>
        <v>0</v>
      </c>
      <c r="P802" s="183">
        <f t="shared" si="99"/>
        <v>0</v>
      </c>
      <c r="Q802" s="183">
        <f t="shared" si="100"/>
        <v>0</v>
      </c>
      <c r="R802" s="183">
        <f t="shared" si="101"/>
        <v>0</v>
      </c>
      <c r="S802" s="183">
        <f t="shared" si="102"/>
        <v>0</v>
      </c>
      <c r="T802" s="183">
        <f t="shared" si="103"/>
        <v>0</v>
      </c>
      <c r="U802" s="183">
        <f t="shared" si="104"/>
        <v>0</v>
      </c>
    </row>
    <row r="803" spans="1:21">
      <c r="A803" s="183" t="str">
        <f t="shared" si="97"/>
        <v>東側ケース⑤市町村名</v>
      </c>
      <c r="B803" t="s">
        <v>86</v>
      </c>
      <c r="C803" t="s">
        <v>87</v>
      </c>
      <c r="D803" s="160" t="s">
        <v>88</v>
      </c>
      <c r="E803" s="160">
        <v>0</v>
      </c>
      <c r="F803" s="160" t="s">
        <v>89</v>
      </c>
      <c r="G803" s="160" t="s">
        <v>90</v>
      </c>
      <c r="H803" s="160" t="s">
        <v>91</v>
      </c>
      <c r="I803" s="160" t="s">
        <v>92</v>
      </c>
      <c r="J803" s="160" t="s">
        <v>84</v>
      </c>
      <c r="K803" t="s">
        <v>39</v>
      </c>
      <c r="L803" t="s">
        <v>70</v>
      </c>
      <c r="M803">
        <v>0</v>
      </c>
      <c r="O803" s="183" t="e">
        <f t="shared" si="98"/>
        <v>#VALUE!</v>
      </c>
      <c r="P803" s="183">
        <f t="shared" si="99"/>
        <v>0</v>
      </c>
      <c r="Q803" s="183" t="e">
        <f t="shared" si="100"/>
        <v>#VALUE!</v>
      </c>
      <c r="R803" s="183" t="e">
        <f t="shared" si="101"/>
        <v>#VALUE!</v>
      </c>
      <c r="S803" s="183" t="e">
        <f t="shared" si="102"/>
        <v>#VALUE!</v>
      </c>
      <c r="T803" s="183" t="e">
        <f t="shared" si="103"/>
        <v>#VALUE!</v>
      </c>
      <c r="U803" s="183" t="e">
        <f t="shared" si="104"/>
        <v>#VALUE!</v>
      </c>
    </row>
    <row r="804" spans="1:21">
      <c r="A804" s="183" t="str">
        <f t="shared" si="97"/>
        <v>東側ケース⑤0</v>
      </c>
      <c r="B804">
        <v>0</v>
      </c>
      <c r="C804">
        <v>0</v>
      </c>
      <c r="D804" s="160">
        <v>0</v>
      </c>
      <c r="E804" s="160" t="s">
        <v>93</v>
      </c>
      <c r="F804" s="160">
        <v>0</v>
      </c>
      <c r="G804" s="160">
        <v>0</v>
      </c>
      <c r="H804" s="160">
        <v>0</v>
      </c>
      <c r="I804" s="160">
        <v>0</v>
      </c>
      <c r="J804" s="160">
        <v>0</v>
      </c>
      <c r="K804" t="s">
        <v>39</v>
      </c>
      <c r="L804" t="s">
        <v>70</v>
      </c>
      <c r="M804">
        <v>0</v>
      </c>
      <c r="O804" s="183">
        <f t="shared" si="98"/>
        <v>0</v>
      </c>
      <c r="P804" s="183" t="e">
        <f t="shared" si="99"/>
        <v>#VALUE!</v>
      </c>
      <c r="Q804" s="183">
        <f t="shared" si="100"/>
        <v>0</v>
      </c>
      <c r="R804" s="183">
        <f t="shared" si="101"/>
        <v>0</v>
      </c>
      <c r="S804" s="183">
        <f t="shared" si="102"/>
        <v>0</v>
      </c>
      <c r="T804" s="183">
        <f t="shared" si="103"/>
        <v>0</v>
      </c>
      <c r="U804" s="183">
        <f t="shared" si="104"/>
        <v>0</v>
      </c>
    </row>
    <row r="805" spans="1:21">
      <c r="A805" s="183" t="str">
        <f t="shared" si="97"/>
        <v>東側ケース⑤0</v>
      </c>
      <c r="B805">
        <v>0</v>
      </c>
      <c r="C805">
        <v>0</v>
      </c>
      <c r="D805" s="160">
        <v>0</v>
      </c>
      <c r="E805" s="160">
        <v>0</v>
      </c>
      <c r="F805" s="160">
        <v>0</v>
      </c>
      <c r="G805" s="160">
        <v>0</v>
      </c>
      <c r="H805" s="160">
        <v>0</v>
      </c>
      <c r="I805" s="160">
        <v>0</v>
      </c>
      <c r="J805" s="160">
        <v>0</v>
      </c>
      <c r="K805" t="s">
        <v>39</v>
      </c>
      <c r="L805" t="s">
        <v>70</v>
      </c>
      <c r="M805">
        <v>0</v>
      </c>
      <c r="O805" s="183">
        <f t="shared" si="98"/>
        <v>0</v>
      </c>
      <c r="P805" s="183">
        <f t="shared" si="99"/>
        <v>0</v>
      </c>
      <c r="Q805" s="183">
        <f t="shared" si="100"/>
        <v>0</v>
      </c>
      <c r="R805" s="183">
        <f t="shared" si="101"/>
        <v>0</v>
      </c>
      <c r="S805" s="183">
        <f t="shared" si="102"/>
        <v>0</v>
      </c>
      <c r="T805" s="183">
        <f t="shared" si="103"/>
        <v>0</v>
      </c>
      <c r="U805" s="183">
        <f t="shared" si="104"/>
        <v>0</v>
      </c>
    </row>
    <row r="806" spans="1:21">
      <c r="A806" s="183" t="str">
        <f t="shared" si="97"/>
        <v>東側ケース⑤0</v>
      </c>
      <c r="B806">
        <v>0</v>
      </c>
      <c r="C806">
        <v>0</v>
      </c>
      <c r="D806" s="160">
        <v>0</v>
      </c>
      <c r="E806" s="160">
        <v>0</v>
      </c>
      <c r="F806" s="160">
        <v>0</v>
      </c>
      <c r="G806" s="160">
        <v>0</v>
      </c>
      <c r="H806" s="160">
        <v>0</v>
      </c>
      <c r="I806" s="160">
        <v>0</v>
      </c>
      <c r="J806" s="160">
        <v>0</v>
      </c>
      <c r="K806" t="s">
        <v>39</v>
      </c>
      <c r="L806" t="s">
        <v>70</v>
      </c>
      <c r="M806">
        <v>0</v>
      </c>
      <c r="O806" s="183">
        <f t="shared" si="98"/>
        <v>0</v>
      </c>
      <c r="P806" s="183">
        <f t="shared" si="99"/>
        <v>0</v>
      </c>
      <c r="Q806" s="183">
        <f t="shared" si="100"/>
        <v>0</v>
      </c>
      <c r="R806" s="183">
        <f t="shared" si="101"/>
        <v>0</v>
      </c>
      <c r="S806" s="183">
        <f t="shared" si="102"/>
        <v>0</v>
      </c>
      <c r="T806" s="183">
        <f t="shared" si="103"/>
        <v>0</v>
      </c>
      <c r="U806" s="183">
        <f t="shared" si="104"/>
        <v>0</v>
      </c>
    </row>
    <row r="807" spans="1:21">
      <c r="A807" s="183" t="str">
        <f t="shared" si="97"/>
        <v>東側ケース⑤高知市</v>
      </c>
      <c r="B807" t="s">
        <v>4</v>
      </c>
      <c r="C807">
        <v>349778.6</v>
      </c>
      <c r="D807" s="160">
        <v>669.08908357062774</v>
      </c>
      <c r="E807" s="160">
        <v>42.435315783033857</v>
      </c>
      <c r="F807" s="160">
        <v>3090.3033264774413</v>
      </c>
      <c r="G807" s="160">
        <v>10.293035052809143</v>
      </c>
      <c r="H807" s="160">
        <v>64.195213648662317</v>
      </c>
      <c r="I807" s="160">
        <v>1.7810816870702688</v>
      </c>
      <c r="J807" s="160">
        <v>3835.6617404366107</v>
      </c>
      <c r="K807" t="s">
        <v>39</v>
      </c>
      <c r="L807" t="s">
        <v>70</v>
      </c>
      <c r="M807" t="s">
        <v>96</v>
      </c>
      <c r="O807" s="183">
        <f t="shared" si="98"/>
        <v>670</v>
      </c>
      <c r="P807" s="183">
        <f t="shared" si="99"/>
        <v>40</v>
      </c>
      <c r="Q807" s="183">
        <f t="shared" si="100"/>
        <v>3100</v>
      </c>
      <c r="R807" s="183">
        <f t="shared" si="101"/>
        <v>10</v>
      </c>
      <c r="S807" s="183">
        <f t="shared" si="102"/>
        <v>60</v>
      </c>
      <c r="T807" s="183" t="str">
        <f t="shared" si="103"/>
        <v>*</v>
      </c>
      <c r="U807" s="183">
        <f t="shared" si="104"/>
        <v>3800</v>
      </c>
    </row>
    <row r="808" spans="1:21">
      <c r="A808" s="183" t="str">
        <f t="shared" si="97"/>
        <v>東側ケース⑤室戸市</v>
      </c>
      <c r="B808" t="s">
        <v>5</v>
      </c>
      <c r="C808">
        <v>15011.1</v>
      </c>
      <c r="D808" s="160">
        <v>468.1621764985743</v>
      </c>
      <c r="E808" s="160">
        <v>13.34393578165666</v>
      </c>
      <c r="F808" s="160">
        <v>672.56801493973137</v>
      </c>
      <c r="G808" s="160">
        <v>12.584842828127861</v>
      </c>
      <c r="H808" s="160">
        <v>268.25283733909072</v>
      </c>
      <c r="I808" s="160">
        <v>5.4036492139571124E-2</v>
      </c>
      <c r="J808" s="160">
        <v>1421.6219080976639</v>
      </c>
      <c r="K808" t="s">
        <v>39</v>
      </c>
      <c r="L808" t="s">
        <v>70</v>
      </c>
      <c r="M808" t="s">
        <v>96</v>
      </c>
      <c r="O808" s="183">
        <f t="shared" si="98"/>
        <v>470</v>
      </c>
      <c r="P808" s="183">
        <f t="shared" si="99"/>
        <v>10</v>
      </c>
      <c r="Q808" s="183">
        <f t="shared" si="100"/>
        <v>670</v>
      </c>
      <c r="R808" s="183">
        <f t="shared" si="101"/>
        <v>10</v>
      </c>
      <c r="S808" s="183">
        <f t="shared" si="102"/>
        <v>270</v>
      </c>
      <c r="T808" s="183" t="str">
        <f t="shared" si="103"/>
        <v>*</v>
      </c>
      <c r="U808" s="183">
        <f t="shared" si="104"/>
        <v>1400</v>
      </c>
    </row>
    <row r="809" spans="1:21">
      <c r="A809" s="183" t="str">
        <f t="shared" si="97"/>
        <v>東側ケース⑤安芸市</v>
      </c>
      <c r="B809" t="s">
        <v>6</v>
      </c>
      <c r="C809">
        <v>19573</v>
      </c>
      <c r="D809" s="160">
        <v>317.46541161633019</v>
      </c>
      <c r="E809" s="160">
        <v>14.445450620798514</v>
      </c>
      <c r="F809" s="160">
        <v>1084.9539655128867</v>
      </c>
      <c r="G809" s="160">
        <v>4.6174545974833858</v>
      </c>
      <c r="H809" s="160">
        <v>171.20296829665335</v>
      </c>
      <c r="I809" s="160">
        <v>6.9809584548856829E-2</v>
      </c>
      <c r="J809" s="160">
        <v>1578.3096096079025</v>
      </c>
      <c r="K809" t="s">
        <v>39</v>
      </c>
      <c r="L809" t="s">
        <v>70</v>
      </c>
      <c r="M809" t="s">
        <v>96</v>
      </c>
      <c r="O809" s="183">
        <f t="shared" si="98"/>
        <v>320</v>
      </c>
      <c r="P809" s="183">
        <f t="shared" si="99"/>
        <v>10</v>
      </c>
      <c r="Q809" s="183">
        <f t="shared" si="100"/>
        <v>1100</v>
      </c>
      <c r="R809" s="183" t="str">
        <f t="shared" si="101"/>
        <v>*</v>
      </c>
      <c r="S809" s="183">
        <f t="shared" si="102"/>
        <v>170</v>
      </c>
      <c r="T809" s="183" t="str">
        <f t="shared" si="103"/>
        <v>*</v>
      </c>
      <c r="U809" s="183">
        <f t="shared" si="104"/>
        <v>1600</v>
      </c>
    </row>
    <row r="810" spans="1:21">
      <c r="A810" s="183" t="str">
        <f t="shared" si="97"/>
        <v>東側ケース⑤南国市</v>
      </c>
      <c r="B810" t="s">
        <v>7</v>
      </c>
      <c r="C810">
        <v>51255.6</v>
      </c>
      <c r="D810" s="160">
        <v>134.68985282586974</v>
      </c>
      <c r="E810" s="160">
        <v>5.7017574492352878</v>
      </c>
      <c r="F810" s="160">
        <v>933.26004429269017</v>
      </c>
      <c r="G810" s="160">
        <v>0.55660733550608443</v>
      </c>
      <c r="H810" s="160">
        <v>5.5681053197423749</v>
      </c>
      <c r="I810" s="160">
        <v>0.14360094293843015</v>
      </c>
      <c r="J810" s="160">
        <v>1074.2182107167469</v>
      </c>
      <c r="K810" t="s">
        <v>39</v>
      </c>
      <c r="L810" t="s">
        <v>70</v>
      </c>
      <c r="M810" t="s">
        <v>96</v>
      </c>
      <c r="O810" s="183">
        <f t="shared" si="98"/>
        <v>130</v>
      </c>
      <c r="P810" s="183">
        <f t="shared" si="99"/>
        <v>10</v>
      </c>
      <c r="Q810" s="183">
        <f t="shared" si="100"/>
        <v>930</v>
      </c>
      <c r="R810" s="183" t="str">
        <f t="shared" si="101"/>
        <v>*</v>
      </c>
      <c r="S810" s="183">
        <f t="shared" si="102"/>
        <v>10</v>
      </c>
      <c r="T810" s="183" t="str">
        <f t="shared" si="103"/>
        <v>*</v>
      </c>
      <c r="U810" s="183">
        <f t="shared" si="104"/>
        <v>1100</v>
      </c>
    </row>
    <row r="811" spans="1:21">
      <c r="A811" s="183" t="str">
        <f t="shared" si="97"/>
        <v>東側ケース⑤土佐市</v>
      </c>
      <c r="B811" t="s">
        <v>8</v>
      </c>
      <c r="C811">
        <v>27471.8</v>
      </c>
      <c r="D811" s="160">
        <v>68.408543946429702</v>
      </c>
      <c r="E811" s="160">
        <v>3.8547833351792362</v>
      </c>
      <c r="F811" s="160">
        <v>2134.0770526551551</v>
      </c>
      <c r="G811" s="160">
        <v>2.3882223228980948</v>
      </c>
      <c r="H811" s="160">
        <v>2.836617336984514</v>
      </c>
      <c r="I811" s="160">
        <v>5.0993755962016593E-2</v>
      </c>
      <c r="J811" s="160">
        <v>2207.7614300174291</v>
      </c>
      <c r="K811" t="s">
        <v>39</v>
      </c>
      <c r="L811" t="s">
        <v>70</v>
      </c>
      <c r="M811" t="s">
        <v>96</v>
      </c>
      <c r="O811" s="183">
        <f t="shared" si="98"/>
        <v>70</v>
      </c>
      <c r="P811" s="183" t="str">
        <f t="shared" si="99"/>
        <v>*</v>
      </c>
      <c r="Q811" s="183">
        <f t="shared" si="100"/>
        <v>2100</v>
      </c>
      <c r="R811" s="183" t="str">
        <f t="shared" si="101"/>
        <v>*</v>
      </c>
      <c r="S811" s="183" t="str">
        <f t="shared" si="102"/>
        <v>*</v>
      </c>
      <c r="T811" s="183" t="str">
        <f t="shared" si="103"/>
        <v>*</v>
      </c>
      <c r="U811" s="183">
        <f t="shared" si="104"/>
        <v>2200</v>
      </c>
    </row>
    <row r="812" spans="1:21">
      <c r="A812" s="183" t="str">
        <f t="shared" si="97"/>
        <v>東側ケース⑤須崎市</v>
      </c>
      <c r="B812" t="s">
        <v>9</v>
      </c>
      <c r="C812">
        <v>25299.25</v>
      </c>
      <c r="D812" s="160">
        <v>36.990405921305914</v>
      </c>
      <c r="E812" s="160">
        <v>1.8716163068285818</v>
      </c>
      <c r="F812" s="160">
        <v>2360.4632432279554</v>
      </c>
      <c r="G812" s="160">
        <v>1.420377498310929</v>
      </c>
      <c r="H812" s="160">
        <v>2.4664136576585451</v>
      </c>
      <c r="I812" s="160">
        <v>3.1012905510371062E-2</v>
      </c>
      <c r="J812" s="160">
        <v>2401.3714532107415</v>
      </c>
      <c r="K812" t="s">
        <v>39</v>
      </c>
      <c r="L812" t="s">
        <v>70</v>
      </c>
      <c r="M812" t="s">
        <v>96</v>
      </c>
      <c r="O812" s="183">
        <f t="shared" si="98"/>
        <v>40</v>
      </c>
      <c r="P812" s="183" t="str">
        <f t="shared" si="99"/>
        <v>*</v>
      </c>
      <c r="Q812" s="183">
        <f t="shared" si="100"/>
        <v>2400</v>
      </c>
      <c r="R812" s="183" t="str">
        <f t="shared" si="101"/>
        <v>*</v>
      </c>
      <c r="S812" s="183" t="str">
        <f t="shared" si="102"/>
        <v>*</v>
      </c>
      <c r="T812" s="183" t="str">
        <f t="shared" si="103"/>
        <v>*</v>
      </c>
      <c r="U812" s="183">
        <f t="shared" si="104"/>
        <v>2400</v>
      </c>
    </row>
    <row r="813" spans="1:21">
      <c r="A813" s="183" t="str">
        <f t="shared" si="97"/>
        <v>東側ケース⑤宿毛市</v>
      </c>
      <c r="B813" t="s">
        <v>10</v>
      </c>
      <c r="C813">
        <v>22952.55</v>
      </c>
      <c r="D813" s="160">
        <v>2.5379995676474718</v>
      </c>
      <c r="E813" s="160">
        <v>0.68918169229497339</v>
      </c>
      <c r="F813" s="160">
        <v>710.76256607675555</v>
      </c>
      <c r="G813" s="160">
        <v>0.14737513054207624</v>
      </c>
      <c r="H813" s="160">
        <v>5.5528191209024857E-2</v>
      </c>
      <c r="I813" s="160">
        <v>1.3240857887782528E-2</v>
      </c>
      <c r="J813" s="160">
        <v>713.51670982404198</v>
      </c>
      <c r="K813" t="s">
        <v>39</v>
      </c>
      <c r="L813" t="s">
        <v>70</v>
      </c>
      <c r="M813" t="s">
        <v>96</v>
      </c>
      <c r="O813" s="183" t="str">
        <f t="shared" si="98"/>
        <v>*</v>
      </c>
      <c r="P813" s="183" t="str">
        <f t="shared" si="99"/>
        <v>*</v>
      </c>
      <c r="Q813" s="183">
        <f t="shared" si="100"/>
        <v>710</v>
      </c>
      <c r="R813" s="183" t="str">
        <f t="shared" si="101"/>
        <v>*</v>
      </c>
      <c r="S813" s="183" t="str">
        <f t="shared" si="102"/>
        <v>*</v>
      </c>
      <c r="T813" s="183" t="str">
        <f t="shared" si="103"/>
        <v>*</v>
      </c>
      <c r="U813" s="183">
        <f t="shared" si="104"/>
        <v>710</v>
      </c>
    </row>
    <row r="814" spans="1:21">
      <c r="A814" s="183" t="str">
        <f t="shared" si="97"/>
        <v>東側ケース⑤土佐清水市</v>
      </c>
      <c r="B814" t="s">
        <v>11</v>
      </c>
      <c r="C814">
        <v>15871.05</v>
      </c>
      <c r="D814" s="160">
        <v>84.993604803260482</v>
      </c>
      <c r="E814" s="160">
        <v>4.4809440310090372</v>
      </c>
      <c r="F814" s="160">
        <v>1119.5740291798793</v>
      </c>
      <c r="G814" s="160">
        <v>2.5987257218728677</v>
      </c>
      <c r="H814" s="160">
        <v>7.8161782411377994</v>
      </c>
      <c r="I814" s="160">
        <v>2.0856190567328545E-2</v>
      </c>
      <c r="J814" s="160">
        <v>1215.0033941367178</v>
      </c>
      <c r="K814" t="s">
        <v>39</v>
      </c>
      <c r="L814" t="s">
        <v>70</v>
      </c>
      <c r="M814" t="s">
        <v>96</v>
      </c>
      <c r="O814" s="183">
        <f t="shared" si="98"/>
        <v>80</v>
      </c>
      <c r="P814" s="183" t="str">
        <f t="shared" si="99"/>
        <v>*</v>
      </c>
      <c r="Q814" s="183">
        <f t="shared" si="100"/>
        <v>1100</v>
      </c>
      <c r="R814" s="183" t="str">
        <f t="shared" si="101"/>
        <v>*</v>
      </c>
      <c r="S814" s="183">
        <f t="shared" si="102"/>
        <v>10</v>
      </c>
      <c r="T814" s="183" t="str">
        <f t="shared" si="103"/>
        <v>*</v>
      </c>
      <c r="U814" s="183">
        <f t="shared" si="104"/>
        <v>1200</v>
      </c>
    </row>
    <row r="815" spans="1:21">
      <c r="A815" s="183" t="str">
        <f t="shared" si="97"/>
        <v>東側ケース⑤四万十市</v>
      </c>
      <c r="B815" t="s">
        <v>12</v>
      </c>
      <c r="C815">
        <v>36677.25</v>
      </c>
      <c r="D815" s="160">
        <v>69.901170525328169</v>
      </c>
      <c r="E815" s="160">
        <v>4.097228265597102</v>
      </c>
      <c r="F815" s="160">
        <v>603.94462058565057</v>
      </c>
      <c r="G815" s="160">
        <v>3.3196667986795592</v>
      </c>
      <c r="H815" s="160">
        <v>2.0054334738083868</v>
      </c>
      <c r="I815" s="160">
        <v>3.3849250637905018E-2</v>
      </c>
      <c r="J815" s="160">
        <v>679.20474063410461</v>
      </c>
      <c r="K815" t="s">
        <v>39</v>
      </c>
      <c r="L815" t="s">
        <v>70</v>
      </c>
      <c r="M815" t="s">
        <v>96</v>
      </c>
      <c r="O815" s="183">
        <f t="shared" si="98"/>
        <v>70</v>
      </c>
      <c r="P815" s="183" t="str">
        <f t="shared" si="99"/>
        <v>*</v>
      </c>
      <c r="Q815" s="183">
        <f t="shared" si="100"/>
        <v>600</v>
      </c>
      <c r="R815" s="183" t="str">
        <f t="shared" si="101"/>
        <v>*</v>
      </c>
      <c r="S815" s="183" t="str">
        <f t="shared" si="102"/>
        <v>*</v>
      </c>
      <c r="T815" s="183" t="str">
        <f t="shared" si="103"/>
        <v>*</v>
      </c>
      <c r="U815" s="183">
        <f t="shared" si="104"/>
        <v>680</v>
      </c>
    </row>
    <row r="816" spans="1:21">
      <c r="A816" s="183" t="str">
        <f t="shared" si="97"/>
        <v>東側ケース⑤香南市</v>
      </c>
      <c r="B816" t="s">
        <v>13</v>
      </c>
      <c r="C816">
        <v>31206.600000000002</v>
      </c>
      <c r="D816" s="160">
        <v>98.081022201699412</v>
      </c>
      <c r="E816" s="160">
        <v>5.0060494825300834</v>
      </c>
      <c r="F816" s="160">
        <v>450.95457830050702</v>
      </c>
      <c r="G816" s="160">
        <v>1.073813511364611</v>
      </c>
      <c r="H816" s="160">
        <v>2.4073437321777331</v>
      </c>
      <c r="I816" s="160">
        <v>7.7339701353074497E-2</v>
      </c>
      <c r="J816" s="160">
        <v>552.59409744710183</v>
      </c>
      <c r="K816" t="s">
        <v>39</v>
      </c>
      <c r="L816" t="s">
        <v>70</v>
      </c>
      <c r="M816" t="s">
        <v>96</v>
      </c>
      <c r="O816" s="183">
        <f t="shared" si="98"/>
        <v>100</v>
      </c>
      <c r="P816" s="183">
        <f t="shared" si="99"/>
        <v>10</v>
      </c>
      <c r="Q816" s="183">
        <f t="shared" si="100"/>
        <v>450</v>
      </c>
      <c r="R816" s="183" t="str">
        <f t="shared" si="101"/>
        <v>*</v>
      </c>
      <c r="S816" s="183" t="str">
        <f t="shared" si="102"/>
        <v>*</v>
      </c>
      <c r="T816" s="183" t="str">
        <f t="shared" si="103"/>
        <v>*</v>
      </c>
      <c r="U816" s="183">
        <f t="shared" si="104"/>
        <v>550</v>
      </c>
    </row>
    <row r="817" spans="1:21">
      <c r="A817" s="183" t="str">
        <f t="shared" si="97"/>
        <v>東側ケース⑤香美市</v>
      </c>
      <c r="B817" t="s">
        <v>14</v>
      </c>
      <c r="C817">
        <v>28197.25</v>
      </c>
      <c r="D817" s="160">
        <v>100.3351462570386</v>
      </c>
      <c r="E817" s="160">
        <v>3.6412064221577958</v>
      </c>
      <c r="F817" s="160">
        <v>0</v>
      </c>
      <c r="G817" s="160">
        <v>1.682218682367189</v>
      </c>
      <c r="H817" s="160">
        <v>11.818464157833297</v>
      </c>
      <c r="I817" s="160">
        <v>4.2985418157370295E-2</v>
      </c>
      <c r="J817" s="160">
        <v>113.87881451539647</v>
      </c>
      <c r="K817" t="s">
        <v>39</v>
      </c>
      <c r="L817" t="s">
        <v>70</v>
      </c>
      <c r="M817" t="s">
        <v>96</v>
      </c>
      <c r="O817" s="183">
        <f t="shared" si="98"/>
        <v>100</v>
      </c>
      <c r="P817" s="183" t="str">
        <f t="shared" si="99"/>
        <v>*</v>
      </c>
      <c r="Q817" s="183">
        <f t="shared" si="100"/>
        <v>0</v>
      </c>
      <c r="R817" s="183" t="str">
        <f t="shared" si="101"/>
        <v>*</v>
      </c>
      <c r="S817" s="183">
        <f t="shared" si="102"/>
        <v>10</v>
      </c>
      <c r="T817" s="183" t="str">
        <f t="shared" si="103"/>
        <v>*</v>
      </c>
      <c r="U817" s="183">
        <f t="shared" si="104"/>
        <v>110</v>
      </c>
    </row>
    <row r="818" spans="1:21">
      <c r="A818" s="183" t="str">
        <f t="shared" si="97"/>
        <v>東側ケース⑤東洋町</v>
      </c>
      <c r="B818" t="s">
        <v>15</v>
      </c>
      <c r="C818">
        <v>2841.05</v>
      </c>
      <c r="D818" s="160">
        <v>51.100491369649795</v>
      </c>
      <c r="E818" s="160">
        <v>0.86756963757021799</v>
      </c>
      <c r="F818" s="160">
        <v>113.12159687884423</v>
      </c>
      <c r="G818" s="160">
        <v>1.868101639313043</v>
      </c>
      <c r="H818" s="160">
        <v>12.455299999107609</v>
      </c>
      <c r="I818" s="160">
        <v>7.7568107700911205E-3</v>
      </c>
      <c r="J818" s="160">
        <v>178.55324669768478</v>
      </c>
      <c r="K818" t="s">
        <v>39</v>
      </c>
      <c r="L818" t="s">
        <v>70</v>
      </c>
      <c r="M818" t="s">
        <v>96</v>
      </c>
      <c r="O818" s="183">
        <f t="shared" si="98"/>
        <v>50</v>
      </c>
      <c r="P818" s="183" t="str">
        <f t="shared" si="99"/>
        <v>*</v>
      </c>
      <c r="Q818" s="183">
        <f t="shared" si="100"/>
        <v>110</v>
      </c>
      <c r="R818" s="183" t="str">
        <f t="shared" si="101"/>
        <v>*</v>
      </c>
      <c r="S818" s="183">
        <f t="shared" si="102"/>
        <v>10</v>
      </c>
      <c r="T818" s="183" t="str">
        <f t="shared" si="103"/>
        <v>*</v>
      </c>
      <c r="U818" s="183">
        <f t="shared" si="104"/>
        <v>180</v>
      </c>
    </row>
    <row r="819" spans="1:21">
      <c r="A819" s="183" t="str">
        <f t="shared" si="97"/>
        <v>東側ケース⑤奈半利町</v>
      </c>
      <c r="B819" t="s">
        <v>16</v>
      </c>
      <c r="C819">
        <v>3493.25</v>
      </c>
      <c r="D819" s="160">
        <v>93.163985135550064</v>
      </c>
      <c r="E819" s="160">
        <v>4.8543320326864761</v>
      </c>
      <c r="F819" s="160">
        <v>95.972838022432256</v>
      </c>
      <c r="G819" s="160">
        <v>1.5623240681883042</v>
      </c>
      <c r="H819" s="160">
        <v>44.070991647682717</v>
      </c>
      <c r="I819" s="160">
        <v>1.5651746734974912E-2</v>
      </c>
      <c r="J819" s="160">
        <v>234.78579062058833</v>
      </c>
      <c r="K819" t="s">
        <v>39</v>
      </c>
      <c r="L819" t="s">
        <v>70</v>
      </c>
      <c r="M819" t="s">
        <v>96</v>
      </c>
      <c r="O819" s="183">
        <f t="shared" si="98"/>
        <v>90</v>
      </c>
      <c r="P819" s="183" t="str">
        <f t="shared" si="99"/>
        <v>*</v>
      </c>
      <c r="Q819" s="183">
        <f t="shared" si="100"/>
        <v>100</v>
      </c>
      <c r="R819" s="183" t="str">
        <f t="shared" si="101"/>
        <v>*</v>
      </c>
      <c r="S819" s="183">
        <f t="shared" si="102"/>
        <v>40</v>
      </c>
      <c r="T819" s="183" t="str">
        <f t="shared" si="103"/>
        <v>*</v>
      </c>
      <c r="U819" s="183">
        <f t="shared" si="104"/>
        <v>230</v>
      </c>
    </row>
    <row r="820" spans="1:21">
      <c r="A820" s="183" t="str">
        <f t="shared" si="97"/>
        <v>東側ケース⑤田野町</v>
      </c>
      <c r="B820" t="s">
        <v>17</v>
      </c>
      <c r="C820">
        <v>3015.2</v>
      </c>
      <c r="D820" s="160">
        <v>106.33718281741371</v>
      </c>
      <c r="E820" s="160">
        <v>4.3675970253326382</v>
      </c>
      <c r="F820" s="160">
        <v>51.011269572039616</v>
      </c>
      <c r="G820" s="160">
        <v>0.63795648293384699</v>
      </c>
      <c r="H820" s="160">
        <v>128.2382078169417</v>
      </c>
      <c r="I820" s="160">
        <v>3.7746891006098501E-2</v>
      </c>
      <c r="J820" s="160">
        <v>286.26236358033498</v>
      </c>
      <c r="K820" t="s">
        <v>39</v>
      </c>
      <c r="L820" t="s">
        <v>70</v>
      </c>
      <c r="M820" t="s">
        <v>96</v>
      </c>
      <c r="O820" s="183">
        <f t="shared" si="98"/>
        <v>110</v>
      </c>
      <c r="P820" s="183" t="str">
        <f t="shared" si="99"/>
        <v>*</v>
      </c>
      <c r="Q820" s="183">
        <f t="shared" si="100"/>
        <v>50</v>
      </c>
      <c r="R820" s="183" t="str">
        <f t="shared" si="101"/>
        <v>*</v>
      </c>
      <c r="S820" s="183">
        <f t="shared" si="102"/>
        <v>130</v>
      </c>
      <c r="T820" s="183" t="str">
        <f t="shared" si="103"/>
        <v>*</v>
      </c>
      <c r="U820" s="183">
        <f t="shared" si="104"/>
        <v>290</v>
      </c>
    </row>
    <row r="821" spans="1:21">
      <c r="A821" s="183" t="str">
        <f t="shared" si="97"/>
        <v>東側ケース⑤安田町</v>
      </c>
      <c r="B821" t="s">
        <v>18</v>
      </c>
      <c r="C821">
        <v>2780.2</v>
      </c>
      <c r="D821" s="160">
        <v>86.195522938573049</v>
      </c>
      <c r="E821" s="160">
        <v>3.3465986812806898</v>
      </c>
      <c r="F821" s="160">
        <v>68.295644928114271</v>
      </c>
      <c r="G821" s="160">
        <v>4.2297100133643237</v>
      </c>
      <c r="H821" s="160">
        <v>23.327841028523068</v>
      </c>
      <c r="I821" s="160">
        <v>8.6819278209603404E-3</v>
      </c>
      <c r="J821" s="160">
        <v>182.05740083639566</v>
      </c>
      <c r="K821" t="s">
        <v>39</v>
      </c>
      <c r="L821" t="s">
        <v>70</v>
      </c>
      <c r="M821" t="s">
        <v>96</v>
      </c>
      <c r="O821" s="183">
        <f t="shared" si="98"/>
        <v>90</v>
      </c>
      <c r="P821" s="183" t="str">
        <f t="shared" si="99"/>
        <v>*</v>
      </c>
      <c r="Q821" s="183">
        <f t="shared" si="100"/>
        <v>70</v>
      </c>
      <c r="R821" s="183" t="str">
        <f t="shared" si="101"/>
        <v>*</v>
      </c>
      <c r="S821" s="183">
        <f t="shared" si="102"/>
        <v>20</v>
      </c>
      <c r="T821" s="183" t="str">
        <f t="shared" si="103"/>
        <v>*</v>
      </c>
      <c r="U821" s="183">
        <f t="shared" si="104"/>
        <v>180</v>
      </c>
    </row>
    <row r="822" spans="1:21">
      <c r="A822" s="183" t="str">
        <f t="shared" si="97"/>
        <v>東側ケース⑤北川村</v>
      </c>
      <c r="B822" t="s">
        <v>19</v>
      </c>
      <c r="C822">
        <v>1355.3</v>
      </c>
      <c r="D822" s="160">
        <v>44.525275924481761</v>
      </c>
      <c r="E822" s="160">
        <v>1.154869823137876</v>
      </c>
      <c r="F822" s="160">
        <v>0</v>
      </c>
      <c r="G822" s="160">
        <v>2.2542804229953077</v>
      </c>
      <c r="H822" s="160">
        <v>4.2483642144028648</v>
      </c>
      <c r="I822" s="160">
        <v>2.3981536058397387E-3</v>
      </c>
      <c r="J822" s="160">
        <v>51.03031871548577</v>
      </c>
      <c r="K822" t="s">
        <v>39</v>
      </c>
      <c r="L822" t="s">
        <v>70</v>
      </c>
      <c r="M822" t="s">
        <v>96</v>
      </c>
      <c r="O822" s="183">
        <f t="shared" si="98"/>
        <v>40</v>
      </c>
      <c r="P822" s="183" t="str">
        <f t="shared" si="99"/>
        <v>*</v>
      </c>
      <c r="Q822" s="183">
        <f t="shared" si="100"/>
        <v>0</v>
      </c>
      <c r="R822" s="183" t="str">
        <f t="shared" si="101"/>
        <v>*</v>
      </c>
      <c r="S822" s="183" t="str">
        <f t="shared" si="102"/>
        <v>*</v>
      </c>
      <c r="T822" s="183" t="str">
        <f t="shared" si="103"/>
        <v>*</v>
      </c>
      <c r="U822" s="183">
        <f t="shared" si="104"/>
        <v>50</v>
      </c>
    </row>
    <row r="823" spans="1:21">
      <c r="A823" s="183" t="str">
        <f t="shared" si="97"/>
        <v>東側ケース⑤馬路村</v>
      </c>
      <c r="B823" t="s">
        <v>20</v>
      </c>
      <c r="C823">
        <v>1044.1999999999998</v>
      </c>
      <c r="D823" s="160">
        <v>14.321858393433516</v>
      </c>
      <c r="E823" s="160">
        <v>0.43699082176198367</v>
      </c>
      <c r="F823" s="160">
        <v>0</v>
      </c>
      <c r="G823" s="160">
        <v>1.19296582970594</v>
      </c>
      <c r="H823" s="160">
        <v>1.9808956291734789</v>
      </c>
      <c r="I823" s="160">
        <v>2.3808116160300478E-3</v>
      </c>
      <c r="J823" s="160">
        <v>17.498100663928966</v>
      </c>
      <c r="K823" t="s">
        <v>39</v>
      </c>
      <c r="L823" t="s">
        <v>70</v>
      </c>
      <c r="M823" t="s">
        <v>96</v>
      </c>
      <c r="O823" s="183">
        <f t="shared" si="98"/>
        <v>10</v>
      </c>
      <c r="P823" s="183" t="str">
        <f t="shared" si="99"/>
        <v>*</v>
      </c>
      <c r="Q823" s="183">
        <f t="shared" si="100"/>
        <v>0</v>
      </c>
      <c r="R823" s="183" t="str">
        <f t="shared" si="101"/>
        <v>*</v>
      </c>
      <c r="S823" s="183" t="str">
        <f t="shared" si="102"/>
        <v>*</v>
      </c>
      <c r="T823" s="183" t="str">
        <f t="shared" si="103"/>
        <v>*</v>
      </c>
      <c r="U823" s="183">
        <f t="shared" si="104"/>
        <v>20</v>
      </c>
    </row>
    <row r="824" spans="1:21">
      <c r="A824" s="183" t="str">
        <f t="shared" si="97"/>
        <v>東側ケース⑤芸西村</v>
      </c>
      <c r="B824" t="s">
        <v>21</v>
      </c>
      <c r="C824">
        <v>4107.1499999999996</v>
      </c>
      <c r="D824" s="160">
        <v>27.700370473614001</v>
      </c>
      <c r="E824" s="160">
        <v>1.8894135367865064</v>
      </c>
      <c r="F824" s="160">
        <v>114.40483464342134</v>
      </c>
      <c r="G824" s="160">
        <v>0.22999044794777812</v>
      </c>
      <c r="H824" s="160">
        <v>1.3977514641682234</v>
      </c>
      <c r="I824" s="160">
        <v>7.8712512495514118E-3</v>
      </c>
      <c r="J824" s="160">
        <v>143.74081828040087</v>
      </c>
      <c r="K824" t="s">
        <v>39</v>
      </c>
      <c r="L824" t="s">
        <v>70</v>
      </c>
      <c r="M824" t="s">
        <v>96</v>
      </c>
      <c r="O824" s="183">
        <f t="shared" si="98"/>
        <v>30</v>
      </c>
      <c r="P824" s="183" t="str">
        <f t="shared" si="99"/>
        <v>*</v>
      </c>
      <c r="Q824" s="183">
        <f t="shared" si="100"/>
        <v>110</v>
      </c>
      <c r="R824" s="183" t="str">
        <f t="shared" si="101"/>
        <v>*</v>
      </c>
      <c r="S824" s="183" t="str">
        <f t="shared" si="102"/>
        <v>*</v>
      </c>
      <c r="T824" s="183" t="str">
        <f t="shared" si="103"/>
        <v>*</v>
      </c>
      <c r="U824" s="183">
        <f t="shared" si="104"/>
        <v>140</v>
      </c>
    </row>
    <row r="825" spans="1:21">
      <c r="A825" s="183" t="str">
        <f t="shared" si="97"/>
        <v>東側ケース⑤本山町</v>
      </c>
      <c r="B825" t="s">
        <v>22</v>
      </c>
      <c r="C825">
        <v>4026.95</v>
      </c>
      <c r="D825" s="160">
        <v>7.2706607543993537E-3</v>
      </c>
      <c r="E825" s="160">
        <v>2.9117048793993464E-2</v>
      </c>
      <c r="F825" s="160">
        <v>0</v>
      </c>
      <c r="G825" s="160">
        <v>3.9804538489655221E-4</v>
      </c>
      <c r="H825" s="160">
        <v>2.8508456909316264E-3</v>
      </c>
      <c r="I825" s="160">
        <v>2.1380736444571754E-3</v>
      </c>
      <c r="J825" s="160">
        <v>1.2657625474684707E-2</v>
      </c>
      <c r="K825" t="s">
        <v>39</v>
      </c>
      <c r="L825" t="s">
        <v>70</v>
      </c>
      <c r="M825" t="s">
        <v>96</v>
      </c>
      <c r="O825" s="183" t="str">
        <f t="shared" si="98"/>
        <v>*</v>
      </c>
      <c r="P825" s="183" t="str">
        <f t="shared" si="99"/>
        <v>*</v>
      </c>
      <c r="Q825" s="183">
        <f t="shared" si="100"/>
        <v>0</v>
      </c>
      <c r="R825" s="183" t="str">
        <f t="shared" si="101"/>
        <v>*</v>
      </c>
      <c r="S825" s="183" t="str">
        <f t="shared" si="102"/>
        <v>*</v>
      </c>
      <c r="T825" s="183" t="str">
        <f t="shared" si="103"/>
        <v>*</v>
      </c>
      <c r="U825" s="183" t="str">
        <f t="shared" si="104"/>
        <v>*</v>
      </c>
    </row>
    <row r="826" spans="1:21">
      <c r="A826" s="183" t="str">
        <f t="shared" si="97"/>
        <v>東側ケース⑤大豊町</v>
      </c>
      <c r="B826" t="s">
        <v>23</v>
      </c>
      <c r="C826">
        <v>4715.1000000000004</v>
      </c>
      <c r="D826" s="160">
        <v>4.1947681091623394</v>
      </c>
      <c r="E826" s="160">
        <v>0.12808759936089492</v>
      </c>
      <c r="F826" s="160">
        <v>0</v>
      </c>
      <c r="G826" s="160">
        <v>0.29806009903832303</v>
      </c>
      <c r="H826" s="160">
        <v>2.9414065329295032E-2</v>
      </c>
      <c r="I826" s="160">
        <v>2.1357559999052164E-3</v>
      </c>
      <c r="J826" s="160">
        <v>4.5243780295298626</v>
      </c>
      <c r="K826" t="s">
        <v>39</v>
      </c>
      <c r="L826" t="s">
        <v>70</v>
      </c>
      <c r="M826" t="s">
        <v>96</v>
      </c>
      <c r="O826" s="183" t="str">
        <f t="shared" si="98"/>
        <v>*</v>
      </c>
      <c r="P826" s="183" t="str">
        <f t="shared" si="99"/>
        <v>*</v>
      </c>
      <c r="Q826" s="183">
        <f t="shared" si="100"/>
        <v>0</v>
      </c>
      <c r="R826" s="183" t="str">
        <f t="shared" si="101"/>
        <v>*</v>
      </c>
      <c r="S826" s="183" t="str">
        <f t="shared" si="102"/>
        <v>*</v>
      </c>
      <c r="T826" s="183" t="str">
        <f t="shared" si="103"/>
        <v>*</v>
      </c>
      <c r="U826" s="183" t="str">
        <f t="shared" si="104"/>
        <v>*</v>
      </c>
    </row>
    <row r="827" spans="1:21">
      <c r="A827" s="183" t="str">
        <f t="shared" si="97"/>
        <v>東側ケース⑤土佐町</v>
      </c>
      <c r="B827" t="s">
        <v>24</v>
      </c>
      <c r="C827">
        <v>4376.2</v>
      </c>
      <c r="D827" s="160">
        <v>0</v>
      </c>
      <c r="E827" s="160">
        <v>2.9372445104836352E-2</v>
      </c>
      <c r="F827" s="160">
        <v>0</v>
      </c>
      <c r="G827" s="160">
        <v>1.1295284286149761E-31</v>
      </c>
      <c r="H827" s="160">
        <v>2.4312066731575301E-3</v>
      </c>
      <c r="I827" s="160">
        <v>9.4765665454740169E-4</v>
      </c>
      <c r="J827" s="160">
        <v>3.3788633277049319E-3</v>
      </c>
      <c r="K827" t="s">
        <v>39</v>
      </c>
      <c r="L827" t="s">
        <v>70</v>
      </c>
      <c r="M827" t="s">
        <v>96</v>
      </c>
      <c r="O827" s="183">
        <f t="shared" si="98"/>
        <v>0</v>
      </c>
      <c r="P827" s="183" t="str">
        <f t="shared" si="99"/>
        <v>*</v>
      </c>
      <c r="Q827" s="183">
        <f t="shared" si="100"/>
        <v>0</v>
      </c>
      <c r="R827" s="183" t="str">
        <f t="shared" si="101"/>
        <v>*</v>
      </c>
      <c r="S827" s="183" t="str">
        <f t="shared" si="102"/>
        <v>*</v>
      </c>
      <c r="T827" s="183" t="str">
        <f t="shared" si="103"/>
        <v>*</v>
      </c>
      <c r="U827" s="183" t="str">
        <f t="shared" si="104"/>
        <v>*</v>
      </c>
    </row>
    <row r="828" spans="1:21">
      <c r="A828" s="183" t="str">
        <f t="shared" si="97"/>
        <v>東側ケース⑤大川村</v>
      </c>
      <c r="B828" t="s">
        <v>25</v>
      </c>
      <c r="C828">
        <v>421.4</v>
      </c>
      <c r="D828" s="160">
        <v>1.2628434404605413E-3</v>
      </c>
      <c r="E828" s="160">
        <v>2.8419560090638886E-3</v>
      </c>
      <c r="F828" s="160">
        <v>0</v>
      </c>
      <c r="G828" s="160">
        <v>2.5278976009301474E-4</v>
      </c>
      <c r="H828" s="160">
        <v>2.6032595599466922E-4</v>
      </c>
      <c r="I828" s="160">
        <v>2.3694970577658622E-5</v>
      </c>
      <c r="J828" s="160">
        <v>1.7996541271258842E-3</v>
      </c>
      <c r="K828" t="s">
        <v>39</v>
      </c>
      <c r="L828" t="s">
        <v>70</v>
      </c>
      <c r="M828" t="s">
        <v>96</v>
      </c>
      <c r="O828" s="183" t="str">
        <f t="shared" si="98"/>
        <v>*</v>
      </c>
      <c r="P828" s="183" t="str">
        <f t="shared" si="99"/>
        <v>*</v>
      </c>
      <c r="Q828" s="183">
        <f t="shared" si="100"/>
        <v>0</v>
      </c>
      <c r="R828" s="183" t="str">
        <f t="shared" si="101"/>
        <v>*</v>
      </c>
      <c r="S828" s="183" t="str">
        <f t="shared" si="102"/>
        <v>*</v>
      </c>
      <c r="T828" s="183" t="str">
        <f t="shared" si="103"/>
        <v>*</v>
      </c>
      <c r="U828" s="183" t="str">
        <f t="shared" si="104"/>
        <v>*</v>
      </c>
    </row>
    <row r="829" spans="1:21">
      <c r="A829" s="183" t="str">
        <f t="shared" si="97"/>
        <v>東側ケース⑤いの町</v>
      </c>
      <c r="B829" t="s">
        <v>26</v>
      </c>
      <c r="C829">
        <v>22887.1</v>
      </c>
      <c r="D829" s="160">
        <v>6.7765341858906654</v>
      </c>
      <c r="E829" s="160">
        <v>0.69525976204853313</v>
      </c>
      <c r="F829" s="160">
        <v>0</v>
      </c>
      <c r="G829" s="160">
        <v>0.52428822649828666</v>
      </c>
      <c r="H829" s="160">
        <v>8.3556702458372697E-2</v>
      </c>
      <c r="I829" s="160">
        <v>1.5189776267714944E-2</v>
      </c>
      <c r="J829" s="160">
        <v>7.3995688911150399</v>
      </c>
      <c r="K829" t="s">
        <v>39</v>
      </c>
      <c r="L829" t="s">
        <v>70</v>
      </c>
      <c r="M829" t="s">
        <v>96</v>
      </c>
      <c r="O829" s="183">
        <f t="shared" si="98"/>
        <v>10</v>
      </c>
      <c r="P829" s="183" t="str">
        <f t="shared" si="99"/>
        <v>*</v>
      </c>
      <c r="Q829" s="183">
        <f t="shared" si="100"/>
        <v>0</v>
      </c>
      <c r="R829" s="183" t="str">
        <f t="shared" si="101"/>
        <v>*</v>
      </c>
      <c r="S829" s="183" t="str">
        <f t="shared" si="102"/>
        <v>*</v>
      </c>
      <c r="T829" s="183" t="str">
        <f t="shared" si="103"/>
        <v>*</v>
      </c>
      <c r="U829" s="183">
        <f t="shared" si="104"/>
        <v>10</v>
      </c>
    </row>
    <row r="830" spans="1:21">
      <c r="A830" s="183" t="str">
        <f t="shared" si="97"/>
        <v>東側ケース⑤仁淀川町</v>
      </c>
      <c r="B830" t="s">
        <v>27</v>
      </c>
      <c r="C830">
        <v>6596.85</v>
      </c>
      <c r="D830" s="160">
        <v>3.0702198019948106E-2</v>
      </c>
      <c r="E830" s="160">
        <v>5.6870997032864495E-2</v>
      </c>
      <c r="F830" s="160">
        <v>0</v>
      </c>
      <c r="G830" s="160">
        <v>2.5719350344500808E-3</v>
      </c>
      <c r="H830" s="160">
        <v>3.8694675962292696E-3</v>
      </c>
      <c r="I830" s="160">
        <v>1.7783493578203253E-3</v>
      </c>
      <c r="J830" s="160">
        <v>3.8921950008447781E-2</v>
      </c>
      <c r="K830" t="s">
        <v>39</v>
      </c>
      <c r="L830" t="s">
        <v>70</v>
      </c>
      <c r="M830" t="s">
        <v>96</v>
      </c>
      <c r="O830" s="183" t="str">
        <f t="shared" si="98"/>
        <v>*</v>
      </c>
      <c r="P830" s="183" t="str">
        <f t="shared" si="99"/>
        <v>*</v>
      </c>
      <c r="Q830" s="183">
        <f t="shared" si="100"/>
        <v>0</v>
      </c>
      <c r="R830" s="183" t="str">
        <f t="shared" si="101"/>
        <v>*</v>
      </c>
      <c r="S830" s="183" t="str">
        <f t="shared" si="102"/>
        <v>*</v>
      </c>
      <c r="T830" s="183" t="str">
        <f t="shared" si="103"/>
        <v>*</v>
      </c>
      <c r="U830" s="183" t="str">
        <f t="shared" si="104"/>
        <v>*</v>
      </c>
    </row>
    <row r="831" spans="1:21">
      <c r="A831" s="183" t="str">
        <f t="shared" si="97"/>
        <v>東側ケース⑤中土佐町</v>
      </c>
      <c r="B831" t="s">
        <v>28</v>
      </c>
      <c r="C831">
        <v>7156.95</v>
      </c>
      <c r="D831" s="160">
        <v>29.121009545337948</v>
      </c>
      <c r="E831" s="160">
        <v>1.0607471665994459</v>
      </c>
      <c r="F831" s="160">
        <v>1323.5738051358881</v>
      </c>
      <c r="G831" s="160">
        <v>0.69270749610151539</v>
      </c>
      <c r="H831" s="160">
        <v>3.3988174312113499</v>
      </c>
      <c r="I831" s="160">
        <v>6.6021833828224137E-3</v>
      </c>
      <c r="J831" s="160">
        <v>1356.7929417919217</v>
      </c>
      <c r="K831" t="s">
        <v>39</v>
      </c>
      <c r="L831" t="s">
        <v>70</v>
      </c>
      <c r="M831" t="s">
        <v>96</v>
      </c>
      <c r="O831" s="183">
        <f t="shared" si="98"/>
        <v>30</v>
      </c>
      <c r="P831" s="183" t="str">
        <f t="shared" si="99"/>
        <v>*</v>
      </c>
      <c r="Q831" s="183">
        <f t="shared" si="100"/>
        <v>1300</v>
      </c>
      <c r="R831" s="183" t="str">
        <f t="shared" si="101"/>
        <v>*</v>
      </c>
      <c r="S831" s="183" t="str">
        <f t="shared" si="102"/>
        <v>*</v>
      </c>
      <c r="T831" s="183" t="str">
        <f t="shared" si="103"/>
        <v>*</v>
      </c>
      <c r="U831" s="183">
        <f t="shared" si="104"/>
        <v>1400</v>
      </c>
    </row>
    <row r="832" spans="1:21">
      <c r="A832" s="183" t="str">
        <f t="shared" si="97"/>
        <v>東側ケース⑤佐川町</v>
      </c>
      <c r="B832" t="s">
        <v>29</v>
      </c>
      <c r="C832">
        <v>12973.4</v>
      </c>
      <c r="D832" s="160">
        <v>19.066238562810447</v>
      </c>
      <c r="E832" s="160">
        <v>0.93693965023802939</v>
      </c>
      <c r="F832" s="160">
        <v>0</v>
      </c>
      <c r="G832" s="160">
        <v>0.23086555017985166</v>
      </c>
      <c r="H832" s="160">
        <v>0.19739737331847756</v>
      </c>
      <c r="I832" s="160">
        <v>1.9820003757303108E-2</v>
      </c>
      <c r="J832" s="160">
        <v>19.514321490066081</v>
      </c>
      <c r="K832" t="s">
        <v>39</v>
      </c>
      <c r="L832" t="s">
        <v>70</v>
      </c>
      <c r="M832" t="s">
        <v>96</v>
      </c>
      <c r="O832" s="183">
        <f t="shared" si="98"/>
        <v>20</v>
      </c>
      <c r="P832" s="183" t="str">
        <f t="shared" si="99"/>
        <v>*</v>
      </c>
      <c r="Q832" s="183">
        <f t="shared" si="100"/>
        <v>0</v>
      </c>
      <c r="R832" s="183" t="str">
        <f t="shared" si="101"/>
        <v>*</v>
      </c>
      <c r="S832" s="183" t="str">
        <f t="shared" si="102"/>
        <v>*</v>
      </c>
      <c r="T832" s="183" t="str">
        <f t="shared" si="103"/>
        <v>*</v>
      </c>
      <c r="U832" s="183">
        <f t="shared" si="104"/>
        <v>20</v>
      </c>
    </row>
    <row r="833" spans="1:21">
      <c r="A833" s="183" t="str">
        <f t="shared" si="97"/>
        <v>東側ケース⑤越知町</v>
      </c>
      <c r="B833" t="s">
        <v>30</v>
      </c>
      <c r="C833">
        <v>6192.65</v>
      </c>
      <c r="D833" s="160">
        <v>0.84001116245418428</v>
      </c>
      <c r="E833" s="160">
        <v>0.14952158707147589</v>
      </c>
      <c r="F833" s="160">
        <v>0</v>
      </c>
      <c r="G833" s="160">
        <v>2.5912767092512164E-2</v>
      </c>
      <c r="H833" s="160">
        <v>0.16338351980811772</v>
      </c>
      <c r="I833" s="160">
        <v>4.2640678502178404E-3</v>
      </c>
      <c r="J833" s="160">
        <v>1.0335715172050319</v>
      </c>
      <c r="K833" t="s">
        <v>39</v>
      </c>
      <c r="L833" t="s">
        <v>70</v>
      </c>
      <c r="M833" t="s">
        <v>96</v>
      </c>
      <c r="O833" s="183" t="str">
        <f t="shared" si="98"/>
        <v>*</v>
      </c>
      <c r="P833" s="183" t="str">
        <f t="shared" si="99"/>
        <v>*</v>
      </c>
      <c r="Q833" s="183">
        <f t="shared" si="100"/>
        <v>0</v>
      </c>
      <c r="R833" s="183" t="str">
        <f t="shared" si="101"/>
        <v>*</v>
      </c>
      <c r="S833" s="183" t="str">
        <f t="shared" si="102"/>
        <v>*</v>
      </c>
      <c r="T833" s="183" t="str">
        <f t="shared" si="103"/>
        <v>*</v>
      </c>
      <c r="U833" s="183" t="str">
        <f t="shared" si="104"/>
        <v>*</v>
      </c>
    </row>
    <row r="834" spans="1:21">
      <c r="A834" s="183" t="str">
        <f t="shared" si="97"/>
        <v>東側ケース⑤檮原町</v>
      </c>
      <c r="B834" t="s">
        <v>31</v>
      </c>
      <c r="C834">
        <v>3984</v>
      </c>
      <c r="D834" s="160">
        <v>1.3262276852626471E-3</v>
      </c>
      <c r="E834" s="160">
        <v>4.3251122605103463E-2</v>
      </c>
      <c r="F834" s="160">
        <v>0</v>
      </c>
      <c r="G834" s="160">
        <v>8.7689375442474794E-4</v>
      </c>
      <c r="H834" s="160">
        <v>2.126064814021679E-3</v>
      </c>
      <c r="I834" s="160">
        <v>1.1007727580397079E-3</v>
      </c>
      <c r="J834" s="160">
        <v>5.4299590117487823E-3</v>
      </c>
      <c r="K834" t="s">
        <v>39</v>
      </c>
      <c r="L834" t="s">
        <v>70</v>
      </c>
      <c r="M834" t="s">
        <v>96</v>
      </c>
      <c r="O834" s="183" t="str">
        <f t="shared" si="98"/>
        <v>*</v>
      </c>
      <c r="P834" s="183" t="str">
        <f t="shared" si="99"/>
        <v>*</v>
      </c>
      <c r="Q834" s="183">
        <f t="shared" si="100"/>
        <v>0</v>
      </c>
      <c r="R834" s="183" t="str">
        <f t="shared" si="101"/>
        <v>*</v>
      </c>
      <c r="S834" s="183" t="str">
        <f t="shared" si="102"/>
        <v>*</v>
      </c>
      <c r="T834" s="183" t="str">
        <f t="shared" si="103"/>
        <v>*</v>
      </c>
      <c r="U834" s="183" t="str">
        <f t="shared" si="104"/>
        <v>*</v>
      </c>
    </row>
    <row r="835" spans="1:21">
      <c r="A835" s="183" t="str">
        <f t="shared" si="97"/>
        <v>東側ケース⑤日高村</v>
      </c>
      <c r="B835" t="s">
        <v>32</v>
      </c>
      <c r="C835">
        <v>5197.3999999999996</v>
      </c>
      <c r="D835" s="160">
        <v>0.69258853847637847</v>
      </c>
      <c r="E835" s="160">
        <v>0.12331931700936193</v>
      </c>
      <c r="F835" s="160">
        <v>0</v>
      </c>
      <c r="G835" s="160">
        <v>6.670055242471877E-2</v>
      </c>
      <c r="H835" s="160">
        <v>7.0283082241926666E-3</v>
      </c>
      <c r="I835" s="160">
        <v>2.9776185502555863E-3</v>
      </c>
      <c r="J835" s="160">
        <v>0.76929501767554542</v>
      </c>
      <c r="K835" t="s">
        <v>39</v>
      </c>
      <c r="L835" t="s">
        <v>70</v>
      </c>
      <c r="M835" t="s">
        <v>96</v>
      </c>
      <c r="O835" s="183" t="str">
        <f t="shared" si="98"/>
        <v>*</v>
      </c>
      <c r="P835" s="183" t="str">
        <f t="shared" si="99"/>
        <v>*</v>
      </c>
      <c r="Q835" s="183">
        <f t="shared" si="100"/>
        <v>0</v>
      </c>
      <c r="R835" s="183" t="str">
        <f t="shared" si="101"/>
        <v>*</v>
      </c>
      <c r="S835" s="183" t="str">
        <f t="shared" si="102"/>
        <v>*</v>
      </c>
      <c r="T835" s="183" t="str">
        <f t="shared" si="103"/>
        <v>*</v>
      </c>
      <c r="U835" s="183" t="str">
        <f t="shared" si="104"/>
        <v>*</v>
      </c>
    </row>
    <row r="836" spans="1:21">
      <c r="A836" s="183" t="str">
        <f t="shared" ref="A836:A899" si="105">K836&amp;L836&amp;B836</f>
        <v>東側ケース⑤津野町</v>
      </c>
      <c r="B836" t="s">
        <v>33</v>
      </c>
      <c r="C836">
        <v>5948.75</v>
      </c>
      <c r="D836" s="160">
        <v>4.3854325637867237</v>
      </c>
      <c r="E836" s="160">
        <v>0.20670425349037205</v>
      </c>
      <c r="F836" s="160">
        <v>0</v>
      </c>
      <c r="G836" s="160">
        <v>0.220585043141732</v>
      </c>
      <c r="H836" s="160">
        <v>5.5763960636758064E-2</v>
      </c>
      <c r="I836" s="160">
        <v>3.7081768136382276E-3</v>
      </c>
      <c r="J836" s="160">
        <v>4.6654897443788519</v>
      </c>
      <c r="K836" t="s">
        <v>39</v>
      </c>
      <c r="L836" t="s">
        <v>70</v>
      </c>
      <c r="M836" t="s">
        <v>96</v>
      </c>
      <c r="O836" s="183" t="str">
        <f t="shared" ref="O836:O899" si="106">IF(D836&gt;10000,ROUND(D836,-3),IF(D836&gt;1000,ROUND(D836,-2),IF(D836&gt;=5,IF(D836&lt;10,ROUND(D836,-1),ROUND(D836,-1)),IF(D836=0,0,"*"))))</f>
        <v>*</v>
      </c>
      <c r="P836" s="183" t="str">
        <f t="shared" ref="P836:P899" si="107">IF(E836&gt;10000,ROUND(E836,-3),IF(E836&gt;1000,ROUND(E836,-2),IF(E836&gt;=5,IF(E836&lt;10,ROUND(E836,-1),ROUND(E836,-1)),IF(E836=0,0,"*"))))</f>
        <v>*</v>
      </c>
      <c r="Q836" s="183">
        <f t="shared" ref="Q836:Q899" si="108">IF(F836&gt;10000,ROUND(F836,-3),IF(F836&gt;1000,ROUND(F836,-2),IF(F836&gt;=5,IF(F836&lt;10,ROUND(F836,-1),ROUND(F836,-1)),IF(F836=0,0,"*"))))</f>
        <v>0</v>
      </c>
      <c r="R836" s="183" t="str">
        <f t="shared" ref="R836:R899" si="109">IF(G836&gt;10000,ROUND(G836,-3),IF(G836&gt;1000,ROUND(G836,-2),IF(G836&gt;=5,IF(G836&lt;10,ROUND(G836,-1),ROUND(G836,-1)),IF(G836=0,0,"*"))))</f>
        <v>*</v>
      </c>
      <c r="S836" s="183" t="str">
        <f t="shared" ref="S836:S899" si="110">IF(H836&gt;10000,ROUND(H836,-3),IF(H836&gt;1000,ROUND(H836,-2),IF(H836&gt;=5,IF(H836&lt;10,ROUND(H836,-1),ROUND(H836,-1)),IF(H836=0,0,"*"))))</f>
        <v>*</v>
      </c>
      <c r="T836" s="183" t="str">
        <f t="shared" ref="T836:T899" si="111">IF(I836&gt;10000,ROUND(I836,-3),IF(I836&gt;1000,ROUND(I836,-2),IF(I836&gt;=5,IF(I836&lt;10,ROUND(I836,-1),ROUND(I836,-1)),IF(I836=0,0,"*"))))</f>
        <v>*</v>
      </c>
      <c r="U836" s="183" t="str">
        <f t="shared" ref="U836:U899" si="112">IF(J836&gt;10000,ROUND(J836,-3),IF(J836&gt;1000,ROUND(J836,-2),IF(J836&gt;=5,IF(J836&lt;10,ROUND(J836,-1),ROUND(J836,-1)),IF(J836=0,0,"*"))))</f>
        <v>*</v>
      </c>
    </row>
    <row r="837" spans="1:21">
      <c r="A837" s="183" t="str">
        <f t="shared" si="105"/>
        <v>東側ケース⑤四万十町</v>
      </c>
      <c r="B837" t="s">
        <v>34</v>
      </c>
      <c r="C837">
        <v>18746.650000000001</v>
      </c>
      <c r="D837" s="160">
        <v>85.465532798404638</v>
      </c>
      <c r="E837" s="160">
        <v>3.1302361591935268</v>
      </c>
      <c r="F837" s="160">
        <v>79.999733274319198</v>
      </c>
      <c r="G837" s="160">
        <v>1.8792958668113506</v>
      </c>
      <c r="H837" s="160">
        <v>2.4194574668335673</v>
      </c>
      <c r="I837" s="160">
        <v>1.6836705783968477E-2</v>
      </c>
      <c r="J837" s="160">
        <v>169.78085611215272</v>
      </c>
      <c r="K837" t="s">
        <v>39</v>
      </c>
      <c r="L837" t="s">
        <v>70</v>
      </c>
      <c r="M837" t="s">
        <v>96</v>
      </c>
      <c r="O837" s="183">
        <f t="shared" si="106"/>
        <v>90</v>
      </c>
      <c r="P837" s="183" t="str">
        <f t="shared" si="107"/>
        <v>*</v>
      </c>
      <c r="Q837" s="183">
        <f t="shared" si="108"/>
        <v>80</v>
      </c>
      <c r="R837" s="183" t="str">
        <f t="shared" si="109"/>
        <v>*</v>
      </c>
      <c r="S837" s="183" t="str">
        <f t="shared" si="110"/>
        <v>*</v>
      </c>
      <c r="T837" s="183" t="str">
        <f t="shared" si="111"/>
        <v>*</v>
      </c>
      <c r="U837" s="183">
        <f t="shared" si="112"/>
        <v>170</v>
      </c>
    </row>
    <row r="838" spans="1:21">
      <c r="A838" s="183" t="str">
        <f t="shared" si="105"/>
        <v>東側ケース⑤大月町</v>
      </c>
      <c r="B838" t="s">
        <v>35</v>
      </c>
      <c r="C838">
        <v>5516.5</v>
      </c>
      <c r="D838" s="160">
        <v>0.42209603954343744</v>
      </c>
      <c r="E838" s="160">
        <v>0.15314522101037858</v>
      </c>
      <c r="F838" s="160">
        <v>271.70547573151293</v>
      </c>
      <c r="G838" s="160">
        <v>6.1501087654994076E-2</v>
      </c>
      <c r="H838" s="160">
        <v>1.0145532852814216E-2</v>
      </c>
      <c r="I838" s="160">
        <v>1.2718802940645327E-3</v>
      </c>
      <c r="J838" s="160">
        <v>272.2004902718582</v>
      </c>
      <c r="K838" t="s">
        <v>39</v>
      </c>
      <c r="L838" t="s">
        <v>70</v>
      </c>
      <c r="M838" t="s">
        <v>96</v>
      </c>
      <c r="O838" s="183" t="str">
        <f t="shared" si="106"/>
        <v>*</v>
      </c>
      <c r="P838" s="183" t="str">
        <f t="shared" si="107"/>
        <v>*</v>
      </c>
      <c r="Q838" s="183">
        <f t="shared" si="108"/>
        <v>270</v>
      </c>
      <c r="R838" s="183" t="str">
        <f t="shared" si="109"/>
        <v>*</v>
      </c>
      <c r="S838" s="183" t="str">
        <f t="shared" si="110"/>
        <v>*</v>
      </c>
      <c r="T838" s="183" t="str">
        <f t="shared" si="111"/>
        <v>*</v>
      </c>
      <c r="U838" s="183">
        <f t="shared" si="112"/>
        <v>270</v>
      </c>
    </row>
    <row r="839" spans="1:21">
      <c r="A839" s="183" t="str">
        <f t="shared" si="105"/>
        <v>東側ケース⑤三原村</v>
      </c>
      <c r="B839" t="s">
        <v>36</v>
      </c>
      <c r="C839">
        <v>1597.8</v>
      </c>
      <c r="D839" s="160">
        <v>1.5603193305805998</v>
      </c>
      <c r="E839" s="160">
        <v>0.10370529156501172</v>
      </c>
      <c r="F839" s="160">
        <v>0</v>
      </c>
      <c r="G839" s="160">
        <v>5.4950522783081851E-2</v>
      </c>
      <c r="H839" s="160">
        <v>2.3837895745929864E-2</v>
      </c>
      <c r="I839" s="160">
        <v>9.3793978905569258E-4</v>
      </c>
      <c r="J839" s="160">
        <v>1.640045688898667</v>
      </c>
      <c r="K839" t="s">
        <v>39</v>
      </c>
      <c r="L839" t="s">
        <v>70</v>
      </c>
      <c r="M839" t="s">
        <v>96</v>
      </c>
      <c r="O839" s="183" t="str">
        <f t="shared" si="106"/>
        <v>*</v>
      </c>
      <c r="P839" s="183" t="str">
        <f t="shared" si="107"/>
        <v>*</v>
      </c>
      <c r="Q839" s="183">
        <f t="shared" si="108"/>
        <v>0</v>
      </c>
      <c r="R839" s="183" t="str">
        <f t="shared" si="109"/>
        <v>*</v>
      </c>
      <c r="S839" s="183" t="str">
        <f t="shared" si="110"/>
        <v>*</v>
      </c>
      <c r="T839" s="183" t="str">
        <f t="shared" si="111"/>
        <v>*</v>
      </c>
      <c r="U839" s="183" t="str">
        <f t="shared" si="112"/>
        <v>*</v>
      </c>
    </row>
    <row r="840" spans="1:21">
      <c r="A840" s="183" t="str">
        <f t="shared" si="105"/>
        <v>東側ケース⑤黒潮町</v>
      </c>
      <c r="B840" t="s">
        <v>37</v>
      </c>
      <c r="C840">
        <v>11552.849999999999</v>
      </c>
      <c r="D840" s="160">
        <v>104.9439039948282</v>
      </c>
      <c r="E840" s="160">
        <v>4.1127658620603311</v>
      </c>
      <c r="F840" s="160">
        <v>1264.57010314216</v>
      </c>
      <c r="G840" s="160">
        <v>3.7780783586106379</v>
      </c>
      <c r="H840" s="160">
        <v>11.557902374736978</v>
      </c>
      <c r="I840" s="160">
        <v>2.5795074556329744E-2</v>
      </c>
      <c r="J840" s="160">
        <v>1384.8757829448921</v>
      </c>
      <c r="K840" t="s">
        <v>39</v>
      </c>
      <c r="L840" t="s">
        <v>70</v>
      </c>
      <c r="M840" t="s">
        <v>96</v>
      </c>
      <c r="O840" s="183">
        <f t="shared" si="106"/>
        <v>100</v>
      </c>
      <c r="P840" s="183" t="str">
        <f t="shared" si="107"/>
        <v>*</v>
      </c>
      <c r="Q840" s="183">
        <f t="shared" si="108"/>
        <v>1300</v>
      </c>
      <c r="R840" s="183" t="str">
        <f t="shared" si="109"/>
        <v>*</v>
      </c>
      <c r="S840" s="183">
        <f t="shared" si="110"/>
        <v>10</v>
      </c>
      <c r="T840" s="183" t="str">
        <f t="shared" si="111"/>
        <v>*</v>
      </c>
      <c r="U840" s="183">
        <f t="shared" si="112"/>
        <v>1400</v>
      </c>
    </row>
    <row r="841" spans="1:21">
      <c r="A841" s="183" t="str">
        <f t="shared" si="105"/>
        <v>東側ケース⑤合計</v>
      </c>
      <c r="B841" t="s">
        <v>84</v>
      </c>
      <c r="C841">
        <v>763820.94999999984</v>
      </c>
      <c r="D841" s="160">
        <v>2731.5081015480027</v>
      </c>
      <c r="E841" s="160">
        <v>127.44672616807073</v>
      </c>
      <c r="F841" s="160">
        <v>16543.516742577383</v>
      </c>
      <c r="G841" s="160">
        <v>60.49471361868121</v>
      </c>
      <c r="H841" s="160">
        <v>772.30269773684392</v>
      </c>
      <c r="I841" s="160">
        <v>2.5068221100072399</v>
      </c>
      <c r="J841" s="160">
        <v>20110.329077590919</v>
      </c>
      <c r="K841" t="s">
        <v>39</v>
      </c>
      <c r="L841" t="s">
        <v>70</v>
      </c>
      <c r="M841" t="s">
        <v>96</v>
      </c>
      <c r="O841" s="183">
        <f t="shared" si="106"/>
        <v>2700</v>
      </c>
      <c r="P841" s="183">
        <f t="shared" si="107"/>
        <v>130</v>
      </c>
      <c r="Q841" s="183">
        <f t="shared" si="108"/>
        <v>17000</v>
      </c>
      <c r="R841" s="183">
        <f t="shared" si="109"/>
        <v>60</v>
      </c>
      <c r="S841" s="183">
        <f t="shared" si="110"/>
        <v>770</v>
      </c>
      <c r="T841" s="183" t="str">
        <f t="shared" si="111"/>
        <v>*</v>
      </c>
      <c r="U841" s="183">
        <f t="shared" si="112"/>
        <v>20000</v>
      </c>
    </row>
    <row r="842" spans="1:21">
      <c r="A842" s="183" t="str">
        <f t="shared" si="105"/>
        <v/>
      </c>
      <c r="D842" s="160"/>
      <c r="E842" s="160"/>
      <c r="F842" s="160"/>
      <c r="G842" s="160"/>
      <c r="H842" s="160"/>
      <c r="I842" s="160"/>
      <c r="J842" s="160"/>
      <c r="O842" s="183">
        <f t="shared" si="106"/>
        <v>0</v>
      </c>
      <c r="P842" s="183">
        <f t="shared" si="107"/>
        <v>0</v>
      </c>
      <c r="Q842" s="183">
        <f t="shared" si="108"/>
        <v>0</v>
      </c>
      <c r="R842" s="183">
        <f t="shared" si="109"/>
        <v>0</v>
      </c>
      <c r="S842" s="183">
        <f t="shared" si="110"/>
        <v>0</v>
      </c>
      <c r="T842" s="183">
        <f t="shared" si="111"/>
        <v>0</v>
      </c>
      <c r="U842" s="183">
        <f t="shared" si="112"/>
        <v>0</v>
      </c>
    </row>
    <row r="843" spans="1:21">
      <c r="A843" s="183" t="str">
        <f t="shared" si="105"/>
        <v>東側ケース⑨高知市</v>
      </c>
      <c r="B843" t="s">
        <v>4</v>
      </c>
      <c r="C843">
        <v>343393</v>
      </c>
      <c r="D843" s="160">
        <v>687.75728397949399</v>
      </c>
      <c r="E843" s="160">
        <v>62.058048050167386</v>
      </c>
      <c r="F843" s="160">
        <v>6258.1395522261191</v>
      </c>
      <c r="G843" s="160">
        <v>11.802749090457548</v>
      </c>
      <c r="H843" s="160">
        <v>26.724876084205423</v>
      </c>
      <c r="I843" s="160">
        <v>9.2799165956963618E-4</v>
      </c>
      <c r="J843" s="160">
        <v>6984.425389371936</v>
      </c>
      <c r="K843" t="s">
        <v>39</v>
      </c>
      <c r="L843" t="s">
        <v>109</v>
      </c>
      <c r="M843" t="s">
        <v>83</v>
      </c>
      <c r="O843" s="183">
        <f t="shared" si="106"/>
        <v>690</v>
      </c>
      <c r="P843" s="183">
        <f t="shared" si="107"/>
        <v>60</v>
      </c>
      <c r="Q843" s="183">
        <f t="shared" si="108"/>
        <v>6300</v>
      </c>
      <c r="R843" s="183">
        <f t="shared" si="109"/>
        <v>10</v>
      </c>
      <c r="S843" s="183">
        <f t="shared" si="110"/>
        <v>30</v>
      </c>
      <c r="T843" s="183" t="str">
        <f t="shared" si="111"/>
        <v>*</v>
      </c>
      <c r="U843" s="183">
        <f t="shared" si="112"/>
        <v>7000</v>
      </c>
    </row>
    <row r="844" spans="1:21">
      <c r="A844" s="183" t="str">
        <f t="shared" si="105"/>
        <v>東側ケース⑨室戸市</v>
      </c>
      <c r="B844" t="s">
        <v>5</v>
      </c>
      <c r="C844">
        <v>15210</v>
      </c>
      <c r="D844" s="160">
        <v>515.19582733514005</v>
      </c>
      <c r="E844" s="160">
        <v>18.978159340400524</v>
      </c>
      <c r="F844" s="160">
        <v>2876.3410153644863</v>
      </c>
      <c r="G844" s="160">
        <v>14.053638866485425</v>
      </c>
      <c r="H844" s="160">
        <v>116.72159922572312</v>
      </c>
      <c r="I844" s="160">
        <v>4.5008226167157966E-5</v>
      </c>
      <c r="J844" s="160">
        <v>3522.312125800061</v>
      </c>
      <c r="K844" t="s">
        <v>39</v>
      </c>
      <c r="L844" t="s">
        <v>109</v>
      </c>
      <c r="M844" t="s">
        <v>83</v>
      </c>
      <c r="O844" s="183">
        <f t="shared" si="106"/>
        <v>520</v>
      </c>
      <c r="P844" s="183">
        <f t="shared" si="107"/>
        <v>20</v>
      </c>
      <c r="Q844" s="183">
        <f t="shared" si="108"/>
        <v>2900</v>
      </c>
      <c r="R844" s="183">
        <f t="shared" si="109"/>
        <v>10</v>
      </c>
      <c r="S844" s="183">
        <f t="shared" si="110"/>
        <v>120</v>
      </c>
      <c r="T844" s="183" t="str">
        <f t="shared" si="111"/>
        <v>*</v>
      </c>
      <c r="U844" s="183">
        <f t="shared" si="112"/>
        <v>3500</v>
      </c>
    </row>
    <row r="845" spans="1:21">
      <c r="A845" s="183" t="str">
        <f t="shared" si="105"/>
        <v>東側ケース⑨安芸市</v>
      </c>
      <c r="B845" t="s">
        <v>6</v>
      </c>
      <c r="C845">
        <v>19547</v>
      </c>
      <c r="D845" s="160">
        <v>391.14346749500857</v>
      </c>
      <c r="E845" s="160">
        <v>20.971351270439218</v>
      </c>
      <c r="F845" s="160">
        <v>457.34081877787935</v>
      </c>
      <c r="G845" s="160">
        <v>5.4090079051596822</v>
      </c>
      <c r="H845" s="160">
        <v>102.96140865990354</v>
      </c>
      <c r="I845" s="160">
        <v>6.5148190466043579E-5</v>
      </c>
      <c r="J845" s="160">
        <v>956.85476798614161</v>
      </c>
      <c r="K845" t="s">
        <v>39</v>
      </c>
      <c r="L845" t="s">
        <v>109</v>
      </c>
      <c r="M845" t="s">
        <v>83</v>
      </c>
      <c r="O845" s="183">
        <f t="shared" si="106"/>
        <v>390</v>
      </c>
      <c r="P845" s="183">
        <f t="shared" si="107"/>
        <v>20</v>
      </c>
      <c r="Q845" s="183">
        <f t="shared" si="108"/>
        <v>460</v>
      </c>
      <c r="R845" s="183">
        <f t="shared" si="109"/>
        <v>10</v>
      </c>
      <c r="S845" s="183">
        <f t="shared" si="110"/>
        <v>100</v>
      </c>
      <c r="T845" s="183" t="str">
        <f t="shared" si="111"/>
        <v>*</v>
      </c>
      <c r="U845" s="183">
        <f t="shared" si="112"/>
        <v>960</v>
      </c>
    </row>
    <row r="846" spans="1:21">
      <c r="A846" s="183" t="str">
        <f t="shared" si="105"/>
        <v>東側ケース⑨南国市</v>
      </c>
      <c r="B846" t="s">
        <v>7</v>
      </c>
      <c r="C846">
        <v>49472</v>
      </c>
      <c r="D846" s="160">
        <v>154.67628251836368</v>
      </c>
      <c r="E846" s="160">
        <v>8.3372589506709875</v>
      </c>
      <c r="F846" s="160">
        <v>1627.206398736065</v>
      </c>
      <c r="G846" s="160">
        <v>0.67732822227874168</v>
      </c>
      <c r="H846" s="160">
        <v>1.4504955133294861</v>
      </c>
      <c r="I846" s="160">
        <v>1.1812847841475184E-4</v>
      </c>
      <c r="J846" s="160">
        <v>1784.0106231185152</v>
      </c>
      <c r="K846" t="s">
        <v>39</v>
      </c>
      <c r="L846" t="s">
        <v>109</v>
      </c>
      <c r="M846" t="s">
        <v>83</v>
      </c>
      <c r="O846" s="183">
        <f t="shared" si="106"/>
        <v>150</v>
      </c>
      <c r="P846" s="183">
        <f t="shared" si="107"/>
        <v>10</v>
      </c>
      <c r="Q846" s="183">
        <f t="shared" si="108"/>
        <v>1600</v>
      </c>
      <c r="R846" s="183" t="str">
        <f t="shared" si="109"/>
        <v>*</v>
      </c>
      <c r="S846" s="183" t="str">
        <f t="shared" si="110"/>
        <v>*</v>
      </c>
      <c r="T846" s="183" t="str">
        <f t="shared" si="111"/>
        <v>*</v>
      </c>
      <c r="U846" s="183">
        <f t="shared" si="112"/>
        <v>1800</v>
      </c>
    </row>
    <row r="847" spans="1:21">
      <c r="A847" s="183" t="str">
        <f t="shared" si="105"/>
        <v>東側ケース⑨土佐市</v>
      </c>
      <c r="B847" t="s">
        <v>8</v>
      </c>
      <c r="C847">
        <v>28686</v>
      </c>
      <c r="D847" s="160">
        <v>87.398431044234982</v>
      </c>
      <c r="E847" s="160">
        <v>5.9702613152605242</v>
      </c>
      <c r="F847" s="160">
        <v>2032.0710167505401</v>
      </c>
      <c r="G847" s="160">
        <v>2.9281551915140267</v>
      </c>
      <c r="H847" s="160">
        <v>1.2025873633877557</v>
      </c>
      <c r="I847" s="160">
        <v>4.5699607396659049E-5</v>
      </c>
      <c r="J847" s="160">
        <v>2123.6002360492844</v>
      </c>
      <c r="K847" t="s">
        <v>39</v>
      </c>
      <c r="L847" t="s">
        <v>109</v>
      </c>
      <c r="M847" t="s">
        <v>83</v>
      </c>
      <c r="O847" s="183">
        <f t="shared" si="106"/>
        <v>90</v>
      </c>
      <c r="P847" s="183">
        <f t="shared" si="107"/>
        <v>10</v>
      </c>
      <c r="Q847" s="183">
        <f t="shared" si="108"/>
        <v>2000</v>
      </c>
      <c r="R847" s="183" t="str">
        <f t="shared" si="109"/>
        <v>*</v>
      </c>
      <c r="S847" s="183" t="str">
        <f t="shared" si="110"/>
        <v>*</v>
      </c>
      <c r="T847" s="183" t="str">
        <f t="shared" si="111"/>
        <v>*</v>
      </c>
      <c r="U847" s="183">
        <f t="shared" si="112"/>
        <v>2100</v>
      </c>
    </row>
    <row r="848" spans="1:21">
      <c r="A848" s="183" t="str">
        <f t="shared" si="105"/>
        <v>東側ケース⑨須崎市</v>
      </c>
      <c r="B848" t="s">
        <v>9</v>
      </c>
      <c r="C848">
        <v>24698</v>
      </c>
      <c r="D848" s="160">
        <v>35.457813019485386</v>
      </c>
      <c r="E848" s="160">
        <v>2.7457016682198665</v>
      </c>
      <c r="F848" s="160">
        <v>3045.7505044644981</v>
      </c>
      <c r="G848" s="160">
        <v>1.7023885217443104</v>
      </c>
      <c r="H848" s="160">
        <v>1.9312604116914673</v>
      </c>
      <c r="I848" s="160">
        <v>2.1589700888679132E-5</v>
      </c>
      <c r="J848" s="160">
        <v>3084.8419880071201</v>
      </c>
      <c r="K848" t="s">
        <v>39</v>
      </c>
      <c r="L848" t="s">
        <v>109</v>
      </c>
      <c r="M848" t="s">
        <v>83</v>
      </c>
      <c r="O848" s="183">
        <f t="shared" si="106"/>
        <v>40</v>
      </c>
      <c r="P848" s="183" t="str">
        <f t="shared" si="107"/>
        <v>*</v>
      </c>
      <c r="Q848" s="183">
        <f t="shared" si="108"/>
        <v>3000</v>
      </c>
      <c r="R848" s="183" t="str">
        <f t="shared" si="109"/>
        <v>*</v>
      </c>
      <c r="S848" s="183" t="str">
        <f t="shared" si="110"/>
        <v>*</v>
      </c>
      <c r="T848" s="183" t="str">
        <f t="shared" si="111"/>
        <v>*</v>
      </c>
      <c r="U848" s="183">
        <f t="shared" si="112"/>
        <v>3100</v>
      </c>
    </row>
    <row r="849" spans="1:21">
      <c r="A849" s="183" t="str">
        <f t="shared" si="105"/>
        <v>東側ケース⑨宿毛市</v>
      </c>
      <c r="B849" t="s">
        <v>10</v>
      </c>
      <c r="C849">
        <v>22610</v>
      </c>
      <c r="D849" s="160">
        <v>2.6623019168690618</v>
      </c>
      <c r="E849" s="160">
        <v>0.98970720928469902</v>
      </c>
      <c r="F849" s="160">
        <v>1556.7341045692838</v>
      </c>
      <c r="G849" s="160">
        <v>0.1771889349390581</v>
      </c>
      <c r="H849" s="160">
        <v>6.6029738108283262E-2</v>
      </c>
      <c r="I849" s="160">
        <v>1.0318828134166407E-5</v>
      </c>
      <c r="J849" s="160">
        <v>1559.6396354780281</v>
      </c>
      <c r="K849" t="s">
        <v>39</v>
      </c>
      <c r="L849" t="s">
        <v>109</v>
      </c>
      <c r="M849" t="s">
        <v>83</v>
      </c>
      <c r="O849" s="183" t="str">
        <f t="shared" si="106"/>
        <v>*</v>
      </c>
      <c r="P849" s="183" t="str">
        <f t="shared" si="107"/>
        <v>*</v>
      </c>
      <c r="Q849" s="183">
        <f t="shared" si="108"/>
        <v>1600</v>
      </c>
      <c r="R849" s="183" t="str">
        <f t="shared" si="109"/>
        <v>*</v>
      </c>
      <c r="S849" s="183" t="str">
        <f t="shared" si="110"/>
        <v>*</v>
      </c>
      <c r="T849" s="183" t="str">
        <f t="shared" si="111"/>
        <v>*</v>
      </c>
      <c r="U849" s="183">
        <f t="shared" si="112"/>
        <v>1600</v>
      </c>
    </row>
    <row r="850" spans="1:21">
      <c r="A850" s="183" t="str">
        <f t="shared" si="105"/>
        <v>東側ケース⑨土佐清水市</v>
      </c>
      <c r="B850" t="s">
        <v>11</v>
      </c>
      <c r="C850">
        <v>16029</v>
      </c>
      <c r="D850" s="160">
        <v>91.752940740105146</v>
      </c>
      <c r="E850" s="160">
        <v>5.6704729644774021</v>
      </c>
      <c r="F850" s="160">
        <v>1889.5049845406716</v>
      </c>
      <c r="G850" s="160">
        <v>2.9680583487488676</v>
      </c>
      <c r="H850" s="160">
        <v>4.1255319537256074</v>
      </c>
      <c r="I850" s="160">
        <v>1.6635119218097541E-5</v>
      </c>
      <c r="J850" s="160">
        <v>1988.3515322183705</v>
      </c>
      <c r="K850" t="s">
        <v>39</v>
      </c>
      <c r="L850" t="s">
        <v>109</v>
      </c>
      <c r="M850" t="s">
        <v>83</v>
      </c>
      <c r="O850" s="183">
        <f t="shared" si="106"/>
        <v>90</v>
      </c>
      <c r="P850" s="183">
        <f t="shared" si="107"/>
        <v>10</v>
      </c>
      <c r="Q850" s="183">
        <f t="shared" si="108"/>
        <v>1900</v>
      </c>
      <c r="R850" s="183" t="str">
        <f t="shared" si="109"/>
        <v>*</v>
      </c>
      <c r="S850" s="183" t="str">
        <f t="shared" si="110"/>
        <v>*</v>
      </c>
      <c r="T850" s="183" t="str">
        <f t="shared" si="111"/>
        <v>*</v>
      </c>
      <c r="U850" s="183">
        <f t="shared" si="112"/>
        <v>2000</v>
      </c>
    </row>
    <row r="851" spans="1:21">
      <c r="A851" s="183" t="str">
        <f t="shared" si="105"/>
        <v>東側ケース⑨四万十市</v>
      </c>
      <c r="B851" t="s">
        <v>12</v>
      </c>
      <c r="C851">
        <v>35933</v>
      </c>
      <c r="D851" s="160">
        <v>80.736931290360033</v>
      </c>
      <c r="E851" s="160">
        <v>5.715444605657547</v>
      </c>
      <c r="F851" s="160">
        <v>323.16820310172267</v>
      </c>
      <c r="G851" s="160">
        <v>3.8381406901513184</v>
      </c>
      <c r="H851" s="160">
        <v>1.0248311713293978</v>
      </c>
      <c r="I851" s="160">
        <v>2.3846549102547403E-5</v>
      </c>
      <c r="J851" s="160">
        <v>408.7681301001125</v>
      </c>
      <c r="K851" t="s">
        <v>39</v>
      </c>
      <c r="L851" t="s">
        <v>109</v>
      </c>
      <c r="M851" t="s">
        <v>83</v>
      </c>
      <c r="O851" s="183">
        <f t="shared" si="106"/>
        <v>80</v>
      </c>
      <c r="P851" s="183">
        <f t="shared" si="107"/>
        <v>10</v>
      </c>
      <c r="Q851" s="183">
        <f t="shared" si="108"/>
        <v>320</v>
      </c>
      <c r="R851" s="183" t="str">
        <f t="shared" si="109"/>
        <v>*</v>
      </c>
      <c r="S851" s="183" t="str">
        <f t="shared" si="110"/>
        <v>*</v>
      </c>
      <c r="T851" s="183" t="str">
        <f t="shared" si="111"/>
        <v>*</v>
      </c>
      <c r="U851" s="183">
        <f t="shared" si="112"/>
        <v>410</v>
      </c>
    </row>
    <row r="852" spans="1:21">
      <c r="A852" s="183" t="str">
        <f t="shared" si="105"/>
        <v>東側ケース⑨香南市</v>
      </c>
      <c r="B852" t="s">
        <v>13</v>
      </c>
      <c r="C852">
        <v>33830</v>
      </c>
      <c r="D852" s="160">
        <v>129.72904252337389</v>
      </c>
      <c r="E852" s="160">
        <v>8.1750398602419008</v>
      </c>
      <c r="F852" s="160">
        <v>1870.8732975446862</v>
      </c>
      <c r="G852" s="160">
        <v>1.324982367137709</v>
      </c>
      <c r="H852" s="160">
        <v>1.1829390204996346</v>
      </c>
      <c r="I852" s="160">
        <v>6.8766391207867464E-5</v>
      </c>
      <c r="J852" s="160">
        <v>2003.1103302220886</v>
      </c>
      <c r="K852" t="s">
        <v>39</v>
      </c>
      <c r="L852" t="s">
        <v>109</v>
      </c>
      <c r="M852" t="s">
        <v>83</v>
      </c>
      <c r="O852" s="183">
        <f t="shared" si="106"/>
        <v>130</v>
      </c>
      <c r="P852" s="183">
        <f t="shared" si="107"/>
        <v>10</v>
      </c>
      <c r="Q852" s="183">
        <f t="shared" si="108"/>
        <v>1900</v>
      </c>
      <c r="R852" s="183" t="str">
        <f t="shared" si="109"/>
        <v>*</v>
      </c>
      <c r="S852" s="183" t="str">
        <f t="shared" si="110"/>
        <v>*</v>
      </c>
      <c r="T852" s="183" t="str">
        <f t="shared" si="111"/>
        <v>*</v>
      </c>
      <c r="U852" s="183">
        <f t="shared" si="112"/>
        <v>2000</v>
      </c>
    </row>
    <row r="853" spans="1:21">
      <c r="A853" s="183" t="str">
        <f t="shared" si="105"/>
        <v>東側ケース⑨香美市</v>
      </c>
      <c r="B853" t="s">
        <v>14</v>
      </c>
      <c r="C853">
        <v>28766</v>
      </c>
      <c r="D853" s="160">
        <v>112.68148359759307</v>
      </c>
      <c r="E853" s="160">
        <v>5.3427400146764956</v>
      </c>
      <c r="F853" s="160">
        <v>0</v>
      </c>
      <c r="G853" s="160">
        <v>1.985919197041383</v>
      </c>
      <c r="H853" s="160">
        <v>6.0906957115691513</v>
      </c>
      <c r="I853" s="160">
        <v>4.4295289878131734E-5</v>
      </c>
      <c r="J853" s="160">
        <v>120.75814280149349</v>
      </c>
      <c r="K853" t="s">
        <v>39</v>
      </c>
      <c r="L853" t="s">
        <v>109</v>
      </c>
      <c r="M853" t="s">
        <v>83</v>
      </c>
      <c r="O853" s="183">
        <f t="shared" si="106"/>
        <v>110</v>
      </c>
      <c r="P853" s="183">
        <f t="shared" si="107"/>
        <v>10</v>
      </c>
      <c r="Q853" s="183">
        <f t="shared" si="108"/>
        <v>0</v>
      </c>
      <c r="R853" s="183" t="str">
        <f t="shared" si="109"/>
        <v>*</v>
      </c>
      <c r="S853" s="183">
        <f t="shared" si="110"/>
        <v>10</v>
      </c>
      <c r="T853" s="183" t="str">
        <f t="shared" si="111"/>
        <v>*</v>
      </c>
      <c r="U853" s="183">
        <f t="shared" si="112"/>
        <v>120</v>
      </c>
    </row>
    <row r="854" spans="1:21">
      <c r="A854" s="183" t="str">
        <f t="shared" si="105"/>
        <v>東側ケース⑨東洋町</v>
      </c>
      <c r="B854" t="s">
        <v>15</v>
      </c>
      <c r="C854">
        <v>2947</v>
      </c>
      <c r="D854" s="160">
        <v>57.956362659510191</v>
      </c>
      <c r="E854" s="160">
        <v>1.2831480093295551</v>
      </c>
      <c r="F854" s="160">
        <v>488.18976250183539</v>
      </c>
      <c r="G854" s="160">
        <v>2.14695912094064</v>
      </c>
      <c r="H854" s="160">
        <v>6.4098155065234295</v>
      </c>
      <c r="I854" s="160">
        <v>7.7436349645871116E-6</v>
      </c>
      <c r="J854" s="160">
        <v>554.70290753244456</v>
      </c>
      <c r="K854" t="s">
        <v>39</v>
      </c>
      <c r="L854" t="s">
        <v>109</v>
      </c>
      <c r="M854" t="s">
        <v>83</v>
      </c>
      <c r="O854" s="183">
        <f t="shared" si="106"/>
        <v>60</v>
      </c>
      <c r="P854" s="183" t="str">
        <f t="shared" si="107"/>
        <v>*</v>
      </c>
      <c r="Q854" s="183">
        <f t="shared" si="108"/>
        <v>490</v>
      </c>
      <c r="R854" s="183" t="str">
        <f t="shared" si="109"/>
        <v>*</v>
      </c>
      <c r="S854" s="183">
        <f t="shared" si="110"/>
        <v>10</v>
      </c>
      <c r="T854" s="183" t="str">
        <f t="shared" si="111"/>
        <v>*</v>
      </c>
      <c r="U854" s="183">
        <f t="shared" si="112"/>
        <v>550</v>
      </c>
    </row>
    <row r="855" spans="1:21">
      <c r="A855" s="183" t="str">
        <f t="shared" si="105"/>
        <v>東側ケース⑨奈半利町</v>
      </c>
      <c r="B855" t="s">
        <v>16</v>
      </c>
      <c r="C855">
        <v>3542</v>
      </c>
      <c r="D855" s="160">
        <v>109.28253917226958</v>
      </c>
      <c r="E855" s="160">
        <v>6.7231478198386929</v>
      </c>
      <c r="F855" s="160">
        <v>527.45891897694924</v>
      </c>
      <c r="G855" s="160">
        <v>1.8432083938544528</v>
      </c>
      <c r="H855" s="160">
        <v>25.034164092803191</v>
      </c>
      <c r="I855" s="160">
        <v>1.7009904890110545E-5</v>
      </c>
      <c r="J855" s="160">
        <v>663.61884764578133</v>
      </c>
      <c r="K855" t="s">
        <v>39</v>
      </c>
      <c r="L855" t="s">
        <v>109</v>
      </c>
      <c r="M855" t="s">
        <v>83</v>
      </c>
      <c r="O855" s="183">
        <f t="shared" si="106"/>
        <v>110</v>
      </c>
      <c r="P855" s="183">
        <f t="shared" si="107"/>
        <v>10</v>
      </c>
      <c r="Q855" s="183">
        <f t="shared" si="108"/>
        <v>530</v>
      </c>
      <c r="R855" s="183" t="str">
        <f t="shared" si="109"/>
        <v>*</v>
      </c>
      <c r="S855" s="183">
        <f t="shared" si="110"/>
        <v>30</v>
      </c>
      <c r="T855" s="183" t="str">
        <f t="shared" si="111"/>
        <v>*</v>
      </c>
      <c r="U855" s="183">
        <f t="shared" si="112"/>
        <v>660</v>
      </c>
    </row>
    <row r="856" spans="1:21">
      <c r="A856" s="183" t="str">
        <f t="shared" si="105"/>
        <v>東側ケース⑨田野町</v>
      </c>
      <c r="B856" t="s">
        <v>17</v>
      </c>
      <c r="C856">
        <v>2932</v>
      </c>
      <c r="D856" s="160">
        <v>129.87744718458239</v>
      </c>
      <c r="E856" s="160">
        <v>6.1978971218332735</v>
      </c>
      <c r="F856" s="160">
        <v>229.84052639640367</v>
      </c>
      <c r="G856" s="160">
        <v>0.75902643783093138</v>
      </c>
      <c r="H856" s="160">
        <v>90.571475945889773</v>
      </c>
      <c r="I856" s="160">
        <v>5.2084636638608732E-5</v>
      </c>
      <c r="J856" s="160">
        <v>451.04852804934342</v>
      </c>
      <c r="K856" t="s">
        <v>39</v>
      </c>
      <c r="L856" t="s">
        <v>109</v>
      </c>
      <c r="M856" t="s">
        <v>83</v>
      </c>
      <c r="O856" s="183">
        <f t="shared" si="106"/>
        <v>130</v>
      </c>
      <c r="P856" s="183">
        <f t="shared" si="107"/>
        <v>10</v>
      </c>
      <c r="Q856" s="183">
        <f t="shared" si="108"/>
        <v>230</v>
      </c>
      <c r="R856" s="183" t="str">
        <f t="shared" si="109"/>
        <v>*</v>
      </c>
      <c r="S856" s="183">
        <f t="shared" si="110"/>
        <v>90</v>
      </c>
      <c r="T856" s="183" t="str">
        <f t="shared" si="111"/>
        <v>*</v>
      </c>
      <c r="U856" s="183">
        <f t="shared" si="112"/>
        <v>450</v>
      </c>
    </row>
    <row r="857" spans="1:21">
      <c r="A857" s="183" t="str">
        <f t="shared" si="105"/>
        <v>東側ケース⑨安田町</v>
      </c>
      <c r="B857" t="s">
        <v>18</v>
      </c>
      <c r="C857">
        <v>2970</v>
      </c>
      <c r="D857" s="160">
        <v>105.27583815495295</v>
      </c>
      <c r="E857" s="160">
        <v>5.0085992138227722</v>
      </c>
      <c r="F857" s="160">
        <v>36.913440481289626</v>
      </c>
      <c r="G857" s="160">
        <v>5.0615393491051739</v>
      </c>
      <c r="H857" s="160">
        <v>13.403719802331972</v>
      </c>
      <c r="I857" s="160">
        <v>1.2917075583585162E-5</v>
      </c>
      <c r="J857" s="160">
        <v>160.65455070475534</v>
      </c>
      <c r="K857" t="s">
        <v>39</v>
      </c>
      <c r="L857" t="s">
        <v>109</v>
      </c>
      <c r="M857" t="s">
        <v>83</v>
      </c>
      <c r="O857" s="183">
        <f t="shared" si="106"/>
        <v>110</v>
      </c>
      <c r="P857" s="183">
        <f t="shared" si="107"/>
        <v>10</v>
      </c>
      <c r="Q857" s="183">
        <f t="shared" si="108"/>
        <v>40</v>
      </c>
      <c r="R857" s="183">
        <f t="shared" si="109"/>
        <v>10</v>
      </c>
      <c r="S857" s="183">
        <f t="shared" si="110"/>
        <v>10</v>
      </c>
      <c r="T857" s="183" t="str">
        <f t="shared" si="111"/>
        <v>*</v>
      </c>
      <c r="U857" s="183">
        <f t="shared" si="112"/>
        <v>160</v>
      </c>
    </row>
    <row r="858" spans="1:21">
      <c r="A858" s="183" t="str">
        <f t="shared" si="105"/>
        <v>東側ケース⑨北川村</v>
      </c>
      <c r="B858" t="s">
        <v>19</v>
      </c>
      <c r="C858">
        <v>1367</v>
      </c>
      <c r="D858" s="160">
        <v>59.025338889491685</v>
      </c>
      <c r="E858" s="160">
        <v>1.8658540952368301</v>
      </c>
      <c r="F858" s="160">
        <v>0</v>
      </c>
      <c r="G858" s="160">
        <v>2.951613541422748</v>
      </c>
      <c r="H858" s="160">
        <v>2.3324217491846819</v>
      </c>
      <c r="I858" s="160">
        <v>1.9585616504599628E-6</v>
      </c>
      <c r="J858" s="160">
        <v>64.309376138660767</v>
      </c>
      <c r="K858" t="s">
        <v>39</v>
      </c>
      <c r="L858" t="s">
        <v>109</v>
      </c>
      <c r="M858" t="s">
        <v>83</v>
      </c>
      <c r="O858" s="183">
        <f t="shared" si="106"/>
        <v>60</v>
      </c>
      <c r="P858" s="183" t="str">
        <f t="shared" si="107"/>
        <v>*</v>
      </c>
      <c r="Q858" s="183">
        <f t="shared" si="108"/>
        <v>0</v>
      </c>
      <c r="R858" s="183" t="str">
        <f t="shared" si="109"/>
        <v>*</v>
      </c>
      <c r="S858" s="183" t="str">
        <f t="shared" si="110"/>
        <v>*</v>
      </c>
      <c r="T858" s="183" t="str">
        <f t="shared" si="111"/>
        <v>*</v>
      </c>
      <c r="U858" s="183">
        <f t="shared" si="112"/>
        <v>60</v>
      </c>
    </row>
    <row r="859" spans="1:21">
      <c r="A859" s="183" t="str">
        <f t="shared" si="105"/>
        <v>東側ケース⑨馬路村</v>
      </c>
      <c r="B859" t="s">
        <v>20</v>
      </c>
      <c r="C859">
        <v>1013</v>
      </c>
      <c r="D859" s="160">
        <v>15.037617745810945</v>
      </c>
      <c r="E859" s="160">
        <v>0.57227866707171626</v>
      </c>
      <c r="F859" s="160">
        <v>0</v>
      </c>
      <c r="G859" s="160">
        <v>1.4017928768016066</v>
      </c>
      <c r="H859" s="160">
        <v>1.6121298329067808</v>
      </c>
      <c r="I859" s="160">
        <v>2.1235493444029365E-6</v>
      </c>
      <c r="J859" s="160">
        <v>18.051542579068677</v>
      </c>
      <c r="K859" t="s">
        <v>39</v>
      </c>
      <c r="L859" t="s">
        <v>109</v>
      </c>
      <c r="M859" t="s">
        <v>83</v>
      </c>
      <c r="O859" s="183">
        <f t="shared" si="106"/>
        <v>20</v>
      </c>
      <c r="P859" s="183" t="str">
        <f t="shared" si="107"/>
        <v>*</v>
      </c>
      <c r="Q859" s="183">
        <f t="shared" si="108"/>
        <v>0</v>
      </c>
      <c r="R859" s="183" t="str">
        <f t="shared" si="109"/>
        <v>*</v>
      </c>
      <c r="S859" s="183" t="str">
        <f t="shared" si="110"/>
        <v>*</v>
      </c>
      <c r="T859" s="183" t="str">
        <f t="shared" si="111"/>
        <v>*</v>
      </c>
      <c r="U859" s="183">
        <f t="shared" si="112"/>
        <v>20</v>
      </c>
    </row>
    <row r="860" spans="1:21">
      <c r="A860" s="183" t="str">
        <f t="shared" si="105"/>
        <v>東側ケース⑨芸西村</v>
      </c>
      <c r="B860" t="s">
        <v>21</v>
      </c>
      <c r="C860">
        <v>4048</v>
      </c>
      <c r="D860" s="160">
        <v>30.603004689185777</v>
      </c>
      <c r="E860" s="160">
        <v>2.7135961482111375</v>
      </c>
      <c r="F860" s="160">
        <v>3.8345348594731195</v>
      </c>
      <c r="G860" s="160">
        <v>0.28443834787681505</v>
      </c>
      <c r="H860" s="160">
        <v>1.2817441579526971</v>
      </c>
      <c r="I860" s="160">
        <v>1.036088916433885E-5</v>
      </c>
      <c r="J860" s="160">
        <v>36.00373241537757</v>
      </c>
      <c r="K860" t="s">
        <v>39</v>
      </c>
      <c r="L860" t="s">
        <v>109</v>
      </c>
      <c r="M860" t="s">
        <v>83</v>
      </c>
      <c r="O860" s="183">
        <f t="shared" si="106"/>
        <v>30</v>
      </c>
      <c r="P860" s="183" t="str">
        <f t="shared" si="107"/>
        <v>*</v>
      </c>
      <c r="Q860" s="183" t="str">
        <f t="shared" si="108"/>
        <v>*</v>
      </c>
      <c r="R860" s="183" t="str">
        <f t="shared" si="109"/>
        <v>*</v>
      </c>
      <c r="S860" s="183" t="str">
        <f t="shared" si="110"/>
        <v>*</v>
      </c>
      <c r="T860" s="183" t="str">
        <f t="shared" si="111"/>
        <v>*</v>
      </c>
      <c r="U860" s="183">
        <f t="shared" si="112"/>
        <v>40</v>
      </c>
    </row>
    <row r="861" spans="1:21">
      <c r="A861" s="183" t="str">
        <f t="shared" si="105"/>
        <v>東側ケース⑨本山町</v>
      </c>
      <c r="B861" t="s">
        <v>22</v>
      </c>
      <c r="C861">
        <v>4103</v>
      </c>
      <c r="D861" s="160">
        <v>1.0423369835586114E-2</v>
      </c>
      <c r="E861" s="160">
        <v>4.4108634351848398E-2</v>
      </c>
      <c r="F861" s="160">
        <v>0</v>
      </c>
      <c r="G861" s="160">
        <v>4.9365462049604338E-4</v>
      </c>
      <c r="H861" s="160">
        <v>5.4363645136381873E-4</v>
      </c>
      <c r="I861" s="160">
        <v>2.1229339614378621E-6</v>
      </c>
      <c r="J861" s="160">
        <v>1.1462783841407413E-2</v>
      </c>
      <c r="K861" t="s">
        <v>39</v>
      </c>
      <c r="L861" t="s">
        <v>109</v>
      </c>
      <c r="M861" t="s">
        <v>83</v>
      </c>
      <c r="O861" s="183" t="str">
        <f t="shared" si="106"/>
        <v>*</v>
      </c>
      <c r="P861" s="183" t="str">
        <f t="shared" si="107"/>
        <v>*</v>
      </c>
      <c r="Q861" s="183">
        <f t="shared" si="108"/>
        <v>0</v>
      </c>
      <c r="R861" s="183" t="str">
        <f t="shared" si="109"/>
        <v>*</v>
      </c>
      <c r="S861" s="183" t="str">
        <f t="shared" si="110"/>
        <v>*</v>
      </c>
      <c r="T861" s="183" t="str">
        <f t="shared" si="111"/>
        <v>*</v>
      </c>
      <c r="U861" s="183" t="str">
        <f t="shared" si="112"/>
        <v>*</v>
      </c>
    </row>
    <row r="862" spans="1:21">
      <c r="A862" s="183" t="str">
        <f t="shared" si="105"/>
        <v>東側ケース⑨大豊町</v>
      </c>
      <c r="B862" t="s">
        <v>23</v>
      </c>
      <c r="C862">
        <v>4719</v>
      </c>
      <c r="D862" s="160">
        <v>5.1136051100295195</v>
      </c>
      <c r="E862" s="160">
        <v>0.18377833485317788</v>
      </c>
      <c r="F862" s="160">
        <v>0</v>
      </c>
      <c r="G862" s="160">
        <v>0.32947874879314487</v>
      </c>
      <c r="H862" s="160">
        <v>1.1968515933839382E-2</v>
      </c>
      <c r="I862" s="160">
        <v>2.1728781048713718E-6</v>
      </c>
      <c r="J862" s="160">
        <v>5.4550545476346084</v>
      </c>
      <c r="K862" t="s">
        <v>39</v>
      </c>
      <c r="L862" t="s">
        <v>109</v>
      </c>
      <c r="M862" t="s">
        <v>83</v>
      </c>
      <c r="O862" s="183">
        <f t="shared" si="106"/>
        <v>10</v>
      </c>
      <c r="P862" s="183" t="str">
        <f t="shared" si="107"/>
        <v>*</v>
      </c>
      <c r="Q862" s="183">
        <f t="shared" si="108"/>
        <v>0</v>
      </c>
      <c r="R862" s="183" t="str">
        <f t="shared" si="109"/>
        <v>*</v>
      </c>
      <c r="S862" s="183" t="str">
        <f t="shared" si="110"/>
        <v>*</v>
      </c>
      <c r="T862" s="183" t="str">
        <f t="shared" si="111"/>
        <v>*</v>
      </c>
      <c r="U862" s="183">
        <f t="shared" si="112"/>
        <v>10</v>
      </c>
    </row>
    <row r="863" spans="1:21">
      <c r="A863" s="183" t="str">
        <f t="shared" si="105"/>
        <v>東側ケース⑨土佐町</v>
      </c>
      <c r="B863" t="s">
        <v>24</v>
      </c>
      <c r="C863">
        <v>4358</v>
      </c>
      <c r="D863" s="160">
        <v>0</v>
      </c>
      <c r="E863" s="160">
        <v>4.0174927368871176E-2</v>
      </c>
      <c r="F863" s="160">
        <v>0</v>
      </c>
      <c r="G863" s="160">
        <v>1.26402159736871E-31</v>
      </c>
      <c r="H863" s="160">
        <v>4.2056755015387802E-4</v>
      </c>
      <c r="I863" s="160">
        <v>8.7895314886111567E-7</v>
      </c>
      <c r="J863" s="160">
        <v>4.2144650330273913E-4</v>
      </c>
      <c r="K863" t="s">
        <v>39</v>
      </c>
      <c r="L863" t="s">
        <v>109</v>
      </c>
      <c r="M863" t="s">
        <v>83</v>
      </c>
      <c r="O863" s="183">
        <f t="shared" si="106"/>
        <v>0</v>
      </c>
      <c r="P863" s="183" t="str">
        <f t="shared" si="107"/>
        <v>*</v>
      </c>
      <c r="Q863" s="183">
        <f t="shared" si="108"/>
        <v>0</v>
      </c>
      <c r="R863" s="183" t="str">
        <f t="shared" si="109"/>
        <v>*</v>
      </c>
      <c r="S863" s="183" t="str">
        <f t="shared" si="110"/>
        <v>*</v>
      </c>
      <c r="T863" s="183" t="str">
        <f t="shared" si="111"/>
        <v>*</v>
      </c>
      <c r="U863" s="183" t="str">
        <f t="shared" si="112"/>
        <v>*</v>
      </c>
    </row>
    <row r="864" spans="1:21">
      <c r="A864" s="183" t="str">
        <f t="shared" si="105"/>
        <v>東側ケース⑨大川村</v>
      </c>
      <c r="B864" t="s">
        <v>25</v>
      </c>
      <c r="C864">
        <v>411</v>
      </c>
      <c r="D864" s="160">
        <v>1.6478186499831612E-3</v>
      </c>
      <c r="E864" s="160">
        <v>4.4971453765279504E-3</v>
      </c>
      <c r="F864" s="160">
        <v>0</v>
      </c>
      <c r="G864" s="160">
        <v>3.156500157306459E-4</v>
      </c>
      <c r="H864" s="160">
        <v>4.6937552162081006E-5</v>
      </c>
      <c r="I864" s="160">
        <v>2.0899365959808374E-8</v>
      </c>
      <c r="J864" s="160">
        <v>2.0104271172418477E-3</v>
      </c>
      <c r="K864" t="s">
        <v>39</v>
      </c>
      <c r="L864" t="s">
        <v>109</v>
      </c>
      <c r="M864" t="s">
        <v>83</v>
      </c>
      <c r="O864" s="183" t="str">
        <f t="shared" si="106"/>
        <v>*</v>
      </c>
      <c r="P864" s="183" t="str">
        <f t="shared" si="107"/>
        <v>*</v>
      </c>
      <c r="Q864" s="183">
        <f t="shared" si="108"/>
        <v>0</v>
      </c>
      <c r="R864" s="183" t="str">
        <f t="shared" si="109"/>
        <v>*</v>
      </c>
      <c r="S864" s="183" t="str">
        <f t="shared" si="110"/>
        <v>*</v>
      </c>
      <c r="T864" s="183" t="str">
        <f t="shared" si="111"/>
        <v>*</v>
      </c>
      <c r="U864" s="183" t="str">
        <f t="shared" si="112"/>
        <v>*</v>
      </c>
    </row>
    <row r="865" spans="1:21">
      <c r="A865" s="183" t="str">
        <f t="shared" si="105"/>
        <v>東側ケース⑨いの町</v>
      </c>
      <c r="B865" t="s">
        <v>26</v>
      </c>
      <c r="C865">
        <v>25062</v>
      </c>
      <c r="D865" s="160">
        <v>8.1178103905233776</v>
      </c>
      <c r="E865" s="160">
        <v>1.1056795647064295</v>
      </c>
      <c r="F865" s="160">
        <v>0</v>
      </c>
      <c r="G865" s="160">
        <v>0.64914058543532727</v>
      </c>
      <c r="H865" s="160">
        <v>8.1054328577555332E-2</v>
      </c>
      <c r="I865" s="160">
        <v>1.2433944746309874E-5</v>
      </c>
      <c r="J865" s="160">
        <v>8.8480177384810066</v>
      </c>
      <c r="K865" t="s">
        <v>39</v>
      </c>
      <c r="L865" t="s">
        <v>109</v>
      </c>
      <c r="M865" t="s">
        <v>83</v>
      </c>
      <c r="O865" s="183">
        <f t="shared" si="106"/>
        <v>10</v>
      </c>
      <c r="P865" s="183" t="str">
        <f t="shared" si="107"/>
        <v>*</v>
      </c>
      <c r="Q865" s="183">
        <f t="shared" si="108"/>
        <v>0</v>
      </c>
      <c r="R865" s="183" t="str">
        <f t="shared" si="109"/>
        <v>*</v>
      </c>
      <c r="S865" s="183" t="str">
        <f t="shared" si="110"/>
        <v>*</v>
      </c>
      <c r="T865" s="183" t="str">
        <f t="shared" si="111"/>
        <v>*</v>
      </c>
      <c r="U865" s="183">
        <f t="shared" si="112"/>
        <v>10</v>
      </c>
    </row>
    <row r="866" spans="1:21">
      <c r="A866" s="183" t="str">
        <f t="shared" si="105"/>
        <v>東側ケース⑨仁淀川町</v>
      </c>
      <c r="B866" t="s">
        <v>27</v>
      </c>
      <c r="C866">
        <v>6500</v>
      </c>
      <c r="D866" s="160">
        <v>4.2302151459782791E-2</v>
      </c>
      <c r="E866" s="160">
        <v>8.284557224601577E-2</v>
      </c>
      <c r="F866" s="160">
        <v>0</v>
      </c>
      <c r="G866" s="160">
        <v>3.0803597941690369E-3</v>
      </c>
      <c r="H866" s="160">
        <v>6.715464904362312E-4</v>
      </c>
      <c r="I866" s="160">
        <v>1.7657546305016901E-6</v>
      </c>
      <c r="J866" s="160">
        <v>4.6055823499018558E-2</v>
      </c>
      <c r="K866" t="s">
        <v>39</v>
      </c>
      <c r="L866" t="s">
        <v>109</v>
      </c>
      <c r="M866" t="s">
        <v>83</v>
      </c>
      <c r="O866" s="183" t="str">
        <f t="shared" si="106"/>
        <v>*</v>
      </c>
      <c r="P866" s="183" t="str">
        <f t="shared" si="107"/>
        <v>*</v>
      </c>
      <c r="Q866" s="183">
        <f t="shared" si="108"/>
        <v>0</v>
      </c>
      <c r="R866" s="183" t="str">
        <f t="shared" si="109"/>
        <v>*</v>
      </c>
      <c r="S866" s="183" t="str">
        <f t="shared" si="110"/>
        <v>*</v>
      </c>
      <c r="T866" s="183" t="str">
        <f t="shared" si="111"/>
        <v>*</v>
      </c>
      <c r="U866" s="183" t="str">
        <f t="shared" si="112"/>
        <v>*</v>
      </c>
    </row>
    <row r="867" spans="1:21">
      <c r="A867" s="183" t="str">
        <f t="shared" si="105"/>
        <v>東側ケース⑨中土佐町</v>
      </c>
      <c r="B867" t="s">
        <v>28</v>
      </c>
      <c r="C867">
        <v>7584</v>
      </c>
      <c r="D867" s="160">
        <v>35.075077587018271</v>
      </c>
      <c r="E867" s="160">
        <v>1.560864180847565</v>
      </c>
      <c r="F867" s="160">
        <v>1669.9498252996357</v>
      </c>
      <c r="G867" s="160">
        <v>0.80336433363962245</v>
      </c>
      <c r="H867" s="160">
        <v>2.5981126676409128</v>
      </c>
      <c r="I867" s="160">
        <v>6.0170445319726861E-6</v>
      </c>
      <c r="J867" s="160">
        <v>1708.426385904979</v>
      </c>
      <c r="K867" t="s">
        <v>39</v>
      </c>
      <c r="L867" t="s">
        <v>109</v>
      </c>
      <c r="M867" t="s">
        <v>83</v>
      </c>
      <c r="O867" s="183">
        <f t="shared" si="106"/>
        <v>40</v>
      </c>
      <c r="P867" s="183" t="str">
        <f t="shared" si="107"/>
        <v>*</v>
      </c>
      <c r="Q867" s="183">
        <f t="shared" si="108"/>
        <v>1700</v>
      </c>
      <c r="R867" s="183" t="str">
        <f t="shared" si="109"/>
        <v>*</v>
      </c>
      <c r="S867" s="183" t="str">
        <f t="shared" si="110"/>
        <v>*</v>
      </c>
      <c r="T867" s="183" t="str">
        <f t="shared" si="111"/>
        <v>*</v>
      </c>
      <c r="U867" s="183">
        <f t="shared" si="112"/>
        <v>1700</v>
      </c>
    </row>
    <row r="868" spans="1:21">
      <c r="A868" s="183" t="str">
        <f t="shared" si="105"/>
        <v>東側ケース⑨佐川町</v>
      </c>
      <c r="B868" t="s">
        <v>29</v>
      </c>
      <c r="C868">
        <v>13951</v>
      </c>
      <c r="D868" s="160">
        <v>20.909046269643575</v>
      </c>
      <c r="E868" s="160">
        <v>1.3546637136493895</v>
      </c>
      <c r="F868" s="160">
        <v>0</v>
      </c>
      <c r="G868" s="160">
        <v>0.28818135732375821</v>
      </c>
      <c r="H868" s="160">
        <v>0.23522220996318594</v>
      </c>
      <c r="I868" s="160">
        <v>2.0584867053183498E-5</v>
      </c>
      <c r="J868" s="160">
        <v>21.432470421797571</v>
      </c>
      <c r="K868" t="s">
        <v>39</v>
      </c>
      <c r="L868" t="s">
        <v>109</v>
      </c>
      <c r="M868" t="s">
        <v>83</v>
      </c>
      <c r="O868" s="183">
        <f t="shared" si="106"/>
        <v>20</v>
      </c>
      <c r="P868" s="183" t="str">
        <f t="shared" si="107"/>
        <v>*</v>
      </c>
      <c r="Q868" s="183">
        <f t="shared" si="108"/>
        <v>0</v>
      </c>
      <c r="R868" s="183" t="str">
        <f t="shared" si="109"/>
        <v>*</v>
      </c>
      <c r="S868" s="183" t="str">
        <f t="shared" si="110"/>
        <v>*</v>
      </c>
      <c r="T868" s="183" t="str">
        <f t="shared" si="111"/>
        <v>*</v>
      </c>
      <c r="U868" s="183">
        <f t="shared" si="112"/>
        <v>20</v>
      </c>
    </row>
    <row r="869" spans="1:21">
      <c r="A869" s="183" t="str">
        <f t="shared" si="105"/>
        <v>東側ケース⑨越知町</v>
      </c>
      <c r="B869" t="s">
        <v>30</v>
      </c>
      <c r="C869">
        <v>6374</v>
      </c>
      <c r="D869" s="160">
        <v>1.0306917574070313</v>
      </c>
      <c r="E869" s="160">
        <v>0.20809284009199483</v>
      </c>
      <c r="F869" s="160">
        <v>0</v>
      </c>
      <c r="G869" s="160">
        <v>3.1087332997449112E-2</v>
      </c>
      <c r="H869" s="160">
        <v>1.4767625255020281E-3</v>
      </c>
      <c r="I869" s="160">
        <v>4.1204292654029566E-6</v>
      </c>
      <c r="J869" s="160">
        <v>1.0632599733592478</v>
      </c>
      <c r="K869" t="s">
        <v>39</v>
      </c>
      <c r="L869" t="s">
        <v>109</v>
      </c>
      <c r="M869" t="s">
        <v>83</v>
      </c>
      <c r="O869" s="183" t="str">
        <f t="shared" si="106"/>
        <v>*</v>
      </c>
      <c r="P869" s="183" t="str">
        <f t="shared" si="107"/>
        <v>*</v>
      </c>
      <c r="Q869" s="183">
        <f t="shared" si="108"/>
        <v>0</v>
      </c>
      <c r="R869" s="183" t="str">
        <f t="shared" si="109"/>
        <v>*</v>
      </c>
      <c r="S869" s="183" t="str">
        <f t="shared" si="110"/>
        <v>*</v>
      </c>
      <c r="T869" s="183" t="str">
        <f t="shared" si="111"/>
        <v>*</v>
      </c>
      <c r="U869" s="183" t="str">
        <f t="shared" si="112"/>
        <v>*</v>
      </c>
    </row>
    <row r="870" spans="1:21">
      <c r="A870" s="183" t="str">
        <f t="shared" si="105"/>
        <v>東側ケース⑨檮原町</v>
      </c>
      <c r="B870" t="s">
        <v>31</v>
      </c>
      <c r="C870">
        <v>3984</v>
      </c>
      <c r="D870" s="160">
        <v>1.8287224279617052E-3</v>
      </c>
      <c r="E870" s="160">
        <v>6.0928084105274519E-2</v>
      </c>
      <c r="F870" s="160">
        <v>0</v>
      </c>
      <c r="G870" s="160">
        <v>9.569445501285968E-4</v>
      </c>
      <c r="H870" s="160">
        <v>3.6367006959415137E-4</v>
      </c>
      <c r="I870" s="160">
        <v>1.0639938110039787E-6</v>
      </c>
      <c r="J870" s="160">
        <v>3.150401041495457E-3</v>
      </c>
      <c r="K870" t="s">
        <v>39</v>
      </c>
      <c r="L870" t="s">
        <v>109</v>
      </c>
      <c r="M870" t="s">
        <v>83</v>
      </c>
      <c r="O870" s="183" t="str">
        <f t="shared" si="106"/>
        <v>*</v>
      </c>
      <c r="P870" s="183" t="str">
        <f t="shared" si="107"/>
        <v>*</v>
      </c>
      <c r="Q870" s="183">
        <f t="shared" si="108"/>
        <v>0</v>
      </c>
      <c r="R870" s="183" t="str">
        <f t="shared" si="109"/>
        <v>*</v>
      </c>
      <c r="S870" s="183" t="str">
        <f t="shared" si="110"/>
        <v>*</v>
      </c>
      <c r="T870" s="183" t="str">
        <f t="shared" si="111"/>
        <v>*</v>
      </c>
      <c r="U870" s="183" t="str">
        <f t="shared" si="112"/>
        <v>*</v>
      </c>
    </row>
    <row r="871" spans="1:21">
      <c r="A871" s="183" t="str">
        <f t="shared" si="105"/>
        <v>東側ケース⑨日高村</v>
      </c>
      <c r="B871" t="s">
        <v>32</v>
      </c>
      <c r="C871">
        <v>5447</v>
      </c>
      <c r="D871" s="160">
        <v>0.9021545309865544</v>
      </c>
      <c r="E871" s="160">
        <v>0.18784040912849148</v>
      </c>
      <c r="F871" s="160">
        <v>0</v>
      </c>
      <c r="G871" s="160">
        <v>8.1911556771262911E-2</v>
      </c>
      <c r="H871" s="160">
        <v>1.6217483842857544E-3</v>
      </c>
      <c r="I871" s="160">
        <v>2.8786228182179033E-6</v>
      </c>
      <c r="J871" s="160">
        <v>0.98569071476492132</v>
      </c>
      <c r="K871" t="s">
        <v>39</v>
      </c>
      <c r="L871" t="s">
        <v>109</v>
      </c>
      <c r="M871" t="s">
        <v>83</v>
      </c>
      <c r="O871" s="183" t="str">
        <f t="shared" si="106"/>
        <v>*</v>
      </c>
      <c r="P871" s="183" t="str">
        <f t="shared" si="107"/>
        <v>*</v>
      </c>
      <c r="Q871" s="183">
        <f t="shared" si="108"/>
        <v>0</v>
      </c>
      <c r="R871" s="183" t="str">
        <f t="shared" si="109"/>
        <v>*</v>
      </c>
      <c r="S871" s="183" t="str">
        <f t="shared" si="110"/>
        <v>*</v>
      </c>
      <c r="T871" s="183" t="str">
        <f t="shared" si="111"/>
        <v>*</v>
      </c>
      <c r="U871" s="183" t="str">
        <f t="shared" si="112"/>
        <v>*</v>
      </c>
    </row>
    <row r="872" spans="1:21">
      <c r="A872" s="183" t="str">
        <f t="shared" si="105"/>
        <v>東側ケース⑨津野町</v>
      </c>
      <c r="B872" t="s">
        <v>33</v>
      </c>
      <c r="C872">
        <v>6407</v>
      </c>
      <c r="D872" s="160">
        <v>5.4050548253852364</v>
      </c>
      <c r="E872" s="160">
        <v>0.30324903587311441</v>
      </c>
      <c r="F872" s="160">
        <v>0</v>
      </c>
      <c r="G872" s="160">
        <v>0.24579575394552128</v>
      </c>
      <c r="H872" s="160">
        <v>2.5836401021038242E-2</v>
      </c>
      <c r="I872" s="160">
        <v>3.9681728631912489E-6</v>
      </c>
      <c r="J872" s="160">
        <v>5.6766909485246595</v>
      </c>
      <c r="K872" t="s">
        <v>39</v>
      </c>
      <c r="L872" t="s">
        <v>109</v>
      </c>
      <c r="M872" t="s">
        <v>83</v>
      </c>
      <c r="O872" s="183">
        <f t="shared" si="106"/>
        <v>10</v>
      </c>
      <c r="P872" s="183" t="str">
        <f t="shared" si="107"/>
        <v>*</v>
      </c>
      <c r="Q872" s="183">
        <f t="shared" si="108"/>
        <v>0</v>
      </c>
      <c r="R872" s="183" t="str">
        <f t="shared" si="109"/>
        <v>*</v>
      </c>
      <c r="S872" s="183" t="str">
        <f t="shared" si="110"/>
        <v>*</v>
      </c>
      <c r="T872" s="183" t="str">
        <f t="shared" si="111"/>
        <v>*</v>
      </c>
      <c r="U872" s="183">
        <f t="shared" si="112"/>
        <v>10</v>
      </c>
    </row>
    <row r="873" spans="1:21">
      <c r="A873" s="183" t="str">
        <f t="shared" si="105"/>
        <v>東側ケース⑨四万十町</v>
      </c>
      <c r="B873" t="s">
        <v>34</v>
      </c>
      <c r="C873">
        <v>18733</v>
      </c>
      <c r="D873" s="160">
        <v>96.970095928489926</v>
      </c>
      <c r="E873" s="160">
        <v>4.0345897211916641</v>
      </c>
      <c r="F873" s="160">
        <v>313.80805717487794</v>
      </c>
      <c r="G873" s="160">
        <v>2.2501220807258728</v>
      </c>
      <c r="H873" s="160">
        <v>1.3042225302190622</v>
      </c>
      <c r="I873" s="160">
        <v>1.4584220050932884E-5</v>
      </c>
      <c r="J873" s="160">
        <v>414.33251229853283</v>
      </c>
      <c r="K873" t="s">
        <v>39</v>
      </c>
      <c r="L873" t="s">
        <v>109</v>
      </c>
      <c r="M873" t="s">
        <v>83</v>
      </c>
      <c r="O873" s="183">
        <f t="shared" si="106"/>
        <v>100</v>
      </c>
      <c r="P873" s="183" t="str">
        <f t="shared" si="107"/>
        <v>*</v>
      </c>
      <c r="Q873" s="183">
        <f t="shared" si="108"/>
        <v>310</v>
      </c>
      <c r="R873" s="183" t="str">
        <f t="shared" si="109"/>
        <v>*</v>
      </c>
      <c r="S873" s="183" t="str">
        <f t="shared" si="110"/>
        <v>*</v>
      </c>
      <c r="T873" s="183" t="str">
        <f t="shared" si="111"/>
        <v>*</v>
      </c>
      <c r="U873" s="183">
        <f t="shared" si="112"/>
        <v>410</v>
      </c>
    </row>
    <row r="874" spans="1:21">
      <c r="A874" s="183" t="str">
        <f t="shared" si="105"/>
        <v>東側ケース⑨大月町</v>
      </c>
      <c r="B874" t="s">
        <v>35</v>
      </c>
      <c r="C874">
        <v>5783</v>
      </c>
      <c r="D874" s="160">
        <v>0.51789014750757134</v>
      </c>
      <c r="E874" s="160">
        <v>0.22271995024860441</v>
      </c>
      <c r="F874" s="160">
        <v>361.83522700724438</v>
      </c>
      <c r="G874" s="160">
        <v>7.3158215086869274E-2</v>
      </c>
      <c r="H874" s="160">
        <v>1.1014717219104927E-2</v>
      </c>
      <c r="I874" s="160">
        <v>1.2102058221620643E-6</v>
      </c>
      <c r="J874" s="160">
        <v>362.43729129726376</v>
      </c>
      <c r="K874" t="s">
        <v>39</v>
      </c>
      <c r="L874" t="s">
        <v>109</v>
      </c>
      <c r="M874" t="s">
        <v>83</v>
      </c>
      <c r="O874" s="183" t="str">
        <f t="shared" si="106"/>
        <v>*</v>
      </c>
      <c r="P874" s="183" t="str">
        <f t="shared" si="107"/>
        <v>*</v>
      </c>
      <c r="Q874" s="183">
        <f t="shared" si="108"/>
        <v>360</v>
      </c>
      <c r="R874" s="183" t="str">
        <f t="shared" si="109"/>
        <v>*</v>
      </c>
      <c r="S874" s="183" t="str">
        <f t="shared" si="110"/>
        <v>*</v>
      </c>
      <c r="T874" s="183" t="str">
        <f t="shared" si="111"/>
        <v>*</v>
      </c>
      <c r="U874" s="183">
        <f t="shared" si="112"/>
        <v>360</v>
      </c>
    </row>
    <row r="875" spans="1:21">
      <c r="A875" s="183" t="str">
        <f t="shared" si="105"/>
        <v>東側ケース⑨三原村</v>
      </c>
      <c r="B875" t="s">
        <v>36</v>
      </c>
      <c r="C875">
        <v>1681</v>
      </c>
      <c r="D875" s="160">
        <v>1.6472924433704479</v>
      </c>
      <c r="E875" s="160">
        <v>0.14907017506323358</v>
      </c>
      <c r="F875" s="160">
        <v>0</v>
      </c>
      <c r="G875" s="160">
        <v>6.4098519096149845E-2</v>
      </c>
      <c r="H875" s="160">
        <v>1.5510667904459948E-2</v>
      </c>
      <c r="I875" s="160">
        <v>1.0341267511252926E-6</v>
      </c>
      <c r="J875" s="160">
        <v>1.7269026644978087</v>
      </c>
      <c r="K875" t="s">
        <v>39</v>
      </c>
      <c r="L875" t="s">
        <v>109</v>
      </c>
      <c r="M875" t="s">
        <v>83</v>
      </c>
      <c r="O875" s="183" t="str">
        <f t="shared" si="106"/>
        <v>*</v>
      </c>
      <c r="P875" s="183" t="str">
        <f t="shared" si="107"/>
        <v>*</v>
      </c>
      <c r="Q875" s="183">
        <f t="shared" si="108"/>
        <v>0</v>
      </c>
      <c r="R875" s="183" t="str">
        <f t="shared" si="109"/>
        <v>*</v>
      </c>
      <c r="S875" s="183" t="str">
        <f t="shared" si="110"/>
        <v>*</v>
      </c>
      <c r="T875" s="183" t="str">
        <f t="shared" si="111"/>
        <v>*</v>
      </c>
      <c r="U875" s="183" t="str">
        <f t="shared" si="112"/>
        <v>*</v>
      </c>
    </row>
    <row r="876" spans="1:21">
      <c r="A876" s="183" t="str">
        <f t="shared" si="105"/>
        <v>東側ケース⑨黒潮町</v>
      </c>
      <c r="B876" t="s">
        <v>37</v>
      </c>
      <c r="C876">
        <v>12366</v>
      </c>
      <c r="D876" s="160">
        <v>129.62812595594306</v>
      </c>
      <c r="E876" s="160">
        <v>6.079914432749197</v>
      </c>
      <c r="F876" s="160">
        <v>1459.6778866077527</v>
      </c>
      <c r="G876" s="160">
        <v>4.4057701358867458</v>
      </c>
      <c r="H876" s="160">
        <v>4.6537981980360037</v>
      </c>
      <c r="I876" s="160">
        <v>2.7609825429010248E-5</v>
      </c>
      <c r="J876" s="160">
        <v>1598.3656085074438</v>
      </c>
      <c r="K876" t="s">
        <v>39</v>
      </c>
      <c r="L876" t="s">
        <v>109</v>
      </c>
      <c r="M876" t="s">
        <v>83</v>
      </c>
      <c r="O876" s="183">
        <f t="shared" si="106"/>
        <v>130</v>
      </c>
      <c r="P876" s="183">
        <f t="shared" si="107"/>
        <v>10</v>
      </c>
      <c r="Q876" s="183">
        <f t="shared" si="108"/>
        <v>1500</v>
      </c>
      <c r="R876" s="183" t="str">
        <f t="shared" si="109"/>
        <v>*</v>
      </c>
      <c r="S876" s="183" t="str">
        <f t="shared" si="110"/>
        <v>*</v>
      </c>
      <c r="T876" s="183" t="str">
        <f t="shared" si="111"/>
        <v>*</v>
      </c>
      <c r="U876" s="183">
        <f t="shared" si="112"/>
        <v>1600</v>
      </c>
    </row>
    <row r="877" spans="1:21">
      <c r="A877" s="183" t="str">
        <f t="shared" si="105"/>
        <v>東側ケース⑨合計</v>
      </c>
      <c r="B877" t="s">
        <v>84</v>
      </c>
      <c r="C877">
        <v>764456</v>
      </c>
      <c r="D877" s="160">
        <v>3101.6230009645087</v>
      </c>
      <c r="E877" s="160">
        <v>184.94172304669195</v>
      </c>
      <c r="F877" s="160">
        <v>27028.638075381419</v>
      </c>
      <c r="G877" s="160">
        <v>70.543090632172678</v>
      </c>
      <c r="H877" s="160">
        <v>413.06961104660405</v>
      </c>
      <c r="I877" s="160">
        <v>1.5940931650339758E-3</v>
      </c>
      <c r="J877" s="160">
        <v>30613.875372117865</v>
      </c>
      <c r="K877" t="s">
        <v>39</v>
      </c>
      <c r="L877" t="s">
        <v>109</v>
      </c>
      <c r="M877" t="s">
        <v>83</v>
      </c>
      <c r="O877" s="183">
        <f t="shared" si="106"/>
        <v>3100</v>
      </c>
      <c r="P877" s="183">
        <f t="shared" si="107"/>
        <v>180</v>
      </c>
      <c r="Q877" s="183">
        <f t="shared" si="108"/>
        <v>27000</v>
      </c>
      <c r="R877" s="183">
        <f t="shared" si="109"/>
        <v>70</v>
      </c>
      <c r="S877" s="183">
        <f t="shared" si="110"/>
        <v>410</v>
      </c>
      <c r="T877" s="183" t="str">
        <f t="shared" si="111"/>
        <v>*</v>
      </c>
      <c r="U877" s="183">
        <f t="shared" si="112"/>
        <v>31000</v>
      </c>
    </row>
    <row r="878" spans="1:21">
      <c r="A878" s="183" t="str">
        <f t="shared" si="105"/>
        <v>東側ケース⑨0</v>
      </c>
      <c r="B878">
        <v>0</v>
      </c>
      <c r="C878">
        <v>0</v>
      </c>
      <c r="D878" s="160">
        <v>0</v>
      </c>
      <c r="E878" s="160">
        <v>0</v>
      </c>
      <c r="F878" s="160">
        <v>0</v>
      </c>
      <c r="G878" s="160">
        <v>0</v>
      </c>
      <c r="H878" s="160">
        <v>0</v>
      </c>
      <c r="I878" s="160">
        <v>0</v>
      </c>
      <c r="J878" s="160">
        <v>0</v>
      </c>
      <c r="K878" t="s">
        <v>39</v>
      </c>
      <c r="L878" t="s">
        <v>109</v>
      </c>
      <c r="M878">
        <v>0</v>
      </c>
      <c r="O878" s="183">
        <f t="shared" si="106"/>
        <v>0</v>
      </c>
      <c r="P878" s="183">
        <f t="shared" si="107"/>
        <v>0</v>
      </c>
      <c r="Q878" s="183">
        <f t="shared" si="108"/>
        <v>0</v>
      </c>
      <c r="R878" s="183">
        <f t="shared" si="109"/>
        <v>0</v>
      </c>
      <c r="S878" s="183">
        <f t="shared" si="110"/>
        <v>0</v>
      </c>
      <c r="T878" s="183">
        <f t="shared" si="111"/>
        <v>0</v>
      </c>
      <c r="U878" s="183">
        <f t="shared" si="112"/>
        <v>0</v>
      </c>
    </row>
    <row r="879" spans="1:21">
      <c r="A879" s="183" t="str">
        <f t="shared" si="105"/>
        <v>東側ケース⑨死者数</v>
      </c>
      <c r="B879" t="s">
        <v>80</v>
      </c>
      <c r="C879">
        <v>0</v>
      </c>
      <c r="D879" s="160">
        <v>0</v>
      </c>
      <c r="E879" s="160">
        <v>0</v>
      </c>
      <c r="F879" s="160">
        <v>0</v>
      </c>
      <c r="G879" s="160">
        <v>0</v>
      </c>
      <c r="H879" s="160">
        <v>0</v>
      </c>
      <c r="I879" s="160">
        <v>0</v>
      </c>
      <c r="J879" s="160">
        <v>0</v>
      </c>
      <c r="K879" t="s">
        <v>39</v>
      </c>
      <c r="L879" t="s">
        <v>109</v>
      </c>
      <c r="M879">
        <v>0</v>
      </c>
      <c r="O879" s="183">
        <f t="shared" si="106"/>
        <v>0</v>
      </c>
      <c r="P879" s="183">
        <f t="shared" si="107"/>
        <v>0</v>
      </c>
      <c r="Q879" s="183">
        <f t="shared" si="108"/>
        <v>0</v>
      </c>
      <c r="R879" s="183">
        <f t="shared" si="109"/>
        <v>0</v>
      </c>
      <c r="S879" s="183">
        <f t="shared" si="110"/>
        <v>0</v>
      </c>
      <c r="T879" s="183">
        <f t="shared" si="111"/>
        <v>0</v>
      </c>
      <c r="U879" s="183">
        <f t="shared" si="112"/>
        <v>0</v>
      </c>
    </row>
    <row r="880" spans="1:21">
      <c r="A880" s="183" t="str">
        <f t="shared" si="105"/>
        <v>東側ケース⑨地震動：東側ケース、津波ケース⑨、夏12時、早期避難率20%</v>
      </c>
      <c r="B880" t="s">
        <v>110</v>
      </c>
      <c r="C880">
        <v>0</v>
      </c>
      <c r="D880" s="160">
        <v>0</v>
      </c>
      <c r="E880" s="160">
        <v>0</v>
      </c>
      <c r="F880" s="160">
        <v>0</v>
      </c>
      <c r="G880" s="160">
        <v>0</v>
      </c>
      <c r="H880" s="160">
        <v>0</v>
      </c>
      <c r="I880" s="160">
        <v>0</v>
      </c>
      <c r="J880" s="160">
        <v>0</v>
      </c>
      <c r="K880" t="s">
        <v>39</v>
      </c>
      <c r="L880" t="s">
        <v>109</v>
      </c>
      <c r="M880">
        <v>0</v>
      </c>
      <c r="O880" s="183">
        <f t="shared" si="106"/>
        <v>0</v>
      </c>
      <c r="P880" s="183">
        <f t="shared" si="107"/>
        <v>0</v>
      </c>
      <c r="Q880" s="183">
        <f t="shared" si="108"/>
        <v>0</v>
      </c>
      <c r="R880" s="183">
        <f t="shared" si="109"/>
        <v>0</v>
      </c>
      <c r="S880" s="183">
        <f t="shared" si="110"/>
        <v>0</v>
      </c>
      <c r="T880" s="183">
        <f t="shared" si="111"/>
        <v>0</v>
      </c>
      <c r="U880" s="183">
        <f t="shared" si="112"/>
        <v>0</v>
      </c>
    </row>
    <row r="881" spans="1:21">
      <c r="A881" s="183" t="str">
        <f t="shared" si="105"/>
        <v>東側ケース⑨市町村名</v>
      </c>
      <c r="B881" t="s">
        <v>86</v>
      </c>
      <c r="C881" t="s">
        <v>87</v>
      </c>
      <c r="D881" s="160" t="s">
        <v>88</v>
      </c>
      <c r="E881" s="160">
        <v>0</v>
      </c>
      <c r="F881" s="160" t="s">
        <v>89</v>
      </c>
      <c r="G881" s="160" t="s">
        <v>90</v>
      </c>
      <c r="H881" s="160" t="s">
        <v>91</v>
      </c>
      <c r="I881" s="160" t="s">
        <v>92</v>
      </c>
      <c r="J881" s="160" t="s">
        <v>84</v>
      </c>
      <c r="K881" t="s">
        <v>39</v>
      </c>
      <c r="L881" t="s">
        <v>109</v>
      </c>
      <c r="M881">
        <v>0</v>
      </c>
      <c r="O881" s="183" t="e">
        <f t="shared" si="106"/>
        <v>#VALUE!</v>
      </c>
      <c r="P881" s="183">
        <f t="shared" si="107"/>
        <v>0</v>
      </c>
      <c r="Q881" s="183" t="e">
        <f t="shared" si="108"/>
        <v>#VALUE!</v>
      </c>
      <c r="R881" s="183" t="e">
        <f t="shared" si="109"/>
        <v>#VALUE!</v>
      </c>
      <c r="S881" s="183" t="e">
        <f t="shared" si="110"/>
        <v>#VALUE!</v>
      </c>
      <c r="T881" s="183" t="e">
        <f t="shared" si="111"/>
        <v>#VALUE!</v>
      </c>
      <c r="U881" s="183" t="e">
        <f t="shared" si="112"/>
        <v>#VALUE!</v>
      </c>
    </row>
    <row r="882" spans="1:21">
      <c r="A882" s="183" t="str">
        <f t="shared" si="105"/>
        <v>東側ケース⑨0</v>
      </c>
      <c r="B882">
        <v>0</v>
      </c>
      <c r="C882">
        <v>0</v>
      </c>
      <c r="D882" s="160">
        <v>0</v>
      </c>
      <c r="E882" s="160" t="s">
        <v>93</v>
      </c>
      <c r="F882" s="160">
        <v>0</v>
      </c>
      <c r="G882" s="160">
        <v>0</v>
      </c>
      <c r="H882" s="160">
        <v>0</v>
      </c>
      <c r="I882" s="160">
        <v>0</v>
      </c>
      <c r="J882" s="160">
        <v>0</v>
      </c>
      <c r="K882" t="s">
        <v>39</v>
      </c>
      <c r="L882" t="s">
        <v>109</v>
      </c>
      <c r="M882">
        <v>0</v>
      </c>
      <c r="O882" s="183">
        <f t="shared" si="106"/>
        <v>0</v>
      </c>
      <c r="P882" s="183" t="e">
        <f t="shared" si="107"/>
        <v>#VALUE!</v>
      </c>
      <c r="Q882" s="183">
        <f t="shared" si="108"/>
        <v>0</v>
      </c>
      <c r="R882" s="183">
        <f t="shared" si="109"/>
        <v>0</v>
      </c>
      <c r="S882" s="183">
        <f t="shared" si="110"/>
        <v>0</v>
      </c>
      <c r="T882" s="183">
        <f t="shared" si="111"/>
        <v>0</v>
      </c>
      <c r="U882" s="183">
        <f t="shared" si="112"/>
        <v>0</v>
      </c>
    </row>
    <row r="883" spans="1:21">
      <c r="A883" s="183" t="str">
        <f t="shared" si="105"/>
        <v>東側ケース⑨0</v>
      </c>
      <c r="B883">
        <v>0</v>
      </c>
      <c r="C883">
        <v>0</v>
      </c>
      <c r="D883" s="160">
        <v>0</v>
      </c>
      <c r="E883" s="160">
        <v>0</v>
      </c>
      <c r="F883" s="160">
        <v>0</v>
      </c>
      <c r="G883" s="160">
        <v>0</v>
      </c>
      <c r="H883" s="160">
        <v>0</v>
      </c>
      <c r="I883" s="160">
        <v>0</v>
      </c>
      <c r="J883" s="160">
        <v>0</v>
      </c>
      <c r="K883" t="s">
        <v>39</v>
      </c>
      <c r="L883" t="s">
        <v>109</v>
      </c>
      <c r="M883">
        <v>0</v>
      </c>
      <c r="O883" s="183">
        <f t="shared" si="106"/>
        <v>0</v>
      </c>
      <c r="P883" s="183">
        <f t="shared" si="107"/>
        <v>0</v>
      </c>
      <c r="Q883" s="183">
        <f t="shared" si="108"/>
        <v>0</v>
      </c>
      <c r="R883" s="183">
        <f t="shared" si="109"/>
        <v>0</v>
      </c>
      <c r="S883" s="183">
        <f t="shared" si="110"/>
        <v>0</v>
      </c>
      <c r="T883" s="183">
        <f t="shared" si="111"/>
        <v>0</v>
      </c>
      <c r="U883" s="183">
        <f t="shared" si="112"/>
        <v>0</v>
      </c>
    </row>
    <row r="884" spans="1:21">
      <c r="A884" s="183" t="str">
        <f t="shared" si="105"/>
        <v>東側ケース⑨0</v>
      </c>
      <c r="B884">
        <v>0</v>
      </c>
      <c r="C884">
        <v>0</v>
      </c>
      <c r="D884" s="160">
        <v>0</v>
      </c>
      <c r="E884" s="160">
        <v>0</v>
      </c>
      <c r="F884" s="160">
        <v>0</v>
      </c>
      <c r="G884" s="160">
        <v>0</v>
      </c>
      <c r="H884" s="160">
        <v>0</v>
      </c>
      <c r="I884" s="160">
        <v>0</v>
      </c>
      <c r="J884" s="160">
        <v>0</v>
      </c>
      <c r="K884" t="s">
        <v>39</v>
      </c>
      <c r="L884" t="s">
        <v>109</v>
      </c>
      <c r="M884">
        <v>0</v>
      </c>
      <c r="O884" s="183">
        <f t="shared" si="106"/>
        <v>0</v>
      </c>
      <c r="P884" s="183">
        <f t="shared" si="107"/>
        <v>0</v>
      </c>
      <c r="Q884" s="183">
        <f t="shared" si="108"/>
        <v>0</v>
      </c>
      <c r="R884" s="183">
        <f t="shared" si="109"/>
        <v>0</v>
      </c>
      <c r="S884" s="183">
        <f t="shared" si="110"/>
        <v>0</v>
      </c>
      <c r="T884" s="183">
        <f t="shared" si="111"/>
        <v>0</v>
      </c>
      <c r="U884" s="183">
        <f t="shared" si="112"/>
        <v>0</v>
      </c>
    </row>
    <row r="885" spans="1:21">
      <c r="A885" s="183" t="str">
        <f t="shared" si="105"/>
        <v>東側ケース⑨高知市</v>
      </c>
      <c r="B885" t="s">
        <v>4</v>
      </c>
      <c r="C885">
        <v>353217</v>
      </c>
      <c r="D885" s="160">
        <v>653.16519632728648</v>
      </c>
      <c r="E885" s="160">
        <v>38.603151701811569</v>
      </c>
      <c r="F885" s="160">
        <v>2905.8554905755109</v>
      </c>
      <c r="G885" s="160">
        <v>9.6410022052016071</v>
      </c>
      <c r="H885" s="160">
        <v>27.861173027201662</v>
      </c>
      <c r="I885" s="160">
        <v>0.60520760860030032</v>
      </c>
      <c r="J885" s="160">
        <v>3597.128069743801</v>
      </c>
      <c r="K885" t="s">
        <v>39</v>
      </c>
      <c r="L885" t="s">
        <v>109</v>
      </c>
      <c r="M885" t="s">
        <v>94</v>
      </c>
      <c r="O885" s="183">
        <f t="shared" si="106"/>
        <v>650</v>
      </c>
      <c r="P885" s="183">
        <f t="shared" si="107"/>
        <v>40</v>
      </c>
      <c r="Q885" s="183">
        <f t="shared" si="108"/>
        <v>2900</v>
      </c>
      <c r="R885" s="183">
        <f t="shared" si="109"/>
        <v>10</v>
      </c>
      <c r="S885" s="183">
        <f t="shared" si="110"/>
        <v>30</v>
      </c>
      <c r="T885" s="183" t="str">
        <f t="shared" si="111"/>
        <v>*</v>
      </c>
      <c r="U885" s="183">
        <f t="shared" si="112"/>
        <v>3600</v>
      </c>
    </row>
    <row r="886" spans="1:21">
      <c r="A886" s="183" t="str">
        <f t="shared" si="105"/>
        <v>東側ケース⑨室戸市</v>
      </c>
      <c r="B886" t="s">
        <v>5</v>
      </c>
      <c r="C886">
        <v>14904</v>
      </c>
      <c r="D886" s="160">
        <v>449.73779078022312</v>
      </c>
      <c r="E886" s="160">
        <v>12.521370573120491</v>
      </c>
      <c r="F886" s="160">
        <v>2086.7589023121986</v>
      </c>
      <c r="G886" s="160">
        <v>11.919444802993336</v>
      </c>
      <c r="H886" s="160">
        <v>123.35840031859594</v>
      </c>
      <c r="I886" s="160">
        <v>2.3512900343468073E-2</v>
      </c>
      <c r="J886" s="160">
        <v>2671.7980511143551</v>
      </c>
      <c r="K886" t="s">
        <v>39</v>
      </c>
      <c r="L886" t="s">
        <v>109</v>
      </c>
      <c r="M886" t="s">
        <v>94</v>
      </c>
      <c r="O886" s="183">
        <f t="shared" si="106"/>
        <v>450</v>
      </c>
      <c r="P886" s="183">
        <f t="shared" si="107"/>
        <v>10</v>
      </c>
      <c r="Q886" s="183">
        <f t="shared" si="108"/>
        <v>2100</v>
      </c>
      <c r="R886" s="183">
        <f t="shared" si="109"/>
        <v>10</v>
      </c>
      <c r="S886" s="183">
        <f t="shared" si="110"/>
        <v>120</v>
      </c>
      <c r="T886" s="183" t="str">
        <f t="shared" si="111"/>
        <v>*</v>
      </c>
      <c r="U886" s="183">
        <f t="shared" si="112"/>
        <v>2700</v>
      </c>
    </row>
    <row r="887" spans="1:21">
      <c r="A887" s="183" t="str">
        <f t="shared" si="105"/>
        <v>東側ケース⑨安芸市</v>
      </c>
      <c r="B887" t="s">
        <v>6</v>
      </c>
      <c r="C887">
        <v>19587</v>
      </c>
      <c r="D887" s="160">
        <v>279.20733273221157</v>
      </c>
      <c r="E887" s="160">
        <v>13.051358029433127</v>
      </c>
      <c r="F887" s="160">
        <v>295.0586667431545</v>
      </c>
      <c r="G887" s="160">
        <v>4.1769522949409641</v>
      </c>
      <c r="H887" s="160">
        <v>103.0519756711403</v>
      </c>
      <c r="I887" s="160">
        <v>2.6090277911990773E-2</v>
      </c>
      <c r="J887" s="160">
        <v>681.52101771935929</v>
      </c>
      <c r="K887" t="s">
        <v>39</v>
      </c>
      <c r="L887" t="s">
        <v>109</v>
      </c>
      <c r="M887" t="s">
        <v>94</v>
      </c>
      <c r="O887" s="183">
        <f t="shared" si="106"/>
        <v>280</v>
      </c>
      <c r="P887" s="183">
        <f t="shared" si="107"/>
        <v>10</v>
      </c>
      <c r="Q887" s="183">
        <f t="shared" si="108"/>
        <v>300</v>
      </c>
      <c r="R887" s="183" t="str">
        <f t="shared" si="109"/>
        <v>*</v>
      </c>
      <c r="S887" s="183">
        <f t="shared" si="110"/>
        <v>100</v>
      </c>
      <c r="T887" s="183" t="str">
        <f t="shared" si="111"/>
        <v>*</v>
      </c>
      <c r="U887" s="183">
        <f t="shared" si="112"/>
        <v>680</v>
      </c>
    </row>
    <row r="888" spans="1:21">
      <c r="A888" s="183" t="str">
        <f t="shared" si="105"/>
        <v>東側ケース⑨南国市</v>
      </c>
      <c r="B888" t="s">
        <v>7</v>
      </c>
      <c r="C888">
        <v>52216</v>
      </c>
      <c r="D888" s="160">
        <v>115.32935405339211</v>
      </c>
      <c r="E888" s="160">
        <v>4.9400836220637805</v>
      </c>
      <c r="F888" s="160">
        <v>1282.1585984243404</v>
      </c>
      <c r="G888" s="160">
        <v>0.47438754948873785</v>
      </c>
      <c r="H888" s="160">
        <v>3.1001898913610053</v>
      </c>
      <c r="I888" s="160">
        <v>5.0281992893074903E-2</v>
      </c>
      <c r="J888" s="160">
        <v>1401.1128119114753</v>
      </c>
      <c r="K888" t="s">
        <v>39</v>
      </c>
      <c r="L888" t="s">
        <v>109</v>
      </c>
      <c r="M888" t="s">
        <v>94</v>
      </c>
      <c r="O888" s="183">
        <f t="shared" si="106"/>
        <v>120</v>
      </c>
      <c r="P888" s="183" t="str">
        <f t="shared" si="107"/>
        <v>*</v>
      </c>
      <c r="Q888" s="183">
        <f t="shared" si="108"/>
        <v>1300</v>
      </c>
      <c r="R888" s="183" t="str">
        <f t="shared" si="109"/>
        <v>*</v>
      </c>
      <c r="S888" s="183" t="str">
        <f t="shared" si="110"/>
        <v>*</v>
      </c>
      <c r="T888" s="183" t="str">
        <f t="shared" si="111"/>
        <v>*</v>
      </c>
      <c r="U888" s="183">
        <f t="shared" si="112"/>
        <v>1400</v>
      </c>
    </row>
    <row r="889" spans="1:21">
      <c r="A889" s="183" t="str">
        <f t="shared" si="105"/>
        <v>東側ケース⑨土佐市</v>
      </c>
      <c r="B889" t="s">
        <v>8</v>
      </c>
      <c r="C889">
        <v>26818</v>
      </c>
      <c r="D889" s="160">
        <v>56.463422574346254</v>
      </c>
      <c r="E889" s="160">
        <v>3.2640363451857559</v>
      </c>
      <c r="F889" s="160">
        <v>1714.5661320232255</v>
      </c>
      <c r="G889" s="160">
        <v>1.9742562383222024</v>
      </c>
      <c r="H889" s="160">
        <v>0.68888449304768251</v>
      </c>
      <c r="I889" s="160">
        <v>1.9873158447439098E-2</v>
      </c>
      <c r="J889" s="160">
        <v>1773.7125684873888</v>
      </c>
      <c r="K889" t="s">
        <v>39</v>
      </c>
      <c r="L889" t="s">
        <v>109</v>
      </c>
      <c r="M889" t="s">
        <v>94</v>
      </c>
      <c r="O889" s="183">
        <f t="shared" si="106"/>
        <v>60</v>
      </c>
      <c r="P889" s="183" t="str">
        <f t="shared" si="107"/>
        <v>*</v>
      </c>
      <c r="Q889" s="183">
        <f t="shared" si="108"/>
        <v>1700</v>
      </c>
      <c r="R889" s="183" t="str">
        <f t="shared" si="109"/>
        <v>*</v>
      </c>
      <c r="S889" s="183" t="str">
        <f t="shared" si="110"/>
        <v>*</v>
      </c>
      <c r="T889" s="183" t="str">
        <f t="shared" si="111"/>
        <v>*</v>
      </c>
      <c r="U889" s="183">
        <f t="shared" si="112"/>
        <v>1800</v>
      </c>
    </row>
    <row r="890" spans="1:21">
      <c r="A890" s="183" t="str">
        <f t="shared" si="105"/>
        <v>東側ケース⑨須崎市</v>
      </c>
      <c r="B890" t="s">
        <v>9</v>
      </c>
      <c r="C890">
        <v>25623</v>
      </c>
      <c r="D890" s="160">
        <v>34.508529928348167</v>
      </c>
      <c r="E890" s="160">
        <v>1.6590090105355559</v>
      </c>
      <c r="F890" s="160">
        <v>1680.8314861103506</v>
      </c>
      <c r="G890" s="160">
        <v>1.2388520298490531</v>
      </c>
      <c r="H890" s="160">
        <v>1.1500281615139634</v>
      </c>
      <c r="I890" s="160">
        <v>1.1595113587129202E-2</v>
      </c>
      <c r="J890" s="160">
        <v>1717.7404913436492</v>
      </c>
      <c r="K890" t="s">
        <v>39</v>
      </c>
      <c r="L890" t="s">
        <v>109</v>
      </c>
      <c r="M890" t="s">
        <v>94</v>
      </c>
      <c r="O890" s="183">
        <f t="shared" si="106"/>
        <v>30</v>
      </c>
      <c r="P890" s="183" t="str">
        <f t="shared" si="107"/>
        <v>*</v>
      </c>
      <c r="Q890" s="183">
        <f t="shared" si="108"/>
        <v>1700</v>
      </c>
      <c r="R890" s="183" t="str">
        <f t="shared" si="109"/>
        <v>*</v>
      </c>
      <c r="S890" s="183" t="str">
        <f t="shared" si="110"/>
        <v>*</v>
      </c>
      <c r="T890" s="183" t="str">
        <f t="shared" si="111"/>
        <v>*</v>
      </c>
      <c r="U890" s="183">
        <f t="shared" si="112"/>
        <v>1700</v>
      </c>
    </row>
    <row r="891" spans="1:21">
      <c r="A891" s="183" t="str">
        <f t="shared" si="105"/>
        <v>東側ケース⑨宿毛市</v>
      </c>
      <c r="B891" t="s">
        <v>10</v>
      </c>
      <c r="C891">
        <v>23137</v>
      </c>
      <c r="D891" s="160">
        <v>2.3132171152904424</v>
      </c>
      <c r="E891" s="160">
        <v>0.60349009729461556</v>
      </c>
      <c r="F891" s="160">
        <v>703.37400750039785</v>
      </c>
      <c r="G891" s="160">
        <v>0.12591829552998327</v>
      </c>
      <c r="H891" s="160">
        <v>5.2497402322455818E-2</v>
      </c>
      <c r="I891" s="160">
        <v>4.6778310026599195E-3</v>
      </c>
      <c r="J891" s="160">
        <v>705.87031814454349</v>
      </c>
      <c r="K891" t="s">
        <v>39</v>
      </c>
      <c r="L891" t="s">
        <v>109</v>
      </c>
      <c r="M891" t="s">
        <v>94</v>
      </c>
      <c r="O891" s="183" t="str">
        <f t="shared" si="106"/>
        <v>*</v>
      </c>
      <c r="P891" s="183" t="str">
        <f t="shared" si="107"/>
        <v>*</v>
      </c>
      <c r="Q891" s="183">
        <f t="shared" si="108"/>
        <v>700</v>
      </c>
      <c r="R891" s="183" t="str">
        <f t="shared" si="109"/>
        <v>*</v>
      </c>
      <c r="S891" s="183" t="str">
        <f t="shared" si="110"/>
        <v>*</v>
      </c>
      <c r="T891" s="183" t="str">
        <f t="shared" si="111"/>
        <v>*</v>
      </c>
      <c r="U891" s="183">
        <f t="shared" si="112"/>
        <v>710</v>
      </c>
    </row>
    <row r="892" spans="1:21">
      <c r="A892" s="183" t="str">
        <f t="shared" si="105"/>
        <v>東側ケース⑨土佐清水市</v>
      </c>
      <c r="B892" t="s">
        <v>11</v>
      </c>
      <c r="C892">
        <v>15786</v>
      </c>
      <c r="D892" s="160">
        <v>80.05726685499738</v>
      </c>
      <c r="E892" s="160">
        <v>4.3538940053124229</v>
      </c>
      <c r="F892" s="160">
        <v>1436.5624376877754</v>
      </c>
      <c r="G892" s="160">
        <v>2.3862846836507177</v>
      </c>
      <c r="H892" s="160">
        <v>3.2249753289524641</v>
      </c>
      <c r="I892" s="160">
        <v>9.3735172351046368E-3</v>
      </c>
      <c r="J892" s="160">
        <v>1522.2403380726112</v>
      </c>
      <c r="K892" t="s">
        <v>39</v>
      </c>
      <c r="L892" t="s">
        <v>109</v>
      </c>
      <c r="M892" t="s">
        <v>94</v>
      </c>
      <c r="O892" s="183">
        <f t="shared" si="106"/>
        <v>80</v>
      </c>
      <c r="P892" s="183" t="str">
        <f t="shared" si="107"/>
        <v>*</v>
      </c>
      <c r="Q892" s="183">
        <f t="shared" si="108"/>
        <v>1400</v>
      </c>
      <c r="R892" s="183" t="str">
        <f t="shared" si="109"/>
        <v>*</v>
      </c>
      <c r="S892" s="183" t="str">
        <f t="shared" si="110"/>
        <v>*</v>
      </c>
      <c r="T892" s="183" t="str">
        <f t="shared" si="111"/>
        <v>*</v>
      </c>
      <c r="U892" s="183">
        <f t="shared" si="112"/>
        <v>1500</v>
      </c>
    </row>
    <row r="893" spans="1:21">
      <c r="A893" s="183" t="str">
        <f t="shared" si="105"/>
        <v>東側ケース⑨四万十市</v>
      </c>
      <c r="B893" t="s">
        <v>12</v>
      </c>
      <c r="C893">
        <v>37078</v>
      </c>
      <c r="D893" s="160">
        <v>63.638837826419405</v>
      </c>
      <c r="E893" s="160">
        <v>3.7617844908831297</v>
      </c>
      <c r="F893" s="160">
        <v>136.39554326401031</v>
      </c>
      <c r="G893" s="160">
        <v>3.0671720088401084</v>
      </c>
      <c r="H893" s="160">
        <v>1.062671754262547</v>
      </c>
      <c r="I893" s="160">
        <v>1.660790055121308E-2</v>
      </c>
      <c r="J893" s="160">
        <v>204.18083275408358</v>
      </c>
      <c r="K893" t="s">
        <v>39</v>
      </c>
      <c r="L893" t="s">
        <v>109</v>
      </c>
      <c r="M893" t="s">
        <v>94</v>
      </c>
      <c r="O893" s="183">
        <f t="shared" si="106"/>
        <v>60</v>
      </c>
      <c r="P893" s="183" t="str">
        <f t="shared" si="107"/>
        <v>*</v>
      </c>
      <c r="Q893" s="183">
        <f t="shared" si="108"/>
        <v>140</v>
      </c>
      <c r="R893" s="183" t="str">
        <f t="shared" si="109"/>
        <v>*</v>
      </c>
      <c r="S893" s="183" t="str">
        <f t="shared" si="110"/>
        <v>*</v>
      </c>
      <c r="T893" s="183" t="str">
        <f t="shared" si="111"/>
        <v>*</v>
      </c>
      <c r="U893" s="183">
        <f t="shared" si="112"/>
        <v>200</v>
      </c>
    </row>
    <row r="894" spans="1:21">
      <c r="A894" s="183" t="str">
        <f t="shared" si="105"/>
        <v>東側ケース⑨香南市</v>
      </c>
      <c r="B894" t="s">
        <v>13</v>
      </c>
      <c r="C894">
        <v>29794</v>
      </c>
      <c r="D894" s="160">
        <v>80.165542581432689</v>
      </c>
      <c r="E894" s="160">
        <v>4.1163472306780271</v>
      </c>
      <c r="F894" s="160">
        <v>694.76495684336351</v>
      </c>
      <c r="G894" s="160">
        <v>0.87266809191893613</v>
      </c>
      <c r="H894" s="160">
        <v>1.2483712054458915</v>
      </c>
      <c r="I894" s="160">
        <v>2.7053985401956672E-2</v>
      </c>
      <c r="J894" s="160">
        <v>777.07859270756296</v>
      </c>
      <c r="K894" t="s">
        <v>39</v>
      </c>
      <c r="L894" t="s">
        <v>109</v>
      </c>
      <c r="M894" t="s">
        <v>94</v>
      </c>
      <c r="O894" s="183">
        <f t="shared" si="106"/>
        <v>80</v>
      </c>
      <c r="P894" s="183" t="str">
        <f t="shared" si="107"/>
        <v>*</v>
      </c>
      <c r="Q894" s="183">
        <f t="shared" si="108"/>
        <v>690</v>
      </c>
      <c r="R894" s="183" t="str">
        <f t="shared" si="109"/>
        <v>*</v>
      </c>
      <c r="S894" s="183" t="str">
        <f t="shared" si="110"/>
        <v>*</v>
      </c>
      <c r="T894" s="183" t="str">
        <f t="shared" si="111"/>
        <v>*</v>
      </c>
      <c r="U894" s="183">
        <f t="shared" si="112"/>
        <v>780</v>
      </c>
    </row>
    <row r="895" spans="1:21">
      <c r="A895" s="183" t="str">
        <f t="shared" si="105"/>
        <v>東側ケース⑨香美市</v>
      </c>
      <c r="B895" t="s">
        <v>14</v>
      </c>
      <c r="C895">
        <v>27891</v>
      </c>
      <c r="D895" s="160">
        <v>92.431547023951453</v>
      </c>
      <c r="E895" s="160">
        <v>3.2556157100383092</v>
      </c>
      <c r="F895" s="160">
        <v>0</v>
      </c>
      <c r="G895" s="160">
        <v>1.5099991240396655</v>
      </c>
      <c r="H895" s="160">
        <v>7.4935194109847156</v>
      </c>
      <c r="I895" s="160">
        <v>1.6409497018887161E-2</v>
      </c>
      <c r="J895" s="160">
        <v>101.45147505599472</v>
      </c>
      <c r="K895" t="s">
        <v>39</v>
      </c>
      <c r="L895" t="s">
        <v>109</v>
      </c>
      <c r="M895" t="s">
        <v>94</v>
      </c>
      <c r="O895" s="183">
        <f t="shared" si="106"/>
        <v>90</v>
      </c>
      <c r="P895" s="183" t="str">
        <f t="shared" si="107"/>
        <v>*</v>
      </c>
      <c r="Q895" s="183">
        <f t="shared" si="108"/>
        <v>0</v>
      </c>
      <c r="R895" s="183" t="str">
        <f t="shared" si="109"/>
        <v>*</v>
      </c>
      <c r="S895" s="183">
        <f t="shared" si="110"/>
        <v>10</v>
      </c>
      <c r="T895" s="183" t="str">
        <f t="shared" si="111"/>
        <v>*</v>
      </c>
      <c r="U895" s="183">
        <f t="shared" si="112"/>
        <v>100</v>
      </c>
    </row>
    <row r="896" spans="1:21">
      <c r="A896" s="183" t="str">
        <f t="shared" si="105"/>
        <v>東側ケース⑨東洋町</v>
      </c>
      <c r="B896" t="s">
        <v>15</v>
      </c>
      <c r="C896">
        <v>2784</v>
      </c>
      <c r="D896" s="160">
        <v>47.313262347982331</v>
      </c>
      <c r="E896" s="160">
        <v>0.77812176035787628</v>
      </c>
      <c r="F896" s="160">
        <v>341.70348540368332</v>
      </c>
      <c r="G896" s="160">
        <v>1.6646901155678047</v>
      </c>
      <c r="H896" s="160">
        <v>4.583304846284352</v>
      </c>
      <c r="I896" s="160">
        <v>1.2352069939973242E-2</v>
      </c>
      <c r="J896" s="160">
        <v>395.27709478345781</v>
      </c>
      <c r="K896" t="s">
        <v>39</v>
      </c>
      <c r="L896" t="s">
        <v>109</v>
      </c>
      <c r="M896" t="s">
        <v>94</v>
      </c>
      <c r="O896" s="183">
        <f t="shared" si="106"/>
        <v>50</v>
      </c>
      <c r="P896" s="183" t="str">
        <f t="shared" si="107"/>
        <v>*</v>
      </c>
      <c r="Q896" s="183">
        <f t="shared" si="108"/>
        <v>340</v>
      </c>
      <c r="R896" s="183" t="str">
        <f t="shared" si="109"/>
        <v>*</v>
      </c>
      <c r="S896" s="183" t="str">
        <f t="shared" si="110"/>
        <v>*</v>
      </c>
      <c r="T896" s="183" t="str">
        <f t="shared" si="111"/>
        <v>*</v>
      </c>
      <c r="U896" s="183">
        <f t="shared" si="112"/>
        <v>400</v>
      </c>
    </row>
    <row r="897" spans="1:21">
      <c r="A897" s="183" t="str">
        <f t="shared" si="105"/>
        <v>東側ケース⑨奈半利町</v>
      </c>
      <c r="B897" t="s">
        <v>16</v>
      </c>
      <c r="C897">
        <v>3467</v>
      </c>
      <c r="D897" s="160">
        <v>84.648866790950549</v>
      </c>
      <c r="E897" s="160">
        <v>4.5984002039407548</v>
      </c>
      <c r="F897" s="160">
        <v>148.28741503767452</v>
      </c>
      <c r="G897" s="160">
        <v>1.34351831180506</v>
      </c>
      <c r="H897" s="160">
        <v>28.479878781238938</v>
      </c>
      <c r="I897" s="160">
        <v>6.7899893146763021E-3</v>
      </c>
      <c r="J897" s="160">
        <v>262.76646891098375</v>
      </c>
      <c r="K897" t="s">
        <v>39</v>
      </c>
      <c r="L897" t="s">
        <v>109</v>
      </c>
      <c r="M897" t="s">
        <v>94</v>
      </c>
      <c r="O897" s="183">
        <f t="shared" si="106"/>
        <v>80</v>
      </c>
      <c r="P897" s="183" t="str">
        <f t="shared" si="107"/>
        <v>*</v>
      </c>
      <c r="Q897" s="183">
        <f t="shared" si="108"/>
        <v>150</v>
      </c>
      <c r="R897" s="183" t="str">
        <f t="shared" si="109"/>
        <v>*</v>
      </c>
      <c r="S897" s="183">
        <f t="shared" si="110"/>
        <v>30</v>
      </c>
      <c r="T897" s="183" t="str">
        <f t="shared" si="111"/>
        <v>*</v>
      </c>
      <c r="U897" s="183">
        <f t="shared" si="112"/>
        <v>260</v>
      </c>
    </row>
    <row r="898" spans="1:21">
      <c r="A898" s="183" t="str">
        <f t="shared" si="105"/>
        <v>東側ケース⑨田野町</v>
      </c>
      <c r="B898" t="s">
        <v>17</v>
      </c>
      <c r="C898">
        <v>3060</v>
      </c>
      <c r="D898" s="160">
        <v>92.671161970497423</v>
      </c>
      <c r="E898" s="160">
        <v>4.0527478028445616</v>
      </c>
      <c r="F898" s="160">
        <v>78.507515637834857</v>
      </c>
      <c r="G898" s="160">
        <v>0.55199066888190151</v>
      </c>
      <c r="H898" s="160">
        <v>64.794995017611939</v>
      </c>
      <c r="I898" s="160">
        <v>1.5337565140100394E-2</v>
      </c>
      <c r="J898" s="160">
        <v>236.54100085996623</v>
      </c>
      <c r="K898" t="s">
        <v>39</v>
      </c>
      <c r="L898" t="s">
        <v>109</v>
      </c>
      <c r="M898" t="s">
        <v>94</v>
      </c>
      <c r="O898" s="183">
        <f t="shared" si="106"/>
        <v>90</v>
      </c>
      <c r="P898" s="183" t="str">
        <f t="shared" si="107"/>
        <v>*</v>
      </c>
      <c r="Q898" s="183">
        <f t="shared" si="108"/>
        <v>80</v>
      </c>
      <c r="R898" s="183" t="str">
        <f t="shared" si="109"/>
        <v>*</v>
      </c>
      <c r="S898" s="183">
        <f t="shared" si="110"/>
        <v>60</v>
      </c>
      <c r="T898" s="183" t="str">
        <f t="shared" si="111"/>
        <v>*</v>
      </c>
      <c r="U898" s="183">
        <f t="shared" si="112"/>
        <v>240</v>
      </c>
    </row>
    <row r="899" spans="1:21">
      <c r="A899" s="183" t="str">
        <f t="shared" si="105"/>
        <v>東側ケース⑨安田町</v>
      </c>
      <c r="B899" t="s">
        <v>18</v>
      </c>
      <c r="C899">
        <v>2678</v>
      </c>
      <c r="D899" s="160">
        <v>76.21398286431868</v>
      </c>
      <c r="E899" s="160">
        <v>3.0080347079243097</v>
      </c>
      <c r="F899" s="160">
        <v>38.595617045399969</v>
      </c>
      <c r="G899" s="160">
        <v>3.6207072091672132</v>
      </c>
      <c r="H899" s="160">
        <v>11.712460663231679</v>
      </c>
      <c r="I899" s="160">
        <v>3.4472548618536486E-3</v>
      </c>
      <c r="J899" s="160">
        <v>130.14621503697938</v>
      </c>
      <c r="K899" t="s">
        <v>39</v>
      </c>
      <c r="L899" t="s">
        <v>109</v>
      </c>
      <c r="M899" t="s">
        <v>94</v>
      </c>
      <c r="O899" s="183">
        <f t="shared" si="106"/>
        <v>80</v>
      </c>
      <c r="P899" s="183" t="str">
        <f t="shared" si="107"/>
        <v>*</v>
      </c>
      <c r="Q899" s="183">
        <f t="shared" si="108"/>
        <v>40</v>
      </c>
      <c r="R899" s="183" t="str">
        <f t="shared" si="109"/>
        <v>*</v>
      </c>
      <c r="S899" s="183">
        <f t="shared" si="110"/>
        <v>10</v>
      </c>
      <c r="T899" s="183" t="str">
        <f t="shared" si="111"/>
        <v>*</v>
      </c>
      <c r="U899" s="183">
        <f t="shared" si="112"/>
        <v>130</v>
      </c>
    </row>
    <row r="900" spans="1:21">
      <c r="A900" s="183" t="str">
        <f t="shared" ref="A900:A963" si="113">K900&amp;L900&amp;B900</f>
        <v>東側ケース⑨北川村</v>
      </c>
      <c r="B900" t="s">
        <v>19</v>
      </c>
      <c r="C900">
        <v>1349</v>
      </c>
      <c r="D900" s="160">
        <v>32.630300733358496</v>
      </c>
      <c r="E900" s="160">
        <v>0.92843597802570621</v>
      </c>
      <c r="F900" s="160">
        <v>0</v>
      </c>
      <c r="G900" s="160">
        <v>1.646780353285378</v>
      </c>
      <c r="H900" s="160">
        <v>2.4458333405357213</v>
      </c>
      <c r="I900" s="160">
        <v>8.781244032210917E-4</v>
      </c>
      <c r="J900" s="160">
        <v>36.723792551582818</v>
      </c>
      <c r="K900" t="s">
        <v>39</v>
      </c>
      <c r="L900" t="s">
        <v>109</v>
      </c>
      <c r="M900" t="s">
        <v>94</v>
      </c>
      <c r="O900" s="183">
        <f t="shared" ref="O900:O963" si="114">IF(D900&gt;10000,ROUND(D900,-3),IF(D900&gt;1000,ROUND(D900,-2),IF(D900&gt;=5,IF(D900&lt;10,ROUND(D900,-1),ROUND(D900,-1)),IF(D900=0,0,"*"))))</f>
        <v>30</v>
      </c>
      <c r="P900" s="183" t="str">
        <f t="shared" ref="P900:P963" si="115">IF(E900&gt;10000,ROUND(E900,-3),IF(E900&gt;1000,ROUND(E900,-2),IF(E900&gt;=5,IF(E900&lt;10,ROUND(E900,-1),ROUND(E900,-1)),IF(E900=0,0,"*"))))</f>
        <v>*</v>
      </c>
      <c r="Q900" s="183">
        <f t="shared" ref="Q900:Q963" si="116">IF(F900&gt;10000,ROUND(F900,-3),IF(F900&gt;1000,ROUND(F900,-2),IF(F900&gt;=5,IF(F900&lt;10,ROUND(F900,-1),ROUND(F900,-1)),IF(F900=0,0,"*"))))</f>
        <v>0</v>
      </c>
      <c r="R900" s="183" t="str">
        <f t="shared" ref="R900:R963" si="117">IF(G900&gt;10000,ROUND(G900,-3),IF(G900&gt;1000,ROUND(G900,-2),IF(G900&gt;=5,IF(G900&lt;10,ROUND(G900,-1),ROUND(G900,-1)),IF(G900=0,0,"*"))))</f>
        <v>*</v>
      </c>
      <c r="S900" s="183" t="str">
        <f t="shared" ref="S900:S963" si="118">IF(H900&gt;10000,ROUND(H900,-3),IF(H900&gt;1000,ROUND(H900,-2),IF(H900&gt;=5,IF(H900&lt;10,ROUND(H900,-1),ROUND(H900,-1)),IF(H900=0,0,"*"))))</f>
        <v>*</v>
      </c>
      <c r="T900" s="183" t="str">
        <f t="shared" ref="T900:T963" si="119">IF(I900&gt;10000,ROUND(I900,-3),IF(I900&gt;1000,ROUND(I900,-2),IF(I900&gt;=5,IF(I900&lt;10,ROUND(I900,-1),ROUND(I900,-1)),IF(I900=0,0,"*"))))</f>
        <v>*</v>
      </c>
      <c r="U900" s="183">
        <f t="shared" ref="U900:U963" si="120">IF(J900&gt;10000,ROUND(J900,-3),IF(J900&gt;1000,ROUND(J900,-2),IF(J900&gt;=5,IF(J900&lt;10,ROUND(J900,-1),ROUND(J900,-1)),IF(J900=0,0,"*"))))</f>
        <v>40</v>
      </c>
    </row>
    <row r="901" spans="1:21">
      <c r="A901" s="183" t="str">
        <f t="shared" si="113"/>
        <v>東側ケース⑨馬路村</v>
      </c>
      <c r="B901" t="s">
        <v>20</v>
      </c>
      <c r="C901">
        <v>1061</v>
      </c>
      <c r="D901" s="160">
        <v>13.515681411401307</v>
      </c>
      <c r="E901" s="160">
        <v>0.41412427220136</v>
      </c>
      <c r="F901" s="160">
        <v>0</v>
      </c>
      <c r="G901" s="160">
        <v>1.0722945710827658</v>
      </c>
      <c r="H901" s="160">
        <v>1.4463252014063406</v>
      </c>
      <c r="I901" s="160">
        <v>8.4778379106860999E-4</v>
      </c>
      <c r="J901" s="160">
        <v>16.035148967681483</v>
      </c>
      <c r="K901" t="s">
        <v>39</v>
      </c>
      <c r="L901" t="s">
        <v>109</v>
      </c>
      <c r="M901" t="s">
        <v>94</v>
      </c>
      <c r="O901" s="183">
        <f t="shared" si="114"/>
        <v>10</v>
      </c>
      <c r="P901" s="183" t="str">
        <f t="shared" si="115"/>
        <v>*</v>
      </c>
      <c r="Q901" s="183">
        <f t="shared" si="116"/>
        <v>0</v>
      </c>
      <c r="R901" s="183" t="str">
        <f t="shared" si="117"/>
        <v>*</v>
      </c>
      <c r="S901" s="183" t="str">
        <f t="shared" si="118"/>
        <v>*</v>
      </c>
      <c r="T901" s="183" t="str">
        <f t="shared" si="119"/>
        <v>*</v>
      </c>
      <c r="U901" s="183">
        <f t="shared" si="120"/>
        <v>20</v>
      </c>
    </row>
    <row r="902" spans="1:21">
      <c r="A902" s="183" t="str">
        <f t="shared" si="113"/>
        <v>東側ケース⑨芸西村</v>
      </c>
      <c r="B902" t="s">
        <v>21</v>
      </c>
      <c r="C902">
        <v>4139</v>
      </c>
      <c r="D902" s="160">
        <v>24.387002133559385</v>
      </c>
      <c r="E902" s="160">
        <v>1.6624845942216688</v>
      </c>
      <c r="F902" s="160">
        <v>2.8368965525188665</v>
      </c>
      <c r="G902" s="160">
        <v>0.19005467422459532</v>
      </c>
      <c r="H902" s="160">
        <v>0.88328256928838278</v>
      </c>
      <c r="I902" s="160">
        <v>4.3436709412727375E-4</v>
      </c>
      <c r="J902" s="160">
        <v>28.297670296685354</v>
      </c>
      <c r="K902" t="s">
        <v>39</v>
      </c>
      <c r="L902" t="s">
        <v>109</v>
      </c>
      <c r="M902" t="s">
        <v>94</v>
      </c>
      <c r="O902" s="183">
        <f t="shared" si="114"/>
        <v>20</v>
      </c>
      <c r="P902" s="183" t="str">
        <f t="shared" si="115"/>
        <v>*</v>
      </c>
      <c r="Q902" s="183" t="str">
        <f t="shared" si="116"/>
        <v>*</v>
      </c>
      <c r="R902" s="183" t="str">
        <f t="shared" si="117"/>
        <v>*</v>
      </c>
      <c r="S902" s="183" t="str">
        <f t="shared" si="118"/>
        <v>*</v>
      </c>
      <c r="T902" s="183" t="str">
        <f t="shared" si="119"/>
        <v>*</v>
      </c>
      <c r="U902" s="183">
        <f t="shared" si="120"/>
        <v>30</v>
      </c>
    </row>
    <row r="903" spans="1:21">
      <c r="A903" s="183" t="str">
        <f t="shared" si="113"/>
        <v>東側ケース⑨本山町</v>
      </c>
      <c r="B903" t="s">
        <v>22</v>
      </c>
      <c r="C903">
        <v>3986</v>
      </c>
      <c r="D903" s="160">
        <v>5.7804629394037207E-3</v>
      </c>
      <c r="E903" s="160">
        <v>2.4653721527940518E-2</v>
      </c>
      <c r="F903" s="160">
        <v>0</v>
      </c>
      <c r="G903" s="160">
        <v>3.2227341234457378E-4</v>
      </c>
      <c r="H903" s="160">
        <v>3.9409263855640043E-4</v>
      </c>
      <c r="I903" s="160">
        <v>3.1875160108284081E-3</v>
      </c>
      <c r="J903" s="160">
        <v>9.6843450011331045E-3</v>
      </c>
      <c r="K903" t="s">
        <v>39</v>
      </c>
      <c r="L903" t="s">
        <v>109</v>
      </c>
      <c r="M903" t="s">
        <v>94</v>
      </c>
      <c r="O903" s="183" t="str">
        <f t="shared" si="114"/>
        <v>*</v>
      </c>
      <c r="P903" s="183" t="str">
        <f t="shared" si="115"/>
        <v>*</v>
      </c>
      <c r="Q903" s="183">
        <f t="shared" si="116"/>
        <v>0</v>
      </c>
      <c r="R903" s="183" t="str">
        <f t="shared" si="117"/>
        <v>*</v>
      </c>
      <c r="S903" s="183" t="str">
        <f t="shared" si="118"/>
        <v>*</v>
      </c>
      <c r="T903" s="183" t="str">
        <f t="shared" si="119"/>
        <v>*</v>
      </c>
      <c r="U903" s="183" t="str">
        <f t="shared" si="120"/>
        <v>*</v>
      </c>
    </row>
    <row r="904" spans="1:21">
      <c r="A904" s="183" t="str">
        <f t="shared" si="113"/>
        <v>東側ケース⑨大豊町</v>
      </c>
      <c r="B904" t="s">
        <v>23</v>
      </c>
      <c r="C904">
        <v>4713</v>
      </c>
      <c r="D904" s="160">
        <v>3.636808166955646</v>
      </c>
      <c r="E904" s="160">
        <v>0.11452669449501957</v>
      </c>
      <c r="F904" s="160">
        <v>0</v>
      </c>
      <c r="G904" s="160">
        <v>0.28536861837360566</v>
      </c>
      <c r="H904" s="160">
        <v>1.2917704799333711E-2</v>
      </c>
      <c r="I904" s="160">
        <v>9.538314548828106E-4</v>
      </c>
      <c r="J904" s="160">
        <v>3.9360483215834683</v>
      </c>
      <c r="K904" t="s">
        <v>39</v>
      </c>
      <c r="L904" t="s">
        <v>109</v>
      </c>
      <c r="M904" t="s">
        <v>94</v>
      </c>
      <c r="O904" s="183" t="str">
        <f t="shared" si="114"/>
        <v>*</v>
      </c>
      <c r="P904" s="183" t="str">
        <f t="shared" si="115"/>
        <v>*</v>
      </c>
      <c r="Q904" s="183">
        <f t="shared" si="116"/>
        <v>0</v>
      </c>
      <c r="R904" s="183" t="str">
        <f t="shared" si="117"/>
        <v>*</v>
      </c>
      <c r="S904" s="183" t="str">
        <f t="shared" si="118"/>
        <v>*</v>
      </c>
      <c r="T904" s="183" t="str">
        <f t="shared" si="119"/>
        <v>*</v>
      </c>
      <c r="U904" s="183" t="str">
        <f t="shared" si="120"/>
        <v>*</v>
      </c>
    </row>
    <row r="905" spans="1:21">
      <c r="A905" s="183" t="str">
        <f t="shared" si="113"/>
        <v>東側ケース⑨土佐町</v>
      </c>
      <c r="B905" t="s">
        <v>24</v>
      </c>
      <c r="C905">
        <v>4386</v>
      </c>
      <c r="D905" s="160">
        <v>0</v>
      </c>
      <c r="E905" s="160">
        <v>2.8163505446730613E-2</v>
      </c>
      <c r="F905" s="160">
        <v>0</v>
      </c>
      <c r="G905" s="160">
        <v>1.0840293573962242E-31</v>
      </c>
      <c r="H905" s="160">
        <v>8.0806952940684889E-4</v>
      </c>
      <c r="I905" s="160">
        <v>2.2550399620847102E-4</v>
      </c>
      <c r="J905" s="160">
        <v>1.0335735256153198E-3</v>
      </c>
      <c r="K905" t="s">
        <v>39</v>
      </c>
      <c r="L905" t="s">
        <v>109</v>
      </c>
      <c r="M905" t="s">
        <v>94</v>
      </c>
      <c r="O905" s="183">
        <f t="shared" si="114"/>
        <v>0</v>
      </c>
      <c r="P905" s="183" t="str">
        <f t="shared" si="115"/>
        <v>*</v>
      </c>
      <c r="Q905" s="183">
        <f t="shared" si="116"/>
        <v>0</v>
      </c>
      <c r="R905" s="183" t="str">
        <f t="shared" si="117"/>
        <v>*</v>
      </c>
      <c r="S905" s="183" t="str">
        <f t="shared" si="118"/>
        <v>*</v>
      </c>
      <c r="T905" s="183" t="str">
        <f t="shared" si="119"/>
        <v>*</v>
      </c>
      <c r="U905" s="183" t="str">
        <f t="shared" si="120"/>
        <v>*</v>
      </c>
    </row>
    <row r="906" spans="1:21">
      <c r="A906" s="183" t="str">
        <f t="shared" si="113"/>
        <v>東側ケース⑨大川村</v>
      </c>
      <c r="B906" t="s">
        <v>25</v>
      </c>
      <c r="C906">
        <v>427</v>
      </c>
      <c r="D906" s="160">
        <v>1.1496222144363568E-3</v>
      </c>
      <c r="E906" s="160">
        <v>2.1807116845639052E-3</v>
      </c>
      <c r="F906" s="160">
        <v>0</v>
      </c>
      <c r="G906" s="160">
        <v>2.0307585274973285E-4</v>
      </c>
      <c r="H906" s="160">
        <v>4.8813588317386142E-5</v>
      </c>
      <c r="I906" s="160">
        <v>1.9119812699205812E-5</v>
      </c>
      <c r="J906" s="160">
        <v>1.4206314682026816E-3</v>
      </c>
      <c r="K906" t="s">
        <v>39</v>
      </c>
      <c r="L906" t="s">
        <v>109</v>
      </c>
      <c r="M906" t="s">
        <v>94</v>
      </c>
      <c r="O906" s="183" t="str">
        <f t="shared" si="114"/>
        <v>*</v>
      </c>
      <c r="P906" s="183" t="str">
        <f t="shared" si="115"/>
        <v>*</v>
      </c>
      <c r="Q906" s="183">
        <f t="shared" si="116"/>
        <v>0</v>
      </c>
      <c r="R906" s="183" t="str">
        <f t="shared" si="117"/>
        <v>*</v>
      </c>
      <c r="S906" s="183" t="str">
        <f t="shared" si="118"/>
        <v>*</v>
      </c>
      <c r="T906" s="183" t="str">
        <f t="shared" si="119"/>
        <v>*</v>
      </c>
      <c r="U906" s="183" t="str">
        <f t="shared" si="120"/>
        <v>*</v>
      </c>
    </row>
    <row r="907" spans="1:21">
      <c r="A907" s="183" t="str">
        <f t="shared" si="113"/>
        <v>東側ケース⑨いの町</v>
      </c>
      <c r="B907" t="s">
        <v>26</v>
      </c>
      <c r="C907">
        <v>21716</v>
      </c>
      <c r="D907" s="160">
        <v>6.0546715028015905</v>
      </c>
      <c r="E907" s="160">
        <v>0.59189898758167825</v>
      </c>
      <c r="F907" s="160">
        <v>0</v>
      </c>
      <c r="G907" s="160">
        <v>0.41798455597482498</v>
      </c>
      <c r="H907" s="160">
        <v>4.4491680732490171E-2</v>
      </c>
      <c r="I907" s="160">
        <v>3.3003334790395788E-3</v>
      </c>
      <c r="J907" s="160">
        <v>6.5204480729879446</v>
      </c>
      <c r="K907" t="s">
        <v>39</v>
      </c>
      <c r="L907" t="s">
        <v>109</v>
      </c>
      <c r="M907" t="s">
        <v>94</v>
      </c>
      <c r="O907" s="183">
        <f t="shared" si="114"/>
        <v>10</v>
      </c>
      <c r="P907" s="183" t="str">
        <f t="shared" si="115"/>
        <v>*</v>
      </c>
      <c r="Q907" s="183">
        <f t="shared" si="116"/>
        <v>0</v>
      </c>
      <c r="R907" s="183" t="str">
        <f t="shared" si="117"/>
        <v>*</v>
      </c>
      <c r="S907" s="183" t="str">
        <f t="shared" si="118"/>
        <v>*</v>
      </c>
      <c r="T907" s="183" t="str">
        <f t="shared" si="119"/>
        <v>*</v>
      </c>
      <c r="U907" s="183">
        <f t="shared" si="120"/>
        <v>10</v>
      </c>
    </row>
    <row r="908" spans="1:21">
      <c r="A908" s="183" t="str">
        <f t="shared" si="113"/>
        <v>東側ケース⑨仁淀川町</v>
      </c>
      <c r="B908" t="s">
        <v>27</v>
      </c>
      <c r="C908">
        <v>6649</v>
      </c>
      <c r="D908" s="160">
        <v>2.2293144463052326E-2</v>
      </c>
      <c r="E908" s="160">
        <v>4.5312681619535652E-2</v>
      </c>
      <c r="F908" s="160">
        <v>0</v>
      </c>
      <c r="G908" s="160">
        <v>2.1444281417781772E-3</v>
      </c>
      <c r="H908" s="160">
        <v>2.4694693092254375E-3</v>
      </c>
      <c r="I908" s="160">
        <v>2.6512278818772244E-3</v>
      </c>
      <c r="J908" s="160">
        <v>2.9558269795933165E-2</v>
      </c>
      <c r="K908" t="s">
        <v>39</v>
      </c>
      <c r="L908" t="s">
        <v>109</v>
      </c>
      <c r="M908" t="s">
        <v>94</v>
      </c>
      <c r="O908" s="183" t="str">
        <f t="shared" si="114"/>
        <v>*</v>
      </c>
      <c r="P908" s="183" t="str">
        <f t="shared" si="115"/>
        <v>*</v>
      </c>
      <c r="Q908" s="183">
        <f t="shared" si="116"/>
        <v>0</v>
      </c>
      <c r="R908" s="183" t="str">
        <f t="shared" si="117"/>
        <v>*</v>
      </c>
      <c r="S908" s="183" t="str">
        <f t="shared" si="118"/>
        <v>*</v>
      </c>
      <c r="T908" s="183" t="str">
        <f t="shared" si="119"/>
        <v>*</v>
      </c>
      <c r="U908" s="183" t="str">
        <f t="shared" si="120"/>
        <v>*</v>
      </c>
    </row>
    <row r="909" spans="1:21">
      <c r="A909" s="183" t="str">
        <f t="shared" si="113"/>
        <v>東側ケース⑨中土佐町</v>
      </c>
      <c r="B909" t="s">
        <v>28</v>
      </c>
      <c r="C909">
        <v>6927</v>
      </c>
      <c r="D909" s="160">
        <v>26.346101978499416</v>
      </c>
      <c r="E909" s="160">
        <v>0.9625731506034515</v>
      </c>
      <c r="F909" s="160">
        <v>1008.7009173283579</v>
      </c>
      <c r="G909" s="160">
        <v>0.62465439631160513</v>
      </c>
      <c r="H909" s="160">
        <v>2.7061685525115271</v>
      </c>
      <c r="I909" s="160">
        <v>2.5686876496316515E-3</v>
      </c>
      <c r="J909" s="160">
        <v>1038.3804109433304</v>
      </c>
      <c r="K909" t="s">
        <v>39</v>
      </c>
      <c r="L909" t="s">
        <v>109</v>
      </c>
      <c r="M909" t="s">
        <v>94</v>
      </c>
      <c r="O909" s="183">
        <f t="shared" si="114"/>
        <v>30</v>
      </c>
      <c r="P909" s="183" t="str">
        <f t="shared" si="115"/>
        <v>*</v>
      </c>
      <c r="Q909" s="183">
        <f t="shared" si="116"/>
        <v>1000</v>
      </c>
      <c r="R909" s="183" t="str">
        <f t="shared" si="117"/>
        <v>*</v>
      </c>
      <c r="S909" s="183" t="str">
        <f t="shared" si="118"/>
        <v>*</v>
      </c>
      <c r="T909" s="183" t="str">
        <f t="shared" si="119"/>
        <v>*</v>
      </c>
      <c r="U909" s="183">
        <f t="shared" si="120"/>
        <v>1000</v>
      </c>
    </row>
    <row r="910" spans="1:21">
      <c r="A910" s="183" t="str">
        <f t="shared" si="113"/>
        <v>東側ケース⑨佐川町</v>
      </c>
      <c r="B910" t="s">
        <v>29</v>
      </c>
      <c r="C910">
        <v>12447</v>
      </c>
      <c r="D910" s="160">
        <v>16.60201304267018</v>
      </c>
      <c r="E910" s="160">
        <v>0.80432672636583402</v>
      </c>
      <c r="F910" s="160">
        <v>0</v>
      </c>
      <c r="G910" s="160">
        <v>0.18183360746107291</v>
      </c>
      <c r="H910" s="160">
        <v>0.16010113182534477</v>
      </c>
      <c r="I910" s="160">
        <v>5.3344431141780033E-3</v>
      </c>
      <c r="J910" s="160">
        <v>16.949282225070778</v>
      </c>
      <c r="K910" t="s">
        <v>39</v>
      </c>
      <c r="L910" t="s">
        <v>109</v>
      </c>
      <c r="M910" t="s">
        <v>94</v>
      </c>
      <c r="O910" s="183">
        <f t="shared" si="114"/>
        <v>20</v>
      </c>
      <c r="P910" s="183" t="str">
        <f t="shared" si="115"/>
        <v>*</v>
      </c>
      <c r="Q910" s="183">
        <f t="shared" si="116"/>
        <v>0</v>
      </c>
      <c r="R910" s="183" t="str">
        <f t="shared" si="117"/>
        <v>*</v>
      </c>
      <c r="S910" s="183" t="str">
        <f t="shared" si="118"/>
        <v>*</v>
      </c>
      <c r="T910" s="183" t="str">
        <f t="shared" si="119"/>
        <v>*</v>
      </c>
      <c r="U910" s="183">
        <f t="shared" si="120"/>
        <v>20</v>
      </c>
    </row>
    <row r="911" spans="1:21">
      <c r="A911" s="183" t="str">
        <f t="shared" si="113"/>
        <v>東側ケース⑨越知町</v>
      </c>
      <c r="B911" t="s">
        <v>30</v>
      </c>
      <c r="C911">
        <v>6095</v>
      </c>
      <c r="D911" s="160">
        <v>0.72094846288969883</v>
      </c>
      <c r="E911" s="160">
        <v>0.1373198995557065</v>
      </c>
      <c r="F911" s="160">
        <v>0</v>
      </c>
      <c r="G911" s="160">
        <v>2.1900212701514096E-2</v>
      </c>
      <c r="H911" s="160">
        <v>0.11255504036363687</v>
      </c>
      <c r="I911" s="160">
        <v>3.6275630078744319E-3</v>
      </c>
      <c r="J911" s="160">
        <v>0.85903127896272424</v>
      </c>
      <c r="K911" t="s">
        <v>39</v>
      </c>
      <c r="L911" t="s">
        <v>109</v>
      </c>
      <c r="M911" t="s">
        <v>94</v>
      </c>
      <c r="O911" s="183" t="str">
        <f t="shared" si="114"/>
        <v>*</v>
      </c>
      <c r="P911" s="183" t="str">
        <f t="shared" si="115"/>
        <v>*</v>
      </c>
      <c r="Q911" s="183">
        <f t="shared" si="116"/>
        <v>0</v>
      </c>
      <c r="R911" s="183" t="str">
        <f t="shared" si="117"/>
        <v>*</v>
      </c>
      <c r="S911" s="183" t="str">
        <f t="shared" si="118"/>
        <v>*</v>
      </c>
      <c r="T911" s="183" t="str">
        <f t="shared" si="119"/>
        <v>*</v>
      </c>
      <c r="U911" s="183" t="str">
        <f t="shared" si="120"/>
        <v>*</v>
      </c>
    </row>
    <row r="912" spans="1:21">
      <c r="A912" s="183" t="str">
        <f t="shared" si="113"/>
        <v>東側ケース⑨檮原町</v>
      </c>
      <c r="B912" t="s">
        <v>31</v>
      </c>
      <c r="C912">
        <v>3984</v>
      </c>
      <c r="D912" s="160">
        <v>1.1674207284675796E-3</v>
      </c>
      <c r="E912" s="160">
        <v>4.2667380586075165E-2</v>
      </c>
      <c r="F912" s="160">
        <v>0</v>
      </c>
      <c r="G912" s="160">
        <v>8.9620717430696415E-4</v>
      </c>
      <c r="H912" s="160">
        <v>1.0959018299270921E-3</v>
      </c>
      <c r="I912" s="160">
        <v>6.0776727336044284E-4</v>
      </c>
      <c r="J912" s="160">
        <v>3.7672970060620785E-3</v>
      </c>
      <c r="K912" t="s">
        <v>39</v>
      </c>
      <c r="L912" t="s">
        <v>109</v>
      </c>
      <c r="M912" t="s">
        <v>94</v>
      </c>
      <c r="O912" s="183" t="str">
        <f t="shared" si="114"/>
        <v>*</v>
      </c>
      <c r="P912" s="183" t="str">
        <f t="shared" si="115"/>
        <v>*</v>
      </c>
      <c r="Q912" s="183">
        <f t="shared" si="116"/>
        <v>0</v>
      </c>
      <c r="R912" s="183" t="str">
        <f t="shared" si="117"/>
        <v>*</v>
      </c>
      <c r="S912" s="183" t="str">
        <f t="shared" si="118"/>
        <v>*</v>
      </c>
      <c r="T912" s="183" t="str">
        <f t="shared" si="119"/>
        <v>*</v>
      </c>
      <c r="U912" s="183" t="str">
        <f t="shared" si="120"/>
        <v>*</v>
      </c>
    </row>
    <row r="913" spans="1:21">
      <c r="A913" s="183" t="str">
        <f t="shared" si="113"/>
        <v>東側ケース⑨日高村</v>
      </c>
      <c r="B913" t="s">
        <v>32</v>
      </c>
      <c r="C913">
        <v>5063</v>
      </c>
      <c r="D913" s="160">
        <v>0.57156726086299414</v>
      </c>
      <c r="E913" s="160">
        <v>0.10847800839493378</v>
      </c>
      <c r="F913" s="160">
        <v>0</v>
      </c>
      <c r="G913" s="160">
        <v>5.4728902904976361E-2</v>
      </c>
      <c r="H913" s="160">
        <v>2.2020777741732431E-3</v>
      </c>
      <c r="I913" s="160">
        <v>5.587063503163191E-4</v>
      </c>
      <c r="J913" s="160">
        <v>0.62905694789246003</v>
      </c>
      <c r="K913" t="s">
        <v>39</v>
      </c>
      <c r="L913" t="s">
        <v>109</v>
      </c>
      <c r="M913" t="s">
        <v>94</v>
      </c>
      <c r="O913" s="183" t="str">
        <f t="shared" si="114"/>
        <v>*</v>
      </c>
      <c r="P913" s="183" t="str">
        <f t="shared" si="115"/>
        <v>*</v>
      </c>
      <c r="Q913" s="183">
        <f t="shared" si="116"/>
        <v>0</v>
      </c>
      <c r="R913" s="183" t="str">
        <f t="shared" si="117"/>
        <v>*</v>
      </c>
      <c r="S913" s="183" t="str">
        <f t="shared" si="118"/>
        <v>*</v>
      </c>
      <c r="T913" s="183" t="str">
        <f t="shared" si="119"/>
        <v>*</v>
      </c>
      <c r="U913" s="183" t="str">
        <f t="shared" si="120"/>
        <v>*</v>
      </c>
    </row>
    <row r="914" spans="1:21">
      <c r="A914" s="183" t="str">
        <f t="shared" si="113"/>
        <v>東側ケース⑨津野町</v>
      </c>
      <c r="B914" t="s">
        <v>33</v>
      </c>
      <c r="C914">
        <v>5702</v>
      </c>
      <c r="D914" s="160">
        <v>3.8907144398085816</v>
      </c>
      <c r="E914" s="160">
        <v>0.19097445126763127</v>
      </c>
      <c r="F914" s="160">
        <v>0</v>
      </c>
      <c r="G914" s="160">
        <v>0.21021678125207055</v>
      </c>
      <c r="H914" s="160">
        <v>4.2678250938577605E-2</v>
      </c>
      <c r="I914" s="160">
        <v>1.5536597978790278E-3</v>
      </c>
      <c r="J914" s="160">
        <v>4.1451631317971085</v>
      </c>
      <c r="K914" t="s">
        <v>39</v>
      </c>
      <c r="L914" t="s">
        <v>109</v>
      </c>
      <c r="M914" t="s">
        <v>94</v>
      </c>
      <c r="O914" s="183" t="str">
        <f t="shared" si="114"/>
        <v>*</v>
      </c>
      <c r="P914" s="183" t="str">
        <f t="shared" si="115"/>
        <v>*</v>
      </c>
      <c r="Q914" s="183">
        <f t="shared" si="116"/>
        <v>0</v>
      </c>
      <c r="R914" s="183" t="str">
        <f t="shared" si="117"/>
        <v>*</v>
      </c>
      <c r="S914" s="183" t="str">
        <f t="shared" si="118"/>
        <v>*</v>
      </c>
      <c r="T914" s="183" t="str">
        <f t="shared" si="119"/>
        <v>*</v>
      </c>
      <c r="U914" s="183" t="str">
        <f t="shared" si="120"/>
        <v>*</v>
      </c>
    </row>
    <row r="915" spans="1:21">
      <c r="A915" s="183" t="str">
        <f t="shared" si="113"/>
        <v>東側ケース⑨四万十町</v>
      </c>
      <c r="B915" t="s">
        <v>34</v>
      </c>
      <c r="C915">
        <v>18754</v>
      </c>
      <c r="D915" s="160">
        <v>78.410127577037898</v>
      </c>
      <c r="E915" s="160">
        <v>3.094142637489782</v>
      </c>
      <c r="F915" s="160">
        <v>152.55962641182177</v>
      </c>
      <c r="G915" s="160">
        <v>1.6306279496215812</v>
      </c>
      <c r="H915" s="160">
        <v>0.69664818122361405</v>
      </c>
      <c r="I915" s="160">
        <v>1.8969857834211707E-3</v>
      </c>
      <c r="J915" s="160">
        <v>233.2989271054883</v>
      </c>
      <c r="K915" t="s">
        <v>39</v>
      </c>
      <c r="L915" t="s">
        <v>109</v>
      </c>
      <c r="M915" t="s">
        <v>94</v>
      </c>
      <c r="O915" s="183">
        <f t="shared" si="114"/>
        <v>80</v>
      </c>
      <c r="P915" s="183" t="str">
        <f t="shared" si="115"/>
        <v>*</v>
      </c>
      <c r="Q915" s="183">
        <f t="shared" si="116"/>
        <v>150</v>
      </c>
      <c r="R915" s="183" t="str">
        <f t="shared" si="117"/>
        <v>*</v>
      </c>
      <c r="S915" s="183" t="str">
        <f t="shared" si="118"/>
        <v>*</v>
      </c>
      <c r="T915" s="183" t="str">
        <f t="shared" si="119"/>
        <v>*</v>
      </c>
      <c r="U915" s="183">
        <f t="shared" si="120"/>
        <v>230</v>
      </c>
    </row>
    <row r="916" spans="1:21">
      <c r="A916" s="183" t="str">
        <f t="shared" si="113"/>
        <v>東側ケース⑨大月町</v>
      </c>
      <c r="B916" t="s">
        <v>35</v>
      </c>
      <c r="C916">
        <v>5373</v>
      </c>
      <c r="D916" s="160">
        <v>0.35990232488064233</v>
      </c>
      <c r="E916" s="160">
        <v>0.13249691838894012</v>
      </c>
      <c r="F916" s="160">
        <v>268.01222489721908</v>
      </c>
      <c r="G916" s="160">
        <v>5.235524422726219E-2</v>
      </c>
      <c r="H916" s="160">
        <v>7.6997997284364173E-3</v>
      </c>
      <c r="I916" s="160">
        <v>5.533634193615731E-4</v>
      </c>
      <c r="J916" s="160">
        <v>268.43273562947479</v>
      </c>
      <c r="K916" t="s">
        <v>39</v>
      </c>
      <c r="L916" t="s">
        <v>109</v>
      </c>
      <c r="M916" t="s">
        <v>94</v>
      </c>
      <c r="O916" s="183" t="str">
        <f t="shared" si="114"/>
        <v>*</v>
      </c>
      <c r="P916" s="183" t="str">
        <f t="shared" si="115"/>
        <v>*</v>
      </c>
      <c r="Q916" s="183">
        <f t="shared" si="116"/>
        <v>270</v>
      </c>
      <c r="R916" s="183" t="str">
        <f t="shared" si="117"/>
        <v>*</v>
      </c>
      <c r="S916" s="183" t="str">
        <f t="shared" si="118"/>
        <v>*</v>
      </c>
      <c r="T916" s="183" t="str">
        <f t="shared" si="119"/>
        <v>*</v>
      </c>
      <c r="U916" s="183">
        <f t="shared" si="120"/>
        <v>270</v>
      </c>
    </row>
    <row r="917" spans="1:21">
      <c r="A917" s="183" t="str">
        <f t="shared" si="113"/>
        <v>東側ケース⑨三原村</v>
      </c>
      <c r="B917" t="s">
        <v>36</v>
      </c>
      <c r="C917">
        <v>1553</v>
      </c>
      <c r="D917" s="160">
        <v>1.5268463103246823</v>
      </c>
      <c r="E917" s="160">
        <v>9.615318014833095E-2</v>
      </c>
      <c r="F917" s="160">
        <v>0</v>
      </c>
      <c r="G917" s="160">
        <v>4.8717381908774927E-2</v>
      </c>
      <c r="H917" s="160">
        <v>1.7921174587478505E-2</v>
      </c>
      <c r="I917" s="160">
        <v>5.2455962390439209E-3</v>
      </c>
      <c r="J917" s="160">
        <v>1.5987304630599797</v>
      </c>
      <c r="K917" t="s">
        <v>39</v>
      </c>
      <c r="L917" t="s">
        <v>109</v>
      </c>
      <c r="M917" t="s">
        <v>94</v>
      </c>
      <c r="O917" s="183" t="str">
        <f t="shared" si="114"/>
        <v>*</v>
      </c>
      <c r="P917" s="183" t="str">
        <f t="shared" si="115"/>
        <v>*</v>
      </c>
      <c r="Q917" s="183">
        <f t="shared" si="116"/>
        <v>0</v>
      </c>
      <c r="R917" s="183" t="str">
        <f t="shared" si="117"/>
        <v>*</v>
      </c>
      <c r="S917" s="183" t="str">
        <f t="shared" si="118"/>
        <v>*</v>
      </c>
      <c r="T917" s="183" t="str">
        <f t="shared" si="119"/>
        <v>*</v>
      </c>
      <c r="U917" s="183" t="str">
        <f t="shared" si="120"/>
        <v>*</v>
      </c>
    </row>
    <row r="918" spans="1:21">
      <c r="A918" s="183" t="str">
        <f t="shared" si="113"/>
        <v>東側ケース⑨黒潮町</v>
      </c>
      <c r="B918" t="s">
        <v>37</v>
      </c>
      <c r="C918">
        <v>11115</v>
      </c>
      <c r="D918" s="160">
        <v>93.701512415886867</v>
      </c>
      <c r="E918" s="160">
        <v>3.73851285602926</v>
      </c>
      <c r="F918" s="160">
        <v>1180.935400461324</v>
      </c>
      <c r="G918" s="160">
        <v>3.3603014850758477</v>
      </c>
      <c r="H918" s="160">
        <v>4.9651093226288969</v>
      </c>
      <c r="I918" s="160">
        <v>1.1941585525608136E-3</v>
      </c>
      <c r="J918" s="160">
        <v>1282.963517843468</v>
      </c>
      <c r="K918" t="s">
        <v>39</v>
      </c>
      <c r="L918" t="s">
        <v>109</v>
      </c>
      <c r="M918" t="s">
        <v>94</v>
      </c>
      <c r="O918" s="183">
        <f t="shared" si="114"/>
        <v>90</v>
      </c>
      <c r="P918" s="183" t="str">
        <f t="shared" si="115"/>
        <v>*</v>
      </c>
      <c r="Q918" s="183">
        <f t="shared" si="116"/>
        <v>1200</v>
      </c>
      <c r="R918" s="183" t="str">
        <f t="shared" si="117"/>
        <v>*</v>
      </c>
      <c r="S918" s="183" t="str">
        <f t="shared" si="118"/>
        <v>*</v>
      </c>
      <c r="T918" s="183" t="str">
        <f t="shared" si="119"/>
        <v>*</v>
      </c>
      <c r="U918" s="183">
        <f t="shared" si="120"/>
        <v>1300</v>
      </c>
    </row>
    <row r="919" spans="1:21">
      <c r="A919" s="183" t="str">
        <f t="shared" si="113"/>
        <v>東側ケース⑨合計</v>
      </c>
      <c r="B919" t="s">
        <v>84</v>
      </c>
      <c r="C919">
        <v>763479</v>
      </c>
      <c r="D919" s="160">
        <v>2510.2499001829315</v>
      </c>
      <c r="E919" s="160">
        <v>115.68687164705845</v>
      </c>
      <c r="F919" s="160">
        <v>16156.465320260158</v>
      </c>
      <c r="G919" s="160">
        <v>54.369228349184368</v>
      </c>
      <c r="H919" s="160">
        <v>395.41207634843499</v>
      </c>
      <c r="I919" s="160">
        <v>0.88424940136140751</v>
      </c>
      <c r="J919" s="160">
        <v>19117.380774542082</v>
      </c>
      <c r="K919" t="s">
        <v>39</v>
      </c>
      <c r="L919" t="s">
        <v>109</v>
      </c>
      <c r="M919" t="s">
        <v>94</v>
      </c>
      <c r="O919" s="183">
        <f t="shared" si="114"/>
        <v>2500</v>
      </c>
      <c r="P919" s="183">
        <f t="shared" si="115"/>
        <v>120</v>
      </c>
      <c r="Q919" s="183">
        <f t="shared" si="116"/>
        <v>16000</v>
      </c>
      <c r="R919" s="183">
        <f t="shared" si="117"/>
        <v>50</v>
      </c>
      <c r="S919" s="183">
        <f t="shared" si="118"/>
        <v>400</v>
      </c>
      <c r="T919" s="183" t="str">
        <f t="shared" si="119"/>
        <v>*</v>
      </c>
      <c r="U919" s="183">
        <f t="shared" si="120"/>
        <v>19000</v>
      </c>
    </row>
    <row r="920" spans="1:21">
      <c r="A920" s="183" t="str">
        <f t="shared" si="113"/>
        <v>東側ケース⑨0</v>
      </c>
      <c r="B920">
        <v>0</v>
      </c>
      <c r="C920">
        <v>0</v>
      </c>
      <c r="D920" s="160">
        <v>0</v>
      </c>
      <c r="E920" s="160">
        <v>0</v>
      </c>
      <c r="F920" s="160">
        <v>0</v>
      </c>
      <c r="G920" s="160">
        <v>0</v>
      </c>
      <c r="H920" s="160">
        <v>0</v>
      </c>
      <c r="I920" s="160">
        <v>0</v>
      </c>
      <c r="J920" s="160">
        <v>0</v>
      </c>
      <c r="K920" t="s">
        <v>39</v>
      </c>
      <c r="L920" t="s">
        <v>109</v>
      </c>
      <c r="M920">
        <v>0</v>
      </c>
      <c r="O920" s="183">
        <f t="shared" si="114"/>
        <v>0</v>
      </c>
      <c r="P920" s="183">
        <f t="shared" si="115"/>
        <v>0</v>
      </c>
      <c r="Q920" s="183">
        <f t="shared" si="116"/>
        <v>0</v>
      </c>
      <c r="R920" s="183">
        <f t="shared" si="117"/>
        <v>0</v>
      </c>
      <c r="S920" s="183">
        <f t="shared" si="118"/>
        <v>0</v>
      </c>
      <c r="T920" s="183">
        <f t="shared" si="119"/>
        <v>0</v>
      </c>
      <c r="U920" s="183">
        <f t="shared" si="120"/>
        <v>0</v>
      </c>
    </row>
    <row r="921" spans="1:21">
      <c r="A921" s="183" t="str">
        <f t="shared" si="113"/>
        <v>東側ケース⑨死者数</v>
      </c>
      <c r="B921" t="s">
        <v>80</v>
      </c>
      <c r="C921">
        <v>0</v>
      </c>
      <c r="D921" s="160">
        <v>0</v>
      </c>
      <c r="E921" s="160">
        <v>0</v>
      </c>
      <c r="F921" s="160">
        <v>0</v>
      </c>
      <c r="G921" s="160">
        <v>0</v>
      </c>
      <c r="H921" s="160">
        <v>0</v>
      </c>
      <c r="I921" s="160">
        <v>0</v>
      </c>
      <c r="J921" s="160">
        <v>0</v>
      </c>
      <c r="K921" t="s">
        <v>39</v>
      </c>
      <c r="L921" t="s">
        <v>109</v>
      </c>
      <c r="M921">
        <v>0</v>
      </c>
      <c r="O921" s="183">
        <f t="shared" si="114"/>
        <v>0</v>
      </c>
      <c r="P921" s="183">
        <f t="shared" si="115"/>
        <v>0</v>
      </c>
      <c r="Q921" s="183">
        <f t="shared" si="116"/>
        <v>0</v>
      </c>
      <c r="R921" s="183">
        <f t="shared" si="117"/>
        <v>0</v>
      </c>
      <c r="S921" s="183">
        <f t="shared" si="118"/>
        <v>0</v>
      </c>
      <c r="T921" s="183">
        <f t="shared" si="119"/>
        <v>0</v>
      </c>
      <c r="U921" s="183">
        <f t="shared" si="120"/>
        <v>0</v>
      </c>
    </row>
    <row r="922" spans="1:21">
      <c r="A922" s="183" t="str">
        <f t="shared" si="113"/>
        <v>東側ケース⑨地震動：東側ケース、津波ケース⑨、冬18時、早期避難率20%</v>
      </c>
      <c r="B922" t="s">
        <v>111</v>
      </c>
      <c r="C922">
        <v>0</v>
      </c>
      <c r="D922" s="160">
        <v>0</v>
      </c>
      <c r="E922" s="160">
        <v>0</v>
      </c>
      <c r="F922" s="160">
        <v>0</v>
      </c>
      <c r="G922" s="160">
        <v>0</v>
      </c>
      <c r="H922" s="160">
        <v>0</v>
      </c>
      <c r="I922" s="160">
        <v>0</v>
      </c>
      <c r="J922" s="160">
        <v>0</v>
      </c>
      <c r="K922" t="s">
        <v>39</v>
      </c>
      <c r="L922" t="s">
        <v>109</v>
      </c>
      <c r="M922">
        <v>0</v>
      </c>
      <c r="O922" s="183">
        <f t="shared" si="114"/>
        <v>0</v>
      </c>
      <c r="P922" s="183">
        <f t="shared" si="115"/>
        <v>0</v>
      </c>
      <c r="Q922" s="183">
        <f t="shared" si="116"/>
        <v>0</v>
      </c>
      <c r="R922" s="183">
        <f t="shared" si="117"/>
        <v>0</v>
      </c>
      <c r="S922" s="183">
        <f t="shared" si="118"/>
        <v>0</v>
      </c>
      <c r="T922" s="183">
        <f t="shared" si="119"/>
        <v>0</v>
      </c>
      <c r="U922" s="183">
        <f t="shared" si="120"/>
        <v>0</v>
      </c>
    </row>
    <row r="923" spans="1:21">
      <c r="A923" s="183" t="str">
        <f t="shared" si="113"/>
        <v>東側ケース⑨市町村名</v>
      </c>
      <c r="B923" t="s">
        <v>86</v>
      </c>
      <c r="C923" t="s">
        <v>87</v>
      </c>
      <c r="D923" s="160" t="s">
        <v>88</v>
      </c>
      <c r="E923" s="160">
        <v>0</v>
      </c>
      <c r="F923" s="160" t="s">
        <v>89</v>
      </c>
      <c r="G923" s="160" t="s">
        <v>90</v>
      </c>
      <c r="H923" s="160" t="s">
        <v>91</v>
      </c>
      <c r="I923" s="160" t="s">
        <v>92</v>
      </c>
      <c r="J923" s="160" t="s">
        <v>84</v>
      </c>
      <c r="K923" t="s">
        <v>39</v>
      </c>
      <c r="L923" t="s">
        <v>109</v>
      </c>
      <c r="M923">
        <v>0</v>
      </c>
      <c r="O923" s="183" t="e">
        <f t="shared" si="114"/>
        <v>#VALUE!</v>
      </c>
      <c r="P923" s="183">
        <f t="shared" si="115"/>
        <v>0</v>
      </c>
      <c r="Q923" s="183" t="e">
        <f t="shared" si="116"/>
        <v>#VALUE!</v>
      </c>
      <c r="R923" s="183" t="e">
        <f t="shared" si="117"/>
        <v>#VALUE!</v>
      </c>
      <c r="S923" s="183" t="e">
        <f t="shared" si="118"/>
        <v>#VALUE!</v>
      </c>
      <c r="T923" s="183" t="e">
        <f t="shared" si="119"/>
        <v>#VALUE!</v>
      </c>
      <c r="U923" s="183" t="e">
        <f t="shared" si="120"/>
        <v>#VALUE!</v>
      </c>
    </row>
    <row r="924" spans="1:21">
      <c r="A924" s="183" t="str">
        <f t="shared" si="113"/>
        <v>東側ケース⑨0</v>
      </c>
      <c r="B924">
        <v>0</v>
      </c>
      <c r="C924">
        <v>0</v>
      </c>
      <c r="D924" s="160">
        <v>0</v>
      </c>
      <c r="E924" s="160" t="s">
        <v>93</v>
      </c>
      <c r="F924" s="160">
        <v>0</v>
      </c>
      <c r="G924" s="160">
        <v>0</v>
      </c>
      <c r="H924" s="160">
        <v>0</v>
      </c>
      <c r="I924" s="160">
        <v>0</v>
      </c>
      <c r="J924" s="160">
        <v>0</v>
      </c>
      <c r="K924" t="s">
        <v>39</v>
      </c>
      <c r="L924" t="s">
        <v>109</v>
      </c>
      <c r="M924">
        <v>0</v>
      </c>
      <c r="O924" s="183">
        <f t="shared" si="114"/>
        <v>0</v>
      </c>
      <c r="P924" s="183" t="e">
        <f t="shared" si="115"/>
        <v>#VALUE!</v>
      </c>
      <c r="Q924" s="183">
        <f t="shared" si="116"/>
        <v>0</v>
      </c>
      <c r="R924" s="183">
        <f t="shared" si="117"/>
        <v>0</v>
      </c>
      <c r="S924" s="183">
        <f t="shared" si="118"/>
        <v>0</v>
      </c>
      <c r="T924" s="183">
        <f t="shared" si="119"/>
        <v>0</v>
      </c>
      <c r="U924" s="183">
        <f t="shared" si="120"/>
        <v>0</v>
      </c>
    </row>
    <row r="925" spans="1:21">
      <c r="A925" s="183" t="str">
        <f t="shared" si="113"/>
        <v>東側ケース⑨0</v>
      </c>
      <c r="B925">
        <v>0</v>
      </c>
      <c r="C925">
        <v>0</v>
      </c>
      <c r="D925" s="160">
        <v>0</v>
      </c>
      <c r="E925" s="160">
        <v>0</v>
      </c>
      <c r="F925" s="160">
        <v>0</v>
      </c>
      <c r="G925" s="160">
        <v>0</v>
      </c>
      <c r="H925" s="160">
        <v>0</v>
      </c>
      <c r="I925" s="160">
        <v>0</v>
      </c>
      <c r="J925" s="160">
        <v>0</v>
      </c>
      <c r="K925" t="s">
        <v>39</v>
      </c>
      <c r="L925" t="s">
        <v>109</v>
      </c>
      <c r="M925">
        <v>0</v>
      </c>
      <c r="O925" s="183">
        <f t="shared" si="114"/>
        <v>0</v>
      </c>
      <c r="P925" s="183">
        <f t="shared" si="115"/>
        <v>0</v>
      </c>
      <c r="Q925" s="183">
        <f t="shared" si="116"/>
        <v>0</v>
      </c>
      <c r="R925" s="183">
        <f t="shared" si="117"/>
        <v>0</v>
      </c>
      <c r="S925" s="183">
        <f t="shared" si="118"/>
        <v>0</v>
      </c>
      <c r="T925" s="183">
        <f t="shared" si="119"/>
        <v>0</v>
      </c>
      <c r="U925" s="183">
        <f t="shared" si="120"/>
        <v>0</v>
      </c>
    </row>
    <row r="926" spans="1:21">
      <c r="A926" s="183" t="str">
        <f t="shared" si="113"/>
        <v>東側ケース⑨0</v>
      </c>
      <c r="B926">
        <v>0</v>
      </c>
      <c r="C926">
        <v>0</v>
      </c>
      <c r="D926" s="160">
        <v>0</v>
      </c>
      <c r="E926" s="160">
        <v>0</v>
      </c>
      <c r="F926" s="160">
        <v>0</v>
      </c>
      <c r="G926" s="160">
        <v>0</v>
      </c>
      <c r="H926" s="160">
        <v>0</v>
      </c>
      <c r="I926" s="160">
        <v>0</v>
      </c>
      <c r="J926" s="160">
        <v>0</v>
      </c>
      <c r="K926" t="s">
        <v>39</v>
      </c>
      <c r="L926" t="s">
        <v>109</v>
      </c>
      <c r="M926">
        <v>0</v>
      </c>
      <c r="O926" s="183">
        <f t="shared" si="114"/>
        <v>0</v>
      </c>
      <c r="P926" s="183">
        <f t="shared" si="115"/>
        <v>0</v>
      </c>
      <c r="Q926" s="183">
        <f t="shared" si="116"/>
        <v>0</v>
      </c>
      <c r="R926" s="183">
        <f t="shared" si="117"/>
        <v>0</v>
      </c>
      <c r="S926" s="183">
        <f t="shared" si="118"/>
        <v>0</v>
      </c>
      <c r="T926" s="183">
        <f t="shared" si="119"/>
        <v>0</v>
      </c>
      <c r="U926" s="183">
        <f t="shared" si="120"/>
        <v>0</v>
      </c>
    </row>
    <row r="927" spans="1:21">
      <c r="A927" s="183" t="str">
        <f t="shared" si="113"/>
        <v>東側ケース⑨高知市</v>
      </c>
      <c r="B927" t="s">
        <v>4</v>
      </c>
      <c r="C927">
        <v>349778.6</v>
      </c>
      <c r="D927" s="160">
        <v>669.08908357062774</v>
      </c>
      <c r="E927" s="160">
        <v>42.435315783033857</v>
      </c>
      <c r="F927" s="160">
        <v>3278.1868567206034</v>
      </c>
      <c r="G927" s="160">
        <v>10.293035052809143</v>
      </c>
      <c r="H927" s="160">
        <v>64.148001704685157</v>
      </c>
      <c r="I927" s="160">
        <v>1.7797718023600329</v>
      </c>
      <c r="J927" s="160">
        <v>4023.4967488510852</v>
      </c>
      <c r="K927" t="s">
        <v>39</v>
      </c>
      <c r="L927" t="s">
        <v>109</v>
      </c>
      <c r="M927" t="s">
        <v>96</v>
      </c>
      <c r="O927" s="183">
        <f t="shared" si="114"/>
        <v>670</v>
      </c>
      <c r="P927" s="183">
        <f t="shared" si="115"/>
        <v>40</v>
      </c>
      <c r="Q927" s="183">
        <f t="shared" si="116"/>
        <v>3300</v>
      </c>
      <c r="R927" s="183">
        <f t="shared" si="117"/>
        <v>10</v>
      </c>
      <c r="S927" s="183">
        <f t="shared" si="118"/>
        <v>60</v>
      </c>
      <c r="T927" s="183" t="str">
        <f t="shared" si="119"/>
        <v>*</v>
      </c>
      <c r="U927" s="183">
        <f t="shared" si="120"/>
        <v>4000</v>
      </c>
    </row>
    <row r="928" spans="1:21">
      <c r="A928" s="183" t="str">
        <f t="shared" si="113"/>
        <v>東側ケース⑨室戸市</v>
      </c>
      <c r="B928" t="s">
        <v>5</v>
      </c>
      <c r="C928">
        <v>15011.1</v>
      </c>
      <c r="D928" s="160">
        <v>468.1621764985743</v>
      </c>
      <c r="E928" s="160">
        <v>13.34393578165666</v>
      </c>
      <c r="F928" s="160">
        <v>2405.2313355120077</v>
      </c>
      <c r="G928" s="160">
        <v>12.584842828127861</v>
      </c>
      <c r="H928" s="160">
        <v>237.90286300276799</v>
      </c>
      <c r="I928" s="160">
        <v>4.7922833973160738E-2</v>
      </c>
      <c r="J928" s="160">
        <v>3123.929140675451</v>
      </c>
      <c r="K928" t="s">
        <v>39</v>
      </c>
      <c r="L928" t="s">
        <v>109</v>
      </c>
      <c r="M928" t="s">
        <v>96</v>
      </c>
      <c r="O928" s="183">
        <f t="shared" si="114"/>
        <v>470</v>
      </c>
      <c r="P928" s="183">
        <f t="shared" si="115"/>
        <v>10</v>
      </c>
      <c r="Q928" s="183">
        <f t="shared" si="116"/>
        <v>2400</v>
      </c>
      <c r="R928" s="183">
        <f t="shared" si="117"/>
        <v>10</v>
      </c>
      <c r="S928" s="183">
        <f t="shared" si="118"/>
        <v>240</v>
      </c>
      <c r="T928" s="183" t="str">
        <f t="shared" si="119"/>
        <v>*</v>
      </c>
      <c r="U928" s="183">
        <f t="shared" si="120"/>
        <v>3100</v>
      </c>
    </row>
    <row r="929" spans="1:21">
      <c r="A929" s="183" t="str">
        <f t="shared" si="113"/>
        <v>東側ケース⑨安芸市</v>
      </c>
      <c r="B929" t="s">
        <v>6</v>
      </c>
      <c r="C929">
        <v>19573</v>
      </c>
      <c r="D929" s="160">
        <v>317.46541161633019</v>
      </c>
      <c r="E929" s="160">
        <v>14.445450620798514</v>
      </c>
      <c r="F929" s="160">
        <v>312.05718292237896</v>
      </c>
      <c r="G929" s="160">
        <v>4.6174545974833858</v>
      </c>
      <c r="H929" s="160">
        <v>176.31828346183667</v>
      </c>
      <c r="I929" s="160">
        <v>7.1895401343219575E-2</v>
      </c>
      <c r="J929" s="160">
        <v>810.53022799937253</v>
      </c>
      <c r="K929" t="s">
        <v>39</v>
      </c>
      <c r="L929" t="s">
        <v>109</v>
      </c>
      <c r="M929" t="s">
        <v>96</v>
      </c>
      <c r="O929" s="183">
        <f t="shared" si="114"/>
        <v>320</v>
      </c>
      <c r="P929" s="183">
        <f t="shared" si="115"/>
        <v>10</v>
      </c>
      <c r="Q929" s="183">
        <f t="shared" si="116"/>
        <v>310</v>
      </c>
      <c r="R929" s="183" t="str">
        <f t="shared" si="117"/>
        <v>*</v>
      </c>
      <c r="S929" s="183">
        <f t="shared" si="118"/>
        <v>180</v>
      </c>
      <c r="T929" s="183" t="str">
        <f t="shared" si="119"/>
        <v>*</v>
      </c>
      <c r="U929" s="183">
        <f t="shared" si="120"/>
        <v>810</v>
      </c>
    </row>
    <row r="930" spans="1:21">
      <c r="A930" s="183" t="str">
        <f t="shared" si="113"/>
        <v>東側ケース⑨南国市</v>
      </c>
      <c r="B930" t="s">
        <v>7</v>
      </c>
      <c r="C930">
        <v>51255.6</v>
      </c>
      <c r="D930" s="160">
        <v>134.68985282586974</v>
      </c>
      <c r="E930" s="160">
        <v>5.7017574492352878</v>
      </c>
      <c r="F930" s="160">
        <v>1428.8290746763662</v>
      </c>
      <c r="G930" s="160">
        <v>0.55660733550608443</v>
      </c>
      <c r="H930" s="160">
        <v>5.51188126068263</v>
      </c>
      <c r="I930" s="160">
        <v>0.14215092943595944</v>
      </c>
      <c r="J930" s="160">
        <v>1569.7295670278606</v>
      </c>
      <c r="K930" t="s">
        <v>39</v>
      </c>
      <c r="L930" t="s">
        <v>109</v>
      </c>
      <c r="M930" t="s">
        <v>96</v>
      </c>
      <c r="O930" s="183">
        <f t="shared" si="114"/>
        <v>130</v>
      </c>
      <c r="P930" s="183">
        <f t="shared" si="115"/>
        <v>10</v>
      </c>
      <c r="Q930" s="183">
        <f t="shared" si="116"/>
        <v>1400</v>
      </c>
      <c r="R930" s="183" t="str">
        <f t="shared" si="117"/>
        <v>*</v>
      </c>
      <c r="S930" s="183">
        <f t="shared" si="118"/>
        <v>10</v>
      </c>
      <c r="T930" s="183" t="str">
        <f t="shared" si="119"/>
        <v>*</v>
      </c>
      <c r="U930" s="183">
        <f t="shared" si="120"/>
        <v>1600</v>
      </c>
    </row>
    <row r="931" spans="1:21">
      <c r="A931" s="183" t="str">
        <f t="shared" si="113"/>
        <v>東側ケース⑨土佐市</v>
      </c>
      <c r="B931" t="s">
        <v>8</v>
      </c>
      <c r="C931">
        <v>27471.8</v>
      </c>
      <c r="D931" s="160">
        <v>68.408543946429702</v>
      </c>
      <c r="E931" s="160">
        <v>3.8547833351792362</v>
      </c>
      <c r="F931" s="160">
        <v>1844.2547028780066</v>
      </c>
      <c r="G931" s="160">
        <v>2.3882223228980948</v>
      </c>
      <c r="H931" s="160">
        <v>2.8690784399224509</v>
      </c>
      <c r="I931" s="160">
        <v>5.1577307906049606E-2</v>
      </c>
      <c r="J931" s="160">
        <v>1917.972124895163</v>
      </c>
      <c r="K931" t="s">
        <v>39</v>
      </c>
      <c r="L931" t="s">
        <v>109</v>
      </c>
      <c r="M931" t="s">
        <v>96</v>
      </c>
      <c r="O931" s="183">
        <f t="shared" si="114"/>
        <v>70</v>
      </c>
      <c r="P931" s="183" t="str">
        <f t="shared" si="115"/>
        <v>*</v>
      </c>
      <c r="Q931" s="183">
        <f t="shared" si="116"/>
        <v>1800</v>
      </c>
      <c r="R931" s="183" t="str">
        <f t="shared" si="117"/>
        <v>*</v>
      </c>
      <c r="S931" s="183" t="str">
        <f t="shared" si="118"/>
        <v>*</v>
      </c>
      <c r="T931" s="183" t="str">
        <f t="shared" si="119"/>
        <v>*</v>
      </c>
      <c r="U931" s="183">
        <f t="shared" si="120"/>
        <v>1900</v>
      </c>
    </row>
    <row r="932" spans="1:21">
      <c r="A932" s="183" t="str">
        <f t="shared" si="113"/>
        <v>東側ケース⑨須崎市</v>
      </c>
      <c r="B932" t="s">
        <v>9</v>
      </c>
      <c r="C932">
        <v>25299.25</v>
      </c>
      <c r="D932" s="160">
        <v>36.990405921305914</v>
      </c>
      <c r="E932" s="160">
        <v>1.8716163068285818</v>
      </c>
      <c r="F932" s="160">
        <v>1724.5256079195765</v>
      </c>
      <c r="G932" s="160">
        <v>1.420377498310929</v>
      </c>
      <c r="H932" s="160">
        <v>2.5345670097307225</v>
      </c>
      <c r="I932" s="160">
        <v>3.1869871843437848E-2</v>
      </c>
      <c r="J932" s="160">
        <v>1765.5028282207675</v>
      </c>
      <c r="K932" t="s">
        <v>39</v>
      </c>
      <c r="L932" t="s">
        <v>109</v>
      </c>
      <c r="M932" t="s">
        <v>96</v>
      </c>
      <c r="O932" s="183">
        <f t="shared" si="114"/>
        <v>40</v>
      </c>
      <c r="P932" s="183" t="str">
        <f t="shared" si="115"/>
        <v>*</v>
      </c>
      <c r="Q932" s="183">
        <f t="shared" si="116"/>
        <v>1700</v>
      </c>
      <c r="R932" s="183" t="str">
        <f t="shared" si="117"/>
        <v>*</v>
      </c>
      <c r="S932" s="183" t="str">
        <f t="shared" si="118"/>
        <v>*</v>
      </c>
      <c r="T932" s="183" t="str">
        <f t="shared" si="119"/>
        <v>*</v>
      </c>
      <c r="U932" s="183">
        <f t="shared" si="120"/>
        <v>1800</v>
      </c>
    </row>
    <row r="933" spans="1:21">
      <c r="A933" s="183" t="str">
        <f t="shared" si="113"/>
        <v>東側ケース⑨宿毛市</v>
      </c>
      <c r="B933" t="s">
        <v>10</v>
      </c>
      <c r="C933">
        <v>22952.55</v>
      </c>
      <c r="D933" s="160">
        <v>2.5379995676474718</v>
      </c>
      <c r="E933" s="160">
        <v>0.68918169229497339</v>
      </c>
      <c r="F933" s="160">
        <v>809.50789199508779</v>
      </c>
      <c r="G933" s="160">
        <v>0.14737513054207624</v>
      </c>
      <c r="H933" s="160">
        <v>5.5279579710878358E-2</v>
      </c>
      <c r="I933" s="160">
        <v>1.3181575756588394E-2</v>
      </c>
      <c r="J933" s="160">
        <v>812.26172784874473</v>
      </c>
      <c r="K933" t="s">
        <v>39</v>
      </c>
      <c r="L933" t="s">
        <v>109</v>
      </c>
      <c r="M933" t="s">
        <v>96</v>
      </c>
      <c r="O933" s="183" t="str">
        <f t="shared" si="114"/>
        <v>*</v>
      </c>
      <c r="P933" s="183" t="str">
        <f t="shared" si="115"/>
        <v>*</v>
      </c>
      <c r="Q933" s="183">
        <f t="shared" si="116"/>
        <v>810</v>
      </c>
      <c r="R933" s="183" t="str">
        <f t="shared" si="117"/>
        <v>*</v>
      </c>
      <c r="S933" s="183" t="str">
        <f t="shared" si="118"/>
        <v>*</v>
      </c>
      <c r="T933" s="183" t="str">
        <f t="shared" si="119"/>
        <v>*</v>
      </c>
      <c r="U933" s="183">
        <f t="shared" si="120"/>
        <v>810</v>
      </c>
    </row>
    <row r="934" spans="1:21">
      <c r="A934" s="183" t="str">
        <f t="shared" si="113"/>
        <v>東側ケース⑨土佐清水市</v>
      </c>
      <c r="B934" t="s">
        <v>11</v>
      </c>
      <c r="C934">
        <v>15871.05</v>
      </c>
      <c r="D934" s="160">
        <v>84.993604803260482</v>
      </c>
      <c r="E934" s="160">
        <v>4.4809440310090372</v>
      </c>
      <c r="F934" s="160">
        <v>1443.3599130662255</v>
      </c>
      <c r="G934" s="160">
        <v>2.5987257218728677</v>
      </c>
      <c r="H934" s="160">
        <v>7.6288126097377331</v>
      </c>
      <c r="I934" s="160">
        <v>2.0356236089105344E-2</v>
      </c>
      <c r="J934" s="160">
        <v>1538.6014124371857</v>
      </c>
      <c r="K934" t="s">
        <v>39</v>
      </c>
      <c r="L934" t="s">
        <v>109</v>
      </c>
      <c r="M934" t="s">
        <v>96</v>
      </c>
      <c r="O934" s="183">
        <f t="shared" si="114"/>
        <v>80</v>
      </c>
      <c r="P934" s="183" t="str">
        <f t="shared" si="115"/>
        <v>*</v>
      </c>
      <c r="Q934" s="183">
        <f t="shared" si="116"/>
        <v>1400</v>
      </c>
      <c r="R934" s="183" t="str">
        <f t="shared" si="117"/>
        <v>*</v>
      </c>
      <c r="S934" s="183">
        <f t="shared" si="118"/>
        <v>10</v>
      </c>
      <c r="T934" s="183" t="str">
        <f t="shared" si="119"/>
        <v>*</v>
      </c>
      <c r="U934" s="183">
        <f t="shared" si="120"/>
        <v>1500</v>
      </c>
    </row>
    <row r="935" spans="1:21">
      <c r="A935" s="183" t="str">
        <f t="shared" si="113"/>
        <v>東側ケース⑨四万十市</v>
      </c>
      <c r="B935" t="s">
        <v>12</v>
      </c>
      <c r="C935">
        <v>36677.25</v>
      </c>
      <c r="D935" s="160">
        <v>69.901170525328169</v>
      </c>
      <c r="E935" s="160">
        <v>4.097228265597102</v>
      </c>
      <c r="F935" s="160">
        <v>145.15656734409376</v>
      </c>
      <c r="G935" s="160">
        <v>3.3196667986795592</v>
      </c>
      <c r="H935" s="160">
        <v>2.0305072995536433</v>
      </c>
      <c r="I935" s="160">
        <v>3.427246597922002E-2</v>
      </c>
      <c r="J935" s="160">
        <v>220.44218443363437</v>
      </c>
      <c r="K935" t="s">
        <v>39</v>
      </c>
      <c r="L935" t="s">
        <v>109</v>
      </c>
      <c r="M935" t="s">
        <v>96</v>
      </c>
      <c r="O935" s="183">
        <f t="shared" si="114"/>
        <v>70</v>
      </c>
      <c r="P935" s="183" t="str">
        <f t="shared" si="115"/>
        <v>*</v>
      </c>
      <c r="Q935" s="183">
        <f t="shared" si="116"/>
        <v>150</v>
      </c>
      <c r="R935" s="183" t="str">
        <f t="shared" si="117"/>
        <v>*</v>
      </c>
      <c r="S935" s="183" t="str">
        <f t="shared" si="118"/>
        <v>*</v>
      </c>
      <c r="T935" s="183" t="str">
        <f t="shared" si="119"/>
        <v>*</v>
      </c>
      <c r="U935" s="183">
        <f t="shared" si="120"/>
        <v>220</v>
      </c>
    </row>
    <row r="936" spans="1:21">
      <c r="A936" s="183" t="str">
        <f t="shared" si="113"/>
        <v>東側ケース⑨香南市</v>
      </c>
      <c r="B936" t="s">
        <v>13</v>
      </c>
      <c r="C936">
        <v>31206.600000000002</v>
      </c>
      <c r="D936" s="160">
        <v>98.081022201699412</v>
      </c>
      <c r="E936" s="160">
        <v>5.0060494825300834</v>
      </c>
      <c r="F936" s="160">
        <v>875.35834873845567</v>
      </c>
      <c r="G936" s="160">
        <v>1.073813511364611</v>
      </c>
      <c r="H936" s="160">
        <v>2.3729787393725119</v>
      </c>
      <c r="I936" s="160">
        <v>7.6235671942969402E-2</v>
      </c>
      <c r="J936" s="160">
        <v>976.96239886283513</v>
      </c>
      <c r="K936" t="s">
        <v>39</v>
      </c>
      <c r="L936" t="s">
        <v>109</v>
      </c>
      <c r="M936" t="s">
        <v>96</v>
      </c>
      <c r="O936" s="183">
        <f t="shared" si="114"/>
        <v>100</v>
      </c>
      <c r="P936" s="183">
        <f t="shared" si="115"/>
        <v>10</v>
      </c>
      <c r="Q936" s="183">
        <f t="shared" si="116"/>
        <v>880</v>
      </c>
      <c r="R936" s="183" t="str">
        <f t="shared" si="117"/>
        <v>*</v>
      </c>
      <c r="S936" s="183" t="str">
        <f t="shared" si="118"/>
        <v>*</v>
      </c>
      <c r="T936" s="183" t="str">
        <f t="shared" si="119"/>
        <v>*</v>
      </c>
      <c r="U936" s="183">
        <f t="shared" si="120"/>
        <v>980</v>
      </c>
    </row>
    <row r="937" spans="1:21">
      <c r="A937" s="183" t="str">
        <f t="shared" si="113"/>
        <v>東側ケース⑨香美市</v>
      </c>
      <c r="B937" t="s">
        <v>14</v>
      </c>
      <c r="C937">
        <v>28197.25</v>
      </c>
      <c r="D937" s="160">
        <v>100.3351462570386</v>
      </c>
      <c r="E937" s="160">
        <v>3.6412064221577958</v>
      </c>
      <c r="F937" s="160">
        <v>0</v>
      </c>
      <c r="G937" s="160">
        <v>1.682218682367189</v>
      </c>
      <c r="H937" s="160">
        <v>11.818464157833297</v>
      </c>
      <c r="I937" s="160">
        <v>4.2985418157370295E-2</v>
      </c>
      <c r="J937" s="160">
        <v>113.87881451539647</v>
      </c>
      <c r="K937" t="s">
        <v>39</v>
      </c>
      <c r="L937" t="s">
        <v>109</v>
      </c>
      <c r="M937" t="s">
        <v>96</v>
      </c>
      <c r="O937" s="183">
        <f t="shared" si="114"/>
        <v>100</v>
      </c>
      <c r="P937" s="183" t="str">
        <f t="shared" si="115"/>
        <v>*</v>
      </c>
      <c r="Q937" s="183">
        <f t="shared" si="116"/>
        <v>0</v>
      </c>
      <c r="R937" s="183" t="str">
        <f t="shared" si="117"/>
        <v>*</v>
      </c>
      <c r="S937" s="183">
        <f t="shared" si="118"/>
        <v>10</v>
      </c>
      <c r="T937" s="183" t="str">
        <f t="shared" si="119"/>
        <v>*</v>
      </c>
      <c r="U937" s="183">
        <f t="shared" si="120"/>
        <v>110</v>
      </c>
    </row>
    <row r="938" spans="1:21">
      <c r="A938" s="183" t="str">
        <f t="shared" si="113"/>
        <v>東側ケース⑨東洋町</v>
      </c>
      <c r="B938" t="s">
        <v>15</v>
      </c>
      <c r="C938">
        <v>2841.05</v>
      </c>
      <c r="D938" s="160">
        <v>51.100491369649795</v>
      </c>
      <c r="E938" s="160">
        <v>0.86756963757021799</v>
      </c>
      <c r="F938" s="160">
        <v>383.51988675717735</v>
      </c>
      <c r="G938" s="160">
        <v>1.868101639313043</v>
      </c>
      <c r="H938" s="160">
        <v>11.253036448924624</v>
      </c>
      <c r="I938" s="160">
        <v>7.0080748219232304E-3</v>
      </c>
      <c r="J938" s="160">
        <v>447.74852428988669</v>
      </c>
      <c r="K938" t="s">
        <v>39</v>
      </c>
      <c r="L938" t="s">
        <v>109</v>
      </c>
      <c r="M938" t="s">
        <v>96</v>
      </c>
      <c r="O938" s="183">
        <f t="shared" si="114"/>
        <v>50</v>
      </c>
      <c r="P938" s="183" t="str">
        <f t="shared" si="115"/>
        <v>*</v>
      </c>
      <c r="Q938" s="183">
        <f t="shared" si="116"/>
        <v>380</v>
      </c>
      <c r="R938" s="183" t="str">
        <f t="shared" si="117"/>
        <v>*</v>
      </c>
      <c r="S938" s="183">
        <f t="shared" si="118"/>
        <v>10</v>
      </c>
      <c r="T938" s="183" t="str">
        <f t="shared" si="119"/>
        <v>*</v>
      </c>
      <c r="U938" s="183">
        <f t="shared" si="120"/>
        <v>450</v>
      </c>
    </row>
    <row r="939" spans="1:21">
      <c r="A939" s="183" t="str">
        <f t="shared" si="113"/>
        <v>東側ケース⑨奈半利町</v>
      </c>
      <c r="B939" t="s">
        <v>16</v>
      </c>
      <c r="C939">
        <v>3493.25</v>
      </c>
      <c r="D939" s="160">
        <v>93.163985135550064</v>
      </c>
      <c r="E939" s="160">
        <v>4.8543320326864761</v>
      </c>
      <c r="F939" s="160">
        <v>170.28497928747402</v>
      </c>
      <c r="G939" s="160">
        <v>1.5623240681883042</v>
      </c>
      <c r="H939" s="160">
        <v>43.5444365687474</v>
      </c>
      <c r="I939" s="160">
        <v>1.5464741486638419E-2</v>
      </c>
      <c r="J939" s="160">
        <v>308.57118980144651</v>
      </c>
      <c r="K939" t="s">
        <v>39</v>
      </c>
      <c r="L939" t="s">
        <v>109</v>
      </c>
      <c r="M939" t="s">
        <v>96</v>
      </c>
      <c r="O939" s="183">
        <f t="shared" si="114"/>
        <v>90</v>
      </c>
      <c r="P939" s="183" t="str">
        <f t="shared" si="115"/>
        <v>*</v>
      </c>
      <c r="Q939" s="183">
        <f t="shared" si="116"/>
        <v>170</v>
      </c>
      <c r="R939" s="183" t="str">
        <f t="shared" si="117"/>
        <v>*</v>
      </c>
      <c r="S939" s="183">
        <f t="shared" si="118"/>
        <v>40</v>
      </c>
      <c r="T939" s="183" t="str">
        <f t="shared" si="119"/>
        <v>*</v>
      </c>
      <c r="U939" s="183">
        <f t="shared" si="120"/>
        <v>310</v>
      </c>
    </row>
    <row r="940" spans="1:21">
      <c r="A940" s="183" t="str">
        <f t="shared" si="113"/>
        <v>東側ケース⑨田野町</v>
      </c>
      <c r="B940" t="s">
        <v>17</v>
      </c>
      <c r="C940">
        <v>3015.2</v>
      </c>
      <c r="D940" s="160">
        <v>106.33718281741371</v>
      </c>
      <c r="E940" s="160">
        <v>4.3675970253326382</v>
      </c>
      <c r="F940" s="160">
        <v>80.287097476400945</v>
      </c>
      <c r="G940" s="160">
        <v>0.63795648293384699</v>
      </c>
      <c r="H940" s="160">
        <v>127.90968323537696</v>
      </c>
      <c r="I940" s="160">
        <v>3.7650189860751464E-2</v>
      </c>
      <c r="J940" s="160">
        <v>315.2095702019862</v>
      </c>
      <c r="K940" t="s">
        <v>39</v>
      </c>
      <c r="L940" t="s">
        <v>109</v>
      </c>
      <c r="M940" t="s">
        <v>96</v>
      </c>
      <c r="O940" s="183">
        <f t="shared" si="114"/>
        <v>110</v>
      </c>
      <c r="P940" s="183" t="str">
        <f t="shared" si="115"/>
        <v>*</v>
      </c>
      <c r="Q940" s="183">
        <f t="shared" si="116"/>
        <v>80</v>
      </c>
      <c r="R940" s="183" t="str">
        <f t="shared" si="117"/>
        <v>*</v>
      </c>
      <c r="S940" s="183">
        <f t="shared" si="118"/>
        <v>130</v>
      </c>
      <c r="T940" s="183" t="str">
        <f t="shared" si="119"/>
        <v>*</v>
      </c>
      <c r="U940" s="183">
        <f t="shared" si="120"/>
        <v>320</v>
      </c>
    </row>
    <row r="941" spans="1:21">
      <c r="A941" s="183" t="str">
        <f t="shared" si="113"/>
        <v>東側ケース⑨安田町</v>
      </c>
      <c r="B941" t="s">
        <v>18</v>
      </c>
      <c r="C941">
        <v>2780.2</v>
      </c>
      <c r="D941" s="160">
        <v>86.195522938573049</v>
      </c>
      <c r="E941" s="160">
        <v>3.3465986812806898</v>
      </c>
      <c r="F941" s="160">
        <v>38.849783487402455</v>
      </c>
      <c r="G941" s="160">
        <v>4.2297100133643237</v>
      </c>
      <c r="H941" s="160">
        <v>23.500319877664158</v>
      </c>
      <c r="I941" s="160">
        <v>8.7461193128799877E-3</v>
      </c>
      <c r="J941" s="160">
        <v>152.78408243631688</v>
      </c>
      <c r="K941" t="s">
        <v>39</v>
      </c>
      <c r="L941" t="s">
        <v>109</v>
      </c>
      <c r="M941" t="s">
        <v>96</v>
      </c>
      <c r="O941" s="183">
        <f t="shared" si="114"/>
        <v>90</v>
      </c>
      <c r="P941" s="183" t="str">
        <f t="shared" si="115"/>
        <v>*</v>
      </c>
      <c r="Q941" s="183">
        <f t="shared" si="116"/>
        <v>40</v>
      </c>
      <c r="R941" s="183" t="str">
        <f t="shared" si="117"/>
        <v>*</v>
      </c>
      <c r="S941" s="183">
        <f t="shared" si="118"/>
        <v>20</v>
      </c>
      <c r="T941" s="183" t="str">
        <f t="shared" si="119"/>
        <v>*</v>
      </c>
      <c r="U941" s="183">
        <f t="shared" si="120"/>
        <v>150</v>
      </c>
    </row>
    <row r="942" spans="1:21">
      <c r="A942" s="183" t="str">
        <f t="shared" si="113"/>
        <v>東側ケース⑨北川村</v>
      </c>
      <c r="B942" t="s">
        <v>19</v>
      </c>
      <c r="C942">
        <v>1355.3</v>
      </c>
      <c r="D942" s="160">
        <v>44.525275924481761</v>
      </c>
      <c r="E942" s="160">
        <v>1.154869823137876</v>
      </c>
      <c r="F942" s="160">
        <v>0</v>
      </c>
      <c r="G942" s="160">
        <v>2.2542804229953077</v>
      </c>
      <c r="H942" s="160">
        <v>4.2483642144028648</v>
      </c>
      <c r="I942" s="160">
        <v>2.3981536058397387E-3</v>
      </c>
      <c r="J942" s="160">
        <v>51.03031871548577</v>
      </c>
      <c r="K942" t="s">
        <v>39</v>
      </c>
      <c r="L942" t="s">
        <v>109</v>
      </c>
      <c r="M942" t="s">
        <v>96</v>
      </c>
      <c r="O942" s="183">
        <f t="shared" si="114"/>
        <v>40</v>
      </c>
      <c r="P942" s="183" t="str">
        <f t="shared" si="115"/>
        <v>*</v>
      </c>
      <c r="Q942" s="183">
        <f t="shared" si="116"/>
        <v>0</v>
      </c>
      <c r="R942" s="183" t="str">
        <f t="shared" si="117"/>
        <v>*</v>
      </c>
      <c r="S942" s="183" t="str">
        <f t="shared" si="118"/>
        <v>*</v>
      </c>
      <c r="T942" s="183" t="str">
        <f t="shared" si="119"/>
        <v>*</v>
      </c>
      <c r="U942" s="183">
        <f t="shared" si="120"/>
        <v>50</v>
      </c>
    </row>
    <row r="943" spans="1:21">
      <c r="A943" s="183" t="str">
        <f t="shared" si="113"/>
        <v>東側ケース⑨馬路村</v>
      </c>
      <c r="B943" t="s">
        <v>20</v>
      </c>
      <c r="C943">
        <v>1044.1999999999998</v>
      </c>
      <c r="D943" s="160">
        <v>14.321858393433516</v>
      </c>
      <c r="E943" s="160">
        <v>0.43699082176198367</v>
      </c>
      <c r="F943" s="160">
        <v>0</v>
      </c>
      <c r="G943" s="160">
        <v>1.19296582970594</v>
      </c>
      <c r="H943" s="160">
        <v>1.9808956291734789</v>
      </c>
      <c r="I943" s="160">
        <v>2.3808116160300478E-3</v>
      </c>
      <c r="J943" s="160">
        <v>17.498100663928966</v>
      </c>
      <c r="K943" t="s">
        <v>39</v>
      </c>
      <c r="L943" t="s">
        <v>109</v>
      </c>
      <c r="M943" t="s">
        <v>96</v>
      </c>
      <c r="O943" s="183">
        <f t="shared" si="114"/>
        <v>10</v>
      </c>
      <c r="P943" s="183" t="str">
        <f t="shared" si="115"/>
        <v>*</v>
      </c>
      <c r="Q943" s="183">
        <f t="shared" si="116"/>
        <v>0</v>
      </c>
      <c r="R943" s="183" t="str">
        <f t="shared" si="117"/>
        <v>*</v>
      </c>
      <c r="S943" s="183" t="str">
        <f t="shared" si="118"/>
        <v>*</v>
      </c>
      <c r="T943" s="183" t="str">
        <f t="shared" si="119"/>
        <v>*</v>
      </c>
      <c r="U943" s="183">
        <f t="shared" si="120"/>
        <v>20</v>
      </c>
    </row>
    <row r="944" spans="1:21">
      <c r="A944" s="183" t="str">
        <f t="shared" si="113"/>
        <v>東側ケース⑨芸西村</v>
      </c>
      <c r="B944" t="s">
        <v>21</v>
      </c>
      <c r="C944">
        <v>4107.1499999999996</v>
      </c>
      <c r="D944" s="160">
        <v>27.700370473614001</v>
      </c>
      <c r="E944" s="160">
        <v>1.8894135367865064</v>
      </c>
      <c r="F944" s="160">
        <v>3.1516476372384612</v>
      </c>
      <c r="G944" s="160">
        <v>0.22999044794777812</v>
      </c>
      <c r="H944" s="160">
        <v>1.4331584698725639</v>
      </c>
      <c r="I944" s="160">
        <v>8.0706410874715698E-3</v>
      </c>
      <c r="J944" s="160">
        <v>32.523237669760277</v>
      </c>
      <c r="K944" t="s">
        <v>39</v>
      </c>
      <c r="L944" t="s">
        <v>109</v>
      </c>
      <c r="M944" t="s">
        <v>96</v>
      </c>
      <c r="O944" s="183">
        <f t="shared" si="114"/>
        <v>30</v>
      </c>
      <c r="P944" s="183" t="str">
        <f t="shared" si="115"/>
        <v>*</v>
      </c>
      <c r="Q944" s="183" t="str">
        <f t="shared" si="116"/>
        <v>*</v>
      </c>
      <c r="R944" s="183" t="str">
        <f t="shared" si="117"/>
        <v>*</v>
      </c>
      <c r="S944" s="183" t="str">
        <f t="shared" si="118"/>
        <v>*</v>
      </c>
      <c r="T944" s="183" t="str">
        <f t="shared" si="119"/>
        <v>*</v>
      </c>
      <c r="U944" s="183">
        <f t="shared" si="120"/>
        <v>30</v>
      </c>
    </row>
    <row r="945" spans="1:21">
      <c r="A945" s="183" t="str">
        <f t="shared" si="113"/>
        <v>東側ケース⑨本山町</v>
      </c>
      <c r="B945" t="s">
        <v>22</v>
      </c>
      <c r="C945">
        <v>4026.95</v>
      </c>
      <c r="D945" s="160">
        <v>7.2706607543993537E-3</v>
      </c>
      <c r="E945" s="160">
        <v>2.9117048793993464E-2</v>
      </c>
      <c r="F945" s="160">
        <v>0</v>
      </c>
      <c r="G945" s="160">
        <v>3.9804538489655221E-4</v>
      </c>
      <c r="H945" s="160">
        <v>2.8508456909316264E-3</v>
      </c>
      <c r="I945" s="160">
        <v>2.1380736444571754E-3</v>
      </c>
      <c r="J945" s="160">
        <v>1.2657625474684707E-2</v>
      </c>
      <c r="K945" t="s">
        <v>39</v>
      </c>
      <c r="L945" t="s">
        <v>109</v>
      </c>
      <c r="M945" t="s">
        <v>96</v>
      </c>
      <c r="O945" s="183" t="str">
        <f t="shared" si="114"/>
        <v>*</v>
      </c>
      <c r="P945" s="183" t="str">
        <f t="shared" si="115"/>
        <v>*</v>
      </c>
      <c r="Q945" s="183">
        <f t="shared" si="116"/>
        <v>0</v>
      </c>
      <c r="R945" s="183" t="str">
        <f t="shared" si="117"/>
        <v>*</v>
      </c>
      <c r="S945" s="183" t="str">
        <f t="shared" si="118"/>
        <v>*</v>
      </c>
      <c r="T945" s="183" t="str">
        <f t="shared" si="119"/>
        <v>*</v>
      </c>
      <c r="U945" s="183" t="str">
        <f t="shared" si="120"/>
        <v>*</v>
      </c>
    </row>
    <row r="946" spans="1:21">
      <c r="A946" s="183" t="str">
        <f t="shared" si="113"/>
        <v>東側ケース⑨大豊町</v>
      </c>
      <c r="B946" t="s">
        <v>23</v>
      </c>
      <c r="C946">
        <v>4715.1000000000004</v>
      </c>
      <c r="D946" s="160">
        <v>4.1947681091623394</v>
      </c>
      <c r="E946" s="160">
        <v>0.12808759936089492</v>
      </c>
      <c r="F946" s="160">
        <v>0</v>
      </c>
      <c r="G946" s="160">
        <v>0.29806009903832303</v>
      </c>
      <c r="H946" s="160">
        <v>2.9414065329295032E-2</v>
      </c>
      <c r="I946" s="160">
        <v>2.1357559999052164E-3</v>
      </c>
      <c r="J946" s="160">
        <v>4.5243780295298626</v>
      </c>
      <c r="K946" t="s">
        <v>39</v>
      </c>
      <c r="L946" t="s">
        <v>109</v>
      </c>
      <c r="M946" t="s">
        <v>96</v>
      </c>
      <c r="O946" s="183" t="str">
        <f t="shared" si="114"/>
        <v>*</v>
      </c>
      <c r="P946" s="183" t="str">
        <f t="shared" si="115"/>
        <v>*</v>
      </c>
      <c r="Q946" s="183">
        <f t="shared" si="116"/>
        <v>0</v>
      </c>
      <c r="R946" s="183" t="str">
        <f t="shared" si="117"/>
        <v>*</v>
      </c>
      <c r="S946" s="183" t="str">
        <f t="shared" si="118"/>
        <v>*</v>
      </c>
      <c r="T946" s="183" t="str">
        <f t="shared" si="119"/>
        <v>*</v>
      </c>
      <c r="U946" s="183" t="str">
        <f t="shared" si="120"/>
        <v>*</v>
      </c>
    </row>
    <row r="947" spans="1:21">
      <c r="A947" s="183" t="str">
        <f t="shared" si="113"/>
        <v>東側ケース⑨土佐町</v>
      </c>
      <c r="B947" t="s">
        <v>24</v>
      </c>
      <c r="C947">
        <v>4376.2</v>
      </c>
      <c r="D947" s="160">
        <v>0</v>
      </c>
      <c r="E947" s="160">
        <v>2.9372445104836352E-2</v>
      </c>
      <c r="F947" s="160">
        <v>0</v>
      </c>
      <c r="G947" s="160">
        <v>1.1295284286149761E-31</v>
      </c>
      <c r="H947" s="160">
        <v>2.4312066731575301E-3</v>
      </c>
      <c r="I947" s="160">
        <v>9.4765665454740169E-4</v>
      </c>
      <c r="J947" s="160">
        <v>3.3788633277049319E-3</v>
      </c>
      <c r="K947" t="s">
        <v>39</v>
      </c>
      <c r="L947" t="s">
        <v>109</v>
      </c>
      <c r="M947" t="s">
        <v>96</v>
      </c>
      <c r="O947" s="183">
        <f t="shared" si="114"/>
        <v>0</v>
      </c>
      <c r="P947" s="183" t="str">
        <f t="shared" si="115"/>
        <v>*</v>
      </c>
      <c r="Q947" s="183">
        <f t="shared" si="116"/>
        <v>0</v>
      </c>
      <c r="R947" s="183" t="str">
        <f t="shared" si="117"/>
        <v>*</v>
      </c>
      <c r="S947" s="183" t="str">
        <f t="shared" si="118"/>
        <v>*</v>
      </c>
      <c r="T947" s="183" t="str">
        <f t="shared" si="119"/>
        <v>*</v>
      </c>
      <c r="U947" s="183" t="str">
        <f t="shared" si="120"/>
        <v>*</v>
      </c>
    </row>
    <row r="948" spans="1:21">
      <c r="A948" s="183" t="str">
        <f t="shared" si="113"/>
        <v>東側ケース⑨大川村</v>
      </c>
      <c r="B948" t="s">
        <v>25</v>
      </c>
      <c r="C948">
        <v>421.4</v>
      </c>
      <c r="D948" s="160">
        <v>1.2628434404605413E-3</v>
      </c>
      <c r="E948" s="160">
        <v>2.8419560090638886E-3</v>
      </c>
      <c r="F948" s="160">
        <v>0</v>
      </c>
      <c r="G948" s="160">
        <v>2.5278976009301474E-4</v>
      </c>
      <c r="H948" s="160">
        <v>2.6032595599466922E-4</v>
      </c>
      <c r="I948" s="160">
        <v>2.3694970577658622E-5</v>
      </c>
      <c r="J948" s="160">
        <v>1.7996541271258842E-3</v>
      </c>
      <c r="K948" t="s">
        <v>39</v>
      </c>
      <c r="L948" t="s">
        <v>109</v>
      </c>
      <c r="M948" t="s">
        <v>96</v>
      </c>
      <c r="O948" s="183" t="str">
        <f t="shared" si="114"/>
        <v>*</v>
      </c>
      <c r="P948" s="183" t="str">
        <f t="shared" si="115"/>
        <v>*</v>
      </c>
      <c r="Q948" s="183">
        <f t="shared" si="116"/>
        <v>0</v>
      </c>
      <c r="R948" s="183" t="str">
        <f t="shared" si="117"/>
        <v>*</v>
      </c>
      <c r="S948" s="183" t="str">
        <f t="shared" si="118"/>
        <v>*</v>
      </c>
      <c r="T948" s="183" t="str">
        <f t="shared" si="119"/>
        <v>*</v>
      </c>
      <c r="U948" s="183" t="str">
        <f t="shared" si="120"/>
        <v>*</v>
      </c>
    </row>
    <row r="949" spans="1:21">
      <c r="A949" s="183" t="str">
        <f t="shared" si="113"/>
        <v>東側ケース⑨いの町</v>
      </c>
      <c r="B949" t="s">
        <v>26</v>
      </c>
      <c r="C949">
        <v>22887.1</v>
      </c>
      <c r="D949" s="160">
        <v>6.7765341858906654</v>
      </c>
      <c r="E949" s="160">
        <v>0.69525976204853313</v>
      </c>
      <c r="F949" s="160">
        <v>0</v>
      </c>
      <c r="G949" s="160">
        <v>0.52428822649828666</v>
      </c>
      <c r="H949" s="160">
        <v>8.3556702458372697E-2</v>
      </c>
      <c r="I949" s="160">
        <v>1.5189776267714944E-2</v>
      </c>
      <c r="J949" s="160">
        <v>7.3995688911150399</v>
      </c>
      <c r="K949" t="s">
        <v>39</v>
      </c>
      <c r="L949" t="s">
        <v>109</v>
      </c>
      <c r="M949" t="s">
        <v>96</v>
      </c>
      <c r="O949" s="183">
        <f t="shared" si="114"/>
        <v>10</v>
      </c>
      <c r="P949" s="183" t="str">
        <f t="shared" si="115"/>
        <v>*</v>
      </c>
      <c r="Q949" s="183">
        <f t="shared" si="116"/>
        <v>0</v>
      </c>
      <c r="R949" s="183" t="str">
        <f t="shared" si="117"/>
        <v>*</v>
      </c>
      <c r="S949" s="183" t="str">
        <f t="shared" si="118"/>
        <v>*</v>
      </c>
      <c r="T949" s="183" t="str">
        <f t="shared" si="119"/>
        <v>*</v>
      </c>
      <c r="U949" s="183">
        <f t="shared" si="120"/>
        <v>10</v>
      </c>
    </row>
    <row r="950" spans="1:21">
      <c r="A950" s="183" t="str">
        <f t="shared" si="113"/>
        <v>東側ケース⑨仁淀川町</v>
      </c>
      <c r="B950" t="s">
        <v>27</v>
      </c>
      <c r="C950">
        <v>6596.85</v>
      </c>
      <c r="D950" s="160">
        <v>3.0702198019948106E-2</v>
      </c>
      <c r="E950" s="160">
        <v>5.6870997032864495E-2</v>
      </c>
      <c r="F950" s="160">
        <v>0</v>
      </c>
      <c r="G950" s="160">
        <v>2.5719350344500808E-3</v>
      </c>
      <c r="H950" s="160">
        <v>3.8694675962292696E-3</v>
      </c>
      <c r="I950" s="160">
        <v>1.7783493578203253E-3</v>
      </c>
      <c r="J950" s="160">
        <v>3.8921950008447781E-2</v>
      </c>
      <c r="K950" t="s">
        <v>39</v>
      </c>
      <c r="L950" t="s">
        <v>109</v>
      </c>
      <c r="M950" t="s">
        <v>96</v>
      </c>
      <c r="O950" s="183" t="str">
        <f t="shared" si="114"/>
        <v>*</v>
      </c>
      <c r="P950" s="183" t="str">
        <f t="shared" si="115"/>
        <v>*</v>
      </c>
      <c r="Q950" s="183">
        <f t="shared" si="116"/>
        <v>0</v>
      </c>
      <c r="R950" s="183" t="str">
        <f t="shared" si="117"/>
        <v>*</v>
      </c>
      <c r="S950" s="183" t="str">
        <f t="shared" si="118"/>
        <v>*</v>
      </c>
      <c r="T950" s="183" t="str">
        <f t="shared" si="119"/>
        <v>*</v>
      </c>
      <c r="U950" s="183" t="str">
        <f t="shared" si="120"/>
        <v>*</v>
      </c>
    </row>
    <row r="951" spans="1:21">
      <c r="A951" s="183" t="str">
        <f t="shared" si="113"/>
        <v>東側ケース⑨中土佐町</v>
      </c>
      <c r="B951" t="s">
        <v>28</v>
      </c>
      <c r="C951">
        <v>7156.95</v>
      </c>
      <c r="D951" s="160">
        <v>29.121009545337948</v>
      </c>
      <c r="E951" s="160">
        <v>1.0607471665994459</v>
      </c>
      <c r="F951" s="160">
        <v>1323.3162268341937</v>
      </c>
      <c r="G951" s="160">
        <v>0.69270749610151539</v>
      </c>
      <c r="H951" s="160">
        <v>3.3971091269904528</v>
      </c>
      <c r="I951" s="160">
        <v>6.5988650116629516E-3</v>
      </c>
      <c r="J951" s="160">
        <v>1356.5336518676354</v>
      </c>
      <c r="K951" t="s">
        <v>39</v>
      </c>
      <c r="L951" t="s">
        <v>109</v>
      </c>
      <c r="M951" t="s">
        <v>96</v>
      </c>
      <c r="O951" s="183">
        <f t="shared" si="114"/>
        <v>30</v>
      </c>
      <c r="P951" s="183" t="str">
        <f t="shared" si="115"/>
        <v>*</v>
      </c>
      <c r="Q951" s="183">
        <f t="shared" si="116"/>
        <v>1300</v>
      </c>
      <c r="R951" s="183" t="str">
        <f t="shared" si="117"/>
        <v>*</v>
      </c>
      <c r="S951" s="183" t="str">
        <f t="shared" si="118"/>
        <v>*</v>
      </c>
      <c r="T951" s="183" t="str">
        <f t="shared" si="119"/>
        <v>*</v>
      </c>
      <c r="U951" s="183">
        <f t="shared" si="120"/>
        <v>1400</v>
      </c>
    </row>
    <row r="952" spans="1:21">
      <c r="A952" s="183" t="str">
        <f t="shared" si="113"/>
        <v>東側ケース⑨佐川町</v>
      </c>
      <c r="B952" t="s">
        <v>29</v>
      </c>
      <c r="C952">
        <v>12973.4</v>
      </c>
      <c r="D952" s="160">
        <v>19.066238562810447</v>
      </c>
      <c r="E952" s="160">
        <v>0.93693965023802939</v>
      </c>
      <c r="F952" s="160">
        <v>0</v>
      </c>
      <c r="G952" s="160">
        <v>0.23086555017985166</v>
      </c>
      <c r="H952" s="160">
        <v>0.19739737331847756</v>
      </c>
      <c r="I952" s="160">
        <v>1.9820003757303108E-2</v>
      </c>
      <c r="J952" s="160">
        <v>19.514321490066081</v>
      </c>
      <c r="K952" t="s">
        <v>39</v>
      </c>
      <c r="L952" t="s">
        <v>109</v>
      </c>
      <c r="M952" t="s">
        <v>96</v>
      </c>
      <c r="O952" s="183">
        <f t="shared" si="114"/>
        <v>20</v>
      </c>
      <c r="P952" s="183" t="str">
        <f t="shared" si="115"/>
        <v>*</v>
      </c>
      <c r="Q952" s="183">
        <f t="shared" si="116"/>
        <v>0</v>
      </c>
      <c r="R952" s="183" t="str">
        <f t="shared" si="117"/>
        <v>*</v>
      </c>
      <c r="S952" s="183" t="str">
        <f t="shared" si="118"/>
        <v>*</v>
      </c>
      <c r="T952" s="183" t="str">
        <f t="shared" si="119"/>
        <v>*</v>
      </c>
      <c r="U952" s="183">
        <f t="shared" si="120"/>
        <v>20</v>
      </c>
    </row>
    <row r="953" spans="1:21">
      <c r="A953" s="183" t="str">
        <f t="shared" si="113"/>
        <v>東側ケース⑨越知町</v>
      </c>
      <c r="B953" t="s">
        <v>30</v>
      </c>
      <c r="C953">
        <v>6192.65</v>
      </c>
      <c r="D953" s="160">
        <v>0.84001116245418428</v>
      </c>
      <c r="E953" s="160">
        <v>0.14952158707147589</v>
      </c>
      <c r="F953" s="160">
        <v>0</v>
      </c>
      <c r="G953" s="160">
        <v>2.5912767092512164E-2</v>
      </c>
      <c r="H953" s="160">
        <v>0.16338351980811772</v>
      </c>
      <c r="I953" s="160">
        <v>4.2640678502178404E-3</v>
      </c>
      <c r="J953" s="160">
        <v>1.0335715172050319</v>
      </c>
      <c r="K953" t="s">
        <v>39</v>
      </c>
      <c r="L953" t="s">
        <v>109</v>
      </c>
      <c r="M953" t="s">
        <v>96</v>
      </c>
      <c r="O953" s="183" t="str">
        <f t="shared" si="114"/>
        <v>*</v>
      </c>
      <c r="P953" s="183" t="str">
        <f t="shared" si="115"/>
        <v>*</v>
      </c>
      <c r="Q953" s="183">
        <f t="shared" si="116"/>
        <v>0</v>
      </c>
      <c r="R953" s="183" t="str">
        <f t="shared" si="117"/>
        <v>*</v>
      </c>
      <c r="S953" s="183" t="str">
        <f t="shared" si="118"/>
        <v>*</v>
      </c>
      <c r="T953" s="183" t="str">
        <f t="shared" si="119"/>
        <v>*</v>
      </c>
      <c r="U953" s="183" t="str">
        <f t="shared" si="120"/>
        <v>*</v>
      </c>
    </row>
    <row r="954" spans="1:21">
      <c r="A954" s="183" t="str">
        <f t="shared" si="113"/>
        <v>東側ケース⑨檮原町</v>
      </c>
      <c r="B954" t="s">
        <v>31</v>
      </c>
      <c r="C954">
        <v>3984</v>
      </c>
      <c r="D954" s="160">
        <v>1.3262276852626471E-3</v>
      </c>
      <c r="E954" s="160">
        <v>4.3251122605103463E-2</v>
      </c>
      <c r="F954" s="160">
        <v>0</v>
      </c>
      <c r="G954" s="160">
        <v>8.7689375442474794E-4</v>
      </c>
      <c r="H954" s="160">
        <v>2.126064814021679E-3</v>
      </c>
      <c r="I954" s="160">
        <v>1.1007727580397079E-3</v>
      </c>
      <c r="J954" s="160">
        <v>5.4299590117487823E-3</v>
      </c>
      <c r="K954" t="s">
        <v>39</v>
      </c>
      <c r="L954" t="s">
        <v>109</v>
      </c>
      <c r="M954" t="s">
        <v>96</v>
      </c>
      <c r="O954" s="183" t="str">
        <f t="shared" si="114"/>
        <v>*</v>
      </c>
      <c r="P954" s="183" t="str">
        <f t="shared" si="115"/>
        <v>*</v>
      </c>
      <c r="Q954" s="183">
        <f t="shared" si="116"/>
        <v>0</v>
      </c>
      <c r="R954" s="183" t="str">
        <f t="shared" si="117"/>
        <v>*</v>
      </c>
      <c r="S954" s="183" t="str">
        <f t="shared" si="118"/>
        <v>*</v>
      </c>
      <c r="T954" s="183" t="str">
        <f t="shared" si="119"/>
        <v>*</v>
      </c>
      <c r="U954" s="183" t="str">
        <f t="shared" si="120"/>
        <v>*</v>
      </c>
    </row>
    <row r="955" spans="1:21">
      <c r="A955" s="183" t="str">
        <f t="shared" si="113"/>
        <v>東側ケース⑨日高村</v>
      </c>
      <c r="B955" t="s">
        <v>32</v>
      </c>
      <c r="C955">
        <v>5197.3999999999996</v>
      </c>
      <c r="D955" s="160">
        <v>0.69258853847637847</v>
      </c>
      <c r="E955" s="160">
        <v>0.12331931700936193</v>
      </c>
      <c r="F955" s="160">
        <v>0</v>
      </c>
      <c r="G955" s="160">
        <v>6.670055242471877E-2</v>
      </c>
      <c r="H955" s="160">
        <v>7.0283082241926666E-3</v>
      </c>
      <c r="I955" s="160">
        <v>2.9776185502555863E-3</v>
      </c>
      <c r="J955" s="160">
        <v>0.76929501767554542</v>
      </c>
      <c r="K955" t="s">
        <v>39</v>
      </c>
      <c r="L955" t="s">
        <v>109</v>
      </c>
      <c r="M955" t="s">
        <v>96</v>
      </c>
      <c r="O955" s="183" t="str">
        <f t="shared" si="114"/>
        <v>*</v>
      </c>
      <c r="P955" s="183" t="str">
        <f t="shared" si="115"/>
        <v>*</v>
      </c>
      <c r="Q955" s="183">
        <f t="shared" si="116"/>
        <v>0</v>
      </c>
      <c r="R955" s="183" t="str">
        <f t="shared" si="117"/>
        <v>*</v>
      </c>
      <c r="S955" s="183" t="str">
        <f t="shared" si="118"/>
        <v>*</v>
      </c>
      <c r="T955" s="183" t="str">
        <f t="shared" si="119"/>
        <v>*</v>
      </c>
      <c r="U955" s="183" t="str">
        <f t="shared" si="120"/>
        <v>*</v>
      </c>
    </row>
    <row r="956" spans="1:21">
      <c r="A956" s="183" t="str">
        <f t="shared" si="113"/>
        <v>東側ケース⑨津野町</v>
      </c>
      <c r="B956" t="s">
        <v>33</v>
      </c>
      <c r="C956">
        <v>5948.75</v>
      </c>
      <c r="D956" s="160">
        <v>4.3854325637867237</v>
      </c>
      <c r="E956" s="160">
        <v>0.20670425349037205</v>
      </c>
      <c r="F956" s="160">
        <v>0</v>
      </c>
      <c r="G956" s="160">
        <v>0.220585043141732</v>
      </c>
      <c r="H956" s="160">
        <v>5.5763960636758064E-2</v>
      </c>
      <c r="I956" s="160">
        <v>3.7081768136382276E-3</v>
      </c>
      <c r="J956" s="160">
        <v>4.6654897443788519</v>
      </c>
      <c r="K956" t="s">
        <v>39</v>
      </c>
      <c r="L956" t="s">
        <v>109</v>
      </c>
      <c r="M956" t="s">
        <v>96</v>
      </c>
      <c r="O956" s="183" t="str">
        <f t="shared" si="114"/>
        <v>*</v>
      </c>
      <c r="P956" s="183" t="str">
        <f t="shared" si="115"/>
        <v>*</v>
      </c>
      <c r="Q956" s="183">
        <f t="shared" si="116"/>
        <v>0</v>
      </c>
      <c r="R956" s="183" t="str">
        <f t="shared" si="117"/>
        <v>*</v>
      </c>
      <c r="S956" s="183" t="str">
        <f t="shared" si="118"/>
        <v>*</v>
      </c>
      <c r="T956" s="183" t="str">
        <f t="shared" si="119"/>
        <v>*</v>
      </c>
      <c r="U956" s="183" t="str">
        <f t="shared" si="120"/>
        <v>*</v>
      </c>
    </row>
    <row r="957" spans="1:21">
      <c r="A957" s="183" t="str">
        <f t="shared" si="113"/>
        <v>東側ケース⑨四万十町</v>
      </c>
      <c r="B957" t="s">
        <v>34</v>
      </c>
      <c r="C957">
        <v>18746.650000000001</v>
      </c>
      <c r="D957" s="160">
        <v>85.465532798404638</v>
      </c>
      <c r="E957" s="160">
        <v>3.1302361591935268</v>
      </c>
      <c r="F957" s="160">
        <v>170.02935509744106</v>
      </c>
      <c r="G957" s="160">
        <v>1.8792958668113506</v>
      </c>
      <c r="H957" s="160">
        <v>2.4076151989044714</v>
      </c>
      <c r="I957" s="160">
        <v>1.675429690360156E-2</v>
      </c>
      <c r="J957" s="160">
        <v>259.79855325846512</v>
      </c>
      <c r="K957" t="s">
        <v>39</v>
      </c>
      <c r="L957" t="s">
        <v>109</v>
      </c>
      <c r="M957" t="s">
        <v>96</v>
      </c>
      <c r="O957" s="183">
        <f t="shared" si="114"/>
        <v>90</v>
      </c>
      <c r="P957" s="183" t="str">
        <f t="shared" si="115"/>
        <v>*</v>
      </c>
      <c r="Q957" s="183">
        <f t="shared" si="116"/>
        <v>170</v>
      </c>
      <c r="R957" s="183" t="str">
        <f t="shared" si="117"/>
        <v>*</v>
      </c>
      <c r="S957" s="183" t="str">
        <f t="shared" si="118"/>
        <v>*</v>
      </c>
      <c r="T957" s="183" t="str">
        <f t="shared" si="119"/>
        <v>*</v>
      </c>
      <c r="U957" s="183">
        <f t="shared" si="120"/>
        <v>260</v>
      </c>
    </row>
    <row r="958" spans="1:21">
      <c r="A958" s="183" t="str">
        <f t="shared" si="113"/>
        <v>東側ケース⑨大月町</v>
      </c>
      <c r="B958" t="s">
        <v>35</v>
      </c>
      <c r="C958">
        <v>5516.5</v>
      </c>
      <c r="D958" s="160">
        <v>0.42209603954343744</v>
      </c>
      <c r="E958" s="160">
        <v>0.15314522101037858</v>
      </c>
      <c r="F958" s="160">
        <v>317.79960648957018</v>
      </c>
      <c r="G958" s="160">
        <v>6.1501087654994076E-2</v>
      </c>
      <c r="H958" s="160">
        <v>1.0056274916628126E-2</v>
      </c>
      <c r="I958" s="160">
        <v>1.2606905998640485E-3</v>
      </c>
      <c r="J958" s="160">
        <v>318.29452058228509</v>
      </c>
      <c r="K958" t="s">
        <v>39</v>
      </c>
      <c r="L958" t="s">
        <v>109</v>
      </c>
      <c r="M958" t="s">
        <v>96</v>
      </c>
      <c r="O958" s="183" t="str">
        <f t="shared" si="114"/>
        <v>*</v>
      </c>
      <c r="P958" s="183" t="str">
        <f t="shared" si="115"/>
        <v>*</v>
      </c>
      <c r="Q958" s="183">
        <f t="shared" si="116"/>
        <v>320</v>
      </c>
      <c r="R958" s="183" t="str">
        <f t="shared" si="117"/>
        <v>*</v>
      </c>
      <c r="S958" s="183" t="str">
        <f t="shared" si="118"/>
        <v>*</v>
      </c>
      <c r="T958" s="183" t="str">
        <f t="shared" si="119"/>
        <v>*</v>
      </c>
      <c r="U958" s="183">
        <f t="shared" si="120"/>
        <v>320</v>
      </c>
    </row>
    <row r="959" spans="1:21">
      <c r="A959" s="183" t="str">
        <f t="shared" si="113"/>
        <v>東側ケース⑨三原村</v>
      </c>
      <c r="B959" t="s">
        <v>36</v>
      </c>
      <c r="C959">
        <v>1597.8</v>
      </c>
      <c r="D959" s="160">
        <v>1.5603193305805998</v>
      </c>
      <c r="E959" s="160">
        <v>0.10370529156501172</v>
      </c>
      <c r="F959" s="160">
        <v>0</v>
      </c>
      <c r="G959" s="160">
        <v>5.4950522783081851E-2</v>
      </c>
      <c r="H959" s="160">
        <v>2.3837895745929864E-2</v>
      </c>
      <c r="I959" s="160">
        <v>9.3793978905569258E-4</v>
      </c>
      <c r="J959" s="160">
        <v>1.640045688898667</v>
      </c>
      <c r="K959" t="s">
        <v>39</v>
      </c>
      <c r="L959" t="s">
        <v>109</v>
      </c>
      <c r="M959" t="s">
        <v>96</v>
      </c>
      <c r="O959" s="183" t="str">
        <f t="shared" si="114"/>
        <v>*</v>
      </c>
      <c r="P959" s="183" t="str">
        <f t="shared" si="115"/>
        <v>*</v>
      </c>
      <c r="Q959" s="183">
        <f t="shared" si="116"/>
        <v>0</v>
      </c>
      <c r="R959" s="183" t="str">
        <f t="shared" si="117"/>
        <v>*</v>
      </c>
      <c r="S959" s="183" t="str">
        <f t="shared" si="118"/>
        <v>*</v>
      </c>
      <c r="T959" s="183" t="str">
        <f t="shared" si="119"/>
        <v>*</v>
      </c>
      <c r="U959" s="183" t="str">
        <f t="shared" si="120"/>
        <v>*</v>
      </c>
    </row>
    <row r="960" spans="1:21">
      <c r="A960" s="183" t="str">
        <f t="shared" si="113"/>
        <v>東側ケース⑨黒潮町</v>
      </c>
      <c r="B960" t="s">
        <v>37</v>
      </c>
      <c r="C960">
        <v>11552.849999999999</v>
      </c>
      <c r="D960" s="160">
        <v>104.9439039948282</v>
      </c>
      <c r="E960" s="160">
        <v>4.1127658620603311</v>
      </c>
      <c r="F960" s="160">
        <v>1250.9197590561871</v>
      </c>
      <c r="G960" s="160">
        <v>3.7780783586106379</v>
      </c>
      <c r="H960" s="160">
        <v>11.553058134214405</v>
      </c>
      <c r="I960" s="160">
        <v>2.5784263118285272E-2</v>
      </c>
      <c r="J960" s="160">
        <v>1371.2205838069585</v>
      </c>
      <c r="K960" t="s">
        <v>39</v>
      </c>
      <c r="L960" t="s">
        <v>109</v>
      </c>
      <c r="M960" t="s">
        <v>96</v>
      </c>
      <c r="O960" s="183">
        <f t="shared" si="114"/>
        <v>100</v>
      </c>
      <c r="P960" s="183" t="str">
        <f t="shared" si="115"/>
        <v>*</v>
      </c>
      <c r="Q960" s="183">
        <f t="shared" si="116"/>
        <v>1300</v>
      </c>
      <c r="R960" s="183" t="str">
        <f t="shared" si="117"/>
        <v>*</v>
      </c>
      <c r="S960" s="183">
        <f t="shared" si="118"/>
        <v>10</v>
      </c>
      <c r="T960" s="183" t="str">
        <f t="shared" si="119"/>
        <v>*</v>
      </c>
      <c r="U960" s="183">
        <f t="shared" si="120"/>
        <v>1400</v>
      </c>
    </row>
    <row r="961" spans="1:21">
      <c r="A961" s="183" t="str">
        <f t="shared" si="113"/>
        <v>東側ケース⑨合計</v>
      </c>
      <c r="B961" t="s">
        <v>84</v>
      </c>
      <c r="C961">
        <v>763820.94999999984</v>
      </c>
      <c r="D961" s="160">
        <v>2731.5081015480027</v>
      </c>
      <c r="E961" s="160">
        <v>127.44672616807073</v>
      </c>
      <c r="F961" s="160">
        <v>18004.625823895891</v>
      </c>
      <c r="G961" s="160">
        <v>60.49471361868121</v>
      </c>
      <c r="H961" s="160">
        <v>745.0003701812733</v>
      </c>
      <c r="I961" s="160">
        <v>2.4993582486255952</v>
      </c>
      <c r="J961" s="160">
        <v>21544.128367492463</v>
      </c>
      <c r="K961" t="s">
        <v>39</v>
      </c>
      <c r="L961" t="s">
        <v>109</v>
      </c>
      <c r="M961" t="s">
        <v>96</v>
      </c>
      <c r="O961" s="183">
        <f t="shared" si="114"/>
        <v>2700</v>
      </c>
      <c r="P961" s="183">
        <f t="shared" si="115"/>
        <v>130</v>
      </c>
      <c r="Q961" s="183">
        <f t="shared" si="116"/>
        <v>18000</v>
      </c>
      <c r="R961" s="183">
        <f t="shared" si="117"/>
        <v>60</v>
      </c>
      <c r="S961" s="183">
        <f t="shared" si="118"/>
        <v>750</v>
      </c>
      <c r="T961" s="183" t="str">
        <f t="shared" si="119"/>
        <v>*</v>
      </c>
      <c r="U961" s="183">
        <f t="shared" si="120"/>
        <v>22000</v>
      </c>
    </row>
    <row r="962" spans="1:21">
      <c r="A962" s="183" t="str">
        <f t="shared" si="113"/>
        <v/>
      </c>
      <c r="D962" s="160"/>
      <c r="E962" s="160"/>
      <c r="F962" s="160"/>
      <c r="G962" s="160"/>
      <c r="H962" s="160"/>
      <c r="I962" s="160"/>
      <c r="J962" s="160"/>
      <c r="O962" s="183">
        <f t="shared" si="114"/>
        <v>0</v>
      </c>
      <c r="P962" s="183">
        <f t="shared" si="115"/>
        <v>0</v>
      </c>
      <c r="Q962" s="183">
        <f t="shared" si="116"/>
        <v>0</v>
      </c>
      <c r="R962" s="183">
        <f t="shared" si="117"/>
        <v>0</v>
      </c>
      <c r="S962" s="183">
        <f t="shared" si="118"/>
        <v>0</v>
      </c>
      <c r="T962" s="183">
        <f t="shared" si="119"/>
        <v>0</v>
      </c>
      <c r="U962" s="183">
        <f t="shared" si="120"/>
        <v>0</v>
      </c>
    </row>
    <row r="963" spans="1:21">
      <c r="A963" s="183" t="str">
        <f t="shared" si="113"/>
        <v>西側ケース④高知市</v>
      </c>
      <c r="B963" t="s">
        <v>4</v>
      </c>
      <c r="C963">
        <v>343393</v>
      </c>
      <c r="D963" s="160">
        <v>438.6154906188346</v>
      </c>
      <c r="E963" s="160">
        <v>46.900884240922707</v>
      </c>
      <c r="F963" s="160">
        <v>7409.3932325228543</v>
      </c>
      <c r="G963" s="160">
        <v>11.811329519667435</v>
      </c>
      <c r="H963" s="160">
        <v>12.039645752544455</v>
      </c>
      <c r="I963" s="160">
        <v>8.6126304575852243E-4</v>
      </c>
      <c r="J963" s="160">
        <v>7871.8605596769467</v>
      </c>
      <c r="K963" t="s">
        <v>40</v>
      </c>
      <c r="L963" t="s">
        <v>67</v>
      </c>
      <c r="M963" t="s">
        <v>83</v>
      </c>
      <c r="O963" s="183">
        <f t="shared" si="114"/>
        <v>440</v>
      </c>
      <c r="P963" s="183">
        <f t="shared" si="115"/>
        <v>50</v>
      </c>
      <c r="Q963" s="183">
        <f t="shared" si="116"/>
        <v>7400</v>
      </c>
      <c r="R963" s="183">
        <f t="shared" si="117"/>
        <v>10</v>
      </c>
      <c r="S963" s="183">
        <f t="shared" si="118"/>
        <v>10</v>
      </c>
      <c r="T963" s="183" t="str">
        <f t="shared" si="119"/>
        <v>*</v>
      </c>
      <c r="U963" s="183">
        <f t="shared" si="120"/>
        <v>7900</v>
      </c>
    </row>
    <row r="964" spans="1:21">
      <c r="A964" s="183" t="str">
        <f t="shared" ref="A964:A1027" si="121">K964&amp;L964&amp;B964</f>
        <v>西側ケース④室戸市</v>
      </c>
      <c r="B964" t="s">
        <v>5</v>
      </c>
      <c r="C964">
        <v>15210</v>
      </c>
      <c r="D964" s="160">
        <v>53.756440849773107</v>
      </c>
      <c r="E964" s="160">
        <v>3.0085242603555069</v>
      </c>
      <c r="F964" s="160">
        <v>2985.4459228234373</v>
      </c>
      <c r="G964" s="160">
        <v>14.494944679086936</v>
      </c>
      <c r="H964" s="160">
        <v>1.0540631602102526</v>
      </c>
      <c r="I964" s="160">
        <v>1.6480667711654324E-5</v>
      </c>
      <c r="J964" s="160">
        <v>3054.7513879931757</v>
      </c>
      <c r="K964" t="s">
        <v>40</v>
      </c>
      <c r="L964" t="s">
        <v>67</v>
      </c>
      <c r="M964" t="s">
        <v>83</v>
      </c>
      <c r="O964" s="183">
        <f t="shared" ref="O964:O1027" si="122">IF(D964&gt;10000,ROUND(D964,-3),IF(D964&gt;1000,ROUND(D964,-2),IF(D964&gt;=5,IF(D964&lt;10,ROUND(D964,-1),ROUND(D964,-1)),IF(D964=0,0,"*"))))</f>
        <v>50</v>
      </c>
      <c r="P964" s="183" t="str">
        <f t="shared" ref="P964:P1027" si="123">IF(E964&gt;10000,ROUND(E964,-3),IF(E964&gt;1000,ROUND(E964,-2),IF(E964&gt;=5,IF(E964&lt;10,ROUND(E964,-1),ROUND(E964,-1)),IF(E964=0,0,"*"))))</f>
        <v>*</v>
      </c>
      <c r="Q964" s="183">
        <f t="shared" ref="Q964:Q1027" si="124">IF(F964&gt;10000,ROUND(F964,-3),IF(F964&gt;1000,ROUND(F964,-2),IF(F964&gt;=5,IF(F964&lt;10,ROUND(F964,-1),ROUND(F964,-1)),IF(F964=0,0,"*"))))</f>
        <v>3000</v>
      </c>
      <c r="R964" s="183">
        <f t="shared" ref="R964:R1027" si="125">IF(G964&gt;10000,ROUND(G964,-3),IF(G964&gt;1000,ROUND(G964,-2),IF(G964&gt;=5,IF(G964&lt;10,ROUND(G964,-1),ROUND(G964,-1)),IF(G964=0,0,"*"))))</f>
        <v>10</v>
      </c>
      <c r="S964" s="183" t="str">
        <f t="shared" ref="S964:S1027" si="126">IF(H964&gt;10000,ROUND(H964,-3),IF(H964&gt;1000,ROUND(H964,-2),IF(H964&gt;=5,IF(H964&lt;10,ROUND(H964,-1),ROUND(H964,-1)),IF(H964=0,0,"*"))))</f>
        <v>*</v>
      </c>
      <c r="T964" s="183" t="str">
        <f t="shared" ref="T964:T1027" si="127">IF(I964&gt;10000,ROUND(I964,-3),IF(I964&gt;1000,ROUND(I964,-2),IF(I964&gt;=5,IF(I964&lt;10,ROUND(I964,-1),ROUND(I964,-1)),IF(I964=0,0,"*"))))</f>
        <v>*</v>
      </c>
      <c r="U964" s="183">
        <f t="shared" ref="U964:U1027" si="128">IF(J964&gt;10000,ROUND(J964,-3),IF(J964&gt;1000,ROUND(J964,-2),IF(J964&gt;=5,IF(J964&lt;10,ROUND(J964,-1),ROUND(J964,-1)),IF(J964=0,0,"*"))))</f>
        <v>3100</v>
      </c>
    </row>
    <row r="965" spans="1:21">
      <c r="A965" s="183" t="str">
        <f t="shared" si="121"/>
        <v>西側ケース④安芸市</v>
      </c>
      <c r="B965" t="s">
        <v>6</v>
      </c>
      <c r="C965">
        <v>19547</v>
      </c>
      <c r="D965" s="160">
        <v>134.94882881172498</v>
      </c>
      <c r="E965" s="160">
        <v>8.4682750380365235</v>
      </c>
      <c r="F965" s="160">
        <v>433.13653090330843</v>
      </c>
      <c r="G965" s="160">
        <v>5.4813491666191183</v>
      </c>
      <c r="H965" s="160">
        <v>11.83627916038329</v>
      </c>
      <c r="I965" s="160">
        <v>3.6007518839713417E-5</v>
      </c>
      <c r="J965" s="160">
        <v>585.40302404955457</v>
      </c>
      <c r="K965" t="s">
        <v>40</v>
      </c>
      <c r="L965" t="s">
        <v>67</v>
      </c>
      <c r="M965" t="s">
        <v>83</v>
      </c>
      <c r="O965" s="183">
        <f t="shared" si="122"/>
        <v>130</v>
      </c>
      <c r="P965" s="183">
        <f t="shared" si="123"/>
        <v>10</v>
      </c>
      <c r="Q965" s="183">
        <f t="shared" si="124"/>
        <v>430</v>
      </c>
      <c r="R965" s="183">
        <f t="shared" si="125"/>
        <v>10</v>
      </c>
      <c r="S965" s="183">
        <f t="shared" si="126"/>
        <v>10</v>
      </c>
      <c r="T965" s="183" t="str">
        <f t="shared" si="127"/>
        <v>*</v>
      </c>
      <c r="U965" s="183">
        <f t="shared" si="128"/>
        <v>590</v>
      </c>
    </row>
    <row r="966" spans="1:21">
      <c r="A966" s="183" t="str">
        <f t="shared" si="121"/>
        <v>西側ケース④南国市</v>
      </c>
      <c r="B966" t="s">
        <v>7</v>
      </c>
      <c r="C966">
        <v>49472</v>
      </c>
      <c r="D966" s="160">
        <v>55.054485949348518</v>
      </c>
      <c r="E966" s="160">
        <v>4.5616274551635332</v>
      </c>
      <c r="F966" s="160">
        <v>2653.3943174090605</v>
      </c>
      <c r="G966" s="160">
        <v>0.67869643631153975</v>
      </c>
      <c r="H966" s="160">
        <v>0.46893484585659534</v>
      </c>
      <c r="I966" s="160">
        <v>9.6609965391474534E-5</v>
      </c>
      <c r="J966" s="160">
        <v>2709.5965312505423</v>
      </c>
      <c r="K966" t="s">
        <v>40</v>
      </c>
      <c r="L966" t="s">
        <v>67</v>
      </c>
      <c r="M966" t="s">
        <v>83</v>
      </c>
      <c r="O966" s="183">
        <f t="shared" si="122"/>
        <v>60</v>
      </c>
      <c r="P966" s="183" t="str">
        <f t="shared" si="123"/>
        <v>*</v>
      </c>
      <c r="Q966" s="183">
        <f t="shared" si="124"/>
        <v>2700</v>
      </c>
      <c r="R966" s="183" t="str">
        <f t="shared" si="125"/>
        <v>*</v>
      </c>
      <c r="S966" s="183" t="str">
        <f t="shared" si="126"/>
        <v>*</v>
      </c>
      <c r="T966" s="183" t="str">
        <f t="shared" si="127"/>
        <v>*</v>
      </c>
      <c r="U966" s="183">
        <f t="shared" si="128"/>
        <v>2700</v>
      </c>
    </row>
    <row r="967" spans="1:21">
      <c r="A967" s="183" t="str">
        <f t="shared" si="121"/>
        <v>西側ケース④土佐市</v>
      </c>
      <c r="B967" t="s">
        <v>8</v>
      </c>
      <c r="C967">
        <v>28686</v>
      </c>
      <c r="D967" s="160">
        <v>68.220731446649467</v>
      </c>
      <c r="E967" s="160">
        <v>4.9742034677229654</v>
      </c>
      <c r="F967" s="160">
        <v>2320.6524582289353</v>
      </c>
      <c r="G967" s="160">
        <v>2.9301187588759681</v>
      </c>
      <c r="H967" s="160">
        <v>0.92167111935642265</v>
      </c>
      <c r="I967" s="160">
        <v>4.5747821275039533E-5</v>
      </c>
      <c r="J967" s="160">
        <v>2392.7250253016382</v>
      </c>
      <c r="K967" t="s">
        <v>40</v>
      </c>
      <c r="L967" t="s">
        <v>67</v>
      </c>
      <c r="M967" t="s">
        <v>83</v>
      </c>
      <c r="O967" s="183">
        <f t="shared" si="122"/>
        <v>70</v>
      </c>
      <c r="P967" s="183" t="str">
        <f t="shared" si="123"/>
        <v>*</v>
      </c>
      <c r="Q967" s="183">
        <f t="shared" si="124"/>
        <v>2300</v>
      </c>
      <c r="R967" s="183" t="str">
        <f t="shared" si="125"/>
        <v>*</v>
      </c>
      <c r="S967" s="183" t="str">
        <f t="shared" si="126"/>
        <v>*</v>
      </c>
      <c r="T967" s="183" t="str">
        <f t="shared" si="127"/>
        <v>*</v>
      </c>
      <c r="U967" s="183">
        <f t="shared" si="128"/>
        <v>2400</v>
      </c>
    </row>
    <row r="968" spans="1:21">
      <c r="A968" s="183" t="str">
        <f t="shared" si="121"/>
        <v>西側ケース④須崎市</v>
      </c>
      <c r="B968" t="s">
        <v>9</v>
      </c>
      <c r="C968">
        <v>24698</v>
      </c>
      <c r="D968" s="160">
        <v>43.956723380129226</v>
      </c>
      <c r="E968" s="160">
        <v>3.2549576062284236</v>
      </c>
      <c r="F968" s="160">
        <v>3489.3429919514292</v>
      </c>
      <c r="G968" s="160">
        <v>1.7018018649700168</v>
      </c>
      <c r="H968" s="160">
        <v>2.3307964569458726</v>
      </c>
      <c r="I968" s="160">
        <v>2.081921194708048E-5</v>
      </c>
      <c r="J968" s="160">
        <v>3537.3323344726859</v>
      </c>
      <c r="K968" t="s">
        <v>40</v>
      </c>
      <c r="L968" t="s">
        <v>67</v>
      </c>
      <c r="M968" t="s">
        <v>83</v>
      </c>
      <c r="O968" s="183">
        <f t="shared" si="122"/>
        <v>40</v>
      </c>
      <c r="P968" s="183" t="str">
        <f t="shared" si="123"/>
        <v>*</v>
      </c>
      <c r="Q968" s="183">
        <f t="shared" si="124"/>
        <v>3500</v>
      </c>
      <c r="R968" s="183" t="str">
        <f t="shared" si="125"/>
        <v>*</v>
      </c>
      <c r="S968" s="183" t="str">
        <f t="shared" si="126"/>
        <v>*</v>
      </c>
      <c r="T968" s="183" t="str">
        <f t="shared" si="127"/>
        <v>*</v>
      </c>
      <c r="U968" s="183">
        <f t="shared" si="128"/>
        <v>3500</v>
      </c>
    </row>
    <row r="969" spans="1:21">
      <c r="A969" s="183" t="str">
        <f t="shared" si="121"/>
        <v>西側ケース④宿毛市</v>
      </c>
      <c r="B969" t="s">
        <v>10</v>
      </c>
      <c r="C969">
        <v>22610</v>
      </c>
      <c r="D969" s="160">
        <v>30.547716746932558</v>
      </c>
      <c r="E969" s="160">
        <v>1.0563994409282307</v>
      </c>
      <c r="F969" s="160">
        <v>2297.45036853086</v>
      </c>
      <c r="G969" s="160">
        <v>0.17697037815806696</v>
      </c>
      <c r="H969" s="160">
        <v>0.71158353228359739</v>
      </c>
      <c r="I969" s="160">
        <v>2.1241052030783425E-5</v>
      </c>
      <c r="J969" s="160">
        <v>2328.8866604292857</v>
      </c>
      <c r="K969" t="s">
        <v>40</v>
      </c>
      <c r="L969" t="s">
        <v>67</v>
      </c>
      <c r="M969" t="s">
        <v>83</v>
      </c>
      <c r="O969" s="183">
        <f t="shared" si="122"/>
        <v>30</v>
      </c>
      <c r="P969" s="183" t="str">
        <f t="shared" si="123"/>
        <v>*</v>
      </c>
      <c r="Q969" s="183">
        <f t="shared" si="124"/>
        <v>2300</v>
      </c>
      <c r="R969" s="183" t="str">
        <f t="shared" si="125"/>
        <v>*</v>
      </c>
      <c r="S969" s="183" t="str">
        <f t="shared" si="126"/>
        <v>*</v>
      </c>
      <c r="T969" s="183" t="str">
        <f t="shared" si="127"/>
        <v>*</v>
      </c>
      <c r="U969" s="183">
        <f t="shared" si="128"/>
        <v>2300</v>
      </c>
    </row>
    <row r="970" spans="1:21">
      <c r="A970" s="183" t="str">
        <f t="shared" si="121"/>
        <v>西側ケース④土佐清水市</v>
      </c>
      <c r="B970" t="s">
        <v>11</v>
      </c>
      <c r="C970">
        <v>16029</v>
      </c>
      <c r="D970" s="160">
        <v>344.03212417998378</v>
      </c>
      <c r="E970" s="160">
        <v>5.6791423006362081</v>
      </c>
      <c r="F970" s="160">
        <v>2336.4339029697535</v>
      </c>
      <c r="G970" s="160">
        <v>2.9210753702055805</v>
      </c>
      <c r="H970" s="160">
        <v>50.532385487598972</v>
      </c>
      <c r="I970" s="160">
        <v>3.6292194093473462E-5</v>
      </c>
      <c r="J970" s="160">
        <v>2733.9195242997362</v>
      </c>
      <c r="K970" t="s">
        <v>40</v>
      </c>
      <c r="L970" t="s">
        <v>67</v>
      </c>
      <c r="M970" t="s">
        <v>83</v>
      </c>
      <c r="O970" s="183">
        <f t="shared" si="122"/>
        <v>340</v>
      </c>
      <c r="P970" s="183">
        <f t="shared" si="123"/>
        <v>10</v>
      </c>
      <c r="Q970" s="183">
        <f t="shared" si="124"/>
        <v>2300</v>
      </c>
      <c r="R970" s="183" t="str">
        <f t="shared" si="125"/>
        <v>*</v>
      </c>
      <c r="S970" s="183">
        <f t="shared" si="126"/>
        <v>50</v>
      </c>
      <c r="T970" s="183" t="str">
        <f t="shared" si="127"/>
        <v>*</v>
      </c>
      <c r="U970" s="183">
        <f t="shared" si="128"/>
        <v>2700</v>
      </c>
    </row>
    <row r="971" spans="1:21">
      <c r="A971" s="183" t="str">
        <f t="shared" si="121"/>
        <v>西側ケース④四万十市</v>
      </c>
      <c r="B971" t="s">
        <v>12</v>
      </c>
      <c r="C971">
        <v>35933</v>
      </c>
      <c r="D971" s="160">
        <v>127.15802050456453</v>
      </c>
      <c r="E971" s="160">
        <v>5.7172535783956082</v>
      </c>
      <c r="F971" s="160">
        <v>610.71565842949178</v>
      </c>
      <c r="G971" s="160">
        <v>3.8331711106563584</v>
      </c>
      <c r="H971" s="160">
        <v>2.2872485709401182</v>
      </c>
      <c r="I971" s="160">
        <v>3.0023384450618673E-5</v>
      </c>
      <c r="J971" s="160">
        <v>743.99412863903729</v>
      </c>
      <c r="K971" t="s">
        <v>40</v>
      </c>
      <c r="L971" t="s">
        <v>67</v>
      </c>
      <c r="M971" t="s">
        <v>83</v>
      </c>
      <c r="O971" s="183">
        <f t="shared" si="122"/>
        <v>130</v>
      </c>
      <c r="P971" s="183">
        <f t="shared" si="123"/>
        <v>10</v>
      </c>
      <c r="Q971" s="183">
        <f t="shared" si="124"/>
        <v>610</v>
      </c>
      <c r="R971" s="183" t="str">
        <f t="shared" si="125"/>
        <v>*</v>
      </c>
      <c r="S971" s="183" t="str">
        <f t="shared" si="126"/>
        <v>*</v>
      </c>
      <c r="T971" s="183" t="str">
        <f t="shared" si="127"/>
        <v>*</v>
      </c>
      <c r="U971" s="183">
        <f t="shared" si="128"/>
        <v>740</v>
      </c>
    </row>
    <row r="972" spans="1:21">
      <c r="A972" s="183" t="str">
        <f t="shared" si="121"/>
        <v>西側ケース④香南市</v>
      </c>
      <c r="B972" t="s">
        <v>13</v>
      </c>
      <c r="C972">
        <v>33830</v>
      </c>
      <c r="D972" s="160">
        <v>25.056390189499631</v>
      </c>
      <c r="E972" s="160">
        <v>8.1627735636598988</v>
      </c>
      <c r="F972" s="160">
        <v>1833.1747795028004</v>
      </c>
      <c r="G972" s="160">
        <v>1.3290977470656307</v>
      </c>
      <c r="H972" s="160">
        <v>0.13624695223710631</v>
      </c>
      <c r="I972" s="160">
        <v>4.6420323303618875E-5</v>
      </c>
      <c r="J972" s="160">
        <v>1859.696560811926</v>
      </c>
      <c r="K972" t="s">
        <v>40</v>
      </c>
      <c r="L972" t="s">
        <v>67</v>
      </c>
      <c r="M972" t="s">
        <v>83</v>
      </c>
      <c r="O972" s="183">
        <f t="shared" si="122"/>
        <v>30</v>
      </c>
      <c r="P972" s="183">
        <f t="shared" si="123"/>
        <v>10</v>
      </c>
      <c r="Q972" s="183">
        <f t="shared" si="124"/>
        <v>1800</v>
      </c>
      <c r="R972" s="183" t="str">
        <f t="shared" si="125"/>
        <v>*</v>
      </c>
      <c r="S972" s="183" t="str">
        <f t="shared" si="126"/>
        <v>*</v>
      </c>
      <c r="T972" s="183" t="str">
        <f t="shared" si="127"/>
        <v>*</v>
      </c>
      <c r="U972" s="183">
        <f t="shared" si="128"/>
        <v>1900</v>
      </c>
    </row>
    <row r="973" spans="1:21">
      <c r="A973" s="183" t="str">
        <f t="shared" si="121"/>
        <v>西側ケース④香美市</v>
      </c>
      <c r="B973" t="s">
        <v>14</v>
      </c>
      <c r="C973">
        <v>28766</v>
      </c>
      <c r="D973" s="160">
        <v>11.966894438780306</v>
      </c>
      <c r="E973" s="160">
        <v>5.3277937446226753</v>
      </c>
      <c r="F973" s="160">
        <v>0</v>
      </c>
      <c r="G973" s="160">
        <v>1.9928995765013791</v>
      </c>
      <c r="H973" s="160">
        <v>0.45947956891008046</v>
      </c>
      <c r="I973" s="160">
        <v>2.5292180314462554E-5</v>
      </c>
      <c r="J973" s="160">
        <v>14.41929887637208</v>
      </c>
      <c r="K973" t="s">
        <v>40</v>
      </c>
      <c r="L973" t="s">
        <v>67</v>
      </c>
      <c r="M973" t="s">
        <v>83</v>
      </c>
      <c r="O973" s="183">
        <f t="shared" si="122"/>
        <v>10</v>
      </c>
      <c r="P973" s="183">
        <f t="shared" si="123"/>
        <v>10</v>
      </c>
      <c r="Q973" s="183">
        <f t="shared" si="124"/>
        <v>0</v>
      </c>
      <c r="R973" s="183" t="str">
        <f t="shared" si="125"/>
        <v>*</v>
      </c>
      <c r="S973" s="183" t="str">
        <f t="shared" si="126"/>
        <v>*</v>
      </c>
      <c r="T973" s="183" t="str">
        <f t="shared" si="127"/>
        <v>*</v>
      </c>
      <c r="U973" s="183">
        <f t="shared" si="128"/>
        <v>10</v>
      </c>
    </row>
    <row r="974" spans="1:21">
      <c r="A974" s="183" t="str">
        <f t="shared" si="121"/>
        <v>西側ケース④東洋町</v>
      </c>
      <c r="B974" t="s">
        <v>15</v>
      </c>
      <c r="C974">
        <v>2947</v>
      </c>
      <c r="D974" s="160">
        <v>32.124253442702212</v>
      </c>
      <c r="E974" s="160">
        <v>1.2830714195362625</v>
      </c>
      <c r="F974" s="160">
        <v>1001.9186138642605</v>
      </c>
      <c r="G974" s="160">
        <v>2.1661559519539693</v>
      </c>
      <c r="H974" s="160">
        <v>2.7958898370566634</v>
      </c>
      <c r="I974" s="160">
        <v>3.6826616835075226E-6</v>
      </c>
      <c r="J974" s="160">
        <v>1039.0049167786349</v>
      </c>
      <c r="K974" t="s">
        <v>40</v>
      </c>
      <c r="L974" t="s">
        <v>67</v>
      </c>
      <c r="M974" t="s">
        <v>83</v>
      </c>
      <c r="O974" s="183">
        <f t="shared" si="122"/>
        <v>30</v>
      </c>
      <c r="P974" s="183" t="str">
        <f t="shared" si="123"/>
        <v>*</v>
      </c>
      <c r="Q974" s="183">
        <f t="shared" si="124"/>
        <v>1000</v>
      </c>
      <c r="R974" s="183" t="str">
        <f t="shared" si="125"/>
        <v>*</v>
      </c>
      <c r="S974" s="183" t="str">
        <f t="shared" si="126"/>
        <v>*</v>
      </c>
      <c r="T974" s="183" t="str">
        <f t="shared" si="127"/>
        <v>*</v>
      </c>
      <c r="U974" s="183">
        <f t="shared" si="128"/>
        <v>1000</v>
      </c>
    </row>
    <row r="975" spans="1:21">
      <c r="A975" s="183" t="str">
        <f t="shared" si="121"/>
        <v>西側ケース④奈半利町</v>
      </c>
      <c r="B975" t="s">
        <v>16</v>
      </c>
      <c r="C975">
        <v>3542</v>
      </c>
      <c r="D975" s="160">
        <v>68.119608905578417</v>
      </c>
      <c r="E975" s="160">
        <v>6.7228036256246053</v>
      </c>
      <c r="F975" s="160">
        <v>436.74074858106479</v>
      </c>
      <c r="G975" s="160">
        <v>1.8653109582073357</v>
      </c>
      <c r="H975" s="160">
        <v>8.7494299372419935</v>
      </c>
      <c r="I975" s="160">
        <v>9.7768252105233739E-6</v>
      </c>
      <c r="J975" s="160">
        <v>515.47510815891781</v>
      </c>
      <c r="K975" t="s">
        <v>40</v>
      </c>
      <c r="L975" t="s">
        <v>67</v>
      </c>
      <c r="M975" t="s">
        <v>83</v>
      </c>
      <c r="O975" s="183">
        <f t="shared" si="122"/>
        <v>70</v>
      </c>
      <c r="P975" s="183">
        <f t="shared" si="123"/>
        <v>10</v>
      </c>
      <c r="Q975" s="183">
        <f t="shared" si="124"/>
        <v>440</v>
      </c>
      <c r="R975" s="183" t="str">
        <f t="shared" si="125"/>
        <v>*</v>
      </c>
      <c r="S975" s="183">
        <f t="shared" si="126"/>
        <v>10</v>
      </c>
      <c r="T975" s="183" t="str">
        <f t="shared" si="127"/>
        <v>*</v>
      </c>
      <c r="U975" s="183">
        <f t="shared" si="128"/>
        <v>520</v>
      </c>
    </row>
    <row r="976" spans="1:21">
      <c r="A976" s="183" t="str">
        <f t="shared" si="121"/>
        <v>西側ケース④田野町</v>
      </c>
      <c r="B976" t="s">
        <v>17</v>
      </c>
      <c r="C976">
        <v>2932</v>
      </c>
      <c r="D976" s="160">
        <v>85.088558548158574</v>
      </c>
      <c r="E976" s="160">
        <v>6.197475483363676</v>
      </c>
      <c r="F976" s="160">
        <v>697.77624136193162</v>
      </c>
      <c r="G976" s="160">
        <v>0.77115865187772725</v>
      </c>
      <c r="H976" s="160">
        <v>27.624345890009742</v>
      </c>
      <c r="I976" s="160">
        <v>2.6670536022062633E-5</v>
      </c>
      <c r="J976" s="160">
        <v>811.26033112251366</v>
      </c>
      <c r="K976" t="s">
        <v>40</v>
      </c>
      <c r="L976" t="s">
        <v>67</v>
      </c>
      <c r="M976" t="s">
        <v>83</v>
      </c>
      <c r="O976" s="183">
        <f t="shared" si="122"/>
        <v>90</v>
      </c>
      <c r="P976" s="183">
        <f t="shared" si="123"/>
        <v>10</v>
      </c>
      <c r="Q976" s="183">
        <f t="shared" si="124"/>
        <v>700</v>
      </c>
      <c r="R976" s="183" t="str">
        <f t="shared" si="125"/>
        <v>*</v>
      </c>
      <c r="S976" s="183">
        <f t="shared" si="126"/>
        <v>30</v>
      </c>
      <c r="T976" s="183" t="str">
        <f t="shared" si="127"/>
        <v>*</v>
      </c>
      <c r="U976" s="183">
        <f t="shared" si="128"/>
        <v>810</v>
      </c>
    </row>
    <row r="977" spans="1:21">
      <c r="A977" s="183" t="str">
        <f t="shared" si="121"/>
        <v>西側ケース④安田町</v>
      </c>
      <c r="B977" t="s">
        <v>18</v>
      </c>
      <c r="C977">
        <v>2970</v>
      </c>
      <c r="D977" s="160">
        <v>37.002166324085188</v>
      </c>
      <c r="E977" s="160">
        <v>5.0073976437750005</v>
      </c>
      <c r="F977" s="160">
        <v>296.4058718987834</v>
      </c>
      <c r="G977" s="160">
        <v>5.1821687210644143</v>
      </c>
      <c r="H977" s="160">
        <v>2.6784683066743744</v>
      </c>
      <c r="I977" s="160">
        <v>6.3363879220917744E-6</v>
      </c>
      <c r="J977" s="160">
        <v>341.26868158699529</v>
      </c>
      <c r="K977" t="s">
        <v>40</v>
      </c>
      <c r="L977" t="s">
        <v>67</v>
      </c>
      <c r="M977" t="s">
        <v>83</v>
      </c>
      <c r="O977" s="183">
        <f t="shared" si="122"/>
        <v>40</v>
      </c>
      <c r="P977" s="183">
        <f t="shared" si="123"/>
        <v>10</v>
      </c>
      <c r="Q977" s="183">
        <f t="shared" si="124"/>
        <v>300</v>
      </c>
      <c r="R977" s="183">
        <f t="shared" si="125"/>
        <v>10</v>
      </c>
      <c r="S977" s="183" t="str">
        <f t="shared" si="126"/>
        <v>*</v>
      </c>
      <c r="T977" s="183" t="str">
        <f t="shared" si="127"/>
        <v>*</v>
      </c>
      <c r="U977" s="183">
        <f t="shared" si="128"/>
        <v>340</v>
      </c>
    </row>
    <row r="978" spans="1:21">
      <c r="A978" s="183" t="str">
        <f t="shared" si="121"/>
        <v>西側ケース④北川村</v>
      </c>
      <c r="B978" t="s">
        <v>19</v>
      </c>
      <c r="C978">
        <v>1367</v>
      </c>
      <c r="D978" s="160">
        <v>10.055501830536388</v>
      </c>
      <c r="E978" s="160">
        <v>1.8650588519822908</v>
      </c>
      <c r="F978" s="160">
        <v>0</v>
      </c>
      <c r="G978" s="160">
        <v>3.0621202954769582</v>
      </c>
      <c r="H978" s="160">
        <v>0.19200728227110389</v>
      </c>
      <c r="I978" s="160">
        <v>8.5557216618026973E-7</v>
      </c>
      <c r="J978" s="160">
        <v>13.309630263856617</v>
      </c>
      <c r="K978" t="s">
        <v>40</v>
      </c>
      <c r="L978" t="s">
        <v>67</v>
      </c>
      <c r="M978" t="s">
        <v>83</v>
      </c>
      <c r="O978" s="183">
        <f t="shared" si="122"/>
        <v>10</v>
      </c>
      <c r="P978" s="183" t="str">
        <f t="shared" si="123"/>
        <v>*</v>
      </c>
      <c r="Q978" s="183">
        <f t="shared" si="124"/>
        <v>0</v>
      </c>
      <c r="R978" s="183" t="str">
        <f t="shared" si="125"/>
        <v>*</v>
      </c>
      <c r="S978" s="183" t="str">
        <f t="shared" si="126"/>
        <v>*</v>
      </c>
      <c r="T978" s="183" t="str">
        <f t="shared" si="127"/>
        <v>*</v>
      </c>
      <c r="U978" s="183">
        <f t="shared" si="128"/>
        <v>10</v>
      </c>
    </row>
    <row r="979" spans="1:21">
      <c r="A979" s="183" t="str">
        <f t="shared" si="121"/>
        <v>西側ケース④馬路村</v>
      </c>
      <c r="B979" t="s">
        <v>20</v>
      </c>
      <c r="C979">
        <v>1013</v>
      </c>
      <c r="D979" s="160">
        <v>1.5122342733497141</v>
      </c>
      <c r="E979" s="160">
        <v>0.57147542973314369</v>
      </c>
      <c r="F979" s="160">
        <v>0</v>
      </c>
      <c r="G979" s="160">
        <v>1.4207913746857452</v>
      </c>
      <c r="H979" s="160">
        <v>0.16258121936995271</v>
      </c>
      <c r="I979" s="160">
        <v>8.810917915944618E-7</v>
      </c>
      <c r="J979" s="160">
        <v>3.0956077484972035</v>
      </c>
      <c r="K979" t="s">
        <v>40</v>
      </c>
      <c r="L979" t="s">
        <v>67</v>
      </c>
      <c r="M979" t="s">
        <v>83</v>
      </c>
      <c r="O979" s="183" t="str">
        <f t="shared" si="122"/>
        <v>*</v>
      </c>
      <c r="P979" s="183" t="str">
        <f t="shared" si="123"/>
        <v>*</v>
      </c>
      <c r="Q979" s="183">
        <f t="shared" si="124"/>
        <v>0</v>
      </c>
      <c r="R979" s="183" t="str">
        <f t="shared" si="125"/>
        <v>*</v>
      </c>
      <c r="S979" s="183" t="str">
        <f t="shared" si="126"/>
        <v>*</v>
      </c>
      <c r="T979" s="183" t="str">
        <f t="shared" si="127"/>
        <v>*</v>
      </c>
      <c r="U979" s="183" t="str">
        <f t="shared" si="128"/>
        <v>*</v>
      </c>
    </row>
    <row r="980" spans="1:21">
      <c r="A980" s="183" t="str">
        <f t="shared" si="121"/>
        <v>西側ケース④芸西村</v>
      </c>
      <c r="B980" t="s">
        <v>21</v>
      </c>
      <c r="C980">
        <v>4048</v>
      </c>
      <c r="D980" s="160">
        <v>9.6366151963475843</v>
      </c>
      <c r="E980" s="160">
        <v>2.7127426118511009</v>
      </c>
      <c r="F980" s="160">
        <v>89.294654755037811</v>
      </c>
      <c r="G980" s="160">
        <v>0.28592280290957522</v>
      </c>
      <c r="H980" s="160">
        <v>0.39755640064367542</v>
      </c>
      <c r="I980" s="160">
        <v>5.9464924332562721E-6</v>
      </c>
      <c r="J980" s="160">
        <v>99.614755101431086</v>
      </c>
      <c r="K980" t="s">
        <v>40</v>
      </c>
      <c r="L980" t="s">
        <v>67</v>
      </c>
      <c r="M980" t="s">
        <v>83</v>
      </c>
      <c r="O980" s="183">
        <f t="shared" si="122"/>
        <v>10</v>
      </c>
      <c r="P980" s="183" t="str">
        <f t="shared" si="123"/>
        <v>*</v>
      </c>
      <c r="Q980" s="183">
        <f t="shared" si="124"/>
        <v>90</v>
      </c>
      <c r="R980" s="183" t="str">
        <f t="shared" si="125"/>
        <v>*</v>
      </c>
      <c r="S980" s="183" t="str">
        <f t="shared" si="126"/>
        <v>*</v>
      </c>
      <c r="T980" s="183" t="str">
        <f t="shared" si="127"/>
        <v>*</v>
      </c>
      <c r="U980" s="183">
        <f t="shared" si="128"/>
        <v>100</v>
      </c>
    </row>
    <row r="981" spans="1:21">
      <c r="A981" s="183" t="str">
        <f t="shared" si="121"/>
        <v>西側ケース④本山町</v>
      </c>
      <c r="B981" t="s">
        <v>22</v>
      </c>
      <c r="C981">
        <v>4103</v>
      </c>
      <c r="D981" s="160">
        <v>0</v>
      </c>
      <c r="E981" s="160">
        <v>4.3740023710473218E-2</v>
      </c>
      <c r="F981" s="160">
        <v>0</v>
      </c>
      <c r="G981" s="160">
        <v>4.9365587459249789E-4</v>
      </c>
      <c r="H981" s="160">
        <v>4.8063104163249858E-4</v>
      </c>
      <c r="I981" s="160">
        <v>1.2324802679547378E-6</v>
      </c>
      <c r="J981" s="160">
        <v>9.7551939649295121E-4</v>
      </c>
      <c r="K981" t="s">
        <v>40</v>
      </c>
      <c r="L981" t="s">
        <v>67</v>
      </c>
      <c r="M981" t="s">
        <v>83</v>
      </c>
      <c r="O981" s="183">
        <f t="shared" si="122"/>
        <v>0</v>
      </c>
      <c r="P981" s="183" t="str">
        <f t="shared" si="123"/>
        <v>*</v>
      </c>
      <c r="Q981" s="183">
        <f t="shared" si="124"/>
        <v>0</v>
      </c>
      <c r="R981" s="183" t="str">
        <f t="shared" si="125"/>
        <v>*</v>
      </c>
      <c r="S981" s="183" t="str">
        <f t="shared" si="126"/>
        <v>*</v>
      </c>
      <c r="T981" s="183" t="str">
        <f t="shared" si="127"/>
        <v>*</v>
      </c>
      <c r="U981" s="183" t="str">
        <f t="shared" si="128"/>
        <v>*</v>
      </c>
    </row>
    <row r="982" spans="1:21">
      <c r="A982" s="183" t="str">
        <f t="shared" si="121"/>
        <v>西側ケース④大豊町</v>
      </c>
      <c r="B982" t="s">
        <v>23</v>
      </c>
      <c r="C982">
        <v>4719</v>
      </c>
      <c r="D982" s="160">
        <v>0.44066398611565094</v>
      </c>
      <c r="E982" s="160">
        <v>0.18213988480554494</v>
      </c>
      <c r="F982" s="160">
        <v>0</v>
      </c>
      <c r="G982" s="160">
        <v>0.32980536565781099</v>
      </c>
      <c r="H982" s="160">
        <v>1.9752585160656582E-3</v>
      </c>
      <c r="I982" s="160">
        <v>1.26695369383454E-6</v>
      </c>
      <c r="J982" s="160">
        <v>0.77244587724322145</v>
      </c>
      <c r="K982" t="s">
        <v>40</v>
      </c>
      <c r="L982" t="s">
        <v>67</v>
      </c>
      <c r="M982" t="s">
        <v>83</v>
      </c>
      <c r="O982" s="183" t="str">
        <f t="shared" si="122"/>
        <v>*</v>
      </c>
      <c r="P982" s="183" t="str">
        <f t="shared" si="123"/>
        <v>*</v>
      </c>
      <c r="Q982" s="183">
        <f t="shared" si="124"/>
        <v>0</v>
      </c>
      <c r="R982" s="183" t="str">
        <f t="shared" si="125"/>
        <v>*</v>
      </c>
      <c r="S982" s="183" t="str">
        <f t="shared" si="126"/>
        <v>*</v>
      </c>
      <c r="T982" s="183" t="str">
        <f t="shared" si="127"/>
        <v>*</v>
      </c>
      <c r="U982" s="183" t="str">
        <f t="shared" si="128"/>
        <v>*</v>
      </c>
    </row>
    <row r="983" spans="1:21">
      <c r="A983" s="183" t="str">
        <f t="shared" si="121"/>
        <v>西側ケース④土佐町</v>
      </c>
      <c r="B983" t="s">
        <v>24</v>
      </c>
      <c r="C983">
        <v>4358</v>
      </c>
      <c r="D983" s="160">
        <v>0</v>
      </c>
      <c r="E983" s="160">
        <v>3.9189520807620337E-2</v>
      </c>
      <c r="F983" s="160">
        <v>0</v>
      </c>
      <c r="G983" s="160">
        <v>1.26402159736871E-31</v>
      </c>
      <c r="H983" s="160">
        <v>3.0324062755551345E-4</v>
      </c>
      <c r="I983" s="160">
        <v>5.5375460960246868E-7</v>
      </c>
      <c r="J983" s="160">
        <v>3.0379438216511593E-4</v>
      </c>
      <c r="K983" t="s">
        <v>40</v>
      </c>
      <c r="L983" t="s">
        <v>67</v>
      </c>
      <c r="M983" t="s">
        <v>83</v>
      </c>
      <c r="O983" s="183">
        <f t="shared" si="122"/>
        <v>0</v>
      </c>
      <c r="P983" s="183" t="str">
        <f t="shared" si="123"/>
        <v>*</v>
      </c>
      <c r="Q983" s="183">
        <f t="shared" si="124"/>
        <v>0</v>
      </c>
      <c r="R983" s="183" t="str">
        <f t="shared" si="125"/>
        <v>*</v>
      </c>
      <c r="S983" s="183" t="str">
        <f t="shared" si="126"/>
        <v>*</v>
      </c>
      <c r="T983" s="183" t="str">
        <f t="shared" si="127"/>
        <v>*</v>
      </c>
      <c r="U983" s="183" t="str">
        <f t="shared" si="128"/>
        <v>*</v>
      </c>
    </row>
    <row r="984" spans="1:21">
      <c r="A984" s="183" t="str">
        <f t="shared" si="121"/>
        <v>西側ケース④大川村</v>
      </c>
      <c r="B984" t="s">
        <v>25</v>
      </c>
      <c r="C984">
        <v>411</v>
      </c>
      <c r="D984" s="160">
        <v>0</v>
      </c>
      <c r="E984" s="160">
        <v>4.5017766535980835E-3</v>
      </c>
      <c r="F984" s="160">
        <v>0</v>
      </c>
      <c r="G984" s="160">
        <v>3.1565128126852466E-4</v>
      </c>
      <c r="H984" s="160">
        <v>4.1654347442495616E-5</v>
      </c>
      <c r="I984" s="160">
        <v>1.8370654401762995E-8</v>
      </c>
      <c r="J984" s="160">
        <v>3.5732399936542206E-4</v>
      </c>
      <c r="K984" t="s">
        <v>40</v>
      </c>
      <c r="L984" t="s">
        <v>67</v>
      </c>
      <c r="M984" t="s">
        <v>83</v>
      </c>
      <c r="O984" s="183">
        <f t="shared" si="122"/>
        <v>0</v>
      </c>
      <c r="P984" s="183" t="str">
        <f t="shared" si="123"/>
        <v>*</v>
      </c>
      <c r="Q984" s="183">
        <f t="shared" si="124"/>
        <v>0</v>
      </c>
      <c r="R984" s="183" t="str">
        <f t="shared" si="125"/>
        <v>*</v>
      </c>
      <c r="S984" s="183" t="str">
        <f t="shared" si="126"/>
        <v>*</v>
      </c>
      <c r="T984" s="183" t="str">
        <f t="shared" si="127"/>
        <v>*</v>
      </c>
      <c r="U984" s="183" t="str">
        <f t="shared" si="128"/>
        <v>*</v>
      </c>
    </row>
    <row r="985" spans="1:21">
      <c r="A985" s="183" t="str">
        <f t="shared" si="121"/>
        <v>西側ケース④いの町</v>
      </c>
      <c r="B985" t="s">
        <v>26</v>
      </c>
      <c r="C985">
        <v>25062</v>
      </c>
      <c r="D985" s="160">
        <v>11.409797956589232</v>
      </c>
      <c r="E985" s="160">
        <v>1.1084042230505975</v>
      </c>
      <c r="F985" s="160">
        <v>0</v>
      </c>
      <c r="G985" s="160">
        <v>0.64905529076044577</v>
      </c>
      <c r="H985" s="160">
        <v>0.11418203145768324</v>
      </c>
      <c r="I985" s="160">
        <v>1.1656624994630288E-5</v>
      </c>
      <c r="J985" s="160">
        <v>12.173046935432357</v>
      </c>
      <c r="K985" t="s">
        <v>40</v>
      </c>
      <c r="L985" t="s">
        <v>67</v>
      </c>
      <c r="M985" t="s">
        <v>83</v>
      </c>
      <c r="O985" s="183">
        <f t="shared" si="122"/>
        <v>10</v>
      </c>
      <c r="P985" s="183" t="str">
        <f t="shared" si="123"/>
        <v>*</v>
      </c>
      <c r="Q985" s="183">
        <f t="shared" si="124"/>
        <v>0</v>
      </c>
      <c r="R985" s="183" t="str">
        <f t="shared" si="125"/>
        <v>*</v>
      </c>
      <c r="S985" s="183" t="str">
        <f t="shared" si="126"/>
        <v>*</v>
      </c>
      <c r="T985" s="183" t="str">
        <f t="shared" si="127"/>
        <v>*</v>
      </c>
      <c r="U985" s="183">
        <f t="shared" si="128"/>
        <v>10</v>
      </c>
    </row>
    <row r="986" spans="1:21">
      <c r="A986" s="183" t="str">
        <f t="shared" si="121"/>
        <v>西側ケース④仁淀川町</v>
      </c>
      <c r="B986" t="s">
        <v>27</v>
      </c>
      <c r="C986">
        <v>6500</v>
      </c>
      <c r="D986" s="160">
        <v>4.0135978276717992E-2</v>
      </c>
      <c r="E986" s="160">
        <v>8.3525539028437693E-2</v>
      </c>
      <c r="F986" s="160">
        <v>0</v>
      </c>
      <c r="G986" s="160">
        <v>3.0803608207284534E-3</v>
      </c>
      <c r="H986" s="160">
        <v>7.3998803569797758E-4</v>
      </c>
      <c r="I986" s="160">
        <v>1.7602737007353351E-6</v>
      </c>
      <c r="J986" s="160">
        <v>4.3958087406845155E-2</v>
      </c>
      <c r="K986" t="s">
        <v>40</v>
      </c>
      <c r="L986" t="s">
        <v>67</v>
      </c>
      <c r="M986" t="s">
        <v>83</v>
      </c>
      <c r="O986" s="183" t="str">
        <f t="shared" si="122"/>
        <v>*</v>
      </c>
      <c r="P986" s="183" t="str">
        <f t="shared" si="123"/>
        <v>*</v>
      </c>
      <c r="Q986" s="183">
        <f t="shared" si="124"/>
        <v>0</v>
      </c>
      <c r="R986" s="183" t="str">
        <f t="shared" si="125"/>
        <v>*</v>
      </c>
      <c r="S986" s="183" t="str">
        <f t="shared" si="126"/>
        <v>*</v>
      </c>
      <c r="T986" s="183" t="str">
        <f t="shared" si="127"/>
        <v>*</v>
      </c>
      <c r="U986" s="183" t="str">
        <f t="shared" si="128"/>
        <v>*</v>
      </c>
    </row>
    <row r="987" spans="1:21">
      <c r="A987" s="183" t="str">
        <f t="shared" si="121"/>
        <v>西側ケース④中土佐町</v>
      </c>
      <c r="B987" t="s">
        <v>28</v>
      </c>
      <c r="C987">
        <v>7584</v>
      </c>
      <c r="D987" s="160">
        <v>51.794654167954036</v>
      </c>
      <c r="E987" s="160">
        <v>1.5614795719744969</v>
      </c>
      <c r="F987" s="160">
        <v>1548.3681791760973</v>
      </c>
      <c r="G987" s="160">
        <v>0.80158501914958158</v>
      </c>
      <c r="H987" s="160">
        <v>3.9393729132259181</v>
      </c>
      <c r="I987" s="160">
        <v>6.0976926077937894E-6</v>
      </c>
      <c r="J987" s="160">
        <v>1604.9037973741194</v>
      </c>
      <c r="K987" t="s">
        <v>40</v>
      </c>
      <c r="L987" t="s">
        <v>67</v>
      </c>
      <c r="M987" t="s">
        <v>83</v>
      </c>
      <c r="O987" s="183">
        <f t="shared" si="122"/>
        <v>50</v>
      </c>
      <c r="P987" s="183" t="str">
        <f t="shared" si="123"/>
        <v>*</v>
      </c>
      <c r="Q987" s="183">
        <f t="shared" si="124"/>
        <v>1500</v>
      </c>
      <c r="R987" s="183" t="str">
        <f t="shared" si="125"/>
        <v>*</v>
      </c>
      <c r="S987" s="183" t="str">
        <f t="shared" si="126"/>
        <v>*</v>
      </c>
      <c r="T987" s="183" t="str">
        <f t="shared" si="127"/>
        <v>*</v>
      </c>
      <c r="U987" s="183">
        <f t="shared" si="128"/>
        <v>1600</v>
      </c>
    </row>
    <row r="988" spans="1:21">
      <c r="A988" s="183" t="str">
        <f t="shared" si="121"/>
        <v>西側ケース④佐川町</v>
      </c>
      <c r="B988" t="s">
        <v>29</v>
      </c>
      <c r="C988">
        <v>13951</v>
      </c>
      <c r="D988" s="160">
        <v>14.589055493085583</v>
      </c>
      <c r="E988" s="160">
        <v>1.3541892375515763</v>
      </c>
      <c r="F988" s="160">
        <v>0</v>
      </c>
      <c r="G988" s="160">
        <v>0.28831210331287721</v>
      </c>
      <c r="H988" s="160">
        <v>0.16249603566323562</v>
      </c>
      <c r="I988" s="160">
        <v>1.9852315995872293E-5</v>
      </c>
      <c r="J988" s="160">
        <v>15.039883484377691</v>
      </c>
      <c r="K988" t="s">
        <v>40</v>
      </c>
      <c r="L988" t="s">
        <v>67</v>
      </c>
      <c r="M988" t="s">
        <v>83</v>
      </c>
      <c r="O988" s="183">
        <f t="shared" si="122"/>
        <v>10</v>
      </c>
      <c r="P988" s="183" t="str">
        <f t="shared" si="123"/>
        <v>*</v>
      </c>
      <c r="Q988" s="183">
        <f t="shared" si="124"/>
        <v>0</v>
      </c>
      <c r="R988" s="183" t="str">
        <f t="shared" si="125"/>
        <v>*</v>
      </c>
      <c r="S988" s="183" t="str">
        <f t="shared" si="126"/>
        <v>*</v>
      </c>
      <c r="T988" s="183" t="str">
        <f t="shared" si="127"/>
        <v>*</v>
      </c>
      <c r="U988" s="183">
        <f t="shared" si="128"/>
        <v>20</v>
      </c>
    </row>
    <row r="989" spans="1:21">
      <c r="A989" s="183" t="str">
        <f t="shared" si="121"/>
        <v>西側ケース④越知町</v>
      </c>
      <c r="B989" t="s">
        <v>30</v>
      </c>
      <c r="C989">
        <v>6374</v>
      </c>
      <c r="D989" s="160">
        <v>1.6347733328035723</v>
      </c>
      <c r="E989" s="160">
        <v>0.20931322397289293</v>
      </c>
      <c r="F989" s="160">
        <v>0</v>
      </c>
      <c r="G989" s="160">
        <v>3.108438628859431E-2</v>
      </c>
      <c r="H989" s="160">
        <v>0.33396602445752055</v>
      </c>
      <c r="I989" s="160">
        <v>3.812811692805219E-6</v>
      </c>
      <c r="J989" s="160">
        <v>1.9998275563613801</v>
      </c>
      <c r="K989" t="s">
        <v>40</v>
      </c>
      <c r="L989" t="s">
        <v>67</v>
      </c>
      <c r="M989" t="s">
        <v>83</v>
      </c>
      <c r="O989" s="183" t="str">
        <f t="shared" si="122"/>
        <v>*</v>
      </c>
      <c r="P989" s="183" t="str">
        <f t="shared" si="123"/>
        <v>*</v>
      </c>
      <c r="Q989" s="183">
        <f t="shared" si="124"/>
        <v>0</v>
      </c>
      <c r="R989" s="183" t="str">
        <f t="shared" si="125"/>
        <v>*</v>
      </c>
      <c r="S989" s="183" t="str">
        <f t="shared" si="126"/>
        <v>*</v>
      </c>
      <c r="T989" s="183" t="str">
        <f t="shared" si="127"/>
        <v>*</v>
      </c>
      <c r="U989" s="183" t="str">
        <f t="shared" si="128"/>
        <v>*</v>
      </c>
    </row>
    <row r="990" spans="1:21">
      <c r="A990" s="183" t="str">
        <f t="shared" si="121"/>
        <v>西側ケース④檮原町</v>
      </c>
      <c r="B990" t="s">
        <v>31</v>
      </c>
      <c r="C990">
        <v>3984</v>
      </c>
      <c r="D990" s="160">
        <v>3.9239206980091713E-3</v>
      </c>
      <c r="E990" s="160">
        <v>6.0931747283374964E-2</v>
      </c>
      <c r="F990" s="160">
        <v>0</v>
      </c>
      <c r="G990" s="160">
        <v>9.5694404686818353E-4</v>
      </c>
      <c r="H990" s="160">
        <v>3.6811178264924328E-4</v>
      </c>
      <c r="I990" s="160">
        <v>1.0594957981243057E-6</v>
      </c>
      <c r="J990" s="160">
        <v>5.250036023324722E-3</v>
      </c>
      <c r="K990" t="s">
        <v>40</v>
      </c>
      <c r="L990" t="s">
        <v>67</v>
      </c>
      <c r="M990" t="s">
        <v>83</v>
      </c>
      <c r="O990" s="183" t="str">
        <f t="shared" si="122"/>
        <v>*</v>
      </c>
      <c r="P990" s="183" t="str">
        <f t="shared" si="123"/>
        <v>*</v>
      </c>
      <c r="Q990" s="183">
        <f t="shared" si="124"/>
        <v>0</v>
      </c>
      <c r="R990" s="183" t="str">
        <f t="shared" si="125"/>
        <v>*</v>
      </c>
      <c r="S990" s="183" t="str">
        <f t="shared" si="126"/>
        <v>*</v>
      </c>
      <c r="T990" s="183" t="str">
        <f t="shared" si="127"/>
        <v>*</v>
      </c>
      <c r="U990" s="183" t="str">
        <f t="shared" si="128"/>
        <v>*</v>
      </c>
    </row>
    <row r="991" spans="1:21">
      <c r="A991" s="183" t="str">
        <f t="shared" si="121"/>
        <v>西側ケース④日高村</v>
      </c>
      <c r="B991" t="s">
        <v>32</v>
      </c>
      <c r="C991">
        <v>5447</v>
      </c>
      <c r="D991" s="160">
        <v>1.2497484134960846</v>
      </c>
      <c r="E991" s="160">
        <v>0.18809097408633008</v>
      </c>
      <c r="F991" s="160">
        <v>0</v>
      </c>
      <c r="G991" s="160">
        <v>8.1906328815973012E-2</v>
      </c>
      <c r="H991" s="160">
        <v>2.0291572109053424E-3</v>
      </c>
      <c r="I991" s="160">
        <v>3.16697922685632E-6</v>
      </c>
      <c r="J991" s="160">
        <v>1.3336870665021896</v>
      </c>
      <c r="K991" t="s">
        <v>40</v>
      </c>
      <c r="L991" t="s">
        <v>67</v>
      </c>
      <c r="M991" t="s">
        <v>83</v>
      </c>
      <c r="O991" s="183" t="str">
        <f t="shared" si="122"/>
        <v>*</v>
      </c>
      <c r="P991" s="183" t="str">
        <f t="shared" si="123"/>
        <v>*</v>
      </c>
      <c r="Q991" s="183">
        <f t="shared" si="124"/>
        <v>0</v>
      </c>
      <c r="R991" s="183" t="str">
        <f t="shared" si="125"/>
        <v>*</v>
      </c>
      <c r="S991" s="183" t="str">
        <f t="shared" si="126"/>
        <v>*</v>
      </c>
      <c r="T991" s="183" t="str">
        <f t="shared" si="127"/>
        <v>*</v>
      </c>
      <c r="U991" s="183" t="str">
        <f t="shared" si="128"/>
        <v>*</v>
      </c>
    </row>
    <row r="992" spans="1:21">
      <c r="A992" s="183" t="str">
        <f t="shared" si="121"/>
        <v>西側ケース④津野町</v>
      </c>
      <c r="B992" t="s">
        <v>33</v>
      </c>
      <c r="C992">
        <v>6407</v>
      </c>
      <c r="D992" s="160">
        <v>7.0096746771716116</v>
      </c>
      <c r="E992" s="160">
        <v>0.30367984606153098</v>
      </c>
      <c r="F992" s="160">
        <v>0</v>
      </c>
      <c r="G992" s="160">
        <v>0.24573414293300899</v>
      </c>
      <c r="H992" s="160">
        <v>3.675560285688094E-2</v>
      </c>
      <c r="I992" s="160">
        <v>3.8695861272637309E-6</v>
      </c>
      <c r="J992" s="160">
        <v>7.292168292547629</v>
      </c>
      <c r="K992" t="s">
        <v>40</v>
      </c>
      <c r="L992" t="s">
        <v>67</v>
      </c>
      <c r="M992" t="s">
        <v>83</v>
      </c>
      <c r="O992" s="183">
        <f t="shared" si="122"/>
        <v>10</v>
      </c>
      <c r="P992" s="183" t="str">
        <f t="shared" si="123"/>
        <v>*</v>
      </c>
      <c r="Q992" s="183">
        <f t="shared" si="124"/>
        <v>0</v>
      </c>
      <c r="R992" s="183" t="str">
        <f t="shared" si="125"/>
        <v>*</v>
      </c>
      <c r="S992" s="183" t="str">
        <f t="shared" si="126"/>
        <v>*</v>
      </c>
      <c r="T992" s="183" t="str">
        <f t="shared" si="127"/>
        <v>*</v>
      </c>
      <c r="U992" s="183">
        <f t="shared" si="128"/>
        <v>10</v>
      </c>
    </row>
    <row r="993" spans="1:21">
      <c r="A993" s="183" t="str">
        <f t="shared" si="121"/>
        <v>西側ケース④四万十町</v>
      </c>
      <c r="B993" t="s">
        <v>34</v>
      </c>
      <c r="C993">
        <v>18733</v>
      </c>
      <c r="D993" s="160">
        <v>32.778841428414466</v>
      </c>
      <c r="E993" s="160">
        <v>4.0292893591710595</v>
      </c>
      <c r="F993" s="160">
        <v>261.12803757205631</v>
      </c>
      <c r="G993" s="160">
        <v>2.2578725597647886</v>
      </c>
      <c r="H993" s="160">
        <v>0.24426150741659952</v>
      </c>
      <c r="I993" s="160">
        <v>1.2334830379883575E-5</v>
      </c>
      <c r="J993" s="160">
        <v>296.40902540248254</v>
      </c>
      <c r="K993" t="s">
        <v>40</v>
      </c>
      <c r="L993" t="s">
        <v>67</v>
      </c>
      <c r="M993" t="s">
        <v>83</v>
      </c>
      <c r="O993" s="183">
        <f t="shared" si="122"/>
        <v>30</v>
      </c>
      <c r="P993" s="183" t="str">
        <f t="shared" si="123"/>
        <v>*</v>
      </c>
      <c r="Q993" s="183">
        <f t="shared" si="124"/>
        <v>260</v>
      </c>
      <c r="R993" s="183" t="str">
        <f t="shared" si="125"/>
        <v>*</v>
      </c>
      <c r="S993" s="183" t="str">
        <f t="shared" si="126"/>
        <v>*</v>
      </c>
      <c r="T993" s="183" t="str">
        <f t="shared" si="127"/>
        <v>*</v>
      </c>
      <c r="U993" s="183">
        <f t="shared" si="128"/>
        <v>300</v>
      </c>
    </row>
    <row r="994" spans="1:21">
      <c r="A994" s="183" t="str">
        <f t="shared" si="121"/>
        <v>西側ケース④大月町</v>
      </c>
      <c r="B994" t="s">
        <v>35</v>
      </c>
      <c r="C994">
        <v>5783</v>
      </c>
      <c r="D994" s="160">
        <v>24.926234361223649</v>
      </c>
      <c r="E994" s="160">
        <v>0.22722650873559527</v>
      </c>
      <c r="F994" s="160">
        <v>683.44412358671275</v>
      </c>
      <c r="G994" s="160">
        <v>7.2849408096725923E-2</v>
      </c>
      <c r="H994" s="160">
        <v>0.47827559317787277</v>
      </c>
      <c r="I994" s="160">
        <v>3.2673607308808794E-6</v>
      </c>
      <c r="J994" s="160">
        <v>708.92148621657179</v>
      </c>
      <c r="K994" t="s">
        <v>40</v>
      </c>
      <c r="L994" t="s">
        <v>67</v>
      </c>
      <c r="M994" t="s">
        <v>83</v>
      </c>
      <c r="O994" s="183">
        <f t="shared" si="122"/>
        <v>20</v>
      </c>
      <c r="P994" s="183" t="str">
        <f t="shared" si="123"/>
        <v>*</v>
      </c>
      <c r="Q994" s="183">
        <f t="shared" si="124"/>
        <v>680</v>
      </c>
      <c r="R994" s="183" t="str">
        <f t="shared" si="125"/>
        <v>*</v>
      </c>
      <c r="S994" s="183" t="str">
        <f t="shared" si="126"/>
        <v>*</v>
      </c>
      <c r="T994" s="183" t="str">
        <f t="shared" si="127"/>
        <v>*</v>
      </c>
      <c r="U994" s="183">
        <f t="shared" si="128"/>
        <v>710</v>
      </c>
    </row>
    <row r="995" spans="1:21">
      <c r="A995" s="183" t="str">
        <f t="shared" si="121"/>
        <v>西側ケース④三原村</v>
      </c>
      <c r="B995" t="s">
        <v>36</v>
      </c>
      <c r="C995">
        <v>1681</v>
      </c>
      <c r="D995" s="160">
        <v>26.736479574586181</v>
      </c>
      <c r="E995" s="160">
        <v>0.15027471074385776</v>
      </c>
      <c r="F995" s="160">
        <v>0</v>
      </c>
      <c r="G995" s="160">
        <v>6.3140900286711696E-2</v>
      </c>
      <c r="H995" s="160">
        <v>0.24676525368097366</v>
      </c>
      <c r="I995" s="160">
        <v>2.2576795383222479E-6</v>
      </c>
      <c r="J995" s="160">
        <v>27.046387986233402</v>
      </c>
      <c r="K995" t="s">
        <v>40</v>
      </c>
      <c r="L995" t="s">
        <v>67</v>
      </c>
      <c r="M995" t="s">
        <v>83</v>
      </c>
      <c r="O995" s="183">
        <f t="shared" si="122"/>
        <v>30</v>
      </c>
      <c r="P995" s="183" t="str">
        <f t="shared" si="123"/>
        <v>*</v>
      </c>
      <c r="Q995" s="183">
        <f t="shared" si="124"/>
        <v>0</v>
      </c>
      <c r="R995" s="183" t="str">
        <f t="shared" si="125"/>
        <v>*</v>
      </c>
      <c r="S995" s="183" t="str">
        <f t="shared" si="126"/>
        <v>*</v>
      </c>
      <c r="T995" s="183" t="str">
        <f t="shared" si="127"/>
        <v>*</v>
      </c>
      <c r="U995" s="183">
        <f t="shared" si="128"/>
        <v>30</v>
      </c>
    </row>
    <row r="996" spans="1:21">
      <c r="A996" s="183" t="str">
        <f t="shared" si="121"/>
        <v>西側ケース④黒潮町</v>
      </c>
      <c r="B996" t="s">
        <v>37</v>
      </c>
      <c r="C996">
        <v>12366</v>
      </c>
      <c r="D996" s="160">
        <v>167.23521155446514</v>
      </c>
      <c r="E996" s="160">
        <v>6.0804330661880339</v>
      </c>
      <c r="F996" s="160">
        <v>1476.3676605673286</v>
      </c>
      <c r="G996" s="160">
        <v>4.3922295066599428</v>
      </c>
      <c r="H996" s="160">
        <v>9.73508780346733</v>
      </c>
      <c r="I996" s="160">
        <v>2.9092085162051153E-5</v>
      </c>
      <c r="J996" s="160">
        <v>1657.7302185240064</v>
      </c>
      <c r="K996" t="s">
        <v>40</v>
      </c>
      <c r="L996" t="s">
        <v>67</v>
      </c>
      <c r="M996" t="s">
        <v>83</v>
      </c>
      <c r="O996" s="183">
        <f t="shared" si="122"/>
        <v>170</v>
      </c>
      <c r="P996" s="183">
        <f t="shared" si="123"/>
        <v>10</v>
      </c>
      <c r="Q996" s="183">
        <f t="shared" si="124"/>
        <v>1500</v>
      </c>
      <c r="R996" s="183" t="str">
        <f t="shared" si="125"/>
        <v>*</v>
      </c>
      <c r="S996" s="183">
        <f t="shared" si="126"/>
        <v>10</v>
      </c>
      <c r="T996" s="183" t="str">
        <f t="shared" si="127"/>
        <v>*</v>
      </c>
      <c r="U996" s="183">
        <f t="shared" si="128"/>
        <v>1700</v>
      </c>
    </row>
    <row r="997" spans="1:21">
      <c r="A997" s="183" t="str">
        <f t="shared" si="121"/>
        <v>西側ケース④合計</v>
      </c>
      <c r="B997" t="s">
        <v>84</v>
      </c>
      <c r="C997">
        <v>764456</v>
      </c>
      <c r="D997" s="160">
        <v>1916.701980481859</v>
      </c>
      <c r="E997" s="160">
        <v>137.09826897636339</v>
      </c>
      <c r="F997" s="160">
        <v>32860.584294635213</v>
      </c>
      <c r="G997" s="160">
        <v>71.32350498804368</v>
      </c>
      <c r="H997" s="160">
        <v>140.67571428750023</v>
      </c>
      <c r="I997" s="160">
        <v>1.3916462275266703E-3</v>
      </c>
      <c r="J997" s="160">
        <v>34989.286886038833</v>
      </c>
      <c r="K997" t="s">
        <v>40</v>
      </c>
      <c r="L997" t="s">
        <v>67</v>
      </c>
      <c r="M997" t="s">
        <v>83</v>
      </c>
      <c r="O997" s="183">
        <f t="shared" si="122"/>
        <v>1900</v>
      </c>
      <c r="P997" s="183">
        <f t="shared" si="123"/>
        <v>140</v>
      </c>
      <c r="Q997" s="183">
        <f t="shared" si="124"/>
        <v>33000</v>
      </c>
      <c r="R997" s="183">
        <f t="shared" si="125"/>
        <v>70</v>
      </c>
      <c r="S997" s="183">
        <f t="shared" si="126"/>
        <v>140</v>
      </c>
      <c r="T997" s="183" t="str">
        <f t="shared" si="127"/>
        <v>*</v>
      </c>
      <c r="U997" s="183">
        <f t="shared" si="128"/>
        <v>35000</v>
      </c>
    </row>
    <row r="998" spans="1:21">
      <c r="A998" s="183" t="str">
        <f t="shared" si="121"/>
        <v>西側ケース④0</v>
      </c>
      <c r="B998">
        <v>0</v>
      </c>
      <c r="C998">
        <v>0</v>
      </c>
      <c r="D998" s="160">
        <v>0</v>
      </c>
      <c r="E998" s="160">
        <v>0</v>
      </c>
      <c r="F998" s="160">
        <v>0</v>
      </c>
      <c r="G998" s="160">
        <v>0</v>
      </c>
      <c r="H998" s="160">
        <v>0</v>
      </c>
      <c r="I998" s="160">
        <v>0</v>
      </c>
      <c r="J998" s="160">
        <v>0</v>
      </c>
      <c r="K998" t="s">
        <v>40</v>
      </c>
      <c r="L998" t="s">
        <v>67</v>
      </c>
      <c r="M998">
        <v>0</v>
      </c>
      <c r="O998" s="183">
        <f t="shared" si="122"/>
        <v>0</v>
      </c>
      <c r="P998" s="183">
        <f t="shared" si="123"/>
        <v>0</v>
      </c>
      <c r="Q998" s="183">
        <f t="shared" si="124"/>
        <v>0</v>
      </c>
      <c r="R998" s="183">
        <f t="shared" si="125"/>
        <v>0</v>
      </c>
      <c r="S998" s="183">
        <f t="shared" si="126"/>
        <v>0</v>
      </c>
      <c r="T998" s="183">
        <f t="shared" si="127"/>
        <v>0</v>
      </c>
      <c r="U998" s="183">
        <f t="shared" si="128"/>
        <v>0</v>
      </c>
    </row>
    <row r="999" spans="1:21">
      <c r="A999" s="183" t="str">
        <f t="shared" si="121"/>
        <v>西側ケース④死者数</v>
      </c>
      <c r="B999" t="s">
        <v>80</v>
      </c>
      <c r="C999">
        <v>0</v>
      </c>
      <c r="D999" s="160">
        <v>0</v>
      </c>
      <c r="E999" s="160">
        <v>0</v>
      </c>
      <c r="F999" s="160">
        <v>0</v>
      </c>
      <c r="G999" s="160">
        <v>0</v>
      </c>
      <c r="H999" s="160">
        <v>0</v>
      </c>
      <c r="I999" s="160">
        <v>0</v>
      </c>
      <c r="J999" s="160">
        <v>0</v>
      </c>
      <c r="K999" t="s">
        <v>40</v>
      </c>
      <c r="L999" t="s">
        <v>67</v>
      </c>
      <c r="M999">
        <v>0</v>
      </c>
      <c r="O999" s="183">
        <f t="shared" si="122"/>
        <v>0</v>
      </c>
      <c r="P999" s="183">
        <f t="shared" si="123"/>
        <v>0</v>
      </c>
      <c r="Q999" s="183">
        <f t="shared" si="124"/>
        <v>0</v>
      </c>
      <c r="R999" s="183">
        <f t="shared" si="125"/>
        <v>0</v>
      </c>
      <c r="S999" s="183">
        <f t="shared" si="126"/>
        <v>0</v>
      </c>
      <c r="T999" s="183">
        <f t="shared" si="127"/>
        <v>0</v>
      </c>
      <c r="U999" s="183">
        <f t="shared" si="128"/>
        <v>0</v>
      </c>
    </row>
    <row r="1000" spans="1:21">
      <c r="A1000" s="183" t="str">
        <f t="shared" si="121"/>
        <v>西側ケース④地震動：西側ケース、津波ケース④、夏12時、早期避難率20%</v>
      </c>
      <c r="B1000" t="s">
        <v>112</v>
      </c>
      <c r="C1000">
        <v>0</v>
      </c>
      <c r="D1000" s="160">
        <v>0</v>
      </c>
      <c r="E1000" s="160">
        <v>0</v>
      </c>
      <c r="F1000" s="160">
        <v>0</v>
      </c>
      <c r="G1000" s="160">
        <v>0</v>
      </c>
      <c r="H1000" s="160">
        <v>0</v>
      </c>
      <c r="I1000" s="160">
        <v>0</v>
      </c>
      <c r="J1000" s="160">
        <v>0</v>
      </c>
      <c r="K1000" t="s">
        <v>40</v>
      </c>
      <c r="L1000" t="s">
        <v>67</v>
      </c>
      <c r="M1000">
        <v>0</v>
      </c>
      <c r="O1000" s="183">
        <f t="shared" si="122"/>
        <v>0</v>
      </c>
      <c r="P1000" s="183">
        <f t="shared" si="123"/>
        <v>0</v>
      </c>
      <c r="Q1000" s="183">
        <f t="shared" si="124"/>
        <v>0</v>
      </c>
      <c r="R1000" s="183">
        <f t="shared" si="125"/>
        <v>0</v>
      </c>
      <c r="S1000" s="183">
        <f t="shared" si="126"/>
        <v>0</v>
      </c>
      <c r="T1000" s="183">
        <f t="shared" si="127"/>
        <v>0</v>
      </c>
      <c r="U1000" s="183">
        <f t="shared" si="128"/>
        <v>0</v>
      </c>
    </row>
    <row r="1001" spans="1:21">
      <c r="A1001" s="183" t="str">
        <f t="shared" si="121"/>
        <v>西側ケース④市町村名</v>
      </c>
      <c r="B1001" t="s">
        <v>86</v>
      </c>
      <c r="C1001" t="s">
        <v>87</v>
      </c>
      <c r="D1001" s="160" t="s">
        <v>88</v>
      </c>
      <c r="E1001" s="160">
        <v>0</v>
      </c>
      <c r="F1001" s="160" t="s">
        <v>89</v>
      </c>
      <c r="G1001" s="160" t="s">
        <v>90</v>
      </c>
      <c r="H1001" s="160" t="s">
        <v>91</v>
      </c>
      <c r="I1001" s="160" t="s">
        <v>92</v>
      </c>
      <c r="J1001" s="160" t="s">
        <v>84</v>
      </c>
      <c r="K1001" t="s">
        <v>40</v>
      </c>
      <c r="L1001" t="s">
        <v>67</v>
      </c>
      <c r="M1001">
        <v>0</v>
      </c>
      <c r="O1001" s="183" t="e">
        <f t="shared" si="122"/>
        <v>#VALUE!</v>
      </c>
      <c r="P1001" s="183">
        <f t="shared" si="123"/>
        <v>0</v>
      </c>
      <c r="Q1001" s="183" t="e">
        <f t="shared" si="124"/>
        <v>#VALUE!</v>
      </c>
      <c r="R1001" s="183" t="e">
        <f t="shared" si="125"/>
        <v>#VALUE!</v>
      </c>
      <c r="S1001" s="183" t="e">
        <f t="shared" si="126"/>
        <v>#VALUE!</v>
      </c>
      <c r="T1001" s="183" t="e">
        <f t="shared" si="127"/>
        <v>#VALUE!</v>
      </c>
      <c r="U1001" s="183" t="e">
        <f t="shared" si="128"/>
        <v>#VALUE!</v>
      </c>
    </row>
    <row r="1002" spans="1:21">
      <c r="A1002" s="183" t="str">
        <f t="shared" si="121"/>
        <v>西側ケース④0</v>
      </c>
      <c r="B1002">
        <v>0</v>
      </c>
      <c r="C1002">
        <v>0</v>
      </c>
      <c r="D1002" s="160">
        <v>0</v>
      </c>
      <c r="E1002" s="160" t="s">
        <v>93</v>
      </c>
      <c r="F1002" s="160">
        <v>0</v>
      </c>
      <c r="G1002" s="160">
        <v>0</v>
      </c>
      <c r="H1002" s="160">
        <v>0</v>
      </c>
      <c r="I1002" s="160">
        <v>0</v>
      </c>
      <c r="J1002" s="160">
        <v>0</v>
      </c>
      <c r="K1002" t="s">
        <v>40</v>
      </c>
      <c r="L1002" t="s">
        <v>67</v>
      </c>
      <c r="M1002">
        <v>0</v>
      </c>
      <c r="O1002" s="183">
        <f t="shared" si="122"/>
        <v>0</v>
      </c>
      <c r="P1002" s="183" t="e">
        <f t="shared" si="123"/>
        <v>#VALUE!</v>
      </c>
      <c r="Q1002" s="183">
        <f t="shared" si="124"/>
        <v>0</v>
      </c>
      <c r="R1002" s="183">
        <f t="shared" si="125"/>
        <v>0</v>
      </c>
      <c r="S1002" s="183">
        <f t="shared" si="126"/>
        <v>0</v>
      </c>
      <c r="T1002" s="183">
        <f t="shared" si="127"/>
        <v>0</v>
      </c>
      <c r="U1002" s="183">
        <f t="shared" si="128"/>
        <v>0</v>
      </c>
    </row>
    <row r="1003" spans="1:21">
      <c r="A1003" s="183" t="str">
        <f t="shared" si="121"/>
        <v>西側ケース④0</v>
      </c>
      <c r="B1003">
        <v>0</v>
      </c>
      <c r="C1003">
        <v>0</v>
      </c>
      <c r="D1003" s="160">
        <v>0</v>
      </c>
      <c r="E1003" s="160">
        <v>0</v>
      </c>
      <c r="F1003" s="160">
        <v>0</v>
      </c>
      <c r="G1003" s="160">
        <v>0</v>
      </c>
      <c r="H1003" s="160">
        <v>0</v>
      </c>
      <c r="I1003" s="160">
        <v>0</v>
      </c>
      <c r="J1003" s="160">
        <v>0</v>
      </c>
      <c r="K1003" t="s">
        <v>40</v>
      </c>
      <c r="L1003" t="s">
        <v>67</v>
      </c>
      <c r="M1003">
        <v>0</v>
      </c>
      <c r="O1003" s="183">
        <f t="shared" si="122"/>
        <v>0</v>
      </c>
      <c r="P1003" s="183">
        <f t="shared" si="123"/>
        <v>0</v>
      </c>
      <c r="Q1003" s="183">
        <f t="shared" si="124"/>
        <v>0</v>
      </c>
      <c r="R1003" s="183">
        <f t="shared" si="125"/>
        <v>0</v>
      </c>
      <c r="S1003" s="183">
        <f t="shared" si="126"/>
        <v>0</v>
      </c>
      <c r="T1003" s="183">
        <f t="shared" si="127"/>
        <v>0</v>
      </c>
      <c r="U1003" s="183">
        <f t="shared" si="128"/>
        <v>0</v>
      </c>
    </row>
    <row r="1004" spans="1:21">
      <c r="A1004" s="183" t="str">
        <f t="shared" si="121"/>
        <v>西側ケース④0</v>
      </c>
      <c r="B1004">
        <v>0</v>
      </c>
      <c r="C1004">
        <v>0</v>
      </c>
      <c r="D1004" s="160">
        <v>0</v>
      </c>
      <c r="E1004" s="160">
        <v>0</v>
      </c>
      <c r="F1004" s="160">
        <v>0</v>
      </c>
      <c r="G1004" s="160">
        <v>0</v>
      </c>
      <c r="H1004" s="160">
        <v>0</v>
      </c>
      <c r="I1004" s="160">
        <v>0</v>
      </c>
      <c r="J1004" s="160">
        <v>0</v>
      </c>
      <c r="K1004" t="s">
        <v>40</v>
      </c>
      <c r="L1004" t="s">
        <v>67</v>
      </c>
      <c r="M1004">
        <v>0</v>
      </c>
      <c r="O1004" s="183">
        <f t="shared" si="122"/>
        <v>0</v>
      </c>
      <c r="P1004" s="183">
        <f t="shared" si="123"/>
        <v>0</v>
      </c>
      <c r="Q1004" s="183">
        <f t="shared" si="124"/>
        <v>0</v>
      </c>
      <c r="R1004" s="183">
        <f t="shared" si="125"/>
        <v>0</v>
      </c>
      <c r="S1004" s="183">
        <f t="shared" si="126"/>
        <v>0</v>
      </c>
      <c r="T1004" s="183">
        <f t="shared" si="127"/>
        <v>0</v>
      </c>
      <c r="U1004" s="183">
        <f t="shared" si="128"/>
        <v>0</v>
      </c>
    </row>
    <row r="1005" spans="1:21">
      <c r="A1005" s="183" t="str">
        <f t="shared" si="121"/>
        <v>西側ケース④高知市</v>
      </c>
      <c r="B1005" t="s">
        <v>4</v>
      </c>
      <c r="C1005">
        <v>353217</v>
      </c>
      <c r="D1005" s="160">
        <v>450.08832469260295</v>
      </c>
      <c r="E1005" s="160">
        <v>30.629580835468264</v>
      </c>
      <c r="F1005" s="160">
        <v>3973.5800465150687</v>
      </c>
      <c r="G1005" s="160">
        <v>9.6465554252825747</v>
      </c>
      <c r="H1005" s="160">
        <v>13.338381661490059</v>
      </c>
      <c r="I1005" s="160">
        <v>0.56191345496031508</v>
      </c>
      <c r="J1005" s="160">
        <v>4447.2152217494049</v>
      </c>
      <c r="K1005" t="s">
        <v>40</v>
      </c>
      <c r="L1005" t="s">
        <v>67</v>
      </c>
      <c r="M1005" t="s">
        <v>94</v>
      </c>
      <c r="O1005" s="183">
        <f t="shared" si="122"/>
        <v>450</v>
      </c>
      <c r="P1005" s="183">
        <f t="shared" si="123"/>
        <v>30</v>
      </c>
      <c r="Q1005" s="183">
        <f t="shared" si="124"/>
        <v>4000</v>
      </c>
      <c r="R1005" s="183">
        <f t="shared" si="125"/>
        <v>10</v>
      </c>
      <c r="S1005" s="183">
        <f t="shared" si="126"/>
        <v>10</v>
      </c>
      <c r="T1005" s="183" t="str">
        <f t="shared" si="127"/>
        <v>*</v>
      </c>
      <c r="U1005" s="183">
        <f t="shared" si="128"/>
        <v>4400</v>
      </c>
    </row>
    <row r="1006" spans="1:21">
      <c r="A1006" s="183" t="str">
        <f t="shared" si="121"/>
        <v>西側ケース④室戸市</v>
      </c>
      <c r="B1006" t="s">
        <v>5</v>
      </c>
      <c r="C1006">
        <v>14904</v>
      </c>
      <c r="D1006" s="160">
        <v>43.364682573328288</v>
      </c>
      <c r="E1006" s="160">
        <v>1.9231466265103425</v>
      </c>
      <c r="F1006" s="160">
        <v>2238.5608170042174</v>
      </c>
      <c r="G1006" s="160">
        <v>12.254553005859846</v>
      </c>
      <c r="H1006" s="160">
        <v>1.1876599735052966</v>
      </c>
      <c r="I1006" s="160">
        <v>8.5741964336401057E-3</v>
      </c>
      <c r="J1006" s="160">
        <v>2295.3762867533437</v>
      </c>
      <c r="K1006" t="s">
        <v>40</v>
      </c>
      <c r="L1006" t="s">
        <v>67</v>
      </c>
      <c r="M1006" t="s">
        <v>94</v>
      </c>
      <c r="O1006" s="183">
        <f t="shared" si="122"/>
        <v>40</v>
      </c>
      <c r="P1006" s="183" t="str">
        <f t="shared" si="123"/>
        <v>*</v>
      </c>
      <c r="Q1006" s="183">
        <f t="shared" si="124"/>
        <v>2200</v>
      </c>
      <c r="R1006" s="183">
        <f t="shared" si="125"/>
        <v>10</v>
      </c>
      <c r="S1006" s="183" t="str">
        <f t="shared" si="126"/>
        <v>*</v>
      </c>
      <c r="T1006" s="183" t="str">
        <f t="shared" si="127"/>
        <v>*</v>
      </c>
      <c r="U1006" s="183">
        <f t="shared" si="128"/>
        <v>2300</v>
      </c>
    </row>
    <row r="1007" spans="1:21">
      <c r="A1007" s="183" t="str">
        <f t="shared" si="121"/>
        <v>西側ケース④安芸市</v>
      </c>
      <c r="B1007" t="s">
        <v>6</v>
      </c>
      <c r="C1007">
        <v>19587</v>
      </c>
      <c r="D1007" s="160">
        <v>96.658054707062874</v>
      </c>
      <c r="E1007" s="160">
        <v>5.2623553005413211</v>
      </c>
      <c r="F1007" s="160">
        <v>355.56585391208029</v>
      </c>
      <c r="G1007" s="160">
        <v>4.2164441021572081</v>
      </c>
      <c r="H1007" s="160">
        <v>11.350614829877651</v>
      </c>
      <c r="I1007" s="160">
        <v>1.4307433640886342E-2</v>
      </c>
      <c r="J1007" s="160">
        <v>467.80527498481894</v>
      </c>
      <c r="K1007" t="s">
        <v>40</v>
      </c>
      <c r="L1007" t="s">
        <v>67</v>
      </c>
      <c r="M1007" t="s">
        <v>94</v>
      </c>
      <c r="O1007" s="183">
        <f t="shared" si="122"/>
        <v>100</v>
      </c>
      <c r="P1007" s="183">
        <f t="shared" si="123"/>
        <v>10</v>
      </c>
      <c r="Q1007" s="183">
        <f t="shared" si="124"/>
        <v>360</v>
      </c>
      <c r="R1007" s="183" t="str">
        <f t="shared" si="125"/>
        <v>*</v>
      </c>
      <c r="S1007" s="183">
        <f t="shared" si="126"/>
        <v>10</v>
      </c>
      <c r="T1007" s="183" t="str">
        <f t="shared" si="127"/>
        <v>*</v>
      </c>
      <c r="U1007" s="183">
        <f t="shared" si="128"/>
        <v>470</v>
      </c>
    </row>
    <row r="1008" spans="1:21">
      <c r="A1008" s="183" t="str">
        <f t="shared" si="121"/>
        <v>西側ケース④南国市</v>
      </c>
      <c r="B1008" t="s">
        <v>7</v>
      </c>
      <c r="C1008">
        <v>52216</v>
      </c>
      <c r="D1008" s="160">
        <v>42.00506528372987</v>
      </c>
      <c r="E1008" s="160">
        <v>2.687985226067596</v>
      </c>
      <c r="F1008" s="160">
        <v>2229.3560016395741</v>
      </c>
      <c r="G1008" s="160">
        <v>0.47505518253906504</v>
      </c>
      <c r="H1008" s="160">
        <v>0.36953118998858464</v>
      </c>
      <c r="I1008" s="160">
        <v>4.1223040500499193E-2</v>
      </c>
      <c r="J1008" s="160">
        <v>2272.2468763363322</v>
      </c>
      <c r="K1008" t="s">
        <v>40</v>
      </c>
      <c r="L1008" t="s">
        <v>67</v>
      </c>
      <c r="M1008" t="s">
        <v>94</v>
      </c>
      <c r="O1008" s="183">
        <f t="shared" si="122"/>
        <v>40</v>
      </c>
      <c r="P1008" s="183" t="str">
        <f t="shared" si="123"/>
        <v>*</v>
      </c>
      <c r="Q1008" s="183">
        <f t="shared" si="124"/>
        <v>2200</v>
      </c>
      <c r="R1008" s="183" t="str">
        <f t="shared" si="125"/>
        <v>*</v>
      </c>
      <c r="S1008" s="183" t="str">
        <f t="shared" si="126"/>
        <v>*</v>
      </c>
      <c r="T1008" s="183" t="str">
        <f t="shared" si="127"/>
        <v>*</v>
      </c>
      <c r="U1008" s="183">
        <f t="shared" si="128"/>
        <v>2300</v>
      </c>
    </row>
    <row r="1009" spans="1:21">
      <c r="A1009" s="183" t="str">
        <f t="shared" si="121"/>
        <v>西側ケース④土佐市</v>
      </c>
      <c r="B1009" t="s">
        <v>8</v>
      </c>
      <c r="C1009">
        <v>26818</v>
      </c>
      <c r="D1009" s="160">
        <v>42.758486095958553</v>
      </c>
      <c r="E1009" s="160">
        <v>2.729972580977913</v>
      </c>
      <c r="F1009" s="160">
        <v>1588.0394599844367</v>
      </c>
      <c r="G1009" s="160">
        <v>1.9752672810274667</v>
      </c>
      <c r="H1009" s="160">
        <v>0.5221493409780652</v>
      </c>
      <c r="I1009" s="160">
        <v>2.0213469779595376E-2</v>
      </c>
      <c r="J1009" s="160">
        <v>1633.3155761721803</v>
      </c>
      <c r="K1009" t="s">
        <v>40</v>
      </c>
      <c r="L1009" t="s">
        <v>67</v>
      </c>
      <c r="M1009" t="s">
        <v>94</v>
      </c>
      <c r="O1009" s="183">
        <f t="shared" si="122"/>
        <v>40</v>
      </c>
      <c r="P1009" s="183" t="str">
        <f t="shared" si="123"/>
        <v>*</v>
      </c>
      <c r="Q1009" s="183">
        <f t="shared" si="124"/>
        <v>1600</v>
      </c>
      <c r="R1009" s="183" t="str">
        <f t="shared" si="125"/>
        <v>*</v>
      </c>
      <c r="S1009" s="183" t="str">
        <f t="shared" si="126"/>
        <v>*</v>
      </c>
      <c r="T1009" s="183" t="str">
        <f t="shared" si="127"/>
        <v>*</v>
      </c>
      <c r="U1009" s="183">
        <f t="shared" si="128"/>
        <v>1600</v>
      </c>
    </row>
    <row r="1010" spans="1:21">
      <c r="A1010" s="183" t="str">
        <f t="shared" si="121"/>
        <v>西側ケース④須崎市</v>
      </c>
      <c r="B1010" t="s">
        <v>9</v>
      </c>
      <c r="C1010">
        <v>25623</v>
      </c>
      <c r="D1010" s="160">
        <v>44.218935662595882</v>
      </c>
      <c r="E1010" s="160">
        <v>1.9467275599575269</v>
      </c>
      <c r="F1010" s="160">
        <v>1828.6847254807749</v>
      </c>
      <c r="G1010" s="160">
        <v>1.2383819061659667</v>
      </c>
      <c r="H1010" s="160">
        <v>1.4444998890114211</v>
      </c>
      <c r="I1010" s="160">
        <v>1.1341898586559745E-2</v>
      </c>
      <c r="J1010" s="160">
        <v>1875.5978848371349</v>
      </c>
      <c r="K1010" t="s">
        <v>40</v>
      </c>
      <c r="L1010" t="s">
        <v>67</v>
      </c>
      <c r="M1010" t="s">
        <v>94</v>
      </c>
      <c r="O1010" s="183">
        <f t="shared" si="122"/>
        <v>40</v>
      </c>
      <c r="P1010" s="183" t="str">
        <f t="shared" si="123"/>
        <v>*</v>
      </c>
      <c r="Q1010" s="183">
        <f t="shared" si="124"/>
        <v>1800</v>
      </c>
      <c r="R1010" s="183" t="str">
        <f t="shared" si="125"/>
        <v>*</v>
      </c>
      <c r="S1010" s="183" t="str">
        <f t="shared" si="126"/>
        <v>*</v>
      </c>
      <c r="T1010" s="183" t="str">
        <f t="shared" si="127"/>
        <v>*</v>
      </c>
      <c r="U1010" s="183">
        <f t="shared" si="128"/>
        <v>1900</v>
      </c>
    </row>
    <row r="1011" spans="1:21">
      <c r="A1011" s="183" t="str">
        <f t="shared" si="121"/>
        <v>西側ケース④宿毛市</v>
      </c>
      <c r="B1011" t="s">
        <v>10</v>
      </c>
      <c r="C1011">
        <v>23137</v>
      </c>
      <c r="D1011" s="160">
        <v>24.312475358722843</v>
      </c>
      <c r="E1011" s="160">
        <v>0.64568521510637977</v>
      </c>
      <c r="F1011" s="160">
        <v>702.9532584883159</v>
      </c>
      <c r="G1011" s="160">
        <v>0.12579855718526592</v>
      </c>
      <c r="H1011" s="160">
        <v>0.50879063292449522</v>
      </c>
      <c r="I1011" s="160">
        <v>9.9802560073298484E-3</v>
      </c>
      <c r="J1011" s="160">
        <v>727.91030329315583</v>
      </c>
      <c r="K1011" t="s">
        <v>40</v>
      </c>
      <c r="L1011" t="s">
        <v>67</v>
      </c>
      <c r="M1011" t="s">
        <v>94</v>
      </c>
      <c r="O1011" s="183">
        <f t="shared" si="122"/>
        <v>20</v>
      </c>
      <c r="P1011" s="183" t="str">
        <f t="shared" si="123"/>
        <v>*</v>
      </c>
      <c r="Q1011" s="183">
        <f t="shared" si="124"/>
        <v>700</v>
      </c>
      <c r="R1011" s="183" t="str">
        <f t="shared" si="125"/>
        <v>*</v>
      </c>
      <c r="S1011" s="183" t="str">
        <f t="shared" si="126"/>
        <v>*</v>
      </c>
      <c r="T1011" s="183" t="str">
        <f t="shared" si="127"/>
        <v>*</v>
      </c>
      <c r="U1011" s="183">
        <f t="shared" si="128"/>
        <v>730</v>
      </c>
    </row>
    <row r="1012" spans="1:21">
      <c r="A1012" s="183" t="str">
        <f t="shared" si="121"/>
        <v>西側ケース④土佐清水市</v>
      </c>
      <c r="B1012" t="s">
        <v>11</v>
      </c>
      <c r="C1012">
        <v>15786</v>
      </c>
      <c r="D1012" s="160">
        <v>274.09974551115693</v>
      </c>
      <c r="E1012" s="160">
        <v>4.3603733272174017</v>
      </c>
      <c r="F1012" s="160">
        <v>1898.6469234378735</v>
      </c>
      <c r="G1012" s="160">
        <v>2.3568028115554096</v>
      </c>
      <c r="H1012" s="160">
        <v>42.595049045037783</v>
      </c>
      <c r="I1012" s="160">
        <v>2.0522195065391335E-2</v>
      </c>
      <c r="J1012" s="160">
        <v>2217.719043000689</v>
      </c>
      <c r="K1012" t="s">
        <v>40</v>
      </c>
      <c r="L1012" t="s">
        <v>67</v>
      </c>
      <c r="M1012" t="s">
        <v>94</v>
      </c>
      <c r="O1012" s="183">
        <f t="shared" si="122"/>
        <v>270</v>
      </c>
      <c r="P1012" s="183" t="str">
        <f t="shared" si="123"/>
        <v>*</v>
      </c>
      <c r="Q1012" s="183">
        <f t="shared" si="124"/>
        <v>1900</v>
      </c>
      <c r="R1012" s="183" t="str">
        <f t="shared" si="125"/>
        <v>*</v>
      </c>
      <c r="S1012" s="183">
        <f t="shared" si="126"/>
        <v>40</v>
      </c>
      <c r="T1012" s="183" t="str">
        <f t="shared" si="127"/>
        <v>*</v>
      </c>
      <c r="U1012" s="183">
        <f t="shared" si="128"/>
        <v>2200</v>
      </c>
    </row>
    <row r="1013" spans="1:21">
      <c r="A1013" s="183" t="str">
        <f t="shared" si="121"/>
        <v>西側ケース④四万十市</v>
      </c>
      <c r="B1013" t="s">
        <v>12</v>
      </c>
      <c r="C1013">
        <v>37078</v>
      </c>
      <c r="D1013" s="160">
        <v>89.235640930266797</v>
      </c>
      <c r="E1013" s="160">
        <v>3.7621581030166666</v>
      </c>
      <c r="F1013" s="160">
        <v>403.1296733795059</v>
      </c>
      <c r="G1013" s="160">
        <v>3.0650509456762207</v>
      </c>
      <c r="H1013" s="160">
        <v>2.3461693566917354</v>
      </c>
      <c r="I1013" s="160">
        <v>2.0938585731931473E-2</v>
      </c>
      <c r="J1013" s="160">
        <v>497.79747319787259</v>
      </c>
      <c r="K1013" t="s">
        <v>40</v>
      </c>
      <c r="L1013" t="s">
        <v>67</v>
      </c>
      <c r="M1013" t="s">
        <v>94</v>
      </c>
      <c r="O1013" s="183">
        <f t="shared" si="122"/>
        <v>90</v>
      </c>
      <c r="P1013" s="183" t="str">
        <f t="shared" si="123"/>
        <v>*</v>
      </c>
      <c r="Q1013" s="183">
        <f t="shared" si="124"/>
        <v>400</v>
      </c>
      <c r="R1013" s="183" t="str">
        <f t="shared" si="125"/>
        <v>*</v>
      </c>
      <c r="S1013" s="183" t="str">
        <f t="shared" si="126"/>
        <v>*</v>
      </c>
      <c r="T1013" s="183" t="str">
        <f t="shared" si="127"/>
        <v>*</v>
      </c>
      <c r="U1013" s="183">
        <f t="shared" si="128"/>
        <v>500</v>
      </c>
    </row>
    <row r="1014" spans="1:21">
      <c r="A1014" s="183" t="str">
        <f t="shared" si="121"/>
        <v>西側ケース④香南市</v>
      </c>
      <c r="B1014" t="s">
        <v>13</v>
      </c>
      <c r="C1014">
        <v>29794</v>
      </c>
      <c r="D1014" s="160">
        <v>16.423032901941149</v>
      </c>
      <c r="E1014" s="160">
        <v>4.1084783496883821</v>
      </c>
      <c r="F1014" s="160">
        <v>609.28151342463411</v>
      </c>
      <c r="G1014" s="160">
        <v>0.87454015102244365</v>
      </c>
      <c r="H1014" s="160">
        <v>9.8911248933496954E-2</v>
      </c>
      <c r="I1014" s="160">
        <v>1.8279305489036269E-2</v>
      </c>
      <c r="J1014" s="160">
        <v>626.69627703202025</v>
      </c>
      <c r="K1014" t="s">
        <v>40</v>
      </c>
      <c r="L1014" t="s">
        <v>67</v>
      </c>
      <c r="M1014" t="s">
        <v>94</v>
      </c>
      <c r="O1014" s="183">
        <f t="shared" si="122"/>
        <v>20</v>
      </c>
      <c r="P1014" s="183" t="str">
        <f t="shared" si="123"/>
        <v>*</v>
      </c>
      <c r="Q1014" s="183">
        <f t="shared" si="124"/>
        <v>610</v>
      </c>
      <c r="R1014" s="183" t="str">
        <f t="shared" si="125"/>
        <v>*</v>
      </c>
      <c r="S1014" s="183" t="str">
        <f t="shared" si="126"/>
        <v>*</v>
      </c>
      <c r="T1014" s="183" t="str">
        <f t="shared" si="127"/>
        <v>*</v>
      </c>
      <c r="U1014" s="183">
        <f t="shared" si="128"/>
        <v>630</v>
      </c>
    </row>
    <row r="1015" spans="1:21">
      <c r="A1015" s="183" t="str">
        <f t="shared" si="121"/>
        <v>西側ケース④香美市</v>
      </c>
      <c r="B1015" t="s">
        <v>14</v>
      </c>
      <c r="C1015">
        <v>27891</v>
      </c>
      <c r="D1015" s="160">
        <v>9.7708337072840443</v>
      </c>
      <c r="E1015" s="160">
        <v>3.2443795733549949</v>
      </c>
      <c r="F1015" s="160">
        <v>0</v>
      </c>
      <c r="G1015" s="160">
        <v>1.5144891971494303</v>
      </c>
      <c r="H1015" s="160">
        <v>0.39065532855473817</v>
      </c>
      <c r="I1015" s="160">
        <v>9.3651610398438247E-3</v>
      </c>
      <c r="J1015" s="160">
        <v>11.685343394028056</v>
      </c>
      <c r="K1015" t="s">
        <v>40</v>
      </c>
      <c r="L1015" t="s">
        <v>67</v>
      </c>
      <c r="M1015" t="s">
        <v>94</v>
      </c>
      <c r="O1015" s="183">
        <f t="shared" si="122"/>
        <v>10</v>
      </c>
      <c r="P1015" s="183" t="str">
        <f t="shared" si="123"/>
        <v>*</v>
      </c>
      <c r="Q1015" s="183">
        <f t="shared" si="124"/>
        <v>0</v>
      </c>
      <c r="R1015" s="183" t="str">
        <f t="shared" si="125"/>
        <v>*</v>
      </c>
      <c r="S1015" s="183" t="str">
        <f t="shared" si="126"/>
        <v>*</v>
      </c>
      <c r="T1015" s="183" t="str">
        <f t="shared" si="127"/>
        <v>*</v>
      </c>
      <c r="U1015" s="183">
        <f t="shared" si="128"/>
        <v>10</v>
      </c>
    </row>
    <row r="1016" spans="1:21">
      <c r="A1016" s="183" t="str">
        <f t="shared" si="121"/>
        <v>西側ケース④東洋町</v>
      </c>
      <c r="B1016" t="s">
        <v>15</v>
      </c>
      <c r="C1016">
        <v>2784</v>
      </c>
      <c r="D1016" s="160">
        <v>27.073160486485584</v>
      </c>
      <c r="E1016" s="160">
        <v>0.77805622572198962</v>
      </c>
      <c r="F1016" s="160">
        <v>890.73014562666731</v>
      </c>
      <c r="G1016" s="160">
        <v>1.6770019001222281</v>
      </c>
      <c r="H1016" s="160">
        <v>2.0226199563574188</v>
      </c>
      <c r="I1016" s="160">
        <v>5.7623672846559204E-3</v>
      </c>
      <c r="J1016" s="160">
        <v>921.5086903369172</v>
      </c>
      <c r="K1016" t="s">
        <v>40</v>
      </c>
      <c r="L1016" t="s">
        <v>67</v>
      </c>
      <c r="M1016" t="s">
        <v>94</v>
      </c>
      <c r="O1016" s="183">
        <f t="shared" si="122"/>
        <v>30</v>
      </c>
      <c r="P1016" s="183" t="str">
        <f t="shared" si="123"/>
        <v>*</v>
      </c>
      <c r="Q1016" s="183">
        <f t="shared" si="124"/>
        <v>890</v>
      </c>
      <c r="R1016" s="183" t="str">
        <f t="shared" si="125"/>
        <v>*</v>
      </c>
      <c r="S1016" s="183" t="str">
        <f t="shared" si="126"/>
        <v>*</v>
      </c>
      <c r="T1016" s="183" t="str">
        <f t="shared" si="127"/>
        <v>*</v>
      </c>
      <c r="U1016" s="183">
        <f t="shared" si="128"/>
        <v>920</v>
      </c>
    </row>
    <row r="1017" spans="1:21">
      <c r="A1017" s="183" t="str">
        <f t="shared" si="121"/>
        <v>西側ケース④奈半利町</v>
      </c>
      <c r="B1017" t="s">
        <v>16</v>
      </c>
      <c r="C1017">
        <v>3467</v>
      </c>
      <c r="D1017" s="160">
        <v>54.013515019837826</v>
      </c>
      <c r="E1017" s="160">
        <v>4.5981459259546194</v>
      </c>
      <c r="F1017" s="160">
        <v>113.83827066234025</v>
      </c>
      <c r="G1017" s="160">
        <v>1.3556871122849881</v>
      </c>
      <c r="H1017" s="160">
        <v>10.82927882876834</v>
      </c>
      <c r="I1017" s="160">
        <v>3.7969391259375269E-3</v>
      </c>
      <c r="J1017" s="160">
        <v>180.04054856235734</v>
      </c>
      <c r="K1017" t="s">
        <v>40</v>
      </c>
      <c r="L1017" t="s">
        <v>67</v>
      </c>
      <c r="M1017" t="s">
        <v>94</v>
      </c>
      <c r="O1017" s="183">
        <f t="shared" si="122"/>
        <v>50</v>
      </c>
      <c r="P1017" s="183" t="str">
        <f t="shared" si="123"/>
        <v>*</v>
      </c>
      <c r="Q1017" s="183">
        <f t="shared" si="124"/>
        <v>110</v>
      </c>
      <c r="R1017" s="183" t="str">
        <f t="shared" si="125"/>
        <v>*</v>
      </c>
      <c r="S1017" s="183">
        <f t="shared" si="126"/>
        <v>10</v>
      </c>
      <c r="T1017" s="183" t="str">
        <f t="shared" si="127"/>
        <v>*</v>
      </c>
      <c r="U1017" s="183">
        <f t="shared" si="128"/>
        <v>180</v>
      </c>
    </row>
    <row r="1018" spans="1:21">
      <c r="A1018" s="183" t="str">
        <f t="shared" si="121"/>
        <v>西側ケース④田野町</v>
      </c>
      <c r="B1018" t="s">
        <v>17</v>
      </c>
      <c r="C1018">
        <v>3060</v>
      </c>
      <c r="D1018" s="160">
        <v>59.166243625337025</v>
      </c>
      <c r="E1018" s="160">
        <v>4.0524037785600182</v>
      </c>
      <c r="F1018" s="160">
        <v>152.00767470148202</v>
      </c>
      <c r="G1018" s="160">
        <v>0.55822334591154277</v>
      </c>
      <c r="H1018" s="160">
        <v>40.361713998060594</v>
      </c>
      <c r="I1018" s="160">
        <v>9.0910465475020769E-3</v>
      </c>
      <c r="J1018" s="160">
        <v>252.10294671733865</v>
      </c>
      <c r="K1018" t="s">
        <v>40</v>
      </c>
      <c r="L1018" t="s">
        <v>67</v>
      </c>
      <c r="M1018" t="s">
        <v>94</v>
      </c>
      <c r="O1018" s="183">
        <f t="shared" si="122"/>
        <v>60</v>
      </c>
      <c r="P1018" s="183" t="str">
        <f t="shared" si="123"/>
        <v>*</v>
      </c>
      <c r="Q1018" s="183">
        <f t="shared" si="124"/>
        <v>150</v>
      </c>
      <c r="R1018" s="183" t="str">
        <f t="shared" si="125"/>
        <v>*</v>
      </c>
      <c r="S1018" s="183">
        <f t="shared" si="126"/>
        <v>40</v>
      </c>
      <c r="T1018" s="183" t="str">
        <f t="shared" si="127"/>
        <v>*</v>
      </c>
      <c r="U1018" s="183">
        <f t="shared" si="128"/>
        <v>250</v>
      </c>
    </row>
    <row r="1019" spans="1:21">
      <c r="A1019" s="183" t="str">
        <f t="shared" si="121"/>
        <v>西側ケース④安田町</v>
      </c>
      <c r="B1019" t="s">
        <v>18</v>
      </c>
      <c r="C1019">
        <v>2678</v>
      </c>
      <c r="D1019" s="160">
        <v>29.282439799797906</v>
      </c>
      <c r="E1019" s="160">
        <v>3.0072535407959857</v>
      </c>
      <c r="F1019" s="160">
        <v>260.01658488779918</v>
      </c>
      <c r="G1019" s="160">
        <v>3.6860182590352277</v>
      </c>
      <c r="H1019" s="160">
        <v>1.747266780716584</v>
      </c>
      <c r="I1019" s="160">
        <v>1.6894371587007722E-3</v>
      </c>
      <c r="J1019" s="160">
        <v>294.73399916450757</v>
      </c>
      <c r="K1019" t="s">
        <v>40</v>
      </c>
      <c r="L1019" t="s">
        <v>67</v>
      </c>
      <c r="M1019" t="s">
        <v>94</v>
      </c>
      <c r="O1019" s="183">
        <f t="shared" si="122"/>
        <v>30</v>
      </c>
      <c r="P1019" s="183" t="str">
        <f t="shared" si="123"/>
        <v>*</v>
      </c>
      <c r="Q1019" s="183">
        <f t="shared" si="124"/>
        <v>260</v>
      </c>
      <c r="R1019" s="183" t="str">
        <f t="shared" si="125"/>
        <v>*</v>
      </c>
      <c r="S1019" s="183" t="str">
        <f t="shared" si="126"/>
        <v>*</v>
      </c>
      <c r="T1019" s="183" t="str">
        <f t="shared" si="127"/>
        <v>*</v>
      </c>
      <c r="U1019" s="183">
        <f t="shared" si="128"/>
        <v>290</v>
      </c>
    </row>
    <row r="1020" spans="1:21">
      <c r="A1020" s="183" t="str">
        <f t="shared" si="121"/>
        <v>西側ケース④北川村</v>
      </c>
      <c r="B1020" t="s">
        <v>19</v>
      </c>
      <c r="C1020">
        <v>1349</v>
      </c>
      <c r="D1020" s="160">
        <v>5.4476680469090537</v>
      </c>
      <c r="E1020" s="160">
        <v>0.92790774130306342</v>
      </c>
      <c r="F1020" s="160">
        <v>0</v>
      </c>
      <c r="G1020" s="160">
        <v>1.6807858651742922</v>
      </c>
      <c r="H1020" s="160">
        <v>0.12797381074129766</v>
      </c>
      <c r="I1020" s="160">
        <v>3.7743430769516487E-4</v>
      </c>
      <c r="J1020" s="160">
        <v>7.2568051571323391</v>
      </c>
      <c r="K1020" t="s">
        <v>40</v>
      </c>
      <c r="L1020" t="s">
        <v>67</v>
      </c>
      <c r="M1020" t="s">
        <v>94</v>
      </c>
      <c r="O1020" s="183">
        <f t="shared" si="122"/>
        <v>10</v>
      </c>
      <c r="P1020" s="183" t="str">
        <f t="shared" si="123"/>
        <v>*</v>
      </c>
      <c r="Q1020" s="183">
        <f t="shared" si="124"/>
        <v>0</v>
      </c>
      <c r="R1020" s="183" t="str">
        <f t="shared" si="125"/>
        <v>*</v>
      </c>
      <c r="S1020" s="183" t="str">
        <f t="shared" si="126"/>
        <v>*</v>
      </c>
      <c r="T1020" s="183" t="str">
        <f t="shared" si="127"/>
        <v>*</v>
      </c>
      <c r="U1020" s="183">
        <f t="shared" si="128"/>
        <v>10</v>
      </c>
    </row>
    <row r="1021" spans="1:21">
      <c r="A1021" s="183" t="str">
        <f t="shared" si="121"/>
        <v>西側ケース④馬路村</v>
      </c>
      <c r="B1021" t="s">
        <v>20</v>
      </c>
      <c r="C1021">
        <v>1061</v>
      </c>
      <c r="D1021" s="160">
        <v>1.4560733083299811</v>
      </c>
      <c r="E1021" s="160">
        <v>0.4134791285245672</v>
      </c>
      <c r="F1021" s="160">
        <v>0</v>
      </c>
      <c r="G1021" s="160">
        <v>1.0846398177550343</v>
      </c>
      <c r="H1021" s="160">
        <v>0.15583661437258842</v>
      </c>
      <c r="I1021" s="160">
        <v>3.5097194857348468E-4</v>
      </c>
      <c r="J1021" s="160">
        <v>2.6969007124061775</v>
      </c>
      <c r="K1021" t="s">
        <v>40</v>
      </c>
      <c r="L1021" t="s">
        <v>67</v>
      </c>
      <c r="M1021" t="s">
        <v>94</v>
      </c>
      <c r="O1021" s="183" t="str">
        <f t="shared" si="122"/>
        <v>*</v>
      </c>
      <c r="P1021" s="183" t="str">
        <f t="shared" si="123"/>
        <v>*</v>
      </c>
      <c r="Q1021" s="183">
        <f t="shared" si="124"/>
        <v>0</v>
      </c>
      <c r="R1021" s="183" t="str">
        <f t="shared" si="125"/>
        <v>*</v>
      </c>
      <c r="S1021" s="183" t="str">
        <f t="shared" si="126"/>
        <v>*</v>
      </c>
      <c r="T1021" s="183" t="str">
        <f t="shared" si="127"/>
        <v>*</v>
      </c>
      <c r="U1021" s="183" t="str">
        <f t="shared" si="128"/>
        <v>*</v>
      </c>
    </row>
    <row r="1022" spans="1:21">
      <c r="A1022" s="183" t="str">
        <f t="shared" si="121"/>
        <v>西側ケース④芸西村</v>
      </c>
      <c r="B1022" t="s">
        <v>21</v>
      </c>
      <c r="C1022">
        <v>4139</v>
      </c>
      <c r="D1022" s="160">
        <v>8.5297987089211631</v>
      </c>
      <c r="E1022" s="160">
        <v>1.6618544861529123</v>
      </c>
      <c r="F1022" s="160">
        <v>50.079656803955466</v>
      </c>
      <c r="G1022" s="160">
        <v>0.19078712114792579</v>
      </c>
      <c r="H1022" s="160">
        <v>0.29986675188935802</v>
      </c>
      <c r="I1022" s="160">
        <v>2.5130463406779918E-4</v>
      </c>
      <c r="J1022" s="160">
        <v>59.100360690547987</v>
      </c>
      <c r="K1022" t="s">
        <v>40</v>
      </c>
      <c r="L1022" t="s">
        <v>67</v>
      </c>
      <c r="M1022" t="s">
        <v>94</v>
      </c>
      <c r="O1022" s="183">
        <f t="shared" si="122"/>
        <v>10</v>
      </c>
      <c r="P1022" s="183" t="str">
        <f t="shared" si="123"/>
        <v>*</v>
      </c>
      <c r="Q1022" s="183">
        <f t="shared" si="124"/>
        <v>50</v>
      </c>
      <c r="R1022" s="183" t="str">
        <f t="shared" si="125"/>
        <v>*</v>
      </c>
      <c r="S1022" s="183" t="str">
        <f t="shared" si="126"/>
        <v>*</v>
      </c>
      <c r="T1022" s="183" t="str">
        <f t="shared" si="127"/>
        <v>*</v>
      </c>
      <c r="U1022" s="183">
        <f t="shared" si="128"/>
        <v>60</v>
      </c>
    </row>
    <row r="1023" spans="1:21">
      <c r="A1023" s="183" t="str">
        <f t="shared" si="121"/>
        <v>西側ケース④本山町</v>
      </c>
      <c r="B1023" t="s">
        <v>22</v>
      </c>
      <c r="C1023">
        <v>3986</v>
      </c>
      <c r="D1023" s="160">
        <v>0</v>
      </c>
      <c r="E1023" s="160">
        <v>2.438108424130643E-2</v>
      </c>
      <c r="F1023" s="160">
        <v>0</v>
      </c>
      <c r="G1023" s="160">
        <v>3.2227387970338412E-4</v>
      </c>
      <c r="H1023" s="160">
        <v>3.548292857446175E-4</v>
      </c>
      <c r="I1023" s="160">
        <v>1.8505268434234785E-3</v>
      </c>
      <c r="J1023" s="160">
        <v>2.5276300088714803E-3</v>
      </c>
      <c r="K1023" t="s">
        <v>40</v>
      </c>
      <c r="L1023" t="s">
        <v>67</v>
      </c>
      <c r="M1023" t="s">
        <v>94</v>
      </c>
      <c r="O1023" s="183">
        <f t="shared" si="122"/>
        <v>0</v>
      </c>
      <c r="P1023" s="183" t="str">
        <f t="shared" si="123"/>
        <v>*</v>
      </c>
      <c r="Q1023" s="183">
        <f t="shared" si="124"/>
        <v>0</v>
      </c>
      <c r="R1023" s="183" t="str">
        <f t="shared" si="125"/>
        <v>*</v>
      </c>
      <c r="S1023" s="183" t="str">
        <f t="shared" si="126"/>
        <v>*</v>
      </c>
      <c r="T1023" s="183" t="str">
        <f t="shared" si="127"/>
        <v>*</v>
      </c>
      <c r="U1023" s="183" t="str">
        <f t="shared" si="128"/>
        <v>*</v>
      </c>
    </row>
    <row r="1024" spans="1:21">
      <c r="A1024" s="183" t="str">
        <f t="shared" si="121"/>
        <v>西側ケース④大豊町</v>
      </c>
      <c r="B1024" t="s">
        <v>23</v>
      </c>
      <c r="C1024">
        <v>4713</v>
      </c>
      <c r="D1024" s="160">
        <v>0.3268672957394248</v>
      </c>
      <c r="E1024" s="160">
        <v>0.11324667754645813</v>
      </c>
      <c r="F1024" s="160">
        <v>0</v>
      </c>
      <c r="G1024" s="160">
        <v>0.28556918758325067</v>
      </c>
      <c r="H1024" s="160">
        <v>1.8285537524415159E-3</v>
      </c>
      <c r="I1024" s="160">
        <v>5.5599635563445375E-4</v>
      </c>
      <c r="J1024" s="160">
        <v>0.61482103343075134</v>
      </c>
      <c r="K1024" t="s">
        <v>40</v>
      </c>
      <c r="L1024" t="s">
        <v>67</v>
      </c>
      <c r="M1024" t="s">
        <v>94</v>
      </c>
      <c r="O1024" s="183" t="str">
        <f t="shared" si="122"/>
        <v>*</v>
      </c>
      <c r="P1024" s="183" t="str">
        <f t="shared" si="123"/>
        <v>*</v>
      </c>
      <c r="Q1024" s="183">
        <f t="shared" si="124"/>
        <v>0</v>
      </c>
      <c r="R1024" s="183" t="str">
        <f t="shared" si="125"/>
        <v>*</v>
      </c>
      <c r="S1024" s="183" t="str">
        <f t="shared" si="126"/>
        <v>*</v>
      </c>
      <c r="T1024" s="183" t="str">
        <f t="shared" si="127"/>
        <v>*</v>
      </c>
      <c r="U1024" s="183" t="str">
        <f t="shared" si="128"/>
        <v>*</v>
      </c>
    </row>
    <row r="1025" spans="1:21">
      <c r="A1025" s="183" t="str">
        <f t="shared" si="121"/>
        <v>西側ケース④土佐町</v>
      </c>
      <c r="B1025" t="s">
        <v>24</v>
      </c>
      <c r="C1025">
        <v>4386</v>
      </c>
      <c r="D1025" s="160">
        <v>0</v>
      </c>
      <c r="E1025" s="160">
        <v>2.7595827083734165E-2</v>
      </c>
      <c r="F1025" s="160">
        <v>0</v>
      </c>
      <c r="G1025" s="160">
        <v>1.0840293573962242E-31</v>
      </c>
      <c r="H1025" s="160">
        <v>6.2398615420672181E-4</v>
      </c>
      <c r="I1025" s="160">
        <v>1.4207114386606795E-4</v>
      </c>
      <c r="J1025" s="160">
        <v>7.6605729807278976E-4</v>
      </c>
      <c r="K1025" t="s">
        <v>40</v>
      </c>
      <c r="L1025" t="s">
        <v>67</v>
      </c>
      <c r="M1025" t="s">
        <v>94</v>
      </c>
      <c r="O1025" s="183">
        <f t="shared" si="122"/>
        <v>0</v>
      </c>
      <c r="P1025" s="183" t="str">
        <f t="shared" si="123"/>
        <v>*</v>
      </c>
      <c r="Q1025" s="183">
        <f t="shared" si="124"/>
        <v>0</v>
      </c>
      <c r="R1025" s="183" t="str">
        <f t="shared" si="125"/>
        <v>*</v>
      </c>
      <c r="S1025" s="183" t="str">
        <f t="shared" si="126"/>
        <v>*</v>
      </c>
      <c r="T1025" s="183" t="str">
        <f t="shared" si="127"/>
        <v>*</v>
      </c>
      <c r="U1025" s="183" t="str">
        <f t="shared" si="128"/>
        <v>*</v>
      </c>
    </row>
    <row r="1026" spans="1:21">
      <c r="A1026" s="183" t="str">
        <f t="shared" si="121"/>
        <v>西側ケース④大川村</v>
      </c>
      <c r="B1026" t="s">
        <v>25</v>
      </c>
      <c r="C1026">
        <v>427</v>
      </c>
      <c r="D1026" s="160">
        <v>0</v>
      </c>
      <c r="E1026" s="160">
        <v>2.1832272850541212E-3</v>
      </c>
      <c r="F1026" s="160">
        <v>0</v>
      </c>
      <c r="G1026" s="160">
        <v>2.0307639949713351E-4</v>
      </c>
      <c r="H1026" s="160">
        <v>4.4944393006948418E-5</v>
      </c>
      <c r="I1026" s="160">
        <v>1.6806395375304207E-5</v>
      </c>
      <c r="J1026" s="160">
        <v>2.6482718787938613E-4</v>
      </c>
      <c r="K1026" t="s">
        <v>40</v>
      </c>
      <c r="L1026" t="s">
        <v>67</v>
      </c>
      <c r="M1026" t="s">
        <v>94</v>
      </c>
      <c r="O1026" s="183">
        <f t="shared" si="122"/>
        <v>0</v>
      </c>
      <c r="P1026" s="183" t="str">
        <f t="shared" si="123"/>
        <v>*</v>
      </c>
      <c r="Q1026" s="183">
        <f t="shared" si="124"/>
        <v>0</v>
      </c>
      <c r="R1026" s="183" t="str">
        <f t="shared" si="125"/>
        <v>*</v>
      </c>
      <c r="S1026" s="183" t="str">
        <f t="shared" si="126"/>
        <v>*</v>
      </c>
      <c r="T1026" s="183" t="str">
        <f t="shared" si="127"/>
        <v>*</v>
      </c>
      <c r="U1026" s="183" t="str">
        <f t="shared" si="128"/>
        <v>*</v>
      </c>
    </row>
    <row r="1027" spans="1:21">
      <c r="A1027" s="183" t="str">
        <f t="shared" si="121"/>
        <v>西側ケース④いの町</v>
      </c>
      <c r="B1027" t="s">
        <v>26</v>
      </c>
      <c r="C1027">
        <v>21716</v>
      </c>
      <c r="D1027" s="160">
        <v>8.0058592233508517</v>
      </c>
      <c r="E1027" s="160">
        <v>0.5939244335643129</v>
      </c>
      <c r="F1027" s="160">
        <v>0</v>
      </c>
      <c r="G1027" s="160">
        <v>0.41794698948994186</v>
      </c>
      <c r="H1027" s="160">
        <v>5.9992088610031136E-2</v>
      </c>
      <c r="I1027" s="160">
        <v>3.0941403937460449E-3</v>
      </c>
      <c r="J1027" s="160">
        <v>8.486892441844569</v>
      </c>
      <c r="K1027" t="s">
        <v>40</v>
      </c>
      <c r="L1027" t="s">
        <v>67</v>
      </c>
      <c r="M1027" t="s">
        <v>94</v>
      </c>
      <c r="O1027" s="183">
        <f t="shared" si="122"/>
        <v>10</v>
      </c>
      <c r="P1027" s="183" t="str">
        <f t="shared" si="123"/>
        <v>*</v>
      </c>
      <c r="Q1027" s="183">
        <f t="shared" si="124"/>
        <v>0</v>
      </c>
      <c r="R1027" s="183" t="str">
        <f t="shared" si="125"/>
        <v>*</v>
      </c>
      <c r="S1027" s="183" t="str">
        <f t="shared" si="126"/>
        <v>*</v>
      </c>
      <c r="T1027" s="183" t="str">
        <f t="shared" si="127"/>
        <v>*</v>
      </c>
      <c r="U1027" s="183">
        <f t="shared" si="128"/>
        <v>10</v>
      </c>
    </row>
    <row r="1028" spans="1:21">
      <c r="A1028" s="183" t="str">
        <f t="shared" ref="A1028:A1081" si="129">K1028&amp;L1028&amp;B1028</f>
        <v>西側ケース④仁淀川町</v>
      </c>
      <c r="B1028" t="s">
        <v>27</v>
      </c>
      <c r="C1028">
        <v>6649</v>
      </c>
      <c r="D1028" s="160">
        <v>2.2128735663586398E-2</v>
      </c>
      <c r="E1028" s="160">
        <v>4.5908955843065376E-2</v>
      </c>
      <c r="F1028" s="160">
        <v>0</v>
      </c>
      <c r="G1028" s="160">
        <v>2.1444281948032997E-3</v>
      </c>
      <c r="H1028" s="160">
        <v>2.6527691091392971E-3</v>
      </c>
      <c r="I1028" s="160">
        <v>2.6429975689176077E-3</v>
      </c>
      <c r="J1028" s="160">
        <v>2.9568930536446603E-2</v>
      </c>
      <c r="K1028" t="s">
        <v>40</v>
      </c>
      <c r="L1028" t="s">
        <v>67</v>
      </c>
      <c r="M1028" t="s">
        <v>94</v>
      </c>
      <c r="O1028" s="183" t="str">
        <f t="shared" ref="O1028:O1081" si="130">IF(D1028&gt;10000,ROUND(D1028,-3),IF(D1028&gt;1000,ROUND(D1028,-2),IF(D1028&gt;=5,IF(D1028&lt;10,ROUND(D1028,-1),ROUND(D1028,-1)),IF(D1028=0,0,"*"))))</f>
        <v>*</v>
      </c>
      <c r="P1028" s="183" t="str">
        <f t="shared" ref="P1028:P1081" si="131">IF(E1028&gt;10000,ROUND(E1028,-3),IF(E1028&gt;1000,ROUND(E1028,-2),IF(E1028&gt;=5,IF(E1028&lt;10,ROUND(E1028,-1),ROUND(E1028,-1)),IF(E1028=0,0,"*"))))</f>
        <v>*</v>
      </c>
      <c r="Q1028" s="183">
        <f t="shared" ref="Q1028:Q1081" si="132">IF(F1028&gt;10000,ROUND(F1028,-3),IF(F1028&gt;1000,ROUND(F1028,-2),IF(F1028&gt;=5,IF(F1028&lt;10,ROUND(F1028,-1),ROUND(F1028,-1)),IF(F1028=0,0,"*"))))</f>
        <v>0</v>
      </c>
      <c r="R1028" s="183" t="str">
        <f t="shared" ref="R1028:R1081" si="133">IF(G1028&gt;10000,ROUND(G1028,-3),IF(G1028&gt;1000,ROUND(G1028,-2),IF(G1028&gt;=5,IF(G1028&lt;10,ROUND(G1028,-1),ROUND(G1028,-1)),IF(G1028=0,0,"*"))))</f>
        <v>*</v>
      </c>
      <c r="S1028" s="183" t="str">
        <f t="shared" ref="S1028:S1081" si="134">IF(H1028&gt;10000,ROUND(H1028,-3),IF(H1028&gt;1000,ROUND(H1028,-2),IF(H1028&gt;=5,IF(H1028&lt;10,ROUND(H1028,-1),ROUND(H1028,-1)),IF(H1028=0,0,"*"))))</f>
        <v>*</v>
      </c>
      <c r="T1028" s="183" t="str">
        <f t="shared" ref="T1028:T1081" si="135">IF(I1028&gt;10000,ROUND(I1028,-3),IF(I1028&gt;1000,ROUND(I1028,-2),IF(I1028&gt;=5,IF(I1028&lt;10,ROUND(I1028,-1),ROUND(I1028,-1)),IF(I1028=0,0,"*"))))</f>
        <v>*</v>
      </c>
      <c r="U1028" s="183" t="str">
        <f t="shared" ref="U1028:U1081" si="136">IF(J1028&gt;10000,ROUND(J1028,-3),IF(J1028&gt;1000,ROUND(J1028,-2),IF(J1028&gt;=5,IF(J1028&lt;10,ROUND(J1028,-1),ROUND(J1028,-1)),IF(J1028=0,0,"*"))))</f>
        <v>*</v>
      </c>
    </row>
    <row r="1029" spans="1:21">
      <c r="A1029" s="183" t="str">
        <f t="shared" si="129"/>
        <v>西側ケース④中土佐町</v>
      </c>
      <c r="B1029" t="s">
        <v>28</v>
      </c>
      <c r="C1029">
        <v>6927</v>
      </c>
      <c r="D1029" s="160">
        <v>40.027887249964444</v>
      </c>
      <c r="E1029" s="160">
        <v>0.96304982100003067</v>
      </c>
      <c r="F1029" s="160">
        <v>1037.9147908260754</v>
      </c>
      <c r="G1029" s="160">
        <v>0.62341590682270864</v>
      </c>
      <c r="H1029" s="160">
        <v>4.1101352012414498</v>
      </c>
      <c r="I1029" s="160">
        <v>2.537337202086115E-3</v>
      </c>
      <c r="J1029" s="160">
        <v>1082.678766521306</v>
      </c>
      <c r="K1029" t="s">
        <v>40</v>
      </c>
      <c r="L1029" t="s">
        <v>67</v>
      </c>
      <c r="M1029" t="s">
        <v>94</v>
      </c>
      <c r="O1029" s="183">
        <f t="shared" si="130"/>
        <v>40</v>
      </c>
      <c r="P1029" s="183" t="str">
        <f t="shared" si="131"/>
        <v>*</v>
      </c>
      <c r="Q1029" s="183">
        <f t="shared" si="132"/>
        <v>1000</v>
      </c>
      <c r="R1029" s="183" t="str">
        <f t="shared" si="133"/>
        <v>*</v>
      </c>
      <c r="S1029" s="183" t="str">
        <f t="shared" si="134"/>
        <v>*</v>
      </c>
      <c r="T1029" s="183" t="str">
        <f t="shared" si="135"/>
        <v>*</v>
      </c>
      <c r="U1029" s="183">
        <f t="shared" si="136"/>
        <v>1100</v>
      </c>
    </row>
    <row r="1030" spans="1:21">
      <c r="A1030" s="183" t="str">
        <f t="shared" si="129"/>
        <v>西側ケース④佐川町</v>
      </c>
      <c r="B1030" t="s">
        <v>29</v>
      </c>
      <c r="C1030">
        <v>12447</v>
      </c>
      <c r="D1030" s="160">
        <v>11.652057474435212</v>
      </c>
      <c r="E1030" s="160">
        <v>0.8037569504090275</v>
      </c>
      <c r="F1030" s="160">
        <v>0</v>
      </c>
      <c r="G1030" s="160">
        <v>0.18190601610628995</v>
      </c>
      <c r="H1030" s="160">
        <v>0.11156497291251323</v>
      </c>
      <c r="I1030" s="160">
        <v>5.1443148908620635E-3</v>
      </c>
      <c r="J1030" s="160">
        <v>11.950672778344876</v>
      </c>
      <c r="K1030" t="s">
        <v>40</v>
      </c>
      <c r="L1030" t="s">
        <v>67</v>
      </c>
      <c r="M1030" t="s">
        <v>94</v>
      </c>
      <c r="O1030" s="183">
        <f t="shared" si="130"/>
        <v>10</v>
      </c>
      <c r="P1030" s="183" t="str">
        <f t="shared" si="131"/>
        <v>*</v>
      </c>
      <c r="Q1030" s="183">
        <f t="shared" si="132"/>
        <v>0</v>
      </c>
      <c r="R1030" s="183" t="str">
        <f t="shared" si="133"/>
        <v>*</v>
      </c>
      <c r="S1030" s="183" t="str">
        <f t="shared" si="134"/>
        <v>*</v>
      </c>
      <c r="T1030" s="183" t="str">
        <f t="shared" si="135"/>
        <v>*</v>
      </c>
      <c r="U1030" s="183">
        <f t="shared" si="136"/>
        <v>10</v>
      </c>
    </row>
    <row r="1031" spans="1:21">
      <c r="A1031" s="183" t="str">
        <f t="shared" si="129"/>
        <v>西側ケース④越知町</v>
      </c>
      <c r="B1031" t="s">
        <v>30</v>
      </c>
      <c r="C1031">
        <v>6095</v>
      </c>
      <c r="D1031" s="160">
        <v>1.1976685348081588</v>
      </c>
      <c r="E1031" s="160">
        <v>0.13819222986020455</v>
      </c>
      <c r="F1031" s="160">
        <v>0</v>
      </c>
      <c r="G1031" s="160">
        <v>2.1898499575008761E-2</v>
      </c>
      <c r="H1031" s="160">
        <v>0.19005124834387332</v>
      </c>
      <c r="I1031" s="160">
        <v>3.3569292598333114E-3</v>
      </c>
      <c r="J1031" s="160">
        <v>1.4129752119868741</v>
      </c>
      <c r="K1031" t="s">
        <v>40</v>
      </c>
      <c r="L1031" t="s">
        <v>67</v>
      </c>
      <c r="M1031" t="s">
        <v>94</v>
      </c>
      <c r="O1031" s="183" t="str">
        <f t="shared" si="130"/>
        <v>*</v>
      </c>
      <c r="P1031" s="183" t="str">
        <f t="shared" si="131"/>
        <v>*</v>
      </c>
      <c r="Q1031" s="183">
        <f t="shared" si="132"/>
        <v>0</v>
      </c>
      <c r="R1031" s="183" t="str">
        <f t="shared" si="133"/>
        <v>*</v>
      </c>
      <c r="S1031" s="183" t="str">
        <f t="shared" si="134"/>
        <v>*</v>
      </c>
      <c r="T1031" s="183" t="str">
        <f t="shared" si="135"/>
        <v>*</v>
      </c>
      <c r="U1031" s="183" t="str">
        <f t="shared" si="136"/>
        <v>*</v>
      </c>
    </row>
    <row r="1032" spans="1:21">
      <c r="A1032" s="183" t="str">
        <f t="shared" si="129"/>
        <v>西側ケース④檮原町</v>
      </c>
      <c r="B1032" t="s">
        <v>31</v>
      </c>
      <c r="C1032">
        <v>3984</v>
      </c>
      <c r="D1032" s="160">
        <v>2.7392980705343759E-3</v>
      </c>
      <c r="E1032" s="160">
        <v>4.2670043189131743E-2</v>
      </c>
      <c r="F1032" s="160">
        <v>0</v>
      </c>
      <c r="G1032" s="160">
        <v>8.9620682071053749E-4</v>
      </c>
      <c r="H1032" s="160">
        <v>1.1150422986952835E-3</v>
      </c>
      <c r="I1032" s="160">
        <v>6.051980264462582E-4</v>
      </c>
      <c r="J1032" s="160">
        <v>5.3557452163864542E-3</v>
      </c>
      <c r="K1032" t="s">
        <v>40</v>
      </c>
      <c r="L1032" t="s">
        <v>67</v>
      </c>
      <c r="M1032" t="s">
        <v>94</v>
      </c>
      <c r="O1032" s="183" t="str">
        <f t="shared" si="130"/>
        <v>*</v>
      </c>
      <c r="P1032" s="183" t="str">
        <f t="shared" si="131"/>
        <v>*</v>
      </c>
      <c r="Q1032" s="183">
        <f t="shared" si="132"/>
        <v>0</v>
      </c>
      <c r="R1032" s="183" t="str">
        <f t="shared" si="133"/>
        <v>*</v>
      </c>
      <c r="S1032" s="183" t="str">
        <f t="shared" si="134"/>
        <v>*</v>
      </c>
      <c r="T1032" s="183" t="str">
        <f t="shared" si="135"/>
        <v>*</v>
      </c>
      <c r="U1032" s="183" t="str">
        <f t="shared" si="136"/>
        <v>*</v>
      </c>
    </row>
    <row r="1033" spans="1:21">
      <c r="A1033" s="183" t="str">
        <f t="shared" si="129"/>
        <v>西側ケース④日高村</v>
      </c>
      <c r="B1033" t="s">
        <v>32</v>
      </c>
      <c r="C1033">
        <v>5063</v>
      </c>
      <c r="D1033" s="160">
        <v>0.89205400590317496</v>
      </c>
      <c r="E1033" s="160">
        <v>0.10853766043781143</v>
      </c>
      <c r="F1033" s="160">
        <v>0</v>
      </c>
      <c r="G1033" s="160">
        <v>5.4725438186771516E-2</v>
      </c>
      <c r="H1033" s="160">
        <v>2.71496001437981E-3</v>
      </c>
      <c r="I1033" s="160">
        <v>6.1467319126811218E-4</v>
      </c>
      <c r="J1033" s="160">
        <v>0.95010907729559435</v>
      </c>
      <c r="K1033" t="s">
        <v>40</v>
      </c>
      <c r="L1033" t="s">
        <v>67</v>
      </c>
      <c r="M1033" t="s">
        <v>94</v>
      </c>
      <c r="O1033" s="183" t="str">
        <f t="shared" si="130"/>
        <v>*</v>
      </c>
      <c r="P1033" s="183" t="str">
        <f t="shared" si="131"/>
        <v>*</v>
      </c>
      <c r="Q1033" s="183">
        <f t="shared" si="132"/>
        <v>0</v>
      </c>
      <c r="R1033" s="183" t="str">
        <f t="shared" si="133"/>
        <v>*</v>
      </c>
      <c r="S1033" s="183" t="str">
        <f t="shared" si="134"/>
        <v>*</v>
      </c>
      <c r="T1033" s="183" t="str">
        <f t="shared" si="135"/>
        <v>*</v>
      </c>
      <c r="U1033" s="183" t="str">
        <f t="shared" si="136"/>
        <v>*</v>
      </c>
    </row>
    <row r="1034" spans="1:21">
      <c r="A1034" s="183" t="str">
        <f t="shared" si="129"/>
        <v>西側ケース④津野町</v>
      </c>
      <c r="B1034" t="s">
        <v>33</v>
      </c>
      <c r="C1034">
        <v>5702</v>
      </c>
      <c r="D1034" s="160">
        <v>5.4210808055729895</v>
      </c>
      <c r="E1034" s="160">
        <v>0.19138194269745243</v>
      </c>
      <c r="F1034" s="160">
        <v>0</v>
      </c>
      <c r="G1034" s="160">
        <v>0.21016032240310417</v>
      </c>
      <c r="H1034" s="160">
        <v>6.2997896056468022E-2</v>
      </c>
      <c r="I1034" s="160">
        <v>1.5150301363388941E-3</v>
      </c>
      <c r="J1034" s="160">
        <v>5.6957540541689013</v>
      </c>
      <c r="K1034" t="s">
        <v>40</v>
      </c>
      <c r="L1034" t="s">
        <v>67</v>
      </c>
      <c r="M1034" t="s">
        <v>94</v>
      </c>
      <c r="O1034" s="183">
        <f t="shared" si="130"/>
        <v>10</v>
      </c>
      <c r="P1034" s="183" t="str">
        <f t="shared" si="131"/>
        <v>*</v>
      </c>
      <c r="Q1034" s="183">
        <f t="shared" si="132"/>
        <v>0</v>
      </c>
      <c r="R1034" s="183" t="str">
        <f t="shared" si="133"/>
        <v>*</v>
      </c>
      <c r="S1034" s="183" t="str">
        <f t="shared" si="134"/>
        <v>*</v>
      </c>
      <c r="T1034" s="183" t="str">
        <f t="shared" si="135"/>
        <v>*</v>
      </c>
      <c r="U1034" s="183">
        <f t="shared" si="136"/>
        <v>10</v>
      </c>
    </row>
    <row r="1035" spans="1:21">
      <c r="A1035" s="183" t="str">
        <f t="shared" si="129"/>
        <v>西側ケース④四万十町</v>
      </c>
      <c r="B1035" t="s">
        <v>34</v>
      </c>
      <c r="C1035">
        <v>18754</v>
      </c>
      <c r="D1035" s="160">
        <v>24.41956581952893</v>
      </c>
      <c r="E1035" s="160">
        <v>3.0896412909591975</v>
      </c>
      <c r="F1035" s="160">
        <v>153.97643675133619</v>
      </c>
      <c r="G1035" s="160">
        <v>1.6353420453807501</v>
      </c>
      <c r="H1035" s="160">
        <v>0.13592567809010267</v>
      </c>
      <c r="I1035" s="160">
        <v>1.5986966500668837E-3</v>
      </c>
      <c r="J1035" s="160">
        <v>180.16886899098606</v>
      </c>
      <c r="K1035" t="s">
        <v>40</v>
      </c>
      <c r="L1035" t="s">
        <v>67</v>
      </c>
      <c r="M1035" t="s">
        <v>94</v>
      </c>
      <c r="O1035" s="183">
        <f t="shared" si="130"/>
        <v>20</v>
      </c>
      <c r="P1035" s="183" t="str">
        <f t="shared" si="131"/>
        <v>*</v>
      </c>
      <c r="Q1035" s="183">
        <f t="shared" si="132"/>
        <v>150</v>
      </c>
      <c r="R1035" s="183" t="str">
        <f t="shared" si="133"/>
        <v>*</v>
      </c>
      <c r="S1035" s="183" t="str">
        <f t="shared" si="134"/>
        <v>*</v>
      </c>
      <c r="T1035" s="183" t="str">
        <f t="shared" si="135"/>
        <v>*</v>
      </c>
      <c r="U1035" s="183">
        <f t="shared" si="136"/>
        <v>180</v>
      </c>
    </row>
    <row r="1036" spans="1:21">
      <c r="A1036" s="183" t="str">
        <f t="shared" si="129"/>
        <v>西側ケース④大月町</v>
      </c>
      <c r="B1036" t="s">
        <v>35</v>
      </c>
      <c r="C1036">
        <v>5373</v>
      </c>
      <c r="D1036" s="160">
        <v>16.652131292664329</v>
      </c>
      <c r="E1036" s="160">
        <v>0.13558520917063677</v>
      </c>
      <c r="F1036" s="160">
        <v>509.63365494306231</v>
      </c>
      <c r="G1036" s="160">
        <v>5.2196479893320692E-2</v>
      </c>
      <c r="H1036" s="160">
        <v>0.24971360458175224</v>
      </c>
      <c r="I1036" s="160">
        <v>1.5143963749508712E-3</v>
      </c>
      <c r="J1036" s="160">
        <v>526.58921071657664</v>
      </c>
      <c r="K1036" t="s">
        <v>40</v>
      </c>
      <c r="L1036" t="s">
        <v>67</v>
      </c>
      <c r="M1036" t="s">
        <v>94</v>
      </c>
      <c r="O1036" s="183">
        <f t="shared" si="130"/>
        <v>20</v>
      </c>
      <c r="P1036" s="183" t="str">
        <f t="shared" si="131"/>
        <v>*</v>
      </c>
      <c r="Q1036" s="183">
        <f t="shared" si="132"/>
        <v>510</v>
      </c>
      <c r="R1036" s="183" t="str">
        <f t="shared" si="133"/>
        <v>*</v>
      </c>
      <c r="S1036" s="183" t="str">
        <f t="shared" si="134"/>
        <v>*</v>
      </c>
      <c r="T1036" s="183" t="str">
        <f t="shared" si="135"/>
        <v>*</v>
      </c>
      <c r="U1036" s="183">
        <f t="shared" si="136"/>
        <v>530</v>
      </c>
    </row>
    <row r="1037" spans="1:21">
      <c r="A1037" s="183" t="str">
        <f t="shared" si="129"/>
        <v>西側ケース④三原村</v>
      </c>
      <c r="B1037" t="s">
        <v>36</v>
      </c>
      <c r="C1037">
        <v>1553</v>
      </c>
      <c r="D1037" s="160">
        <v>21.973617577795341</v>
      </c>
      <c r="E1037" s="160">
        <v>9.7017431067552382E-2</v>
      </c>
      <c r="F1037" s="160">
        <v>0</v>
      </c>
      <c r="G1037" s="160">
        <v>4.8075338466212092E-2</v>
      </c>
      <c r="H1037" s="160">
        <v>0.23546244263991292</v>
      </c>
      <c r="I1037" s="160">
        <v>1.1472498665430667E-2</v>
      </c>
      <c r="J1037" s="160">
        <v>22.268627857566898</v>
      </c>
      <c r="K1037" t="s">
        <v>40</v>
      </c>
      <c r="L1037" t="s">
        <v>67</v>
      </c>
      <c r="M1037" t="s">
        <v>94</v>
      </c>
      <c r="O1037" s="183">
        <f t="shared" si="130"/>
        <v>20</v>
      </c>
      <c r="P1037" s="183" t="str">
        <f t="shared" si="131"/>
        <v>*</v>
      </c>
      <c r="Q1037" s="183">
        <f t="shared" si="132"/>
        <v>0</v>
      </c>
      <c r="R1037" s="183" t="str">
        <f t="shared" si="133"/>
        <v>*</v>
      </c>
      <c r="S1037" s="183" t="str">
        <f t="shared" si="134"/>
        <v>*</v>
      </c>
      <c r="T1037" s="183" t="str">
        <f t="shared" si="135"/>
        <v>*</v>
      </c>
      <c r="U1037" s="183">
        <f t="shared" si="136"/>
        <v>20</v>
      </c>
    </row>
    <row r="1038" spans="1:21">
      <c r="A1038" s="183" t="str">
        <f t="shared" si="129"/>
        <v>西側ケース④黒潮町</v>
      </c>
      <c r="B1038" t="s">
        <v>37</v>
      </c>
      <c r="C1038">
        <v>11115</v>
      </c>
      <c r="D1038" s="160">
        <v>121.01609267941893</v>
      </c>
      <c r="E1038" s="160">
        <v>3.7388794164225834</v>
      </c>
      <c r="F1038" s="160">
        <v>940.18289924178453</v>
      </c>
      <c r="G1038" s="160">
        <v>3.351973498611533</v>
      </c>
      <c r="H1038" s="160">
        <v>8.8424326207106976</v>
      </c>
      <c r="I1038" s="160">
        <v>1.2915598131917492E-3</v>
      </c>
      <c r="J1038" s="160">
        <v>1073.394689600339</v>
      </c>
      <c r="K1038" t="s">
        <v>40</v>
      </c>
      <c r="L1038" t="s">
        <v>67</v>
      </c>
      <c r="M1038" t="s">
        <v>94</v>
      </c>
      <c r="O1038" s="183">
        <f t="shared" si="130"/>
        <v>120</v>
      </c>
      <c r="P1038" s="183" t="str">
        <f t="shared" si="131"/>
        <v>*</v>
      </c>
      <c r="Q1038" s="183">
        <f t="shared" si="132"/>
        <v>940</v>
      </c>
      <c r="R1038" s="183" t="str">
        <f t="shared" si="133"/>
        <v>*</v>
      </c>
      <c r="S1038" s="183">
        <f t="shared" si="134"/>
        <v>10</v>
      </c>
      <c r="T1038" s="183" t="str">
        <f t="shared" si="135"/>
        <v>*</v>
      </c>
      <c r="U1038" s="183">
        <f t="shared" si="136"/>
        <v>1100</v>
      </c>
    </row>
    <row r="1039" spans="1:21">
      <c r="A1039" s="183" t="str">
        <f t="shared" si="129"/>
        <v>西側ケース④合計</v>
      </c>
      <c r="B1039" t="s">
        <v>84</v>
      </c>
      <c r="C1039">
        <v>763479</v>
      </c>
      <c r="D1039" s="160">
        <v>1569.5139264131844</v>
      </c>
      <c r="E1039" s="160">
        <v>86.855895725697522</v>
      </c>
      <c r="F1039" s="160">
        <v>19936.178387710981</v>
      </c>
      <c r="G1039" s="160">
        <v>54.862857694865745</v>
      </c>
      <c r="H1039" s="160">
        <v>143.70458007609395</v>
      </c>
      <c r="I1039" s="160">
        <v>0.79593167115359909</v>
      </c>
      <c r="J1039" s="160">
        <v>21705.055683566279</v>
      </c>
      <c r="K1039" t="s">
        <v>40</v>
      </c>
      <c r="L1039" t="s">
        <v>67</v>
      </c>
      <c r="M1039" t="s">
        <v>94</v>
      </c>
      <c r="O1039" s="183">
        <f t="shared" si="130"/>
        <v>1600</v>
      </c>
      <c r="P1039" s="183">
        <f t="shared" si="131"/>
        <v>90</v>
      </c>
      <c r="Q1039" s="183">
        <f t="shared" si="132"/>
        <v>20000</v>
      </c>
      <c r="R1039" s="183">
        <f t="shared" si="133"/>
        <v>50</v>
      </c>
      <c r="S1039" s="183">
        <f t="shared" si="134"/>
        <v>140</v>
      </c>
      <c r="T1039" s="183" t="str">
        <f t="shared" si="135"/>
        <v>*</v>
      </c>
      <c r="U1039" s="183">
        <f t="shared" si="136"/>
        <v>22000</v>
      </c>
    </row>
    <row r="1040" spans="1:21">
      <c r="A1040" s="183" t="str">
        <f t="shared" si="129"/>
        <v>西側ケース④0</v>
      </c>
      <c r="B1040">
        <v>0</v>
      </c>
      <c r="C1040">
        <v>0</v>
      </c>
      <c r="D1040" s="160">
        <v>0</v>
      </c>
      <c r="E1040" s="160">
        <v>0</v>
      </c>
      <c r="F1040" s="160">
        <v>0</v>
      </c>
      <c r="G1040" s="160">
        <v>0</v>
      </c>
      <c r="H1040" s="160">
        <v>0</v>
      </c>
      <c r="I1040" s="160">
        <v>0</v>
      </c>
      <c r="J1040" s="160">
        <v>0</v>
      </c>
      <c r="K1040" t="s">
        <v>40</v>
      </c>
      <c r="L1040" t="s">
        <v>67</v>
      </c>
      <c r="M1040">
        <v>0</v>
      </c>
      <c r="O1040" s="183">
        <f t="shared" si="130"/>
        <v>0</v>
      </c>
      <c r="P1040" s="183">
        <f t="shared" si="131"/>
        <v>0</v>
      </c>
      <c r="Q1040" s="183">
        <f t="shared" si="132"/>
        <v>0</v>
      </c>
      <c r="R1040" s="183">
        <f t="shared" si="133"/>
        <v>0</v>
      </c>
      <c r="S1040" s="183">
        <f t="shared" si="134"/>
        <v>0</v>
      </c>
      <c r="T1040" s="183">
        <f t="shared" si="135"/>
        <v>0</v>
      </c>
      <c r="U1040" s="183">
        <f t="shared" si="136"/>
        <v>0</v>
      </c>
    </row>
    <row r="1041" spans="1:21">
      <c r="A1041" s="183" t="str">
        <f t="shared" si="129"/>
        <v>西側ケース④死者数</v>
      </c>
      <c r="B1041" t="s">
        <v>80</v>
      </c>
      <c r="C1041">
        <v>0</v>
      </c>
      <c r="D1041" s="160">
        <v>0</v>
      </c>
      <c r="E1041" s="160">
        <v>0</v>
      </c>
      <c r="F1041" s="160">
        <v>0</v>
      </c>
      <c r="G1041" s="160">
        <v>0</v>
      </c>
      <c r="H1041" s="160">
        <v>0</v>
      </c>
      <c r="I1041" s="160">
        <v>0</v>
      </c>
      <c r="J1041" s="160">
        <v>0</v>
      </c>
      <c r="K1041" t="s">
        <v>40</v>
      </c>
      <c r="L1041" t="s">
        <v>67</v>
      </c>
      <c r="M1041">
        <v>0</v>
      </c>
      <c r="O1041" s="183">
        <f t="shared" si="130"/>
        <v>0</v>
      </c>
      <c r="P1041" s="183">
        <f t="shared" si="131"/>
        <v>0</v>
      </c>
      <c r="Q1041" s="183">
        <f t="shared" si="132"/>
        <v>0</v>
      </c>
      <c r="R1041" s="183">
        <f t="shared" si="133"/>
        <v>0</v>
      </c>
      <c r="S1041" s="183">
        <f t="shared" si="134"/>
        <v>0</v>
      </c>
      <c r="T1041" s="183">
        <f t="shared" si="135"/>
        <v>0</v>
      </c>
      <c r="U1041" s="183">
        <f t="shared" si="136"/>
        <v>0</v>
      </c>
    </row>
    <row r="1042" spans="1:21">
      <c r="A1042" s="183" t="str">
        <f t="shared" si="129"/>
        <v>西側ケース④地震動：西側ケース、津波ケース④、冬18時、早期避難率20%</v>
      </c>
      <c r="B1042" t="s">
        <v>113</v>
      </c>
      <c r="C1042">
        <v>0</v>
      </c>
      <c r="D1042" s="160">
        <v>0</v>
      </c>
      <c r="E1042" s="160">
        <v>0</v>
      </c>
      <c r="F1042" s="160">
        <v>0</v>
      </c>
      <c r="G1042" s="160">
        <v>0</v>
      </c>
      <c r="H1042" s="160">
        <v>0</v>
      </c>
      <c r="I1042" s="160">
        <v>0</v>
      </c>
      <c r="J1042" s="160">
        <v>0</v>
      </c>
      <c r="K1042" t="s">
        <v>40</v>
      </c>
      <c r="L1042" t="s">
        <v>67</v>
      </c>
      <c r="M1042">
        <v>0</v>
      </c>
      <c r="O1042" s="183">
        <f t="shared" si="130"/>
        <v>0</v>
      </c>
      <c r="P1042" s="183">
        <f t="shared" si="131"/>
        <v>0</v>
      </c>
      <c r="Q1042" s="183">
        <f t="shared" si="132"/>
        <v>0</v>
      </c>
      <c r="R1042" s="183">
        <f t="shared" si="133"/>
        <v>0</v>
      </c>
      <c r="S1042" s="183">
        <f t="shared" si="134"/>
        <v>0</v>
      </c>
      <c r="T1042" s="183">
        <f t="shared" si="135"/>
        <v>0</v>
      </c>
      <c r="U1042" s="183">
        <f t="shared" si="136"/>
        <v>0</v>
      </c>
    </row>
    <row r="1043" spans="1:21">
      <c r="A1043" s="183" t="str">
        <f t="shared" si="129"/>
        <v>西側ケース④市町村名</v>
      </c>
      <c r="B1043" t="s">
        <v>86</v>
      </c>
      <c r="C1043" t="s">
        <v>87</v>
      </c>
      <c r="D1043" s="160" t="s">
        <v>88</v>
      </c>
      <c r="E1043" s="160">
        <v>0</v>
      </c>
      <c r="F1043" s="160" t="s">
        <v>89</v>
      </c>
      <c r="G1043" s="160" t="s">
        <v>90</v>
      </c>
      <c r="H1043" s="160" t="s">
        <v>91</v>
      </c>
      <c r="I1043" s="160" t="s">
        <v>92</v>
      </c>
      <c r="J1043" s="160" t="s">
        <v>84</v>
      </c>
      <c r="K1043" t="s">
        <v>40</v>
      </c>
      <c r="L1043" t="s">
        <v>67</v>
      </c>
      <c r="M1043">
        <v>0</v>
      </c>
      <c r="O1043" s="183" t="e">
        <f t="shared" si="130"/>
        <v>#VALUE!</v>
      </c>
      <c r="P1043" s="183">
        <f t="shared" si="131"/>
        <v>0</v>
      </c>
      <c r="Q1043" s="183" t="e">
        <f t="shared" si="132"/>
        <v>#VALUE!</v>
      </c>
      <c r="R1043" s="183" t="e">
        <f t="shared" si="133"/>
        <v>#VALUE!</v>
      </c>
      <c r="S1043" s="183" t="e">
        <f t="shared" si="134"/>
        <v>#VALUE!</v>
      </c>
      <c r="T1043" s="183" t="e">
        <f t="shared" si="135"/>
        <v>#VALUE!</v>
      </c>
      <c r="U1043" s="183" t="e">
        <f t="shared" si="136"/>
        <v>#VALUE!</v>
      </c>
    </row>
    <row r="1044" spans="1:21">
      <c r="A1044" s="183" t="str">
        <f t="shared" si="129"/>
        <v>西側ケース④0</v>
      </c>
      <c r="B1044">
        <v>0</v>
      </c>
      <c r="C1044">
        <v>0</v>
      </c>
      <c r="D1044" s="160">
        <v>0</v>
      </c>
      <c r="E1044" s="160" t="s">
        <v>93</v>
      </c>
      <c r="F1044" s="160">
        <v>0</v>
      </c>
      <c r="G1044" s="160">
        <v>0</v>
      </c>
      <c r="H1044" s="160">
        <v>0</v>
      </c>
      <c r="I1044" s="160">
        <v>0</v>
      </c>
      <c r="J1044" s="160">
        <v>0</v>
      </c>
      <c r="K1044" t="s">
        <v>40</v>
      </c>
      <c r="L1044" t="s">
        <v>67</v>
      </c>
      <c r="M1044">
        <v>0</v>
      </c>
      <c r="O1044" s="183">
        <f t="shared" si="130"/>
        <v>0</v>
      </c>
      <c r="P1044" s="183" t="e">
        <f t="shared" si="131"/>
        <v>#VALUE!</v>
      </c>
      <c r="Q1044" s="183">
        <f t="shared" si="132"/>
        <v>0</v>
      </c>
      <c r="R1044" s="183">
        <f t="shared" si="133"/>
        <v>0</v>
      </c>
      <c r="S1044" s="183">
        <f t="shared" si="134"/>
        <v>0</v>
      </c>
      <c r="T1044" s="183">
        <f t="shared" si="135"/>
        <v>0</v>
      </c>
      <c r="U1044" s="183">
        <f t="shared" si="136"/>
        <v>0</v>
      </c>
    </row>
    <row r="1045" spans="1:21">
      <c r="A1045" s="183" t="str">
        <f t="shared" si="129"/>
        <v>西側ケース④0</v>
      </c>
      <c r="B1045">
        <v>0</v>
      </c>
      <c r="C1045">
        <v>0</v>
      </c>
      <c r="D1045" s="160">
        <v>0</v>
      </c>
      <c r="E1045" s="160">
        <v>0</v>
      </c>
      <c r="F1045" s="160">
        <v>0</v>
      </c>
      <c r="G1045" s="160">
        <v>0</v>
      </c>
      <c r="H1045" s="160">
        <v>0</v>
      </c>
      <c r="I1045" s="160">
        <v>0</v>
      </c>
      <c r="J1045" s="160">
        <v>0</v>
      </c>
      <c r="K1045" t="s">
        <v>40</v>
      </c>
      <c r="L1045" t="s">
        <v>67</v>
      </c>
      <c r="M1045">
        <v>0</v>
      </c>
      <c r="O1045" s="183">
        <f t="shared" si="130"/>
        <v>0</v>
      </c>
      <c r="P1045" s="183">
        <f t="shared" si="131"/>
        <v>0</v>
      </c>
      <c r="Q1045" s="183">
        <f t="shared" si="132"/>
        <v>0</v>
      </c>
      <c r="R1045" s="183">
        <f t="shared" si="133"/>
        <v>0</v>
      </c>
      <c r="S1045" s="183">
        <f t="shared" si="134"/>
        <v>0</v>
      </c>
      <c r="T1045" s="183">
        <f t="shared" si="135"/>
        <v>0</v>
      </c>
      <c r="U1045" s="183">
        <f t="shared" si="136"/>
        <v>0</v>
      </c>
    </row>
    <row r="1046" spans="1:21">
      <c r="A1046" s="183" t="str">
        <f t="shared" si="129"/>
        <v>西側ケース④0</v>
      </c>
      <c r="B1046">
        <v>0</v>
      </c>
      <c r="C1046">
        <v>0</v>
      </c>
      <c r="D1046" s="160">
        <v>0</v>
      </c>
      <c r="E1046" s="160">
        <v>0</v>
      </c>
      <c r="F1046" s="160">
        <v>0</v>
      </c>
      <c r="G1046" s="160">
        <v>0</v>
      </c>
      <c r="H1046" s="160">
        <v>0</v>
      </c>
      <c r="I1046" s="160">
        <v>0</v>
      </c>
      <c r="J1046" s="160">
        <v>0</v>
      </c>
      <c r="K1046" t="s">
        <v>40</v>
      </c>
      <c r="L1046" t="s">
        <v>67</v>
      </c>
      <c r="M1046">
        <v>0</v>
      </c>
      <c r="O1046" s="183">
        <f t="shared" si="130"/>
        <v>0</v>
      </c>
      <c r="P1046" s="183">
        <f t="shared" si="131"/>
        <v>0</v>
      </c>
      <c r="Q1046" s="183">
        <f t="shared" si="132"/>
        <v>0</v>
      </c>
      <c r="R1046" s="183">
        <f t="shared" si="133"/>
        <v>0</v>
      </c>
      <c r="S1046" s="183">
        <f t="shared" si="134"/>
        <v>0</v>
      </c>
      <c r="T1046" s="183">
        <f t="shared" si="135"/>
        <v>0</v>
      </c>
      <c r="U1046" s="183">
        <f t="shared" si="136"/>
        <v>0</v>
      </c>
    </row>
    <row r="1047" spans="1:21">
      <c r="A1047" s="183" t="str">
        <f t="shared" si="129"/>
        <v>西側ケース④高知市</v>
      </c>
      <c r="B1047" t="s">
        <v>4</v>
      </c>
      <c r="C1047">
        <v>349778.6</v>
      </c>
      <c r="D1047" s="160">
        <v>448.77364790920245</v>
      </c>
      <c r="E1047" s="160">
        <v>33.05789843913346</v>
      </c>
      <c r="F1047" s="160">
        <v>4419.9515891433412</v>
      </c>
      <c r="G1047" s="160">
        <v>10.299530763842581</v>
      </c>
      <c r="H1047" s="160">
        <v>34.813551257156995</v>
      </c>
      <c r="I1047" s="160">
        <v>1.652090140595643</v>
      </c>
      <c r="J1047" s="160">
        <v>4915.4904092141396</v>
      </c>
      <c r="K1047" t="s">
        <v>40</v>
      </c>
      <c r="L1047" t="s">
        <v>67</v>
      </c>
      <c r="M1047" t="s">
        <v>96</v>
      </c>
      <c r="O1047" s="183">
        <f t="shared" si="130"/>
        <v>450</v>
      </c>
      <c r="P1047" s="183">
        <f t="shared" si="131"/>
        <v>30</v>
      </c>
      <c r="Q1047" s="183">
        <f t="shared" si="132"/>
        <v>4400</v>
      </c>
      <c r="R1047" s="183">
        <f t="shared" si="133"/>
        <v>10</v>
      </c>
      <c r="S1047" s="183">
        <f t="shared" si="134"/>
        <v>30</v>
      </c>
      <c r="T1047" s="183" t="str">
        <f t="shared" si="135"/>
        <v>*</v>
      </c>
      <c r="U1047" s="183">
        <f t="shared" si="136"/>
        <v>4900</v>
      </c>
    </row>
    <row r="1048" spans="1:21">
      <c r="A1048" s="183" t="str">
        <f t="shared" si="129"/>
        <v>西側ケース④室戸市</v>
      </c>
      <c r="B1048" t="s">
        <v>5</v>
      </c>
      <c r="C1048">
        <v>15011.1</v>
      </c>
      <c r="D1048" s="160">
        <v>46.376492574582429</v>
      </c>
      <c r="E1048" s="160">
        <v>2.0779277211229332</v>
      </c>
      <c r="F1048" s="160">
        <v>2583.3628337088257</v>
      </c>
      <c r="G1048" s="160">
        <v>12.949838305916396</v>
      </c>
      <c r="H1048" s="160">
        <v>2.786606974350947</v>
      </c>
      <c r="I1048" s="160">
        <v>1.7613111848409746E-2</v>
      </c>
      <c r="J1048" s="160">
        <v>2645.4933846755234</v>
      </c>
      <c r="K1048" t="s">
        <v>40</v>
      </c>
      <c r="L1048" t="s">
        <v>67</v>
      </c>
      <c r="M1048" t="s">
        <v>96</v>
      </c>
      <c r="O1048" s="183">
        <f t="shared" si="130"/>
        <v>50</v>
      </c>
      <c r="P1048" s="183" t="str">
        <f t="shared" si="131"/>
        <v>*</v>
      </c>
      <c r="Q1048" s="183">
        <f t="shared" si="132"/>
        <v>2600</v>
      </c>
      <c r="R1048" s="183">
        <f t="shared" si="133"/>
        <v>10</v>
      </c>
      <c r="S1048" s="183" t="str">
        <f t="shared" si="134"/>
        <v>*</v>
      </c>
      <c r="T1048" s="183" t="str">
        <f t="shared" si="135"/>
        <v>*</v>
      </c>
      <c r="U1048" s="183">
        <f t="shared" si="136"/>
        <v>2600</v>
      </c>
    </row>
    <row r="1049" spans="1:21">
      <c r="A1049" s="183" t="str">
        <f t="shared" si="129"/>
        <v>西側ケース④安芸市</v>
      </c>
      <c r="B1049" t="s">
        <v>6</v>
      </c>
      <c r="C1049">
        <v>19573</v>
      </c>
      <c r="D1049" s="160">
        <v>109.93715402287872</v>
      </c>
      <c r="E1049" s="160">
        <v>5.8529551275435479</v>
      </c>
      <c r="F1049" s="160">
        <v>381.90307091276588</v>
      </c>
      <c r="G1049" s="160">
        <v>4.6672196301151301</v>
      </c>
      <c r="H1049" s="160">
        <v>19.11948097369843</v>
      </c>
      <c r="I1049" s="160">
        <v>3.9587438720037255E-2</v>
      </c>
      <c r="J1049" s="160">
        <v>515.66651297817816</v>
      </c>
      <c r="K1049" t="s">
        <v>40</v>
      </c>
      <c r="L1049" t="s">
        <v>67</v>
      </c>
      <c r="M1049" t="s">
        <v>96</v>
      </c>
      <c r="O1049" s="183">
        <f t="shared" si="130"/>
        <v>110</v>
      </c>
      <c r="P1049" s="183">
        <f t="shared" si="131"/>
        <v>10</v>
      </c>
      <c r="Q1049" s="183">
        <f t="shared" si="132"/>
        <v>380</v>
      </c>
      <c r="R1049" s="183" t="str">
        <f t="shared" si="133"/>
        <v>*</v>
      </c>
      <c r="S1049" s="183">
        <f t="shared" si="134"/>
        <v>20</v>
      </c>
      <c r="T1049" s="183" t="str">
        <f t="shared" si="135"/>
        <v>*</v>
      </c>
      <c r="U1049" s="183">
        <f t="shared" si="136"/>
        <v>520</v>
      </c>
    </row>
    <row r="1050" spans="1:21">
      <c r="A1050" s="183" t="str">
        <f t="shared" si="129"/>
        <v>西側ケース④南国市</v>
      </c>
      <c r="B1050" t="s">
        <v>7</v>
      </c>
      <c r="C1050">
        <v>51255.6</v>
      </c>
      <c r="D1050" s="160">
        <v>48.876573439171246</v>
      </c>
      <c r="E1050" s="160">
        <v>3.1161208352144407</v>
      </c>
      <c r="F1050" s="160">
        <v>2598.7132265242308</v>
      </c>
      <c r="G1050" s="160">
        <v>0.5575416753027147</v>
      </c>
      <c r="H1050" s="160">
        <v>1.0542308092739796</v>
      </c>
      <c r="I1050" s="160">
        <v>0.11599128107420172</v>
      </c>
      <c r="J1050" s="160">
        <v>2649.3175637290528</v>
      </c>
      <c r="K1050" t="s">
        <v>40</v>
      </c>
      <c r="L1050" t="s">
        <v>67</v>
      </c>
      <c r="M1050" t="s">
        <v>96</v>
      </c>
      <c r="O1050" s="183">
        <f t="shared" si="130"/>
        <v>50</v>
      </c>
      <c r="P1050" s="183" t="str">
        <f t="shared" si="131"/>
        <v>*</v>
      </c>
      <c r="Q1050" s="183">
        <f t="shared" si="132"/>
        <v>2600</v>
      </c>
      <c r="R1050" s="183" t="str">
        <f t="shared" si="133"/>
        <v>*</v>
      </c>
      <c r="S1050" s="183" t="str">
        <f t="shared" si="134"/>
        <v>*</v>
      </c>
      <c r="T1050" s="183" t="str">
        <f t="shared" si="135"/>
        <v>*</v>
      </c>
      <c r="U1050" s="183">
        <f t="shared" si="136"/>
        <v>2600</v>
      </c>
    </row>
    <row r="1051" spans="1:21">
      <c r="A1051" s="183" t="str">
        <f t="shared" si="129"/>
        <v>西側ケース④土佐市</v>
      </c>
      <c r="B1051" t="s">
        <v>8</v>
      </c>
      <c r="C1051">
        <v>27471.8</v>
      </c>
      <c r="D1051" s="160">
        <v>52.282512632718941</v>
      </c>
      <c r="E1051" s="160">
        <v>3.2199003349927486</v>
      </c>
      <c r="F1051" s="160">
        <v>2079.8744233595949</v>
      </c>
      <c r="G1051" s="160">
        <v>2.3896277163883464</v>
      </c>
      <c r="H1051" s="160">
        <v>1.5500845419348681</v>
      </c>
      <c r="I1051" s="160">
        <v>5.1718716687653814E-2</v>
      </c>
      <c r="J1051" s="160">
        <v>2136.1483669673244</v>
      </c>
      <c r="K1051" t="s">
        <v>40</v>
      </c>
      <c r="L1051" t="s">
        <v>67</v>
      </c>
      <c r="M1051" t="s">
        <v>96</v>
      </c>
      <c r="O1051" s="183">
        <f t="shared" si="130"/>
        <v>50</v>
      </c>
      <c r="P1051" s="183" t="str">
        <f t="shared" si="131"/>
        <v>*</v>
      </c>
      <c r="Q1051" s="183">
        <f t="shared" si="132"/>
        <v>2100</v>
      </c>
      <c r="R1051" s="183" t="str">
        <f t="shared" si="133"/>
        <v>*</v>
      </c>
      <c r="S1051" s="183" t="str">
        <f t="shared" si="134"/>
        <v>*</v>
      </c>
      <c r="T1051" s="183" t="str">
        <f t="shared" si="135"/>
        <v>*</v>
      </c>
      <c r="U1051" s="183">
        <f t="shared" si="136"/>
        <v>2100</v>
      </c>
    </row>
    <row r="1052" spans="1:21">
      <c r="A1052" s="183" t="str">
        <f t="shared" si="129"/>
        <v>西側ケース④須崎市</v>
      </c>
      <c r="B1052" t="s">
        <v>9</v>
      </c>
      <c r="C1052">
        <v>25299.25</v>
      </c>
      <c r="D1052" s="160">
        <v>47.217672444371658</v>
      </c>
      <c r="E1052" s="160">
        <v>2.1991025500595907</v>
      </c>
      <c r="F1052" s="160">
        <v>2470.9631993621729</v>
      </c>
      <c r="G1052" s="160">
        <v>1.4198024674359397</v>
      </c>
      <c r="H1052" s="160">
        <v>3.0831102536550108</v>
      </c>
      <c r="I1052" s="160">
        <v>3.0372498635692063E-2</v>
      </c>
      <c r="J1052" s="160">
        <v>2522.7141570262711</v>
      </c>
      <c r="K1052" t="s">
        <v>40</v>
      </c>
      <c r="L1052" t="s">
        <v>67</v>
      </c>
      <c r="M1052" t="s">
        <v>96</v>
      </c>
      <c r="O1052" s="183">
        <f t="shared" si="130"/>
        <v>50</v>
      </c>
      <c r="P1052" s="183" t="str">
        <f t="shared" si="131"/>
        <v>*</v>
      </c>
      <c r="Q1052" s="183">
        <f t="shared" si="132"/>
        <v>2500</v>
      </c>
      <c r="R1052" s="183" t="str">
        <f t="shared" si="133"/>
        <v>*</v>
      </c>
      <c r="S1052" s="183" t="str">
        <f t="shared" si="134"/>
        <v>*</v>
      </c>
      <c r="T1052" s="183" t="str">
        <f t="shared" si="135"/>
        <v>*</v>
      </c>
      <c r="U1052" s="183">
        <f t="shared" si="136"/>
        <v>2500</v>
      </c>
    </row>
    <row r="1053" spans="1:21">
      <c r="A1053" s="183" t="str">
        <f t="shared" si="129"/>
        <v>西側ケース④宿毛市</v>
      </c>
      <c r="B1053" t="s">
        <v>10</v>
      </c>
      <c r="C1053">
        <v>22952.55</v>
      </c>
      <c r="D1053" s="160">
        <v>27.542935563505086</v>
      </c>
      <c r="E1053" s="160">
        <v>0.73381127787350642</v>
      </c>
      <c r="F1053" s="160">
        <v>874.32822133332888</v>
      </c>
      <c r="G1053" s="160">
        <v>0.14721455957128474</v>
      </c>
      <c r="H1053" s="160">
        <v>1.1177674366668893</v>
      </c>
      <c r="I1053" s="160">
        <v>2.8040764969334792E-2</v>
      </c>
      <c r="J1053" s="160">
        <v>903.16417965804146</v>
      </c>
      <c r="K1053" t="s">
        <v>40</v>
      </c>
      <c r="L1053" t="s">
        <v>67</v>
      </c>
      <c r="M1053" t="s">
        <v>96</v>
      </c>
      <c r="O1053" s="183">
        <f t="shared" si="130"/>
        <v>30</v>
      </c>
      <c r="P1053" s="183" t="str">
        <f t="shared" si="131"/>
        <v>*</v>
      </c>
      <c r="Q1053" s="183">
        <f t="shared" si="132"/>
        <v>870</v>
      </c>
      <c r="R1053" s="183" t="str">
        <f t="shared" si="133"/>
        <v>*</v>
      </c>
      <c r="S1053" s="183" t="str">
        <f t="shared" si="134"/>
        <v>*</v>
      </c>
      <c r="T1053" s="183" t="str">
        <f t="shared" si="135"/>
        <v>*</v>
      </c>
      <c r="U1053" s="183">
        <f t="shared" si="136"/>
        <v>900</v>
      </c>
    </row>
    <row r="1054" spans="1:21">
      <c r="A1054" s="183" t="str">
        <f t="shared" si="129"/>
        <v>西側ケース④土佐清水市</v>
      </c>
      <c r="B1054" t="s">
        <v>11</v>
      </c>
      <c r="C1054">
        <v>15871.05</v>
      </c>
      <c r="D1054" s="160">
        <v>299.07435399560035</v>
      </c>
      <c r="E1054" s="160">
        <v>4.4874017008929261</v>
      </c>
      <c r="F1054" s="160">
        <v>2176.3177272202806</v>
      </c>
      <c r="G1054" s="160">
        <v>2.5634834083047222</v>
      </c>
      <c r="H1054" s="160">
        <v>80.148615921912167</v>
      </c>
      <c r="I1054" s="160">
        <v>4.3524657429658609E-2</v>
      </c>
      <c r="J1054" s="160">
        <v>2558.1477052035275</v>
      </c>
      <c r="K1054" t="s">
        <v>40</v>
      </c>
      <c r="L1054" t="s">
        <v>67</v>
      </c>
      <c r="M1054" t="s">
        <v>96</v>
      </c>
      <c r="O1054" s="183">
        <f t="shared" si="130"/>
        <v>300</v>
      </c>
      <c r="P1054" s="183" t="str">
        <f t="shared" si="131"/>
        <v>*</v>
      </c>
      <c r="Q1054" s="183">
        <f t="shared" si="132"/>
        <v>2200</v>
      </c>
      <c r="R1054" s="183" t="str">
        <f t="shared" si="133"/>
        <v>*</v>
      </c>
      <c r="S1054" s="183">
        <f t="shared" si="134"/>
        <v>80</v>
      </c>
      <c r="T1054" s="183" t="str">
        <f t="shared" si="135"/>
        <v>*</v>
      </c>
      <c r="U1054" s="183">
        <f t="shared" si="136"/>
        <v>2600</v>
      </c>
    </row>
    <row r="1055" spans="1:21">
      <c r="A1055" s="183" t="str">
        <f t="shared" si="129"/>
        <v>西側ケース④四万十市</v>
      </c>
      <c r="B1055" t="s">
        <v>12</v>
      </c>
      <c r="C1055">
        <v>36677.25</v>
      </c>
      <c r="D1055" s="160">
        <v>101.77374165247446</v>
      </c>
      <c r="E1055" s="160">
        <v>4.0979466447093484</v>
      </c>
      <c r="F1055" s="160">
        <v>517.07388744392517</v>
      </c>
      <c r="G1055" s="160">
        <v>3.3167764960615735</v>
      </c>
      <c r="H1055" s="160">
        <v>4.126409756107118</v>
      </c>
      <c r="I1055" s="160">
        <v>4.3072192152511103E-2</v>
      </c>
      <c r="J1055" s="160">
        <v>626.33388754072087</v>
      </c>
      <c r="K1055" t="s">
        <v>40</v>
      </c>
      <c r="L1055" t="s">
        <v>67</v>
      </c>
      <c r="M1055" t="s">
        <v>96</v>
      </c>
      <c r="O1055" s="183">
        <f t="shared" si="130"/>
        <v>100</v>
      </c>
      <c r="P1055" s="183" t="str">
        <f t="shared" si="131"/>
        <v>*</v>
      </c>
      <c r="Q1055" s="183">
        <f t="shared" si="132"/>
        <v>520</v>
      </c>
      <c r="R1055" s="183" t="str">
        <f t="shared" si="133"/>
        <v>*</v>
      </c>
      <c r="S1055" s="183" t="str">
        <f t="shared" si="134"/>
        <v>*</v>
      </c>
      <c r="T1055" s="183" t="str">
        <f t="shared" si="135"/>
        <v>*</v>
      </c>
      <c r="U1055" s="183">
        <f t="shared" si="136"/>
        <v>630</v>
      </c>
    </row>
    <row r="1056" spans="1:21">
      <c r="A1056" s="183" t="str">
        <f t="shared" si="129"/>
        <v>西側ケース④香南市</v>
      </c>
      <c r="B1056" t="s">
        <v>13</v>
      </c>
      <c r="C1056">
        <v>31206.600000000002</v>
      </c>
      <c r="D1056" s="160">
        <v>19.702679007831456</v>
      </c>
      <c r="E1056" s="160">
        <v>4.9977899369763499</v>
      </c>
      <c r="F1056" s="160">
        <v>940.04595211195465</v>
      </c>
      <c r="G1056" s="160">
        <v>1.0765189993365718</v>
      </c>
      <c r="H1056" s="160">
        <v>0.15955118679802191</v>
      </c>
      <c r="I1056" s="160">
        <v>5.1264198848519474E-2</v>
      </c>
      <c r="J1056" s="160">
        <v>961.03596550476925</v>
      </c>
      <c r="K1056" t="s">
        <v>40</v>
      </c>
      <c r="L1056" t="s">
        <v>67</v>
      </c>
      <c r="M1056" t="s">
        <v>96</v>
      </c>
      <c r="O1056" s="183">
        <f t="shared" si="130"/>
        <v>20</v>
      </c>
      <c r="P1056" s="183" t="str">
        <f t="shared" si="131"/>
        <v>*</v>
      </c>
      <c r="Q1056" s="183">
        <f t="shared" si="132"/>
        <v>940</v>
      </c>
      <c r="R1056" s="183" t="str">
        <f t="shared" si="133"/>
        <v>*</v>
      </c>
      <c r="S1056" s="183" t="str">
        <f t="shared" si="134"/>
        <v>*</v>
      </c>
      <c r="T1056" s="183" t="str">
        <f t="shared" si="135"/>
        <v>*</v>
      </c>
      <c r="U1056" s="183">
        <f t="shared" si="136"/>
        <v>960</v>
      </c>
    </row>
    <row r="1057" spans="1:21">
      <c r="A1057" s="183" t="str">
        <f t="shared" si="129"/>
        <v>西側ケース④香美市</v>
      </c>
      <c r="B1057" t="s">
        <v>14</v>
      </c>
      <c r="C1057">
        <v>28197.25</v>
      </c>
      <c r="D1057" s="160">
        <v>10.576960990577026</v>
      </c>
      <c r="E1057" s="160">
        <v>3.6301428793476789</v>
      </c>
      <c r="F1057" s="160">
        <v>0</v>
      </c>
      <c r="G1057" s="160">
        <v>1.6875926850623817</v>
      </c>
      <c r="H1057" s="160">
        <v>0.18704881935988221</v>
      </c>
      <c r="I1057" s="160">
        <v>2.454175816732999E-2</v>
      </c>
      <c r="J1057" s="160">
        <v>12.476144253166622</v>
      </c>
      <c r="K1057" t="s">
        <v>40</v>
      </c>
      <c r="L1057" t="s">
        <v>67</v>
      </c>
      <c r="M1057" t="s">
        <v>96</v>
      </c>
      <c r="O1057" s="183">
        <f t="shared" si="130"/>
        <v>10</v>
      </c>
      <c r="P1057" s="183" t="str">
        <f t="shared" si="131"/>
        <v>*</v>
      </c>
      <c r="Q1057" s="183">
        <f t="shared" si="132"/>
        <v>0</v>
      </c>
      <c r="R1057" s="183" t="str">
        <f t="shared" si="133"/>
        <v>*</v>
      </c>
      <c r="S1057" s="183" t="str">
        <f t="shared" si="134"/>
        <v>*</v>
      </c>
      <c r="T1057" s="183" t="str">
        <f t="shared" si="135"/>
        <v>*</v>
      </c>
      <c r="U1057" s="183">
        <f t="shared" si="136"/>
        <v>10</v>
      </c>
    </row>
    <row r="1058" spans="1:21">
      <c r="A1058" s="183" t="str">
        <f t="shared" si="129"/>
        <v>西側ケース④東洋町</v>
      </c>
      <c r="B1058" t="s">
        <v>15</v>
      </c>
      <c r="C1058">
        <v>2841.05</v>
      </c>
      <c r="D1058" s="160">
        <v>28.921598351517474</v>
      </c>
      <c r="E1058" s="160">
        <v>0.86750697036698488</v>
      </c>
      <c r="F1058" s="160">
        <v>947.15803252563467</v>
      </c>
      <c r="G1058" s="160">
        <v>1.8829522401132208</v>
      </c>
      <c r="H1058" s="160">
        <v>2.3723742602310876</v>
      </c>
      <c r="I1058" s="160">
        <v>3.2560589811921415E-3</v>
      </c>
      <c r="J1058" s="160">
        <v>980.33821343647764</v>
      </c>
      <c r="K1058" t="s">
        <v>40</v>
      </c>
      <c r="L1058" t="s">
        <v>67</v>
      </c>
      <c r="M1058" t="s">
        <v>96</v>
      </c>
      <c r="O1058" s="183">
        <f t="shared" si="130"/>
        <v>30</v>
      </c>
      <c r="P1058" s="183" t="str">
        <f t="shared" si="131"/>
        <v>*</v>
      </c>
      <c r="Q1058" s="183">
        <f t="shared" si="132"/>
        <v>950</v>
      </c>
      <c r="R1058" s="183" t="str">
        <f t="shared" si="133"/>
        <v>*</v>
      </c>
      <c r="S1058" s="183" t="str">
        <f t="shared" si="134"/>
        <v>*</v>
      </c>
      <c r="T1058" s="183" t="str">
        <f t="shared" si="135"/>
        <v>*</v>
      </c>
      <c r="U1058" s="183">
        <f t="shared" si="136"/>
        <v>980</v>
      </c>
    </row>
    <row r="1059" spans="1:21">
      <c r="A1059" s="183" t="str">
        <f t="shared" si="129"/>
        <v>西側ケース④奈半利町</v>
      </c>
      <c r="B1059" t="s">
        <v>16</v>
      </c>
      <c r="C1059">
        <v>3493.25</v>
      </c>
      <c r="D1059" s="160">
        <v>58.981575501655605</v>
      </c>
      <c r="E1059" s="160">
        <v>4.8540771916700081</v>
      </c>
      <c r="F1059" s="160">
        <v>121.32579217870388</v>
      </c>
      <c r="G1059" s="160">
        <v>1.5780307300333969</v>
      </c>
      <c r="H1059" s="160">
        <v>20.823963119981133</v>
      </c>
      <c r="I1059" s="160">
        <v>8.7176241863471671E-3</v>
      </c>
      <c r="J1059" s="160">
        <v>202.71807915456034</v>
      </c>
      <c r="K1059" t="s">
        <v>40</v>
      </c>
      <c r="L1059" t="s">
        <v>67</v>
      </c>
      <c r="M1059" t="s">
        <v>96</v>
      </c>
      <c r="O1059" s="183">
        <f t="shared" si="130"/>
        <v>60</v>
      </c>
      <c r="P1059" s="183" t="str">
        <f t="shared" si="131"/>
        <v>*</v>
      </c>
      <c r="Q1059" s="183">
        <f t="shared" si="132"/>
        <v>120</v>
      </c>
      <c r="R1059" s="183" t="str">
        <f t="shared" si="133"/>
        <v>*</v>
      </c>
      <c r="S1059" s="183">
        <f t="shared" si="134"/>
        <v>20</v>
      </c>
      <c r="T1059" s="183" t="str">
        <f t="shared" si="135"/>
        <v>*</v>
      </c>
      <c r="U1059" s="183">
        <f t="shared" si="136"/>
        <v>200</v>
      </c>
    </row>
    <row r="1060" spans="1:21">
      <c r="A1060" s="183" t="str">
        <f t="shared" si="129"/>
        <v>西側ケース④田野町</v>
      </c>
      <c r="B1060" t="s">
        <v>17</v>
      </c>
      <c r="C1060">
        <v>3015.2</v>
      </c>
      <c r="D1060" s="160">
        <v>68.745322156636732</v>
      </c>
      <c r="E1060" s="160">
        <v>4.3672667385831856</v>
      </c>
      <c r="F1060" s="160">
        <v>179.73332321208704</v>
      </c>
      <c r="G1060" s="160">
        <v>0.64620093195785311</v>
      </c>
      <c r="H1060" s="160">
        <v>64.153163532794224</v>
      </c>
      <c r="I1060" s="160">
        <v>2.249308799884335E-2</v>
      </c>
      <c r="J1060" s="160">
        <v>313.30050292147467</v>
      </c>
      <c r="K1060" t="s">
        <v>40</v>
      </c>
      <c r="L1060" t="s">
        <v>67</v>
      </c>
      <c r="M1060" t="s">
        <v>96</v>
      </c>
      <c r="O1060" s="183">
        <f t="shared" si="130"/>
        <v>70</v>
      </c>
      <c r="P1060" s="183" t="str">
        <f t="shared" si="131"/>
        <v>*</v>
      </c>
      <c r="Q1060" s="183">
        <f t="shared" si="132"/>
        <v>180</v>
      </c>
      <c r="R1060" s="183" t="str">
        <f t="shared" si="133"/>
        <v>*</v>
      </c>
      <c r="S1060" s="183">
        <f t="shared" si="134"/>
        <v>60</v>
      </c>
      <c r="T1060" s="183" t="str">
        <f t="shared" si="135"/>
        <v>*</v>
      </c>
      <c r="U1060" s="183">
        <f t="shared" si="136"/>
        <v>310</v>
      </c>
    </row>
    <row r="1061" spans="1:21">
      <c r="A1061" s="183" t="str">
        <f t="shared" si="129"/>
        <v>西側ケース④安田町</v>
      </c>
      <c r="B1061" t="s">
        <v>18</v>
      </c>
      <c r="C1061">
        <v>2780.2</v>
      </c>
      <c r="D1061" s="160">
        <v>32.284029844495407</v>
      </c>
      <c r="E1061" s="160">
        <v>3.3457806712735731</v>
      </c>
      <c r="F1061" s="160">
        <v>274.43372930352564</v>
      </c>
      <c r="G1061" s="160">
        <v>4.3143535186431912</v>
      </c>
      <c r="H1061" s="160">
        <v>5.2891403021715391</v>
      </c>
      <c r="I1061" s="160">
        <v>4.2981662948580277E-3</v>
      </c>
      <c r="J1061" s="160">
        <v>316.32555113513064</v>
      </c>
      <c r="K1061" t="s">
        <v>40</v>
      </c>
      <c r="L1061" t="s">
        <v>67</v>
      </c>
      <c r="M1061" t="s">
        <v>96</v>
      </c>
      <c r="O1061" s="183">
        <f t="shared" si="130"/>
        <v>30</v>
      </c>
      <c r="P1061" s="183" t="str">
        <f t="shared" si="131"/>
        <v>*</v>
      </c>
      <c r="Q1061" s="183">
        <f t="shared" si="132"/>
        <v>270</v>
      </c>
      <c r="R1061" s="183" t="str">
        <f t="shared" si="133"/>
        <v>*</v>
      </c>
      <c r="S1061" s="183">
        <f t="shared" si="134"/>
        <v>10</v>
      </c>
      <c r="T1061" s="183" t="str">
        <f t="shared" si="135"/>
        <v>*</v>
      </c>
      <c r="U1061" s="183">
        <f t="shared" si="136"/>
        <v>320</v>
      </c>
    </row>
    <row r="1062" spans="1:21">
      <c r="A1062" s="183" t="str">
        <f t="shared" si="129"/>
        <v>西側ケース④北川村</v>
      </c>
      <c r="B1062" t="s">
        <v>19</v>
      </c>
      <c r="C1062">
        <v>1355.3</v>
      </c>
      <c r="D1062" s="160">
        <v>7.4912140684112449</v>
      </c>
      <c r="E1062" s="160">
        <v>1.154322462197912</v>
      </c>
      <c r="F1062" s="160">
        <v>0</v>
      </c>
      <c r="G1062" s="160">
        <v>2.3179718865952172</v>
      </c>
      <c r="H1062" s="160">
        <v>0.16943358793097149</v>
      </c>
      <c r="I1062" s="160">
        <v>1.0398631615911032E-3</v>
      </c>
      <c r="J1062" s="160">
        <v>9.9796594060990245</v>
      </c>
      <c r="K1062" t="s">
        <v>40</v>
      </c>
      <c r="L1062" t="s">
        <v>67</v>
      </c>
      <c r="M1062" t="s">
        <v>96</v>
      </c>
      <c r="O1062" s="183">
        <f t="shared" si="130"/>
        <v>10</v>
      </c>
      <c r="P1062" s="183" t="str">
        <f t="shared" si="131"/>
        <v>*</v>
      </c>
      <c r="Q1062" s="183">
        <f t="shared" si="132"/>
        <v>0</v>
      </c>
      <c r="R1062" s="183" t="str">
        <f t="shared" si="133"/>
        <v>*</v>
      </c>
      <c r="S1062" s="183" t="str">
        <f t="shared" si="134"/>
        <v>*</v>
      </c>
      <c r="T1062" s="183" t="str">
        <f t="shared" si="135"/>
        <v>*</v>
      </c>
      <c r="U1062" s="183">
        <f t="shared" si="136"/>
        <v>10</v>
      </c>
    </row>
    <row r="1063" spans="1:21">
      <c r="A1063" s="183" t="str">
        <f t="shared" si="129"/>
        <v>西側ケース④馬路村</v>
      </c>
      <c r="B1063" t="s">
        <v>20</v>
      </c>
      <c r="C1063">
        <v>1044.1999999999998</v>
      </c>
      <c r="D1063" s="160">
        <v>1.5110174658670701</v>
      </c>
      <c r="E1063" s="160">
        <v>0.43637080012308255</v>
      </c>
      <c r="F1063" s="160">
        <v>0</v>
      </c>
      <c r="G1063" s="160">
        <v>1.2078053479547151</v>
      </c>
      <c r="H1063" s="160">
        <v>0.2108238706633839</v>
      </c>
      <c r="I1063" s="160">
        <v>9.8701166308021041E-4</v>
      </c>
      <c r="J1063" s="160">
        <v>2.9306336961482495</v>
      </c>
      <c r="K1063" t="s">
        <v>40</v>
      </c>
      <c r="L1063" t="s">
        <v>67</v>
      </c>
      <c r="M1063" t="s">
        <v>96</v>
      </c>
      <c r="O1063" s="183" t="str">
        <f t="shared" si="130"/>
        <v>*</v>
      </c>
      <c r="P1063" s="183" t="str">
        <f t="shared" si="131"/>
        <v>*</v>
      </c>
      <c r="Q1063" s="183">
        <f t="shared" si="132"/>
        <v>0</v>
      </c>
      <c r="R1063" s="183" t="str">
        <f t="shared" si="133"/>
        <v>*</v>
      </c>
      <c r="S1063" s="183" t="str">
        <f t="shared" si="134"/>
        <v>*</v>
      </c>
      <c r="T1063" s="183" t="str">
        <f t="shared" si="135"/>
        <v>*</v>
      </c>
      <c r="U1063" s="183" t="str">
        <f t="shared" si="136"/>
        <v>*</v>
      </c>
    </row>
    <row r="1064" spans="1:21">
      <c r="A1064" s="183" t="str">
        <f t="shared" si="129"/>
        <v>西側ケース④芸西村</v>
      </c>
      <c r="B1064" t="s">
        <v>21</v>
      </c>
      <c r="C1064">
        <v>4107.1499999999996</v>
      </c>
      <c r="D1064" s="160">
        <v>9.4136363070779687</v>
      </c>
      <c r="E1064" s="160">
        <v>1.8887872571599802</v>
      </c>
      <c r="F1064" s="160">
        <v>66.46358426565466</v>
      </c>
      <c r="G1064" s="160">
        <v>0.23102141402516826</v>
      </c>
      <c r="H1064" s="160">
        <v>0.48054400667225811</v>
      </c>
      <c r="I1064" s="160">
        <v>4.6542648265068135E-3</v>
      </c>
      <c r="J1064" s="160">
        <v>76.593440258256564</v>
      </c>
      <c r="K1064" t="s">
        <v>40</v>
      </c>
      <c r="L1064" t="s">
        <v>67</v>
      </c>
      <c r="M1064" t="s">
        <v>96</v>
      </c>
      <c r="O1064" s="183">
        <f t="shared" si="130"/>
        <v>10</v>
      </c>
      <c r="P1064" s="183" t="str">
        <f t="shared" si="131"/>
        <v>*</v>
      </c>
      <c r="Q1064" s="183">
        <f t="shared" si="132"/>
        <v>70</v>
      </c>
      <c r="R1064" s="183" t="str">
        <f t="shared" si="133"/>
        <v>*</v>
      </c>
      <c r="S1064" s="183" t="str">
        <f t="shared" si="134"/>
        <v>*</v>
      </c>
      <c r="T1064" s="183" t="str">
        <f t="shared" si="135"/>
        <v>*</v>
      </c>
      <c r="U1064" s="183">
        <f t="shared" si="136"/>
        <v>80</v>
      </c>
    </row>
    <row r="1065" spans="1:21">
      <c r="A1065" s="183" t="str">
        <f t="shared" si="129"/>
        <v>西側ケース④本山町</v>
      </c>
      <c r="B1065" t="s">
        <v>22</v>
      </c>
      <c r="C1065">
        <v>4026.95</v>
      </c>
      <c r="D1065" s="160">
        <v>0</v>
      </c>
      <c r="E1065" s="160">
        <v>2.8845551607147055E-2</v>
      </c>
      <c r="F1065" s="160">
        <v>0</v>
      </c>
      <c r="G1065" s="160">
        <v>3.9804610356904222E-4</v>
      </c>
      <c r="H1065" s="160">
        <v>2.5417756324815849E-3</v>
      </c>
      <c r="I1065" s="160">
        <v>1.24126885303424E-3</v>
      </c>
      <c r="J1065" s="160">
        <v>4.181090589084867E-3</v>
      </c>
      <c r="K1065" t="s">
        <v>40</v>
      </c>
      <c r="L1065" t="s">
        <v>67</v>
      </c>
      <c r="M1065" t="s">
        <v>96</v>
      </c>
      <c r="O1065" s="183">
        <f t="shared" si="130"/>
        <v>0</v>
      </c>
      <c r="P1065" s="183" t="str">
        <f t="shared" si="131"/>
        <v>*</v>
      </c>
      <c r="Q1065" s="183">
        <f t="shared" si="132"/>
        <v>0</v>
      </c>
      <c r="R1065" s="183" t="str">
        <f t="shared" si="133"/>
        <v>*</v>
      </c>
      <c r="S1065" s="183" t="str">
        <f t="shared" si="134"/>
        <v>*</v>
      </c>
      <c r="T1065" s="183" t="str">
        <f t="shared" si="135"/>
        <v>*</v>
      </c>
      <c r="U1065" s="183" t="str">
        <f t="shared" si="136"/>
        <v>*</v>
      </c>
    </row>
    <row r="1066" spans="1:21">
      <c r="A1066" s="183" t="str">
        <f t="shared" si="129"/>
        <v>西側ケース④大豊町</v>
      </c>
      <c r="B1066" t="s">
        <v>23</v>
      </c>
      <c r="C1066">
        <v>4715.1000000000004</v>
      </c>
      <c r="D1066" s="160">
        <v>0.37026098127457596</v>
      </c>
      <c r="E1066" s="160">
        <v>0.1268269303680217</v>
      </c>
      <c r="F1066" s="160">
        <v>0</v>
      </c>
      <c r="G1066" s="160">
        <v>0.29830207651763935</v>
      </c>
      <c r="H1066" s="160">
        <v>1.0608575102415401E-2</v>
      </c>
      <c r="I1066" s="160">
        <v>1.2450877298741875E-3</v>
      </c>
      <c r="J1066" s="160">
        <v>0.68041672062450487</v>
      </c>
      <c r="K1066" t="s">
        <v>40</v>
      </c>
      <c r="L1066" t="s">
        <v>67</v>
      </c>
      <c r="M1066" t="s">
        <v>96</v>
      </c>
      <c r="O1066" s="183" t="str">
        <f t="shared" si="130"/>
        <v>*</v>
      </c>
      <c r="P1066" s="183" t="str">
        <f t="shared" si="131"/>
        <v>*</v>
      </c>
      <c r="Q1066" s="183">
        <f t="shared" si="132"/>
        <v>0</v>
      </c>
      <c r="R1066" s="183" t="str">
        <f t="shared" si="133"/>
        <v>*</v>
      </c>
      <c r="S1066" s="183" t="str">
        <f t="shared" si="134"/>
        <v>*</v>
      </c>
      <c r="T1066" s="183" t="str">
        <f t="shared" si="135"/>
        <v>*</v>
      </c>
      <c r="U1066" s="183" t="str">
        <f t="shared" si="136"/>
        <v>*</v>
      </c>
    </row>
    <row r="1067" spans="1:21">
      <c r="A1067" s="183" t="str">
        <f t="shared" si="129"/>
        <v>西側ケース④土佐町</v>
      </c>
      <c r="B1067" t="s">
        <v>24</v>
      </c>
      <c r="C1067">
        <v>4376.2</v>
      </c>
      <c r="D1067" s="160">
        <v>0</v>
      </c>
      <c r="E1067" s="160">
        <v>2.8748151974851342E-2</v>
      </c>
      <c r="F1067" s="160">
        <v>0</v>
      </c>
      <c r="G1067" s="160">
        <v>1.1295284286149761E-31</v>
      </c>
      <c r="H1067" s="160">
        <v>1.7312206664806527E-3</v>
      </c>
      <c r="I1067" s="160">
        <v>5.9703900175625654E-4</v>
      </c>
      <c r="J1067" s="160">
        <v>2.3282596682369094E-3</v>
      </c>
      <c r="K1067" t="s">
        <v>40</v>
      </c>
      <c r="L1067" t="s">
        <v>67</v>
      </c>
      <c r="M1067" t="s">
        <v>96</v>
      </c>
      <c r="O1067" s="183">
        <f t="shared" si="130"/>
        <v>0</v>
      </c>
      <c r="P1067" s="183" t="str">
        <f t="shared" si="131"/>
        <v>*</v>
      </c>
      <c r="Q1067" s="183">
        <f t="shared" si="132"/>
        <v>0</v>
      </c>
      <c r="R1067" s="183" t="str">
        <f t="shared" si="133"/>
        <v>*</v>
      </c>
      <c r="S1067" s="183" t="str">
        <f t="shared" si="134"/>
        <v>*</v>
      </c>
      <c r="T1067" s="183" t="str">
        <f t="shared" si="135"/>
        <v>*</v>
      </c>
      <c r="U1067" s="183" t="str">
        <f t="shared" si="136"/>
        <v>*</v>
      </c>
    </row>
    <row r="1068" spans="1:21">
      <c r="A1068" s="183" t="str">
        <f t="shared" si="129"/>
        <v>西側ケース④大川村</v>
      </c>
      <c r="B1068" t="s">
        <v>25</v>
      </c>
      <c r="C1068">
        <v>421.4</v>
      </c>
      <c r="D1068" s="160">
        <v>0</v>
      </c>
      <c r="E1068" s="160">
        <v>2.8447819884752663E-3</v>
      </c>
      <c r="F1068" s="160">
        <v>0</v>
      </c>
      <c r="G1068" s="160">
        <v>2.5279051765079129E-4</v>
      </c>
      <c r="H1068" s="160">
        <v>2.22695350243163E-4</v>
      </c>
      <c r="I1068" s="160">
        <v>2.0827986309080215E-5</v>
      </c>
      <c r="J1068" s="160">
        <v>4.9631385420303455E-4</v>
      </c>
      <c r="K1068" t="s">
        <v>40</v>
      </c>
      <c r="L1068" t="s">
        <v>67</v>
      </c>
      <c r="M1068" t="s">
        <v>96</v>
      </c>
      <c r="O1068" s="183">
        <f t="shared" si="130"/>
        <v>0</v>
      </c>
      <c r="P1068" s="183" t="str">
        <f t="shared" si="131"/>
        <v>*</v>
      </c>
      <c r="Q1068" s="183">
        <f t="shared" si="132"/>
        <v>0</v>
      </c>
      <c r="R1068" s="183" t="str">
        <f t="shared" si="133"/>
        <v>*</v>
      </c>
      <c r="S1068" s="183" t="str">
        <f t="shared" si="134"/>
        <v>*</v>
      </c>
      <c r="T1068" s="183" t="str">
        <f t="shared" si="135"/>
        <v>*</v>
      </c>
      <c r="U1068" s="183" t="str">
        <f t="shared" si="136"/>
        <v>*</v>
      </c>
    </row>
    <row r="1069" spans="1:21">
      <c r="A1069" s="183" t="str">
        <f t="shared" si="129"/>
        <v>西側ケース④いの町</v>
      </c>
      <c r="B1069" t="s">
        <v>26</v>
      </c>
      <c r="C1069">
        <v>22887.1</v>
      </c>
      <c r="D1069" s="160">
        <v>9.1681720308487193</v>
      </c>
      <c r="E1069" s="160">
        <v>0.69727502999587665</v>
      </c>
      <c r="F1069" s="160">
        <v>0</v>
      </c>
      <c r="G1069" s="160">
        <v>0.52423342362078218</v>
      </c>
      <c r="H1069" s="160">
        <v>0.11205878063061729</v>
      </c>
      <c r="I1069" s="160">
        <v>1.4240556865235763E-2</v>
      </c>
      <c r="J1069" s="160">
        <v>9.8187047919653541</v>
      </c>
      <c r="K1069" t="s">
        <v>40</v>
      </c>
      <c r="L1069" t="s">
        <v>67</v>
      </c>
      <c r="M1069" t="s">
        <v>96</v>
      </c>
      <c r="O1069" s="183">
        <f t="shared" si="130"/>
        <v>10</v>
      </c>
      <c r="P1069" s="183" t="str">
        <f t="shared" si="131"/>
        <v>*</v>
      </c>
      <c r="Q1069" s="183">
        <f t="shared" si="132"/>
        <v>0</v>
      </c>
      <c r="R1069" s="183" t="str">
        <f t="shared" si="133"/>
        <v>*</v>
      </c>
      <c r="S1069" s="183" t="str">
        <f t="shared" si="134"/>
        <v>*</v>
      </c>
      <c r="T1069" s="183" t="str">
        <f t="shared" si="135"/>
        <v>*</v>
      </c>
      <c r="U1069" s="183">
        <f t="shared" si="136"/>
        <v>10</v>
      </c>
    </row>
    <row r="1070" spans="1:21">
      <c r="A1070" s="183" t="str">
        <f t="shared" si="129"/>
        <v>西側ケース④仁淀川町</v>
      </c>
      <c r="B1070" t="s">
        <v>27</v>
      </c>
      <c r="C1070">
        <v>6596.85</v>
      </c>
      <c r="D1070" s="160">
        <v>2.9979649241185145E-2</v>
      </c>
      <c r="E1070" s="160">
        <v>5.7436891664060685E-2</v>
      </c>
      <c r="F1070" s="160">
        <v>0</v>
      </c>
      <c r="G1070" s="160">
        <v>2.571935316153798E-3</v>
      </c>
      <c r="H1070" s="160">
        <v>4.2608180788900182E-3</v>
      </c>
      <c r="I1070" s="160">
        <v>1.7728288506860461E-3</v>
      </c>
      <c r="J1070" s="160">
        <v>3.8585231486915006E-2</v>
      </c>
      <c r="K1070" t="s">
        <v>40</v>
      </c>
      <c r="L1070" t="s">
        <v>67</v>
      </c>
      <c r="M1070" t="s">
        <v>96</v>
      </c>
      <c r="O1070" s="183" t="str">
        <f t="shared" si="130"/>
        <v>*</v>
      </c>
      <c r="P1070" s="183" t="str">
        <f t="shared" si="131"/>
        <v>*</v>
      </c>
      <c r="Q1070" s="183">
        <f t="shared" si="132"/>
        <v>0</v>
      </c>
      <c r="R1070" s="183" t="str">
        <f t="shared" si="133"/>
        <v>*</v>
      </c>
      <c r="S1070" s="183" t="str">
        <f t="shared" si="134"/>
        <v>*</v>
      </c>
      <c r="T1070" s="183" t="str">
        <f t="shared" si="135"/>
        <v>*</v>
      </c>
      <c r="U1070" s="183" t="str">
        <f t="shared" si="136"/>
        <v>*</v>
      </c>
    </row>
    <row r="1071" spans="1:21">
      <c r="A1071" s="183" t="str">
        <f t="shared" si="129"/>
        <v>西側ケース④中土佐町</v>
      </c>
      <c r="B1071" t="s">
        <v>28</v>
      </c>
      <c r="C1071">
        <v>7156.95</v>
      </c>
      <c r="D1071" s="160">
        <v>43.844774386057999</v>
      </c>
      <c r="E1071" s="160">
        <v>1.06121464342726</v>
      </c>
      <c r="F1071" s="160">
        <v>1316.984267658589</v>
      </c>
      <c r="G1071" s="160">
        <v>0.69127658883793475</v>
      </c>
      <c r="H1071" s="160">
        <v>5.1319429543818735</v>
      </c>
      <c r="I1071" s="160">
        <v>6.5572321643760211E-3</v>
      </c>
      <c r="J1071" s="160">
        <v>1366.6588188200312</v>
      </c>
      <c r="K1071" t="s">
        <v>40</v>
      </c>
      <c r="L1071" t="s">
        <v>67</v>
      </c>
      <c r="M1071" t="s">
        <v>96</v>
      </c>
      <c r="O1071" s="183">
        <f t="shared" si="130"/>
        <v>40</v>
      </c>
      <c r="P1071" s="183" t="str">
        <f t="shared" si="131"/>
        <v>*</v>
      </c>
      <c r="Q1071" s="183">
        <f t="shared" si="132"/>
        <v>1300</v>
      </c>
      <c r="R1071" s="183" t="str">
        <f t="shared" si="133"/>
        <v>*</v>
      </c>
      <c r="S1071" s="183">
        <f t="shared" si="134"/>
        <v>10</v>
      </c>
      <c r="T1071" s="183" t="str">
        <f t="shared" si="135"/>
        <v>*</v>
      </c>
      <c r="U1071" s="183">
        <f t="shared" si="136"/>
        <v>1400</v>
      </c>
    </row>
    <row r="1072" spans="1:21">
      <c r="A1072" s="183" t="str">
        <f t="shared" si="129"/>
        <v>西側ケース④佐川町</v>
      </c>
      <c r="B1072" t="s">
        <v>29</v>
      </c>
      <c r="C1072">
        <v>12973.4</v>
      </c>
      <c r="D1072" s="160">
        <v>13.35286644302834</v>
      </c>
      <c r="E1072" s="160">
        <v>0.93645127727438482</v>
      </c>
      <c r="F1072" s="160">
        <v>0</v>
      </c>
      <c r="G1072" s="160">
        <v>0.23096737099303327</v>
      </c>
      <c r="H1072" s="160">
        <v>0.13912286531567253</v>
      </c>
      <c r="I1072" s="160">
        <v>1.9114416207474505E-2</v>
      </c>
      <c r="J1072" s="160">
        <v>13.742071095544519</v>
      </c>
      <c r="K1072" t="s">
        <v>40</v>
      </c>
      <c r="L1072" t="s">
        <v>67</v>
      </c>
      <c r="M1072" t="s">
        <v>96</v>
      </c>
      <c r="O1072" s="183">
        <f t="shared" si="130"/>
        <v>10</v>
      </c>
      <c r="P1072" s="183" t="str">
        <f t="shared" si="131"/>
        <v>*</v>
      </c>
      <c r="Q1072" s="183">
        <f t="shared" si="132"/>
        <v>0</v>
      </c>
      <c r="R1072" s="183" t="str">
        <f t="shared" si="133"/>
        <v>*</v>
      </c>
      <c r="S1072" s="183" t="str">
        <f t="shared" si="134"/>
        <v>*</v>
      </c>
      <c r="T1072" s="183" t="str">
        <f t="shared" si="135"/>
        <v>*</v>
      </c>
      <c r="U1072" s="183">
        <f t="shared" si="136"/>
        <v>10</v>
      </c>
    </row>
    <row r="1073" spans="1:21">
      <c r="A1073" s="183" t="str">
        <f t="shared" si="129"/>
        <v>西側ケース④越知町</v>
      </c>
      <c r="B1073" t="s">
        <v>30</v>
      </c>
      <c r="C1073">
        <v>6192.65</v>
      </c>
      <c r="D1073" s="160">
        <v>1.3915276870061963</v>
      </c>
      <c r="E1073" s="160">
        <v>0.15040585039639559</v>
      </c>
      <c r="F1073" s="160">
        <v>0</v>
      </c>
      <c r="G1073" s="160">
        <v>2.591045899209013E-2</v>
      </c>
      <c r="H1073" s="160">
        <v>0.27409213965780777</v>
      </c>
      <c r="I1073" s="160">
        <v>3.9458845715657298E-3</v>
      </c>
      <c r="J1073" s="160">
        <v>1.69547617022766</v>
      </c>
      <c r="K1073" t="s">
        <v>40</v>
      </c>
      <c r="L1073" t="s">
        <v>67</v>
      </c>
      <c r="M1073" t="s">
        <v>96</v>
      </c>
      <c r="O1073" s="183" t="str">
        <f t="shared" si="130"/>
        <v>*</v>
      </c>
      <c r="P1073" s="183" t="str">
        <f t="shared" si="131"/>
        <v>*</v>
      </c>
      <c r="Q1073" s="183">
        <f t="shared" si="132"/>
        <v>0</v>
      </c>
      <c r="R1073" s="183" t="str">
        <f t="shared" si="133"/>
        <v>*</v>
      </c>
      <c r="S1073" s="183" t="str">
        <f t="shared" si="134"/>
        <v>*</v>
      </c>
      <c r="T1073" s="183" t="str">
        <f t="shared" si="135"/>
        <v>*</v>
      </c>
      <c r="U1073" s="183" t="str">
        <f t="shared" si="136"/>
        <v>*</v>
      </c>
    </row>
    <row r="1074" spans="1:21">
      <c r="A1074" s="183" t="str">
        <f t="shared" si="129"/>
        <v>西側ケース④檮原町</v>
      </c>
      <c r="B1074" t="s">
        <v>31</v>
      </c>
      <c r="C1074">
        <v>3984</v>
      </c>
      <c r="D1074" s="160">
        <v>3.0042032421306645E-3</v>
      </c>
      <c r="E1074" s="160">
        <v>4.3253770041471878E-2</v>
      </c>
      <c r="F1074" s="160">
        <v>0</v>
      </c>
      <c r="G1074" s="160">
        <v>8.7689338509573786E-4</v>
      </c>
      <c r="H1074" s="160">
        <v>2.1483681688918479E-3</v>
      </c>
      <c r="I1074" s="160">
        <v>1.0961193727621525E-3</v>
      </c>
      <c r="J1074" s="160">
        <v>7.1255841688804026E-3</v>
      </c>
      <c r="K1074" t="s">
        <v>40</v>
      </c>
      <c r="L1074" t="s">
        <v>67</v>
      </c>
      <c r="M1074" t="s">
        <v>96</v>
      </c>
      <c r="O1074" s="183" t="str">
        <f t="shared" si="130"/>
        <v>*</v>
      </c>
      <c r="P1074" s="183" t="str">
        <f t="shared" si="131"/>
        <v>*</v>
      </c>
      <c r="Q1074" s="183">
        <f t="shared" si="132"/>
        <v>0</v>
      </c>
      <c r="R1074" s="183" t="str">
        <f t="shared" si="133"/>
        <v>*</v>
      </c>
      <c r="S1074" s="183" t="str">
        <f t="shared" si="134"/>
        <v>*</v>
      </c>
      <c r="T1074" s="183" t="str">
        <f t="shared" si="135"/>
        <v>*</v>
      </c>
      <c r="U1074" s="183" t="str">
        <f t="shared" si="136"/>
        <v>*</v>
      </c>
    </row>
    <row r="1075" spans="1:21">
      <c r="A1075" s="183" t="str">
        <f t="shared" si="129"/>
        <v>西側ケース④日高村</v>
      </c>
      <c r="B1075" t="s">
        <v>32</v>
      </c>
      <c r="C1075">
        <v>5197.3999999999996</v>
      </c>
      <c r="D1075" s="160">
        <v>1.0375521638907863</v>
      </c>
      <c r="E1075" s="160">
        <v>0.12342418446890036</v>
      </c>
      <c r="F1075" s="160">
        <v>0</v>
      </c>
      <c r="G1075" s="160">
        <v>6.6696124762632036E-2</v>
      </c>
      <c r="H1075" s="160">
        <v>8.1852320762387104E-3</v>
      </c>
      <c r="I1075" s="160">
        <v>3.275882664261774E-3</v>
      </c>
      <c r="J1075" s="160">
        <v>1.115709403393919</v>
      </c>
      <c r="K1075" t="s">
        <v>40</v>
      </c>
      <c r="L1075" t="s">
        <v>67</v>
      </c>
      <c r="M1075" t="s">
        <v>96</v>
      </c>
      <c r="O1075" s="183" t="str">
        <f t="shared" si="130"/>
        <v>*</v>
      </c>
      <c r="P1075" s="183" t="str">
        <f t="shared" si="131"/>
        <v>*</v>
      </c>
      <c r="Q1075" s="183">
        <f t="shared" si="132"/>
        <v>0</v>
      </c>
      <c r="R1075" s="183" t="str">
        <f t="shared" si="133"/>
        <v>*</v>
      </c>
      <c r="S1075" s="183" t="str">
        <f t="shared" si="134"/>
        <v>*</v>
      </c>
      <c r="T1075" s="183" t="str">
        <f t="shared" si="135"/>
        <v>*</v>
      </c>
      <c r="U1075" s="183" t="str">
        <f t="shared" si="136"/>
        <v>*</v>
      </c>
    </row>
    <row r="1076" spans="1:21">
      <c r="A1076" s="183" t="str">
        <f t="shared" si="129"/>
        <v>西側ケース④津野町</v>
      </c>
      <c r="B1076" t="s">
        <v>33</v>
      </c>
      <c r="C1076">
        <v>5948.75</v>
      </c>
      <c r="D1076" s="160">
        <v>5.9570629865867577</v>
      </c>
      <c r="E1076" s="160">
        <v>0.207078892196463</v>
      </c>
      <c r="F1076" s="160">
        <v>0</v>
      </c>
      <c r="G1076" s="160">
        <v>0.22052672266682113</v>
      </c>
      <c r="H1076" s="160">
        <v>8.4676580353965442E-2</v>
      </c>
      <c r="I1076" s="160">
        <v>3.6159884226331616E-3</v>
      </c>
      <c r="J1076" s="160">
        <v>6.2658822780301779</v>
      </c>
      <c r="K1076" t="s">
        <v>40</v>
      </c>
      <c r="L1076" t="s">
        <v>67</v>
      </c>
      <c r="M1076" t="s">
        <v>96</v>
      </c>
      <c r="O1076" s="183">
        <f t="shared" si="130"/>
        <v>10</v>
      </c>
      <c r="P1076" s="183" t="str">
        <f t="shared" si="131"/>
        <v>*</v>
      </c>
      <c r="Q1076" s="183">
        <f t="shared" si="132"/>
        <v>0</v>
      </c>
      <c r="R1076" s="183" t="str">
        <f t="shared" si="133"/>
        <v>*</v>
      </c>
      <c r="S1076" s="183" t="str">
        <f t="shared" si="134"/>
        <v>*</v>
      </c>
      <c r="T1076" s="183" t="str">
        <f t="shared" si="135"/>
        <v>*</v>
      </c>
      <c r="U1076" s="183">
        <f t="shared" si="136"/>
        <v>10</v>
      </c>
    </row>
    <row r="1077" spans="1:21">
      <c r="A1077" s="183" t="str">
        <f t="shared" si="129"/>
        <v>西側ケース④四万十町</v>
      </c>
      <c r="B1077" t="s">
        <v>34</v>
      </c>
      <c r="C1077">
        <v>18746.650000000001</v>
      </c>
      <c r="D1077" s="160">
        <v>27.387871600676679</v>
      </c>
      <c r="E1077" s="160">
        <v>3.1259728053292593</v>
      </c>
      <c r="F1077" s="160">
        <v>228.02939493534996</v>
      </c>
      <c r="G1077" s="160">
        <v>1.8851446439259432</v>
      </c>
      <c r="H1077" s="160">
        <v>0.38644675972420756</v>
      </c>
      <c r="I1077" s="160">
        <v>1.4080817842292174E-2</v>
      </c>
      <c r="J1077" s="160">
        <v>257.70293875751906</v>
      </c>
      <c r="K1077" t="s">
        <v>40</v>
      </c>
      <c r="L1077" t="s">
        <v>67</v>
      </c>
      <c r="M1077" t="s">
        <v>96</v>
      </c>
      <c r="O1077" s="183">
        <f t="shared" si="130"/>
        <v>30</v>
      </c>
      <c r="P1077" s="183" t="str">
        <f t="shared" si="131"/>
        <v>*</v>
      </c>
      <c r="Q1077" s="183">
        <f t="shared" si="132"/>
        <v>230</v>
      </c>
      <c r="R1077" s="183" t="str">
        <f t="shared" si="133"/>
        <v>*</v>
      </c>
      <c r="S1077" s="183" t="str">
        <f t="shared" si="134"/>
        <v>*</v>
      </c>
      <c r="T1077" s="183" t="str">
        <f t="shared" si="135"/>
        <v>*</v>
      </c>
      <c r="U1077" s="183">
        <f t="shared" si="136"/>
        <v>260</v>
      </c>
    </row>
    <row r="1078" spans="1:21">
      <c r="A1078" s="183" t="str">
        <f t="shared" si="129"/>
        <v>西側ケース④大月町</v>
      </c>
      <c r="B1078" t="s">
        <v>35</v>
      </c>
      <c r="C1078">
        <v>5516.5</v>
      </c>
      <c r="D1078" s="160">
        <v>19.853152650002947</v>
      </c>
      <c r="E1078" s="160">
        <v>0.15633009913729601</v>
      </c>
      <c r="F1078" s="160">
        <v>623.33948475608258</v>
      </c>
      <c r="G1078" s="160">
        <v>6.1284442579156585E-2</v>
      </c>
      <c r="H1078" s="160">
        <v>0.31742070561446456</v>
      </c>
      <c r="I1078" s="160">
        <v>3.4071143571894947E-3</v>
      </c>
      <c r="J1078" s="160">
        <v>643.57474966863629</v>
      </c>
      <c r="K1078" t="s">
        <v>40</v>
      </c>
      <c r="L1078" t="s">
        <v>67</v>
      </c>
      <c r="M1078" t="s">
        <v>96</v>
      </c>
      <c r="O1078" s="183">
        <f t="shared" si="130"/>
        <v>20</v>
      </c>
      <c r="P1078" s="183" t="str">
        <f t="shared" si="131"/>
        <v>*</v>
      </c>
      <c r="Q1078" s="183">
        <f t="shared" si="132"/>
        <v>620</v>
      </c>
      <c r="R1078" s="183" t="str">
        <f t="shared" si="133"/>
        <v>*</v>
      </c>
      <c r="S1078" s="183" t="str">
        <f t="shared" si="134"/>
        <v>*</v>
      </c>
      <c r="T1078" s="183" t="str">
        <f t="shared" si="135"/>
        <v>*</v>
      </c>
      <c r="U1078" s="183">
        <f t="shared" si="136"/>
        <v>640</v>
      </c>
    </row>
    <row r="1079" spans="1:21">
      <c r="A1079" s="183" t="str">
        <f t="shared" si="129"/>
        <v>西側ケース④三原村</v>
      </c>
      <c r="B1079" t="s">
        <v>36</v>
      </c>
      <c r="C1079">
        <v>1597.8</v>
      </c>
      <c r="D1079" s="160">
        <v>23.392226037065761</v>
      </c>
      <c r="E1079" s="160">
        <v>0.10457910861946061</v>
      </c>
      <c r="F1079" s="160">
        <v>0</v>
      </c>
      <c r="G1079" s="160">
        <v>5.4198959780732657E-2</v>
      </c>
      <c r="H1079" s="160">
        <v>0.33083046684210177</v>
      </c>
      <c r="I1079" s="160">
        <v>2.0501981011805466E-3</v>
      </c>
      <c r="J1079" s="160">
        <v>23.779305661789778</v>
      </c>
      <c r="K1079" t="s">
        <v>40</v>
      </c>
      <c r="L1079" t="s">
        <v>67</v>
      </c>
      <c r="M1079" t="s">
        <v>96</v>
      </c>
      <c r="O1079" s="183">
        <f t="shared" si="130"/>
        <v>20</v>
      </c>
      <c r="P1079" s="183" t="str">
        <f t="shared" si="131"/>
        <v>*</v>
      </c>
      <c r="Q1079" s="183">
        <f t="shared" si="132"/>
        <v>0</v>
      </c>
      <c r="R1079" s="183" t="str">
        <f t="shared" si="133"/>
        <v>*</v>
      </c>
      <c r="S1079" s="183" t="str">
        <f t="shared" si="134"/>
        <v>*</v>
      </c>
      <c r="T1079" s="183" t="str">
        <f t="shared" si="135"/>
        <v>*</v>
      </c>
      <c r="U1079" s="183">
        <f t="shared" si="136"/>
        <v>20</v>
      </c>
    </row>
    <row r="1080" spans="1:21">
      <c r="A1080" s="183" t="str">
        <f t="shared" si="129"/>
        <v>西側ケース④黒潮町</v>
      </c>
      <c r="B1080" t="s">
        <v>37</v>
      </c>
      <c r="C1080">
        <v>11552.849999999999</v>
      </c>
      <c r="D1080" s="160">
        <v>135.28364742823663</v>
      </c>
      <c r="E1080" s="160">
        <v>4.1131378766621136</v>
      </c>
      <c r="F1080" s="160">
        <v>1266.3930157081529</v>
      </c>
      <c r="G1080" s="160">
        <v>3.7680655294425551</v>
      </c>
      <c r="H1080" s="160">
        <v>13.181292638556631</v>
      </c>
      <c r="I1080" s="160">
        <v>2.7178679512510927E-2</v>
      </c>
      <c r="J1080" s="160">
        <v>1418.6531999839012</v>
      </c>
      <c r="K1080" t="s">
        <v>40</v>
      </c>
      <c r="L1080" t="s">
        <v>67</v>
      </c>
      <c r="M1080" t="s">
        <v>96</v>
      </c>
      <c r="O1080" s="183">
        <f t="shared" si="130"/>
        <v>140</v>
      </c>
      <c r="P1080" s="183" t="str">
        <f t="shared" si="131"/>
        <v>*</v>
      </c>
      <c r="Q1080" s="183">
        <f t="shared" si="132"/>
        <v>1300</v>
      </c>
      <c r="R1080" s="183" t="str">
        <f t="shared" si="133"/>
        <v>*</v>
      </c>
      <c r="S1080" s="183">
        <f t="shared" si="134"/>
        <v>10</v>
      </c>
      <c r="T1080" s="183" t="str">
        <f t="shared" si="135"/>
        <v>*</v>
      </c>
      <c r="U1080" s="183">
        <f t="shared" si="136"/>
        <v>1400</v>
      </c>
    </row>
    <row r="1081" spans="1:21">
      <c r="A1081" s="183" t="str">
        <f t="shared" si="129"/>
        <v>西側ケース④合計</v>
      </c>
      <c r="B1081" t="s">
        <v>84</v>
      </c>
      <c r="C1081">
        <v>763820.94999999984</v>
      </c>
      <c r="D1081" s="160">
        <v>1700.5552161757339</v>
      </c>
      <c r="E1081" s="160">
        <v>95.348935384392689</v>
      </c>
      <c r="F1081" s="160">
        <v>24066.394755664205</v>
      </c>
      <c r="G1081" s="160">
        <v>61.084188784102182</v>
      </c>
      <c r="H1081" s="160">
        <v>261.63348318751184</v>
      </c>
      <c r="I1081" s="160">
        <v>2.2467027787445524</v>
      </c>
      <c r="J1081" s="160">
        <v>26091.914346590293</v>
      </c>
      <c r="K1081" t="s">
        <v>40</v>
      </c>
      <c r="L1081" t="s">
        <v>67</v>
      </c>
      <c r="M1081" t="s">
        <v>96</v>
      </c>
      <c r="O1081" s="183">
        <f t="shared" si="130"/>
        <v>1700</v>
      </c>
      <c r="P1081" s="183">
        <f t="shared" si="131"/>
        <v>100</v>
      </c>
      <c r="Q1081" s="183">
        <f t="shared" si="132"/>
        <v>24000</v>
      </c>
      <c r="R1081" s="183">
        <f t="shared" si="133"/>
        <v>60</v>
      </c>
      <c r="S1081" s="183">
        <f t="shared" si="134"/>
        <v>260</v>
      </c>
      <c r="T1081" s="183" t="str">
        <f t="shared" si="135"/>
        <v>*</v>
      </c>
      <c r="U1081" s="183">
        <f t="shared" si="136"/>
        <v>26000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81"/>
  <sheetViews>
    <sheetView workbookViewId="0">
      <pane ySplit="2" topLeftCell="A234" activePane="bottomLeft" state="frozenSplit"/>
      <selection pane="bottomLeft" activeCell="C207" sqref="C207:J241"/>
    </sheetView>
  </sheetViews>
  <sheetFormatPr defaultRowHeight="13.5"/>
  <cols>
    <col min="1" max="1" width="7.125" style="183" bestFit="1" customWidth="1"/>
    <col min="14" max="14" width="5.125" style="183" bestFit="1" customWidth="1"/>
    <col min="15" max="21" width="9" style="183"/>
  </cols>
  <sheetData>
    <row r="1" spans="1:21" s="183" customFormat="1">
      <c r="A1" s="183">
        <v>1</v>
      </c>
      <c r="B1" s="183">
        <v>2</v>
      </c>
      <c r="C1" s="183">
        <v>3</v>
      </c>
      <c r="D1" s="183">
        <v>4</v>
      </c>
      <c r="E1" s="183">
        <v>5</v>
      </c>
      <c r="F1" s="183">
        <v>6</v>
      </c>
      <c r="G1" s="183">
        <v>7</v>
      </c>
      <c r="H1" s="183">
        <v>8</v>
      </c>
      <c r="I1" s="183">
        <v>9</v>
      </c>
      <c r="J1" s="183">
        <v>10</v>
      </c>
      <c r="K1" s="183">
        <v>11</v>
      </c>
      <c r="L1" s="183">
        <v>12</v>
      </c>
      <c r="M1" s="183">
        <v>13</v>
      </c>
      <c r="N1" s="183">
        <v>14</v>
      </c>
      <c r="O1" s="183">
        <v>15</v>
      </c>
      <c r="P1" s="183">
        <v>16</v>
      </c>
      <c r="Q1" s="183">
        <v>17</v>
      </c>
      <c r="R1" s="183">
        <v>18</v>
      </c>
      <c r="S1" s="183">
        <v>19</v>
      </c>
      <c r="T1" s="183">
        <v>20</v>
      </c>
      <c r="U1" s="183">
        <v>21</v>
      </c>
    </row>
    <row r="2" spans="1:21">
      <c r="B2" s="156" t="s">
        <v>73</v>
      </c>
      <c r="C2" s="156" t="s">
        <v>47</v>
      </c>
      <c r="D2" s="157" t="s">
        <v>0</v>
      </c>
      <c r="E2" s="158"/>
      <c r="F2" s="158" t="s">
        <v>69</v>
      </c>
      <c r="G2" s="158" t="s">
        <v>74</v>
      </c>
      <c r="H2" s="158" t="s">
        <v>75</v>
      </c>
      <c r="I2" s="158" t="s">
        <v>76</v>
      </c>
      <c r="J2" s="158" t="s">
        <v>1</v>
      </c>
      <c r="K2" s="158" t="s">
        <v>77</v>
      </c>
      <c r="L2" s="158" t="s">
        <v>78</v>
      </c>
      <c r="M2" s="158" t="s">
        <v>79</v>
      </c>
      <c r="N2" s="183" t="s">
        <v>81</v>
      </c>
      <c r="O2" s="183" t="s">
        <v>0</v>
      </c>
      <c r="P2" s="183" t="s">
        <v>116</v>
      </c>
      <c r="Q2" s="183" t="s">
        <v>69</v>
      </c>
      <c r="R2" s="183" t="s">
        <v>74</v>
      </c>
      <c r="S2" s="183" t="s">
        <v>75</v>
      </c>
      <c r="T2" s="183" t="s">
        <v>76</v>
      </c>
      <c r="U2" s="183" t="s">
        <v>1</v>
      </c>
    </row>
    <row r="3" spans="1:21">
      <c r="A3" s="183" t="str">
        <f>K3&amp;L3&amp;B3</f>
        <v>L1L1高知市</v>
      </c>
      <c r="B3" t="s">
        <v>4</v>
      </c>
      <c r="C3">
        <v>343393</v>
      </c>
      <c r="D3" s="160">
        <v>4877.9832020728581</v>
      </c>
      <c r="E3" s="160">
        <v>953.19071192316471</v>
      </c>
      <c r="F3" s="160">
        <v>577.7820956086033</v>
      </c>
      <c r="G3" s="160">
        <v>10.303924622145486</v>
      </c>
      <c r="H3" s="160">
        <v>44.845104085941387</v>
      </c>
      <c r="I3" s="160">
        <v>8.105707126533513E-3</v>
      </c>
      <c r="J3" s="160">
        <v>5510.922432096675</v>
      </c>
      <c r="K3" t="s">
        <v>82</v>
      </c>
      <c r="L3" t="s">
        <v>82</v>
      </c>
      <c r="M3" t="s">
        <v>83</v>
      </c>
      <c r="O3" s="183">
        <f>IF(D3&gt;10000,ROUND(D3,-3),IF(D3&gt;1000,ROUND(D3,-2),IF(D3&gt;=5,IF(D3&lt;10,ROUND(D3,-1),ROUND(D3,-1)),IF(D3=0,0,"*"))))</f>
        <v>4900</v>
      </c>
      <c r="P3" s="183">
        <f t="shared" ref="P3:U18" si="0">IF(E3&gt;10000,ROUND(E3,-3),IF(E3&gt;1000,ROUND(E3,-2),IF(E3&gt;=5,IF(E3&lt;10,ROUND(E3,-1),ROUND(E3,-1)),IF(E3=0,0,"*"))))</f>
        <v>950</v>
      </c>
      <c r="Q3" s="183">
        <f t="shared" si="0"/>
        <v>580</v>
      </c>
      <c r="R3" s="183">
        <f t="shared" si="0"/>
        <v>10</v>
      </c>
      <c r="S3" s="183">
        <f t="shared" si="0"/>
        <v>40</v>
      </c>
      <c r="T3" s="183" t="str">
        <f t="shared" si="0"/>
        <v>*</v>
      </c>
      <c r="U3" s="183">
        <f t="shared" si="0"/>
        <v>5500</v>
      </c>
    </row>
    <row r="4" spans="1:21">
      <c r="A4" s="183" t="str">
        <f t="shared" ref="A4:A67" si="1">K4&amp;L4&amp;B4</f>
        <v>L1L1室戸市</v>
      </c>
      <c r="B4" t="s">
        <v>5</v>
      </c>
      <c r="C4">
        <v>15210</v>
      </c>
      <c r="D4" s="160">
        <v>512.4066230602009</v>
      </c>
      <c r="E4" s="160">
        <v>24.126793441286466</v>
      </c>
      <c r="F4" s="160">
        <v>93.9868416468329</v>
      </c>
      <c r="G4" s="160">
        <v>1.0143656113235626</v>
      </c>
      <c r="H4" s="160">
        <v>1.7718512606587109</v>
      </c>
      <c r="I4" s="160">
        <v>1.8677330502757999E-4</v>
      </c>
      <c r="J4" s="160">
        <v>609.17986835232114</v>
      </c>
      <c r="K4" t="s">
        <v>82</v>
      </c>
      <c r="L4" t="s">
        <v>82</v>
      </c>
      <c r="M4" t="s">
        <v>83</v>
      </c>
      <c r="O4" s="183">
        <f t="shared" ref="O4:U53" si="2">IF(D4&gt;10000,ROUND(D4,-3),IF(D4&gt;1000,ROUND(D4,-2),IF(D4&gt;=5,IF(D4&lt;10,ROUND(D4,-1),ROUND(D4,-1)),IF(D4=0,0,"*"))))</f>
        <v>510</v>
      </c>
      <c r="P4" s="183">
        <f t="shared" si="0"/>
        <v>20</v>
      </c>
      <c r="Q4" s="183">
        <f t="shared" si="0"/>
        <v>90</v>
      </c>
      <c r="R4" s="183" t="str">
        <f t="shared" si="0"/>
        <v>*</v>
      </c>
      <c r="S4" s="183" t="str">
        <f t="shared" si="0"/>
        <v>*</v>
      </c>
      <c r="T4" s="183" t="str">
        <f t="shared" si="0"/>
        <v>*</v>
      </c>
      <c r="U4" s="183">
        <f t="shared" si="0"/>
        <v>610</v>
      </c>
    </row>
    <row r="5" spans="1:21">
      <c r="A5" s="183" t="str">
        <f t="shared" si="1"/>
        <v>L1L1安芸市</v>
      </c>
      <c r="B5" t="s">
        <v>6</v>
      </c>
      <c r="C5">
        <v>19547</v>
      </c>
      <c r="D5" s="160">
        <v>382.61770258510501</v>
      </c>
      <c r="E5" s="160">
        <v>25.274378043374607</v>
      </c>
      <c r="F5" s="160">
        <v>101.61121112525187</v>
      </c>
      <c r="G5" s="160">
        <v>0.18026743663522451</v>
      </c>
      <c r="H5" s="160">
        <v>5.3122372529345574</v>
      </c>
      <c r="I5" s="160">
        <v>2.5130064022037361E-4</v>
      </c>
      <c r="J5" s="160">
        <v>489.72166970056691</v>
      </c>
      <c r="K5" t="s">
        <v>82</v>
      </c>
      <c r="L5" t="s">
        <v>82</v>
      </c>
      <c r="M5" t="s">
        <v>83</v>
      </c>
      <c r="O5" s="183">
        <f t="shared" si="2"/>
        <v>380</v>
      </c>
      <c r="P5" s="183">
        <f t="shared" si="0"/>
        <v>30</v>
      </c>
      <c r="Q5" s="183">
        <f t="shared" si="0"/>
        <v>100</v>
      </c>
      <c r="R5" s="183" t="str">
        <f t="shared" si="0"/>
        <v>*</v>
      </c>
      <c r="S5" s="183">
        <f t="shared" si="0"/>
        <v>10</v>
      </c>
      <c r="T5" s="183" t="str">
        <f t="shared" si="0"/>
        <v>*</v>
      </c>
      <c r="U5" s="183">
        <f t="shared" si="0"/>
        <v>490</v>
      </c>
    </row>
    <row r="6" spans="1:21">
      <c r="A6" s="183" t="str">
        <f t="shared" si="1"/>
        <v>L1L1南国市</v>
      </c>
      <c r="B6" t="s">
        <v>7</v>
      </c>
      <c r="C6">
        <v>49472</v>
      </c>
      <c r="D6" s="160">
        <v>931.27296898953148</v>
      </c>
      <c r="E6" s="160">
        <v>73.103288033929644</v>
      </c>
      <c r="F6" s="160">
        <v>27.314601326554246</v>
      </c>
      <c r="G6" s="160">
        <v>0.30707404992664811</v>
      </c>
      <c r="H6" s="160">
        <v>2.0603326626080185</v>
      </c>
      <c r="I6" s="160">
        <v>8.2336228603449417E-4</v>
      </c>
      <c r="J6" s="160">
        <v>960.95580039090646</v>
      </c>
      <c r="K6" t="s">
        <v>82</v>
      </c>
      <c r="L6" t="s">
        <v>82</v>
      </c>
      <c r="M6" t="s">
        <v>83</v>
      </c>
      <c r="O6" s="183">
        <f t="shared" si="2"/>
        <v>930</v>
      </c>
      <c r="P6" s="183">
        <f t="shared" si="0"/>
        <v>70</v>
      </c>
      <c r="Q6" s="183">
        <f t="shared" si="0"/>
        <v>30</v>
      </c>
      <c r="R6" s="183" t="str">
        <f t="shared" si="0"/>
        <v>*</v>
      </c>
      <c r="S6" s="183" t="str">
        <f t="shared" si="0"/>
        <v>*</v>
      </c>
      <c r="T6" s="183" t="str">
        <f t="shared" si="0"/>
        <v>*</v>
      </c>
      <c r="U6" s="183">
        <f t="shared" si="0"/>
        <v>960</v>
      </c>
    </row>
    <row r="7" spans="1:21">
      <c r="A7" s="183" t="str">
        <f t="shared" si="1"/>
        <v>L1L1土佐市</v>
      </c>
      <c r="B7" t="s">
        <v>8</v>
      </c>
      <c r="C7">
        <v>28686</v>
      </c>
      <c r="D7" s="160">
        <v>401.39170023205122</v>
      </c>
      <c r="E7" s="160">
        <v>34.073107197562592</v>
      </c>
      <c r="F7" s="160">
        <v>69.665001726561286</v>
      </c>
      <c r="G7" s="160">
        <v>1.1577443877632616</v>
      </c>
      <c r="H7" s="160">
        <v>8.3671835142053452E-2</v>
      </c>
      <c r="I7" s="160">
        <v>2.5023462843489603E-4</v>
      </c>
      <c r="J7" s="160">
        <v>472.29836841614627</v>
      </c>
      <c r="K7" t="s">
        <v>82</v>
      </c>
      <c r="L7" t="s">
        <v>82</v>
      </c>
      <c r="M7" t="s">
        <v>83</v>
      </c>
      <c r="O7" s="183">
        <f t="shared" si="2"/>
        <v>400</v>
      </c>
      <c r="P7" s="183">
        <f t="shared" si="0"/>
        <v>30</v>
      </c>
      <c r="Q7" s="183">
        <f t="shared" si="0"/>
        <v>70</v>
      </c>
      <c r="R7" s="183" t="str">
        <f t="shared" si="0"/>
        <v>*</v>
      </c>
      <c r="S7" s="183" t="str">
        <f t="shared" si="0"/>
        <v>*</v>
      </c>
      <c r="T7" s="183" t="str">
        <f t="shared" si="0"/>
        <v>*</v>
      </c>
      <c r="U7" s="183">
        <f t="shared" si="0"/>
        <v>470</v>
      </c>
    </row>
    <row r="8" spans="1:21">
      <c r="A8" s="183" t="str">
        <f t="shared" si="1"/>
        <v>L1L1須崎市</v>
      </c>
      <c r="B8" t="s">
        <v>9</v>
      </c>
      <c r="C8">
        <v>24698</v>
      </c>
      <c r="D8" s="160">
        <v>270.81371798992359</v>
      </c>
      <c r="E8" s="160">
        <v>24.863500632382898</v>
      </c>
      <c r="F8" s="160">
        <v>193.25652033661581</v>
      </c>
      <c r="G8" s="160">
        <v>0.58171740463662991</v>
      </c>
      <c r="H8" s="160">
        <v>6.8596257316574505</v>
      </c>
      <c r="I8" s="160">
        <v>1.1680232932857579E-4</v>
      </c>
      <c r="J8" s="160">
        <v>471.51169826516281</v>
      </c>
      <c r="K8" t="s">
        <v>82</v>
      </c>
      <c r="L8" t="s">
        <v>82</v>
      </c>
      <c r="M8" t="s">
        <v>83</v>
      </c>
      <c r="O8" s="183">
        <f t="shared" si="2"/>
        <v>270</v>
      </c>
      <c r="P8" s="183">
        <f t="shared" si="0"/>
        <v>20</v>
      </c>
      <c r="Q8" s="183">
        <f t="shared" si="0"/>
        <v>190</v>
      </c>
      <c r="R8" s="183" t="str">
        <f t="shared" si="0"/>
        <v>*</v>
      </c>
      <c r="S8" s="183">
        <f t="shared" si="0"/>
        <v>10</v>
      </c>
      <c r="T8" s="183" t="str">
        <f t="shared" si="0"/>
        <v>*</v>
      </c>
      <c r="U8" s="183">
        <f t="shared" si="0"/>
        <v>470</v>
      </c>
    </row>
    <row r="9" spans="1:21">
      <c r="A9" s="183" t="str">
        <f t="shared" si="1"/>
        <v>L1L1宿毛市</v>
      </c>
      <c r="B9" t="s">
        <v>10</v>
      </c>
      <c r="C9">
        <v>22610</v>
      </c>
      <c r="D9" s="160">
        <v>154.11221753714275</v>
      </c>
      <c r="E9" s="160">
        <v>20.588367344124201</v>
      </c>
      <c r="F9" s="160">
        <v>149.35938239396378</v>
      </c>
      <c r="G9" s="160">
        <v>0.30852742879822442</v>
      </c>
      <c r="H9" s="160">
        <v>2.5455975500239152</v>
      </c>
      <c r="I9" s="160">
        <v>6.6472308870392136E-5</v>
      </c>
      <c r="J9" s="160">
        <v>306.32579138223753</v>
      </c>
      <c r="K9" t="s">
        <v>82</v>
      </c>
      <c r="L9" t="s">
        <v>82</v>
      </c>
      <c r="M9" t="s">
        <v>83</v>
      </c>
      <c r="O9" s="183">
        <f t="shared" si="2"/>
        <v>150</v>
      </c>
      <c r="P9" s="183">
        <f t="shared" si="0"/>
        <v>20</v>
      </c>
      <c r="Q9" s="183">
        <f t="shared" si="0"/>
        <v>150</v>
      </c>
      <c r="R9" s="183" t="str">
        <f t="shared" si="0"/>
        <v>*</v>
      </c>
      <c r="S9" s="183" t="str">
        <f t="shared" si="0"/>
        <v>*</v>
      </c>
      <c r="T9" s="183" t="str">
        <f t="shared" si="0"/>
        <v>*</v>
      </c>
      <c r="U9" s="183">
        <f t="shared" si="0"/>
        <v>310</v>
      </c>
    </row>
    <row r="10" spans="1:21">
      <c r="A10" s="183" t="str">
        <f t="shared" si="1"/>
        <v>L1L1土佐清水市</v>
      </c>
      <c r="B10" t="s">
        <v>11</v>
      </c>
      <c r="C10">
        <v>16029</v>
      </c>
      <c r="D10" s="160">
        <v>542.87587980755927</v>
      </c>
      <c r="E10" s="160">
        <v>36.247522896705249</v>
      </c>
      <c r="F10" s="160">
        <v>180.56294587289983</v>
      </c>
      <c r="G10" s="160">
        <v>1.8559463825901763</v>
      </c>
      <c r="H10" s="160">
        <v>2.1236323828892889</v>
      </c>
      <c r="I10" s="160">
        <v>2.048472641895891E-4</v>
      </c>
      <c r="J10" s="160">
        <v>727.41860929320273</v>
      </c>
      <c r="K10" t="s">
        <v>82</v>
      </c>
      <c r="L10" t="s">
        <v>82</v>
      </c>
      <c r="M10" t="s">
        <v>83</v>
      </c>
      <c r="O10" s="183">
        <f t="shared" si="2"/>
        <v>540</v>
      </c>
      <c r="P10" s="183">
        <f t="shared" si="0"/>
        <v>40</v>
      </c>
      <c r="Q10" s="183">
        <f t="shared" si="0"/>
        <v>180</v>
      </c>
      <c r="R10" s="183" t="str">
        <f t="shared" si="0"/>
        <v>*</v>
      </c>
      <c r="S10" s="183" t="str">
        <f t="shared" si="0"/>
        <v>*</v>
      </c>
      <c r="T10" s="183" t="str">
        <f t="shared" si="0"/>
        <v>*</v>
      </c>
      <c r="U10" s="183">
        <f t="shared" si="0"/>
        <v>730</v>
      </c>
    </row>
    <row r="11" spans="1:21">
      <c r="A11" s="183" t="str">
        <f t="shared" si="1"/>
        <v>L1L1四万十市</v>
      </c>
      <c r="B11" t="s">
        <v>12</v>
      </c>
      <c r="C11">
        <v>35933</v>
      </c>
      <c r="D11" s="160">
        <v>1114.36655825199</v>
      </c>
      <c r="E11" s="160">
        <v>120.70773779347843</v>
      </c>
      <c r="F11" s="160">
        <v>23.002460213400294</v>
      </c>
      <c r="G11" s="160">
        <v>4.3417643178881349</v>
      </c>
      <c r="H11" s="160">
        <v>3.2605212333599947</v>
      </c>
      <c r="I11" s="160">
        <v>2.8509829643407505E-4</v>
      </c>
      <c r="J11" s="160">
        <v>1144.9715891149349</v>
      </c>
      <c r="K11" t="s">
        <v>82</v>
      </c>
      <c r="L11" t="s">
        <v>82</v>
      </c>
      <c r="M11" t="s">
        <v>83</v>
      </c>
      <c r="O11" s="183">
        <f t="shared" si="2"/>
        <v>1100</v>
      </c>
      <c r="P11" s="183">
        <f t="shared" si="0"/>
        <v>120</v>
      </c>
      <c r="Q11" s="183">
        <f t="shared" si="0"/>
        <v>20</v>
      </c>
      <c r="R11" s="183" t="str">
        <f t="shared" si="0"/>
        <v>*</v>
      </c>
      <c r="S11" s="183" t="str">
        <f t="shared" si="0"/>
        <v>*</v>
      </c>
      <c r="T11" s="183" t="str">
        <f t="shared" si="0"/>
        <v>*</v>
      </c>
      <c r="U11" s="183">
        <f t="shared" si="0"/>
        <v>1100</v>
      </c>
    </row>
    <row r="12" spans="1:21">
      <c r="A12" s="183" t="str">
        <f t="shared" si="1"/>
        <v>L1L1香南市</v>
      </c>
      <c r="B12" t="s">
        <v>13</v>
      </c>
      <c r="C12">
        <v>33830</v>
      </c>
      <c r="D12" s="160">
        <v>558.23276131278533</v>
      </c>
      <c r="E12" s="160">
        <v>42.930857177032756</v>
      </c>
      <c r="F12" s="160">
        <v>48.98074262354185</v>
      </c>
      <c r="G12" s="160">
        <v>0.2152877071464096</v>
      </c>
      <c r="H12" s="160">
        <v>0.84593474256481427</v>
      </c>
      <c r="I12" s="160">
        <v>3.6948693640004776E-4</v>
      </c>
      <c r="J12" s="160">
        <v>608.27509587297482</v>
      </c>
      <c r="K12" t="s">
        <v>82</v>
      </c>
      <c r="L12" t="s">
        <v>82</v>
      </c>
      <c r="M12" t="s">
        <v>83</v>
      </c>
      <c r="O12" s="183">
        <f t="shared" si="2"/>
        <v>560</v>
      </c>
      <c r="P12" s="183">
        <f t="shared" si="0"/>
        <v>40</v>
      </c>
      <c r="Q12" s="183">
        <f t="shared" si="0"/>
        <v>50</v>
      </c>
      <c r="R12" s="183" t="str">
        <f t="shared" si="0"/>
        <v>*</v>
      </c>
      <c r="S12" s="183" t="str">
        <f t="shared" si="0"/>
        <v>*</v>
      </c>
      <c r="T12" s="183" t="str">
        <f t="shared" si="0"/>
        <v>*</v>
      </c>
      <c r="U12" s="183">
        <f t="shared" si="0"/>
        <v>610</v>
      </c>
    </row>
    <row r="13" spans="1:21">
      <c r="A13" s="183" t="str">
        <f t="shared" si="1"/>
        <v>L1L1香美市</v>
      </c>
      <c r="B13" t="s">
        <v>14</v>
      </c>
      <c r="C13">
        <v>28766</v>
      </c>
      <c r="D13" s="160">
        <v>288.64949892655528</v>
      </c>
      <c r="E13" s="160">
        <v>20.090941795458949</v>
      </c>
      <c r="F13" s="160">
        <v>0</v>
      </c>
      <c r="G13" s="160">
        <v>0.13718579158891356</v>
      </c>
      <c r="H13" s="160">
        <v>5.1047588359262672</v>
      </c>
      <c r="I13" s="160">
        <v>1.2705076132188382E-4</v>
      </c>
      <c r="J13" s="160">
        <v>293.89157060483177</v>
      </c>
      <c r="K13" t="s">
        <v>82</v>
      </c>
      <c r="L13" t="s">
        <v>82</v>
      </c>
      <c r="M13" t="s">
        <v>83</v>
      </c>
      <c r="O13" s="183">
        <f t="shared" si="2"/>
        <v>290</v>
      </c>
      <c r="P13" s="183">
        <f t="shared" si="0"/>
        <v>20</v>
      </c>
      <c r="Q13" s="183">
        <f t="shared" si="0"/>
        <v>0</v>
      </c>
      <c r="R13" s="183" t="str">
        <f t="shared" si="0"/>
        <v>*</v>
      </c>
      <c r="S13" s="183">
        <f t="shared" si="0"/>
        <v>10</v>
      </c>
      <c r="T13" s="183" t="str">
        <f t="shared" si="0"/>
        <v>*</v>
      </c>
      <c r="U13" s="183">
        <f t="shared" si="0"/>
        <v>290</v>
      </c>
    </row>
    <row r="14" spans="1:21">
      <c r="A14" s="183" t="str">
        <f t="shared" si="1"/>
        <v>L1L1東洋町</v>
      </c>
      <c r="B14" t="s">
        <v>15</v>
      </c>
      <c r="C14">
        <v>2947</v>
      </c>
      <c r="D14" s="160">
        <v>63.584801534396533</v>
      </c>
      <c r="E14" s="160">
        <v>3.3012549635760333</v>
      </c>
      <c r="F14" s="160">
        <v>78.300938441526824</v>
      </c>
      <c r="G14" s="160">
        <v>7.9111295856325189E-2</v>
      </c>
      <c r="H14" s="160">
        <v>1.7609161118752947</v>
      </c>
      <c r="I14" s="160">
        <v>2.954546461861889E-5</v>
      </c>
      <c r="J14" s="160">
        <v>143.72579692911961</v>
      </c>
      <c r="K14" t="s">
        <v>82</v>
      </c>
      <c r="L14" t="s">
        <v>82</v>
      </c>
      <c r="M14" t="s">
        <v>83</v>
      </c>
      <c r="O14" s="183">
        <f t="shared" si="2"/>
        <v>60</v>
      </c>
      <c r="P14" s="183" t="str">
        <f t="shared" si="0"/>
        <v>*</v>
      </c>
      <c r="Q14" s="183">
        <f t="shared" si="0"/>
        <v>80</v>
      </c>
      <c r="R14" s="183" t="str">
        <f t="shared" si="0"/>
        <v>*</v>
      </c>
      <c r="S14" s="183" t="str">
        <f t="shared" si="0"/>
        <v>*</v>
      </c>
      <c r="T14" s="183" t="str">
        <f t="shared" si="0"/>
        <v>*</v>
      </c>
      <c r="U14" s="183">
        <f t="shared" si="0"/>
        <v>140</v>
      </c>
    </row>
    <row r="15" spans="1:21">
      <c r="A15" s="183" t="str">
        <f t="shared" si="1"/>
        <v>L1L1奈半利町</v>
      </c>
      <c r="B15" t="s">
        <v>16</v>
      </c>
      <c r="C15">
        <v>3542</v>
      </c>
      <c r="D15" s="160">
        <v>83.413542357263779</v>
      </c>
      <c r="E15" s="160">
        <v>5.5306925053861926</v>
      </c>
      <c r="F15" s="160">
        <v>1.0828937946278807</v>
      </c>
      <c r="G15" s="160">
        <v>3.4250386973306221E-2</v>
      </c>
      <c r="H15" s="160">
        <v>2.2826650830499662</v>
      </c>
      <c r="I15" s="160">
        <v>3.403533792852057E-5</v>
      </c>
      <c r="J15" s="160">
        <v>86.813385657252866</v>
      </c>
      <c r="K15" t="s">
        <v>82</v>
      </c>
      <c r="L15" t="s">
        <v>82</v>
      </c>
      <c r="M15" t="s">
        <v>83</v>
      </c>
      <c r="O15" s="183">
        <f t="shared" si="2"/>
        <v>80</v>
      </c>
      <c r="P15" s="183">
        <f t="shared" si="0"/>
        <v>10</v>
      </c>
      <c r="Q15" s="183" t="str">
        <f t="shared" si="0"/>
        <v>*</v>
      </c>
      <c r="R15" s="183" t="str">
        <f t="shared" si="0"/>
        <v>*</v>
      </c>
      <c r="S15" s="183" t="str">
        <f t="shared" si="0"/>
        <v>*</v>
      </c>
      <c r="T15" s="183" t="str">
        <f t="shared" si="0"/>
        <v>*</v>
      </c>
      <c r="U15" s="183">
        <f t="shared" si="0"/>
        <v>90</v>
      </c>
    </row>
    <row r="16" spans="1:21">
      <c r="A16" s="183" t="str">
        <f t="shared" si="1"/>
        <v>L1L1田野町</v>
      </c>
      <c r="B16" t="s">
        <v>17</v>
      </c>
      <c r="C16">
        <v>2932</v>
      </c>
      <c r="D16" s="160">
        <v>132.28790093088961</v>
      </c>
      <c r="E16" s="160">
        <v>4.9339440776504269</v>
      </c>
      <c r="F16" s="160">
        <v>0</v>
      </c>
      <c r="G16" s="160">
        <v>3.2067720672266785E-2</v>
      </c>
      <c r="H16" s="160">
        <v>1.6326144231195668E-2</v>
      </c>
      <c r="I16" s="160">
        <v>2.0355224638528901E-4</v>
      </c>
      <c r="J16" s="160">
        <v>132.33649834803944</v>
      </c>
      <c r="K16" t="s">
        <v>82</v>
      </c>
      <c r="L16" t="s">
        <v>82</v>
      </c>
      <c r="M16" t="s">
        <v>83</v>
      </c>
      <c r="O16" s="183">
        <f t="shared" si="2"/>
        <v>130</v>
      </c>
      <c r="P16" s="183" t="str">
        <f t="shared" si="0"/>
        <v>*</v>
      </c>
      <c r="Q16" s="183">
        <f t="shared" si="0"/>
        <v>0</v>
      </c>
      <c r="R16" s="183" t="str">
        <f t="shared" si="0"/>
        <v>*</v>
      </c>
      <c r="S16" s="183" t="str">
        <f t="shared" si="0"/>
        <v>*</v>
      </c>
      <c r="T16" s="183" t="str">
        <f t="shared" si="0"/>
        <v>*</v>
      </c>
      <c r="U16" s="183">
        <f t="shared" si="0"/>
        <v>130</v>
      </c>
    </row>
    <row r="17" spans="1:21">
      <c r="A17" s="183" t="str">
        <f t="shared" si="1"/>
        <v>L1L1安田町</v>
      </c>
      <c r="B17" t="s">
        <v>18</v>
      </c>
      <c r="C17">
        <v>2970</v>
      </c>
      <c r="D17" s="160">
        <v>115.17949800761946</v>
      </c>
      <c r="E17" s="160">
        <v>5.2070666379660278</v>
      </c>
      <c r="F17" s="160">
        <v>10.533426148960901</v>
      </c>
      <c r="G17" s="160">
        <v>0.30615443924565033</v>
      </c>
      <c r="H17" s="160">
        <v>1.1160829349456889</v>
      </c>
      <c r="I17" s="160">
        <v>4.210627856639187E-5</v>
      </c>
      <c r="J17" s="160">
        <v>127.13520363705027</v>
      </c>
      <c r="K17" t="s">
        <v>82</v>
      </c>
      <c r="L17" t="s">
        <v>82</v>
      </c>
      <c r="M17" t="s">
        <v>83</v>
      </c>
      <c r="O17" s="183">
        <f t="shared" si="2"/>
        <v>120</v>
      </c>
      <c r="P17" s="183">
        <f t="shared" si="0"/>
        <v>10</v>
      </c>
      <c r="Q17" s="183">
        <f t="shared" si="0"/>
        <v>10</v>
      </c>
      <c r="R17" s="183" t="str">
        <f t="shared" si="0"/>
        <v>*</v>
      </c>
      <c r="S17" s="183" t="str">
        <f t="shared" si="0"/>
        <v>*</v>
      </c>
      <c r="T17" s="183" t="str">
        <f t="shared" si="0"/>
        <v>*</v>
      </c>
      <c r="U17" s="183">
        <f t="shared" si="0"/>
        <v>130</v>
      </c>
    </row>
    <row r="18" spans="1:21">
      <c r="A18" s="183" t="str">
        <f t="shared" si="1"/>
        <v>L1L1北川村</v>
      </c>
      <c r="B18" t="s">
        <v>19</v>
      </c>
      <c r="C18">
        <v>1367</v>
      </c>
      <c r="D18" s="160">
        <v>30.141385712289988</v>
      </c>
      <c r="E18" s="160">
        <v>1.3219949331379992</v>
      </c>
      <c r="F18" s="160">
        <v>0</v>
      </c>
      <c r="G18" s="160">
        <v>4.7834131359581526E-2</v>
      </c>
      <c r="H18" s="160">
        <v>0.12596593268620371</v>
      </c>
      <c r="I18" s="160">
        <v>3.2188595375792925E-6</v>
      </c>
      <c r="J18" s="160">
        <v>30.31518899519531</v>
      </c>
      <c r="K18" t="s">
        <v>82</v>
      </c>
      <c r="L18" t="s">
        <v>82</v>
      </c>
      <c r="M18" t="s">
        <v>83</v>
      </c>
      <c r="O18" s="183">
        <f t="shared" si="2"/>
        <v>30</v>
      </c>
      <c r="P18" s="183" t="str">
        <f t="shared" si="0"/>
        <v>*</v>
      </c>
      <c r="Q18" s="183">
        <f t="shared" si="0"/>
        <v>0</v>
      </c>
      <c r="R18" s="183" t="str">
        <f t="shared" si="0"/>
        <v>*</v>
      </c>
      <c r="S18" s="183" t="str">
        <f t="shared" si="0"/>
        <v>*</v>
      </c>
      <c r="T18" s="183" t="str">
        <f t="shared" si="0"/>
        <v>*</v>
      </c>
      <c r="U18" s="183">
        <f t="shared" si="0"/>
        <v>30</v>
      </c>
    </row>
    <row r="19" spans="1:21">
      <c r="A19" s="183" t="str">
        <f t="shared" si="1"/>
        <v>L1L1馬路村</v>
      </c>
      <c r="B19" t="s">
        <v>20</v>
      </c>
      <c r="C19">
        <v>1013</v>
      </c>
      <c r="D19" s="160">
        <v>10.531585739650883</v>
      </c>
      <c r="E19" s="160">
        <v>0.87353688395247575</v>
      </c>
      <c r="F19" s="160">
        <v>0</v>
      </c>
      <c r="G19" s="160">
        <v>1.59686589072171E-2</v>
      </c>
      <c r="H19" s="160">
        <v>1.2878322711612378E-3</v>
      </c>
      <c r="I19" s="160">
        <v>1.7557659379607526E-6</v>
      </c>
      <c r="J19" s="160">
        <v>10.5488439865952</v>
      </c>
      <c r="K19" t="s">
        <v>82</v>
      </c>
      <c r="L19" t="s">
        <v>82</v>
      </c>
      <c r="M19" t="s">
        <v>83</v>
      </c>
      <c r="O19" s="183">
        <f t="shared" si="2"/>
        <v>10</v>
      </c>
      <c r="P19" s="183" t="str">
        <f t="shared" si="2"/>
        <v>*</v>
      </c>
      <c r="Q19" s="183">
        <f t="shared" si="2"/>
        <v>0</v>
      </c>
      <c r="R19" s="183" t="str">
        <f t="shared" si="2"/>
        <v>*</v>
      </c>
      <c r="S19" s="183" t="str">
        <f t="shared" si="2"/>
        <v>*</v>
      </c>
      <c r="T19" s="183" t="str">
        <f t="shared" si="2"/>
        <v>*</v>
      </c>
      <c r="U19" s="183">
        <f t="shared" si="2"/>
        <v>10</v>
      </c>
    </row>
    <row r="20" spans="1:21">
      <c r="A20" s="183" t="str">
        <f t="shared" si="1"/>
        <v>L1L1芸西村</v>
      </c>
      <c r="B20" t="s">
        <v>21</v>
      </c>
      <c r="C20">
        <v>4048</v>
      </c>
      <c r="D20" s="160">
        <v>21.757342625694072</v>
      </c>
      <c r="E20" s="160">
        <v>3.5393648156717985</v>
      </c>
      <c r="F20" s="160">
        <v>0</v>
      </c>
      <c r="G20" s="160">
        <v>4.8804908970288153E-3</v>
      </c>
      <c r="H20" s="160">
        <v>3.0551082014522333E-3</v>
      </c>
      <c r="I20" s="160">
        <v>3.8749318081921064E-5</v>
      </c>
      <c r="J20" s="160">
        <v>21.765316974110636</v>
      </c>
      <c r="K20" t="s">
        <v>82</v>
      </c>
      <c r="L20" t="s">
        <v>82</v>
      </c>
      <c r="M20" t="s">
        <v>83</v>
      </c>
      <c r="O20" s="183">
        <f t="shared" si="2"/>
        <v>20</v>
      </c>
      <c r="P20" s="183" t="str">
        <f t="shared" si="2"/>
        <v>*</v>
      </c>
      <c r="Q20" s="183">
        <f t="shared" si="2"/>
        <v>0</v>
      </c>
      <c r="R20" s="183" t="str">
        <f t="shared" si="2"/>
        <v>*</v>
      </c>
      <c r="S20" s="183" t="str">
        <f t="shared" si="2"/>
        <v>*</v>
      </c>
      <c r="T20" s="183" t="str">
        <f t="shared" si="2"/>
        <v>*</v>
      </c>
      <c r="U20" s="183">
        <f t="shared" si="2"/>
        <v>20</v>
      </c>
    </row>
    <row r="21" spans="1:21">
      <c r="A21" s="183" t="str">
        <f t="shared" si="1"/>
        <v>L1L1本山町</v>
      </c>
      <c r="B21" t="s">
        <v>22</v>
      </c>
      <c r="C21">
        <v>4103</v>
      </c>
      <c r="D21" s="160">
        <v>3.3445126713757438</v>
      </c>
      <c r="E21" s="160">
        <v>1.4267392217453918</v>
      </c>
      <c r="F21" s="160">
        <v>0</v>
      </c>
      <c r="G21" s="160">
        <v>1.6170180618075941E-44</v>
      </c>
      <c r="H21" s="160">
        <v>1.7989087157778043E-3</v>
      </c>
      <c r="I21" s="160">
        <v>9.2218568917828578E-8</v>
      </c>
      <c r="J21" s="160">
        <v>3.3463116723100903</v>
      </c>
      <c r="K21" t="s">
        <v>82</v>
      </c>
      <c r="L21" t="s">
        <v>82</v>
      </c>
      <c r="M21" t="s">
        <v>83</v>
      </c>
      <c r="O21" s="183" t="str">
        <f t="shared" si="2"/>
        <v>*</v>
      </c>
      <c r="P21" s="183" t="str">
        <f t="shared" si="2"/>
        <v>*</v>
      </c>
      <c r="Q21" s="183">
        <f t="shared" si="2"/>
        <v>0</v>
      </c>
      <c r="R21" s="183" t="str">
        <f t="shared" si="2"/>
        <v>*</v>
      </c>
      <c r="S21" s="183" t="str">
        <f t="shared" si="2"/>
        <v>*</v>
      </c>
      <c r="T21" s="183" t="str">
        <f t="shared" si="2"/>
        <v>*</v>
      </c>
      <c r="U21" s="183" t="str">
        <f t="shared" si="2"/>
        <v>*</v>
      </c>
    </row>
    <row r="22" spans="1:21">
      <c r="A22" s="183" t="str">
        <f t="shared" si="1"/>
        <v>L1L1大豊町</v>
      </c>
      <c r="B22" t="s">
        <v>23</v>
      </c>
      <c r="C22">
        <v>4719</v>
      </c>
      <c r="D22" s="160">
        <v>5.6025425157748669</v>
      </c>
      <c r="E22" s="160">
        <v>1.6234696120842047</v>
      </c>
      <c r="F22" s="160">
        <v>0</v>
      </c>
      <c r="G22" s="160">
        <v>6.9390001993120331E-33</v>
      </c>
      <c r="H22" s="160">
        <v>3.5193795703982768E-3</v>
      </c>
      <c r="I22" s="160">
        <v>1.2949743068811801E-7</v>
      </c>
      <c r="J22" s="160">
        <v>5.6060620248426956</v>
      </c>
      <c r="K22" t="s">
        <v>82</v>
      </c>
      <c r="L22" t="s">
        <v>82</v>
      </c>
      <c r="M22" t="s">
        <v>83</v>
      </c>
      <c r="O22" s="183">
        <f t="shared" si="2"/>
        <v>10</v>
      </c>
      <c r="P22" s="183" t="str">
        <f t="shared" si="2"/>
        <v>*</v>
      </c>
      <c r="Q22" s="183">
        <f t="shared" si="2"/>
        <v>0</v>
      </c>
      <c r="R22" s="183" t="str">
        <f t="shared" si="2"/>
        <v>*</v>
      </c>
      <c r="S22" s="183" t="str">
        <f t="shared" si="2"/>
        <v>*</v>
      </c>
      <c r="T22" s="183" t="str">
        <f t="shared" si="2"/>
        <v>*</v>
      </c>
      <c r="U22" s="183">
        <f t="shared" si="2"/>
        <v>10</v>
      </c>
    </row>
    <row r="23" spans="1:21">
      <c r="A23" s="183" t="str">
        <f t="shared" si="1"/>
        <v>L1L1土佐町</v>
      </c>
      <c r="B23" t="s">
        <v>24</v>
      </c>
      <c r="C23">
        <v>4358</v>
      </c>
      <c r="D23" s="160">
        <v>1.3041417918802032</v>
      </c>
      <c r="E23" s="160">
        <v>1.2662055621050405</v>
      </c>
      <c r="F23" s="160">
        <v>0</v>
      </c>
      <c r="G23" s="160">
        <v>1.1080119020670903E-31</v>
      </c>
      <c r="H23" s="160">
        <v>1.3889429566241018E-3</v>
      </c>
      <c r="I23" s="160">
        <v>6.8361613793404247E-8</v>
      </c>
      <c r="J23" s="160">
        <v>1.3055308031984409</v>
      </c>
      <c r="K23" t="s">
        <v>82</v>
      </c>
      <c r="L23" t="s">
        <v>82</v>
      </c>
      <c r="M23" t="s">
        <v>83</v>
      </c>
      <c r="O23" s="183" t="str">
        <f t="shared" si="2"/>
        <v>*</v>
      </c>
      <c r="P23" s="183" t="str">
        <f t="shared" si="2"/>
        <v>*</v>
      </c>
      <c r="Q23" s="183">
        <f t="shared" si="2"/>
        <v>0</v>
      </c>
      <c r="R23" s="183" t="str">
        <f t="shared" si="2"/>
        <v>*</v>
      </c>
      <c r="S23" s="183" t="str">
        <f t="shared" si="2"/>
        <v>*</v>
      </c>
      <c r="T23" s="183" t="str">
        <f t="shared" si="2"/>
        <v>*</v>
      </c>
      <c r="U23" s="183" t="str">
        <f t="shared" si="2"/>
        <v>*</v>
      </c>
    </row>
    <row r="24" spans="1:21">
      <c r="A24" s="183" t="str">
        <f t="shared" si="1"/>
        <v>L1L1大川村</v>
      </c>
      <c r="B24" t="s">
        <v>25</v>
      </c>
      <c r="C24">
        <v>411</v>
      </c>
      <c r="D24" s="160">
        <v>8.4342894319689263E-2</v>
      </c>
      <c r="E24" s="160">
        <v>8.8206610825621173E-2</v>
      </c>
      <c r="F24" s="160">
        <v>0</v>
      </c>
      <c r="G24" s="160">
        <v>0</v>
      </c>
      <c r="H24" s="160">
        <v>1.2393228304029223E-4</v>
      </c>
      <c r="I24" s="160">
        <v>0</v>
      </c>
      <c r="J24" s="160">
        <v>8.4466826602729556E-2</v>
      </c>
      <c r="K24" t="s">
        <v>82</v>
      </c>
      <c r="L24" t="s">
        <v>82</v>
      </c>
      <c r="M24" t="s">
        <v>83</v>
      </c>
      <c r="O24" s="183" t="str">
        <f t="shared" si="2"/>
        <v>*</v>
      </c>
      <c r="P24" s="183" t="str">
        <f t="shared" si="2"/>
        <v>*</v>
      </c>
      <c r="Q24" s="183">
        <f t="shared" si="2"/>
        <v>0</v>
      </c>
      <c r="R24" s="183">
        <f t="shared" si="2"/>
        <v>0</v>
      </c>
      <c r="S24" s="183" t="str">
        <f t="shared" si="2"/>
        <v>*</v>
      </c>
      <c r="T24" s="183">
        <f t="shared" si="2"/>
        <v>0</v>
      </c>
      <c r="U24" s="183" t="str">
        <f t="shared" si="2"/>
        <v>*</v>
      </c>
    </row>
    <row r="25" spans="1:21">
      <c r="A25" s="183" t="str">
        <f t="shared" si="1"/>
        <v>L1L1いの町</v>
      </c>
      <c r="B25" t="s">
        <v>26</v>
      </c>
      <c r="C25">
        <v>25062</v>
      </c>
      <c r="D25" s="160">
        <v>334.86118602435533</v>
      </c>
      <c r="E25" s="160">
        <v>28.514507193978169</v>
      </c>
      <c r="F25" s="160">
        <v>0</v>
      </c>
      <c r="G25" s="160">
        <v>1.1827394995531133</v>
      </c>
      <c r="H25" s="160">
        <v>1.081951131975148</v>
      </c>
      <c r="I25" s="160">
        <v>5.3857196874021361E-5</v>
      </c>
      <c r="J25" s="160">
        <v>337.12593051308045</v>
      </c>
      <c r="K25" t="s">
        <v>82</v>
      </c>
      <c r="L25" t="s">
        <v>82</v>
      </c>
      <c r="M25" t="s">
        <v>83</v>
      </c>
      <c r="O25" s="183">
        <f t="shared" si="2"/>
        <v>330</v>
      </c>
      <c r="P25" s="183">
        <f t="shared" si="2"/>
        <v>30</v>
      </c>
      <c r="Q25" s="183">
        <f t="shared" si="2"/>
        <v>0</v>
      </c>
      <c r="R25" s="183" t="str">
        <f t="shared" si="2"/>
        <v>*</v>
      </c>
      <c r="S25" s="183" t="str">
        <f t="shared" si="2"/>
        <v>*</v>
      </c>
      <c r="T25" s="183" t="str">
        <f t="shared" si="2"/>
        <v>*</v>
      </c>
      <c r="U25" s="183">
        <f t="shared" si="2"/>
        <v>340</v>
      </c>
    </row>
    <row r="26" spans="1:21">
      <c r="A26" s="183" t="str">
        <f t="shared" si="1"/>
        <v>L1L1仁淀川町</v>
      </c>
      <c r="B26" t="s">
        <v>27</v>
      </c>
      <c r="C26">
        <v>6500</v>
      </c>
      <c r="D26" s="160">
        <v>16.639801976319703</v>
      </c>
      <c r="E26" s="160">
        <v>2.5222149332873474</v>
      </c>
      <c r="F26" s="160">
        <v>0</v>
      </c>
      <c r="G26" s="160">
        <v>6.0321358948620899E-3</v>
      </c>
      <c r="H26" s="160">
        <v>2.4943578496787492E-3</v>
      </c>
      <c r="I26" s="160">
        <v>9.0348839453664328E-7</v>
      </c>
      <c r="J26" s="160">
        <v>16.648329373552638</v>
      </c>
      <c r="K26" t="s">
        <v>82</v>
      </c>
      <c r="L26" t="s">
        <v>82</v>
      </c>
      <c r="M26" t="s">
        <v>83</v>
      </c>
      <c r="O26" s="183">
        <f t="shared" si="2"/>
        <v>20</v>
      </c>
      <c r="P26" s="183" t="str">
        <f t="shared" si="2"/>
        <v>*</v>
      </c>
      <c r="Q26" s="183">
        <f t="shared" si="2"/>
        <v>0</v>
      </c>
      <c r="R26" s="183" t="str">
        <f t="shared" si="2"/>
        <v>*</v>
      </c>
      <c r="S26" s="183" t="str">
        <f t="shared" si="2"/>
        <v>*</v>
      </c>
      <c r="T26" s="183" t="str">
        <f t="shared" si="2"/>
        <v>*</v>
      </c>
      <c r="U26" s="183">
        <f t="shared" si="2"/>
        <v>20</v>
      </c>
    </row>
    <row r="27" spans="1:21">
      <c r="A27" s="183" t="str">
        <f t="shared" si="1"/>
        <v>L1L1中土佐町</v>
      </c>
      <c r="B27" t="s">
        <v>28</v>
      </c>
      <c r="C27">
        <v>7584</v>
      </c>
      <c r="D27" s="160">
        <v>162.99999967413973</v>
      </c>
      <c r="E27" s="160">
        <v>8.2321153841290968</v>
      </c>
      <c r="F27" s="160">
        <v>215.08312571778106</v>
      </c>
      <c r="G27" s="160">
        <v>0.21701669032310489</v>
      </c>
      <c r="H27" s="160">
        <v>3.2467716836290683</v>
      </c>
      <c r="I27" s="160">
        <v>3.7440916951085524E-5</v>
      </c>
      <c r="J27" s="160">
        <v>381.54695120678991</v>
      </c>
      <c r="K27" t="s">
        <v>82</v>
      </c>
      <c r="L27" t="s">
        <v>82</v>
      </c>
      <c r="M27" t="s">
        <v>83</v>
      </c>
      <c r="O27" s="183">
        <f t="shared" si="2"/>
        <v>160</v>
      </c>
      <c r="P27" s="183">
        <f t="shared" si="2"/>
        <v>10</v>
      </c>
      <c r="Q27" s="183">
        <f t="shared" si="2"/>
        <v>220</v>
      </c>
      <c r="R27" s="183" t="str">
        <f t="shared" si="2"/>
        <v>*</v>
      </c>
      <c r="S27" s="183" t="str">
        <f t="shared" si="2"/>
        <v>*</v>
      </c>
      <c r="T27" s="183" t="str">
        <f t="shared" si="2"/>
        <v>*</v>
      </c>
      <c r="U27" s="183">
        <f t="shared" si="2"/>
        <v>380</v>
      </c>
    </row>
    <row r="28" spans="1:21">
      <c r="A28" s="183" t="str">
        <f t="shared" si="1"/>
        <v>L1L1佐川町</v>
      </c>
      <c r="B28" t="s">
        <v>29</v>
      </c>
      <c r="C28">
        <v>13951</v>
      </c>
      <c r="D28" s="160">
        <v>54.676304370368399</v>
      </c>
      <c r="E28" s="160">
        <v>5.6600475169753821</v>
      </c>
      <c r="F28" s="160">
        <v>0</v>
      </c>
      <c r="G28" s="160">
        <v>2.8493716603305926E-3</v>
      </c>
      <c r="H28" s="160">
        <v>8.9422283273421291E-3</v>
      </c>
      <c r="I28" s="160">
        <v>2.3101039404729494E-5</v>
      </c>
      <c r="J28" s="160">
        <v>54.688119071395477</v>
      </c>
      <c r="K28" t="s">
        <v>82</v>
      </c>
      <c r="L28" t="s">
        <v>82</v>
      </c>
      <c r="M28" t="s">
        <v>83</v>
      </c>
      <c r="O28" s="183">
        <f t="shared" si="2"/>
        <v>50</v>
      </c>
      <c r="P28" s="183">
        <f t="shared" si="2"/>
        <v>10</v>
      </c>
      <c r="Q28" s="183">
        <f t="shared" si="2"/>
        <v>0</v>
      </c>
      <c r="R28" s="183" t="str">
        <f t="shared" si="2"/>
        <v>*</v>
      </c>
      <c r="S28" s="183" t="str">
        <f t="shared" si="2"/>
        <v>*</v>
      </c>
      <c r="T28" s="183" t="str">
        <f t="shared" si="2"/>
        <v>*</v>
      </c>
      <c r="U28" s="183">
        <f t="shared" si="2"/>
        <v>50</v>
      </c>
    </row>
    <row r="29" spans="1:21">
      <c r="A29" s="183" t="str">
        <f t="shared" si="1"/>
        <v>L1L1越知町</v>
      </c>
      <c r="B29" t="s">
        <v>30</v>
      </c>
      <c r="C29">
        <v>6374</v>
      </c>
      <c r="D29" s="160">
        <v>17.121116681722132</v>
      </c>
      <c r="E29" s="160">
        <v>2.189103517206306</v>
      </c>
      <c r="F29" s="160">
        <v>0</v>
      </c>
      <c r="G29" s="160">
        <v>1.0301100481250956E-3</v>
      </c>
      <c r="H29" s="160">
        <v>1.8193422851400885E-3</v>
      </c>
      <c r="I29" s="160">
        <v>4.9826296616499098E-7</v>
      </c>
      <c r="J29" s="160">
        <v>17.123966632318364</v>
      </c>
      <c r="K29" t="s">
        <v>82</v>
      </c>
      <c r="L29" t="s">
        <v>82</v>
      </c>
      <c r="M29" t="s">
        <v>83</v>
      </c>
      <c r="O29" s="183">
        <f t="shared" si="2"/>
        <v>20</v>
      </c>
      <c r="P29" s="183" t="str">
        <f t="shared" si="2"/>
        <v>*</v>
      </c>
      <c r="Q29" s="183">
        <f t="shared" si="2"/>
        <v>0</v>
      </c>
      <c r="R29" s="183" t="str">
        <f t="shared" si="2"/>
        <v>*</v>
      </c>
      <c r="S29" s="183" t="str">
        <f t="shared" si="2"/>
        <v>*</v>
      </c>
      <c r="T29" s="183" t="str">
        <f t="shared" si="2"/>
        <v>*</v>
      </c>
      <c r="U29" s="183">
        <f t="shared" si="2"/>
        <v>20</v>
      </c>
    </row>
    <row r="30" spans="1:21">
      <c r="A30" s="183" t="str">
        <f t="shared" si="1"/>
        <v>L1L1檮原町</v>
      </c>
      <c r="B30" t="s">
        <v>31</v>
      </c>
      <c r="C30">
        <v>3984</v>
      </c>
      <c r="D30" s="160">
        <v>9.0467729572721307</v>
      </c>
      <c r="E30" s="160">
        <v>1.5653799373775628</v>
      </c>
      <c r="F30" s="160">
        <v>0</v>
      </c>
      <c r="G30" s="160">
        <v>3.3918874397267382E-3</v>
      </c>
      <c r="H30" s="160">
        <v>1.5268773982041778E-3</v>
      </c>
      <c r="I30" s="160">
        <v>5.3623221208926521E-7</v>
      </c>
      <c r="J30" s="160">
        <v>9.0516922583422748</v>
      </c>
      <c r="K30" t="s">
        <v>82</v>
      </c>
      <c r="L30" t="s">
        <v>82</v>
      </c>
      <c r="M30" t="s">
        <v>83</v>
      </c>
      <c r="O30" s="183">
        <f t="shared" si="2"/>
        <v>10</v>
      </c>
      <c r="P30" s="183" t="str">
        <f t="shared" si="2"/>
        <v>*</v>
      </c>
      <c r="Q30" s="183">
        <f t="shared" si="2"/>
        <v>0</v>
      </c>
      <c r="R30" s="183" t="str">
        <f t="shared" si="2"/>
        <v>*</v>
      </c>
      <c r="S30" s="183" t="str">
        <f t="shared" si="2"/>
        <v>*</v>
      </c>
      <c r="T30" s="183" t="str">
        <f t="shared" si="2"/>
        <v>*</v>
      </c>
      <c r="U30" s="183">
        <f t="shared" si="2"/>
        <v>10</v>
      </c>
    </row>
    <row r="31" spans="1:21">
      <c r="A31" s="183" t="str">
        <f t="shared" si="1"/>
        <v>L1L1日高村</v>
      </c>
      <c r="B31" t="s">
        <v>32</v>
      </c>
      <c r="C31">
        <v>5447</v>
      </c>
      <c r="D31" s="160">
        <v>83.565359282101483</v>
      </c>
      <c r="E31" s="160">
        <v>6.8703261034209646</v>
      </c>
      <c r="F31" s="160">
        <v>0</v>
      </c>
      <c r="G31" s="160">
        <v>0.3731454047311229</v>
      </c>
      <c r="H31" s="160">
        <v>2.3245816228950261E-2</v>
      </c>
      <c r="I31" s="160">
        <v>1.6611805394009633E-5</v>
      </c>
      <c r="J31" s="160">
        <v>83.961767114866944</v>
      </c>
      <c r="K31" t="s">
        <v>82</v>
      </c>
      <c r="L31" t="s">
        <v>82</v>
      </c>
      <c r="M31" t="s">
        <v>83</v>
      </c>
      <c r="O31" s="183">
        <f t="shared" si="2"/>
        <v>80</v>
      </c>
      <c r="P31" s="183">
        <f t="shared" si="2"/>
        <v>10</v>
      </c>
      <c r="Q31" s="183">
        <f t="shared" si="2"/>
        <v>0</v>
      </c>
      <c r="R31" s="183" t="str">
        <f t="shared" si="2"/>
        <v>*</v>
      </c>
      <c r="S31" s="183" t="str">
        <f t="shared" si="2"/>
        <v>*</v>
      </c>
      <c r="T31" s="183" t="str">
        <f t="shared" si="2"/>
        <v>*</v>
      </c>
      <c r="U31" s="183">
        <f t="shared" si="2"/>
        <v>80</v>
      </c>
    </row>
    <row r="32" spans="1:21">
      <c r="A32" s="183" t="str">
        <f t="shared" si="1"/>
        <v>L1L1津野町</v>
      </c>
      <c r="B32" t="s">
        <v>33</v>
      </c>
      <c r="C32">
        <v>6407</v>
      </c>
      <c r="D32" s="160">
        <v>32.889221986377265</v>
      </c>
      <c r="E32" s="160">
        <v>3.7630901229505396</v>
      </c>
      <c r="F32" s="160">
        <v>0</v>
      </c>
      <c r="G32" s="160">
        <v>1.2173202848598299E-2</v>
      </c>
      <c r="H32" s="160">
        <v>1.2097417858181683E-2</v>
      </c>
      <c r="I32" s="160">
        <v>9.6246168765691807E-6</v>
      </c>
      <c r="J32" s="160">
        <v>32.913502231700924</v>
      </c>
      <c r="K32" t="s">
        <v>82</v>
      </c>
      <c r="L32" t="s">
        <v>82</v>
      </c>
      <c r="M32" t="s">
        <v>83</v>
      </c>
      <c r="O32" s="183">
        <f t="shared" si="2"/>
        <v>30</v>
      </c>
      <c r="P32" s="183" t="str">
        <f t="shared" si="2"/>
        <v>*</v>
      </c>
      <c r="Q32" s="183">
        <f t="shared" si="2"/>
        <v>0</v>
      </c>
      <c r="R32" s="183" t="str">
        <f t="shared" si="2"/>
        <v>*</v>
      </c>
      <c r="S32" s="183" t="str">
        <f t="shared" si="2"/>
        <v>*</v>
      </c>
      <c r="T32" s="183" t="str">
        <f t="shared" si="2"/>
        <v>*</v>
      </c>
      <c r="U32" s="183">
        <f t="shared" si="2"/>
        <v>30</v>
      </c>
    </row>
    <row r="33" spans="1:21">
      <c r="A33" s="183" t="str">
        <f t="shared" si="1"/>
        <v>L1L1四万十町</v>
      </c>
      <c r="B33" t="s">
        <v>34</v>
      </c>
      <c r="C33">
        <v>18733</v>
      </c>
      <c r="D33" s="160">
        <v>429.1042279805514</v>
      </c>
      <c r="E33" s="160">
        <v>21.592702311330314</v>
      </c>
      <c r="F33" s="160">
        <v>21.719966528582539</v>
      </c>
      <c r="G33" s="160">
        <v>0.46322526517848267</v>
      </c>
      <c r="H33" s="160">
        <v>0.65173433127556657</v>
      </c>
      <c r="I33" s="160">
        <v>7.3205859970265993E-5</v>
      </c>
      <c r="J33" s="160">
        <v>451.93922731144795</v>
      </c>
      <c r="K33" t="s">
        <v>82</v>
      </c>
      <c r="L33" t="s">
        <v>82</v>
      </c>
      <c r="M33" t="s">
        <v>83</v>
      </c>
      <c r="O33" s="183">
        <f t="shared" si="2"/>
        <v>430</v>
      </c>
      <c r="P33" s="183">
        <f t="shared" si="2"/>
        <v>20</v>
      </c>
      <c r="Q33" s="183">
        <f t="shared" si="2"/>
        <v>20</v>
      </c>
      <c r="R33" s="183" t="str">
        <f t="shared" si="2"/>
        <v>*</v>
      </c>
      <c r="S33" s="183" t="str">
        <f t="shared" si="2"/>
        <v>*</v>
      </c>
      <c r="T33" s="183" t="str">
        <f t="shared" si="2"/>
        <v>*</v>
      </c>
      <c r="U33" s="183">
        <f t="shared" si="2"/>
        <v>450</v>
      </c>
    </row>
    <row r="34" spans="1:21">
      <c r="A34" s="183" t="str">
        <f t="shared" si="1"/>
        <v>L1L1大月町</v>
      </c>
      <c r="B34" t="s">
        <v>35</v>
      </c>
      <c r="C34">
        <v>5783</v>
      </c>
      <c r="D34" s="160">
        <v>73.159969432130367</v>
      </c>
      <c r="E34" s="160">
        <v>5.0718879072224636</v>
      </c>
      <c r="F34" s="160">
        <v>64.726886599150703</v>
      </c>
      <c r="G34" s="160">
        <v>0.14180306544407012</v>
      </c>
      <c r="H34" s="160">
        <v>0.58817608368838648</v>
      </c>
      <c r="I34" s="160">
        <v>1.0008177400461764E-5</v>
      </c>
      <c r="J34" s="160">
        <v>138.61684518859093</v>
      </c>
      <c r="K34" t="s">
        <v>82</v>
      </c>
      <c r="L34" t="s">
        <v>82</v>
      </c>
      <c r="M34" t="s">
        <v>83</v>
      </c>
      <c r="O34" s="183">
        <f t="shared" si="2"/>
        <v>70</v>
      </c>
      <c r="P34" s="183">
        <f t="shared" si="2"/>
        <v>10</v>
      </c>
      <c r="Q34" s="183">
        <f t="shared" si="2"/>
        <v>60</v>
      </c>
      <c r="R34" s="183" t="str">
        <f t="shared" si="2"/>
        <v>*</v>
      </c>
      <c r="S34" s="183" t="str">
        <f t="shared" si="2"/>
        <v>*</v>
      </c>
      <c r="T34" s="183" t="str">
        <f t="shared" si="2"/>
        <v>*</v>
      </c>
      <c r="U34" s="183">
        <f t="shared" si="2"/>
        <v>140</v>
      </c>
    </row>
    <row r="35" spans="1:21">
      <c r="A35" s="183" t="str">
        <f t="shared" si="1"/>
        <v>L1L1三原村</v>
      </c>
      <c r="B35" t="s">
        <v>36</v>
      </c>
      <c r="C35">
        <v>1681</v>
      </c>
      <c r="D35" s="160">
        <v>94.982285742834236</v>
      </c>
      <c r="E35" s="160">
        <v>3.3591815280188566</v>
      </c>
      <c r="F35" s="160">
        <v>0</v>
      </c>
      <c r="G35" s="160">
        <v>0.32560689727944891</v>
      </c>
      <c r="H35" s="160">
        <v>8.0754671247794979E-2</v>
      </c>
      <c r="I35" s="160">
        <v>8.6236279213610646E-6</v>
      </c>
      <c r="J35" s="160">
        <v>95.388655934989387</v>
      </c>
      <c r="K35" t="s">
        <v>82</v>
      </c>
      <c r="L35" t="s">
        <v>82</v>
      </c>
      <c r="M35" t="s">
        <v>83</v>
      </c>
      <c r="O35" s="183">
        <f t="shared" si="2"/>
        <v>90</v>
      </c>
      <c r="P35" s="183" t="str">
        <f t="shared" si="2"/>
        <v>*</v>
      </c>
      <c r="Q35" s="183">
        <f t="shared" si="2"/>
        <v>0</v>
      </c>
      <c r="R35" s="183" t="str">
        <f t="shared" si="2"/>
        <v>*</v>
      </c>
      <c r="S35" s="183" t="str">
        <f t="shared" si="2"/>
        <v>*</v>
      </c>
      <c r="T35" s="183" t="str">
        <f t="shared" si="2"/>
        <v>*</v>
      </c>
      <c r="U35" s="183">
        <f t="shared" si="2"/>
        <v>100</v>
      </c>
    </row>
    <row r="36" spans="1:21">
      <c r="A36" s="183" t="str">
        <f t="shared" si="1"/>
        <v>L1L1黒潮町</v>
      </c>
      <c r="B36" t="s">
        <v>37</v>
      </c>
      <c r="C36">
        <v>12366</v>
      </c>
      <c r="D36" s="160">
        <v>536.438705407361</v>
      </c>
      <c r="E36" s="160">
        <v>31.734396776979708</v>
      </c>
      <c r="F36" s="160">
        <v>166.32437591064689</v>
      </c>
      <c r="G36" s="160">
        <v>1.6890179019627329</v>
      </c>
      <c r="H36" s="160">
        <v>1.3459329694172033</v>
      </c>
      <c r="I36" s="160">
        <v>1.9182712555702836E-4</v>
      </c>
      <c r="J36" s="160">
        <v>705.79822401651336</v>
      </c>
      <c r="K36" t="s">
        <v>82</v>
      </c>
      <c r="L36" t="s">
        <v>82</v>
      </c>
      <c r="M36" t="s">
        <v>83</v>
      </c>
      <c r="O36" s="183">
        <f t="shared" si="2"/>
        <v>540</v>
      </c>
      <c r="P36" s="183">
        <f t="shared" si="2"/>
        <v>30</v>
      </c>
      <c r="Q36" s="183">
        <f t="shared" si="2"/>
        <v>170</v>
      </c>
      <c r="R36" s="183" t="str">
        <f t="shared" si="2"/>
        <v>*</v>
      </c>
      <c r="S36" s="183" t="str">
        <f t="shared" si="2"/>
        <v>*</v>
      </c>
      <c r="T36" s="183" t="str">
        <f t="shared" si="2"/>
        <v>*</v>
      </c>
      <c r="U36" s="183">
        <f t="shared" si="2"/>
        <v>710</v>
      </c>
    </row>
    <row r="37" spans="1:21">
      <c r="A37" s="183" t="str">
        <f t="shared" si="1"/>
        <v>L1L1合計</v>
      </c>
      <c r="B37" t="s">
        <v>84</v>
      </c>
      <c r="C37">
        <v>764456</v>
      </c>
      <c r="D37" s="160">
        <v>12347.439379062391</v>
      </c>
      <c r="E37" s="160">
        <v>1525.3846353354795</v>
      </c>
      <c r="F37" s="160">
        <v>2023.2934160155021</v>
      </c>
      <c r="G37" s="160">
        <v>25.342103696717764</v>
      </c>
      <c r="H37" s="160">
        <v>87.17184479567392</v>
      </c>
      <c r="I37" s="160">
        <v>1.1566627581387429E-2</v>
      </c>
      <c r="J37" s="160">
        <v>14483.258310197869</v>
      </c>
      <c r="K37" t="s">
        <v>82</v>
      </c>
      <c r="L37" t="s">
        <v>82</v>
      </c>
      <c r="M37">
        <v>0</v>
      </c>
      <c r="O37" s="183">
        <f t="shared" si="2"/>
        <v>12000</v>
      </c>
      <c r="P37" s="183">
        <f t="shared" si="2"/>
        <v>1500</v>
      </c>
      <c r="Q37" s="183">
        <f t="shared" si="2"/>
        <v>2000</v>
      </c>
      <c r="R37" s="183">
        <f t="shared" si="2"/>
        <v>30</v>
      </c>
      <c r="S37" s="183">
        <f t="shared" si="2"/>
        <v>90</v>
      </c>
      <c r="T37" s="183" t="str">
        <f t="shared" si="2"/>
        <v>*</v>
      </c>
      <c r="U37" s="183">
        <f t="shared" si="2"/>
        <v>14000</v>
      </c>
    </row>
    <row r="38" spans="1:21">
      <c r="A38" s="183" t="str">
        <f t="shared" si="1"/>
        <v>L1L10</v>
      </c>
      <c r="B38">
        <v>0</v>
      </c>
      <c r="C38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t="s">
        <v>82</v>
      </c>
      <c r="L38" t="s">
        <v>82</v>
      </c>
      <c r="M38">
        <v>0</v>
      </c>
      <c r="O38" s="183">
        <f t="shared" si="2"/>
        <v>0</v>
      </c>
      <c r="P38" s="183">
        <f t="shared" si="2"/>
        <v>0</v>
      </c>
      <c r="Q38" s="183">
        <f t="shared" si="2"/>
        <v>0</v>
      </c>
      <c r="R38" s="183">
        <f t="shared" si="2"/>
        <v>0</v>
      </c>
      <c r="S38" s="183">
        <f t="shared" si="2"/>
        <v>0</v>
      </c>
      <c r="T38" s="183">
        <f t="shared" si="2"/>
        <v>0</v>
      </c>
      <c r="U38" s="183">
        <f t="shared" si="2"/>
        <v>0</v>
      </c>
    </row>
    <row r="39" spans="1:21">
      <c r="A39" s="183" t="str">
        <f t="shared" si="1"/>
        <v>L1L1負傷者数</v>
      </c>
      <c r="B39" t="s">
        <v>114</v>
      </c>
      <c r="C39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t="s">
        <v>82</v>
      </c>
      <c r="L39" t="s">
        <v>82</v>
      </c>
      <c r="M39">
        <v>0</v>
      </c>
      <c r="O39" s="183">
        <f t="shared" si="2"/>
        <v>0</v>
      </c>
      <c r="P39" s="183">
        <f t="shared" si="2"/>
        <v>0</v>
      </c>
      <c r="Q39" s="183">
        <f t="shared" si="2"/>
        <v>0</v>
      </c>
      <c r="R39" s="183">
        <f t="shared" si="2"/>
        <v>0</v>
      </c>
      <c r="S39" s="183">
        <f t="shared" si="2"/>
        <v>0</v>
      </c>
      <c r="T39" s="183">
        <f t="shared" si="2"/>
        <v>0</v>
      </c>
      <c r="U39" s="183">
        <f t="shared" si="2"/>
        <v>0</v>
      </c>
    </row>
    <row r="40" spans="1:21">
      <c r="A40" s="183" t="str">
        <f t="shared" si="1"/>
        <v>L1L1地震動：L1、津波ケースL1、夏12時、早期避難率20%</v>
      </c>
      <c r="B40" t="s">
        <v>85</v>
      </c>
      <c r="C4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t="s">
        <v>82</v>
      </c>
      <c r="L40" t="s">
        <v>82</v>
      </c>
      <c r="M40">
        <v>0</v>
      </c>
      <c r="O40" s="183">
        <f t="shared" si="2"/>
        <v>0</v>
      </c>
      <c r="P40" s="183">
        <f t="shared" si="2"/>
        <v>0</v>
      </c>
      <c r="Q40" s="183">
        <f t="shared" si="2"/>
        <v>0</v>
      </c>
      <c r="R40" s="183">
        <f t="shared" si="2"/>
        <v>0</v>
      </c>
      <c r="S40" s="183">
        <f t="shared" si="2"/>
        <v>0</v>
      </c>
      <c r="T40" s="183">
        <f t="shared" si="2"/>
        <v>0</v>
      </c>
      <c r="U40" s="183">
        <f t="shared" si="2"/>
        <v>0</v>
      </c>
    </row>
    <row r="41" spans="1:21">
      <c r="A41" s="183" t="str">
        <f t="shared" si="1"/>
        <v>L1L1市町村名</v>
      </c>
      <c r="B41" t="s">
        <v>86</v>
      </c>
      <c r="C41" t="s">
        <v>87</v>
      </c>
      <c r="D41" s="160" t="s">
        <v>88</v>
      </c>
      <c r="E41" s="160">
        <v>0</v>
      </c>
      <c r="F41" s="160" t="s">
        <v>89</v>
      </c>
      <c r="G41" s="160" t="s">
        <v>90</v>
      </c>
      <c r="H41" s="160" t="s">
        <v>91</v>
      </c>
      <c r="I41" s="160" t="s">
        <v>92</v>
      </c>
      <c r="J41" s="160" t="s">
        <v>84</v>
      </c>
      <c r="K41" t="s">
        <v>82</v>
      </c>
      <c r="L41" t="s">
        <v>82</v>
      </c>
      <c r="M41">
        <v>0</v>
      </c>
      <c r="O41" s="183" t="e">
        <f t="shared" si="2"/>
        <v>#VALUE!</v>
      </c>
      <c r="P41" s="183">
        <f t="shared" si="2"/>
        <v>0</v>
      </c>
      <c r="Q41" s="183" t="e">
        <f t="shared" si="2"/>
        <v>#VALUE!</v>
      </c>
      <c r="R41" s="183" t="e">
        <f t="shared" si="2"/>
        <v>#VALUE!</v>
      </c>
      <c r="S41" s="183" t="e">
        <f t="shared" si="2"/>
        <v>#VALUE!</v>
      </c>
      <c r="T41" s="183" t="e">
        <f t="shared" si="2"/>
        <v>#VALUE!</v>
      </c>
      <c r="U41" s="183" t="e">
        <f t="shared" si="2"/>
        <v>#VALUE!</v>
      </c>
    </row>
    <row r="42" spans="1:21">
      <c r="A42" s="183" t="str">
        <f t="shared" si="1"/>
        <v>L1L10</v>
      </c>
      <c r="B42">
        <v>0</v>
      </c>
      <c r="C42">
        <v>0</v>
      </c>
      <c r="D42" s="160">
        <v>0</v>
      </c>
      <c r="E42" s="160" t="s">
        <v>93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t="s">
        <v>82</v>
      </c>
      <c r="L42" t="s">
        <v>82</v>
      </c>
      <c r="M42">
        <v>0</v>
      </c>
      <c r="O42" s="183">
        <f t="shared" si="2"/>
        <v>0</v>
      </c>
      <c r="P42" s="183" t="e">
        <f t="shared" si="2"/>
        <v>#VALUE!</v>
      </c>
      <c r="Q42" s="183">
        <f t="shared" si="2"/>
        <v>0</v>
      </c>
      <c r="R42" s="183">
        <f t="shared" si="2"/>
        <v>0</v>
      </c>
      <c r="S42" s="183">
        <f t="shared" si="2"/>
        <v>0</v>
      </c>
      <c r="T42" s="183">
        <f t="shared" si="2"/>
        <v>0</v>
      </c>
      <c r="U42" s="183">
        <f t="shared" si="2"/>
        <v>0</v>
      </c>
    </row>
    <row r="43" spans="1:21">
      <c r="A43" s="183" t="str">
        <f t="shared" si="1"/>
        <v>L1L10</v>
      </c>
      <c r="B43">
        <v>0</v>
      </c>
      <c r="C43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t="s">
        <v>82</v>
      </c>
      <c r="L43" t="s">
        <v>82</v>
      </c>
      <c r="M43">
        <v>0</v>
      </c>
      <c r="O43" s="183">
        <f t="shared" si="2"/>
        <v>0</v>
      </c>
      <c r="P43" s="183">
        <f t="shared" si="2"/>
        <v>0</v>
      </c>
      <c r="Q43" s="183">
        <f t="shared" si="2"/>
        <v>0</v>
      </c>
      <c r="R43" s="183">
        <f t="shared" si="2"/>
        <v>0</v>
      </c>
      <c r="S43" s="183">
        <f t="shared" si="2"/>
        <v>0</v>
      </c>
      <c r="T43" s="183">
        <f t="shared" si="2"/>
        <v>0</v>
      </c>
      <c r="U43" s="183">
        <f t="shared" si="2"/>
        <v>0</v>
      </c>
    </row>
    <row r="44" spans="1:21">
      <c r="A44" s="183" t="str">
        <f t="shared" si="1"/>
        <v>L1L10</v>
      </c>
      <c r="B44">
        <v>0</v>
      </c>
      <c r="C44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t="s">
        <v>82</v>
      </c>
      <c r="L44" t="s">
        <v>82</v>
      </c>
      <c r="M44">
        <v>0</v>
      </c>
      <c r="O44" s="183">
        <f t="shared" si="2"/>
        <v>0</v>
      </c>
      <c r="P44" s="183">
        <f t="shared" si="2"/>
        <v>0</v>
      </c>
      <c r="Q44" s="183">
        <f t="shared" si="2"/>
        <v>0</v>
      </c>
      <c r="R44" s="183">
        <f t="shared" si="2"/>
        <v>0</v>
      </c>
      <c r="S44" s="183">
        <f t="shared" si="2"/>
        <v>0</v>
      </c>
      <c r="T44" s="183">
        <f t="shared" si="2"/>
        <v>0</v>
      </c>
      <c r="U44" s="183">
        <f t="shared" si="2"/>
        <v>0</v>
      </c>
    </row>
    <row r="45" spans="1:21">
      <c r="A45" s="183" t="str">
        <f t="shared" si="1"/>
        <v>L1L1高知市</v>
      </c>
      <c r="B45" t="s">
        <v>4</v>
      </c>
      <c r="C45">
        <v>353217</v>
      </c>
      <c r="D45" s="160">
        <v>6015.2466611010686</v>
      </c>
      <c r="E45" s="160">
        <v>763.23331698743903</v>
      </c>
      <c r="F45" s="160">
        <v>286.56475668048813</v>
      </c>
      <c r="G45" s="160">
        <v>8.391288214517818</v>
      </c>
      <c r="H45" s="160">
        <v>57.515154586751009</v>
      </c>
      <c r="I45" s="160">
        <v>5.2216777417077411</v>
      </c>
      <c r="J45" s="160">
        <v>6372.9395383245337</v>
      </c>
      <c r="K45" t="s">
        <v>82</v>
      </c>
      <c r="L45" t="s">
        <v>82</v>
      </c>
      <c r="M45" t="s">
        <v>94</v>
      </c>
      <c r="O45" s="183">
        <f t="shared" si="2"/>
        <v>6000</v>
      </c>
      <c r="P45" s="183">
        <f t="shared" si="2"/>
        <v>760</v>
      </c>
      <c r="Q45" s="183">
        <f t="shared" si="2"/>
        <v>290</v>
      </c>
      <c r="R45" s="183">
        <f t="shared" si="2"/>
        <v>10</v>
      </c>
      <c r="S45" s="183">
        <f t="shared" si="2"/>
        <v>60</v>
      </c>
      <c r="T45" s="183">
        <f t="shared" si="2"/>
        <v>10</v>
      </c>
      <c r="U45" s="183">
        <f t="shared" si="2"/>
        <v>6400</v>
      </c>
    </row>
    <row r="46" spans="1:21">
      <c r="A46" s="183" t="str">
        <f t="shared" si="1"/>
        <v>L1L1室戸市</v>
      </c>
      <c r="B46" t="s">
        <v>5</v>
      </c>
      <c r="C46">
        <v>14904</v>
      </c>
      <c r="D46" s="160">
        <v>453.26591074262353</v>
      </c>
      <c r="E46" s="160">
        <v>18.310771663389382</v>
      </c>
      <c r="F46" s="160">
        <v>52.067804200851818</v>
      </c>
      <c r="G46" s="160">
        <v>0.85995021729453425</v>
      </c>
      <c r="H46" s="160">
        <v>2.2965290533215903</v>
      </c>
      <c r="I46" s="160">
        <v>9.2324029188454698E-2</v>
      </c>
      <c r="J46" s="160">
        <v>508.58251824327988</v>
      </c>
      <c r="K46" t="s">
        <v>82</v>
      </c>
      <c r="L46" t="s">
        <v>82</v>
      </c>
      <c r="M46" t="s">
        <v>94</v>
      </c>
      <c r="O46" s="183">
        <f t="shared" si="2"/>
        <v>450</v>
      </c>
      <c r="P46" s="183">
        <f t="shared" si="2"/>
        <v>20</v>
      </c>
      <c r="Q46" s="183">
        <f t="shared" si="2"/>
        <v>50</v>
      </c>
      <c r="R46" s="183" t="str">
        <f t="shared" si="2"/>
        <v>*</v>
      </c>
      <c r="S46" s="183" t="str">
        <f t="shared" si="2"/>
        <v>*</v>
      </c>
      <c r="T46" s="183" t="str">
        <f t="shared" si="2"/>
        <v>*</v>
      </c>
      <c r="U46" s="183">
        <f t="shared" si="2"/>
        <v>510</v>
      </c>
    </row>
    <row r="47" spans="1:21">
      <c r="A47" s="183" t="str">
        <f t="shared" si="1"/>
        <v>L1L1安芸市</v>
      </c>
      <c r="B47" t="s">
        <v>6</v>
      </c>
      <c r="C47">
        <v>19587</v>
      </c>
      <c r="D47" s="160">
        <v>276.19938538275022</v>
      </c>
      <c r="E47" s="160">
        <v>18.073802176892073</v>
      </c>
      <c r="F47" s="160">
        <v>86.315187076617178</v>
      </c>
      <c r="G47" s="160">
        <v>0.13916614124737403</v>
      </c>
      <c r="H47" s="160">
        <v>3.5387253971030779</v>
      </c>
      <c r="I47" s="160">
        <v>9.9946501433378743E-2</v>
      </c>
      <c r="J47" s="160">
        <v>366.29241049915117</v>
      </c>
      <c r="K47" t="s">
        <v>82</v>
      </c>
      <c r="L47" t="s">
        <v>82</v>
      </c>
      <c r="M47" t="s">
        <v>94</v>
      </c>
      <c r="O47" s="183">
        <f t="shared" si="2"/>
        <v>280</v>
      </c>
      <c r="P47" s="183">
        <f t="shared" si="2"/>
        <v>20</v>
      </c>
      <c r="Q47" s="183">
        <f t="shared" si="2"/>
        <v>90</v>
      </c>
      <c r="R47" s="183" t="str">
        <f t="shared" si="2"/>
        <v>*</v>
      </c>
      <c r="S47" s="183" t="str">
        <f t="shared" si="2"/>
        <v>*</v>
      </c>
      <c r="T47" s="183" t="str">
        <f t="shared" si="2"/>
        <v>*</v>
      </c>
      <c r="U47" s="183">
        <f t="shared" si="2"/>
        <v>370</v>
      </c>
    </row>
    <row r="48" spans="1:21">
      <c r="A48" s="183" t="str">
        <f t="shared" si="1"/>
        <v>L1L1南国市</v>
      </c>
      <c r="B48" t="s">
        <v>7</v>
      </c>
      <c r="C48">
        <v>52216</v>
      </c>
      <c r="D48" s="160">
        <v>771.39737489019012</v>
      </c>
      <c r="E48" s="160">
        <v>51.703906778026408</v>
      </c>
      <c r="F48" s="160">
        <v>23.625890367010573</v>
      </c>
      <c r="G48" s="160">
        <v>0.21575802336081304</v>
      </c>
      <c r="H48" s="160">
        <v>2.068772298028235</v>
      </c>
      <c r="I48" s="160">
        <v>0.34867803377678491</v>
      </c>
      <c r="J48" s="160">
        <v>797.65647361236643</v>
      </c>
      <c r="K48" t="s">
        <v>82</v>
      </c>
      <c r="L48" t="s">
        <v>82</v>
      </c>
      <c r="M48" t="s">
        <v>94</v>
      </c>
      <c r="O48" s="183">
        <f t="shared" si="2"/>
        <v>770</v>
      </c>
      <c r="P48" s="183">
        <f t="shared" si="2"/>
        <v>50</v>
      </c>
      <c r="Q48" s="183">
        <f t="shared" si="2"/>
        <v>20</v>
      </c>
      <c r="R48" s="183" t="str">
        <f t="shared" si="2"/>
        <v>*</v>
      </c>
      <c r="S48" s="183" t="str">
        <f t="shared" si="2"/>
        <v>*</v>
      </c>
      <c r="T48" s="183" t="str">
        <f t="shared" si="2"/>
        <v>*</v>
      </c>
      <c r="U48" s="183">
        <f t="shared" si="2"/>
        <v>800</v>
      </c>
    </row>
    <row r="49" spans="1:21">
      <c r="A49" s="183" t="str">
        <f t="shared" si="1"/>
        <v>L1L1土佐市</v>
      </c>
      <c r="B49" t="s">
        <v>8</v>
      </c>
      <c r="C49">
        <v>26818</v>
      </c>
      <c r="D49" s="160">
        <v>264.69210536070437</v>
      </c>
      <c r="E49" s="160">
        <v>22.371608122453019</v>
      </c>
      <c r="F49" s="160">
        <v>105.57383998806142</v>
      </c>
      <c r="G49" s="160">
        <v>0.78311280760862589</v>
      </c>
      <c r="H49" s="160">
        <v>0.10200615830111404</v>
      </c>
      <c r="I49" s="160">
        <v>0.10828604468222405</v>
      </c>
      <c r="J49" s="160">
        <v>371.25935035935777</v>
      </c>
      <c r="K49" t="s">
        <v>82</v>
      </c>
      <c r="L49" t="s">
        <v>82</v>
      </c>
      <c r="M49" t="s">
        <v>94</v>
      </c>
      <c r="O49" s="183">
        <f t="shared" si="2"/>
        <v>260</v>
      </c>
      <c r="P49" s="183">
        <f t="shared" si="2"/>
        <v>20</v>
      </c>
      <c r="Q49" s="183">
        <f t="shared" si="2"/>
        <v>110</v>
      </c>
      <c r="R49" s="183" t="str">
        <f t="shared" si="2"/>
        <v>*</v>
      </c>
      <c r="S49" s="183" t="str">
        <f t="shared" si="2"/>
        <v>*</v>
      </c>
      <c r="T49" s="183" t="str">
        <f t="shared" si="2"/>
        <v>*</v>
      </c>
      <c r="U49" s="183">
        <f t="shared" si="2"/>
        <v>370</v>
      </c>
    </row>
    <row r="50" spans="1:21">
      <c r="A50" s="183" t="str">
        <f t="shared" si="1"/>
        <v>L1L1須崎市</v>
      </c>
      <c r="B50" t="s">
        <v>9</v>
      </c>
      <c r="C50">
        <v>25623</v>
      </c>
      <c r="D50" s="160">
        <v>462.01664308895863</v>
      </c>
      <c r="E50" s="160">
        <v>19.140554099683136</v>
      </c>
      <c r="F50" s="160">
        <v>182.31299650011482</v>
      </c>
      <c r="G50" s="160">
        <v>0.42026201255675788</v>
      </c>
      <c r="H50" s="160">
        <v>4.1437721495728912</v>
      </c>
      <c r="I50" s="160">
        <v>5.8474104366549574E-2</v>
      </c>
      <c r="J50" s="160">
        <v>648.95214785556959</v>
      </c>
      <c r="K50" t="s">
        <v>82</v>
      </c>
      <c r="L50" t="s">
        <v>82</v>
      </c>
      <c r="M50" t="s">
        <v>94</v>
      </c>
      <c r="O50" s="183">
        <f t="shared" si="2"/>
        <v>460</v>
      </c>
      <c r="P50" s="183">
        <f t="shared" si="2"/>
        <v>20</v>
      </c>
      <c r="Q50" s="183">
        <f t="shared" si="2"/>
        <v>180</v>
      </c>
      <c r="R50" s="183" t="str">
        <f t="shared" si="2"/>
        <v>*</v>
      </c>
      <c r="S50" s="183" t="str">
        <f t="shared" si="2"/>
        <v>*</v>
      </c>
      <c r="T50" s="183" t="str">
        <f t="shared" si="2"/>
        <v>*</v>
      </c>
      <c r="U50" s="183">
        <f t="shared" si="2"/>
        <v>650</v>
      </c>
    </row>
    <row r="51" spans="1:21">
      <c r="A51" s="183" t="str">
        <f t="shared" si="1"/>
        <v>L1L1宿毛市</v>
      </c>
      <c r="B51" t="s">
        <v>10</v>
      </c>
      <c r="C51">
        <v>23137</v>
      </c>
      <c r="D51" s="160">
        <v>127.76447060589769</v>
      </c>
      <c r="E51" s="160">
        <v>16.325545164690137</v>
      </c>
      <c r="F51" s="160">
        <v>78.961355390985773</v>
      </c>
      <c r="G51" s="160">
        <v>0.21953500390189692</v>
      </c>
      <c r="H51" s="160">
        <v>2.1042999414761141</v>
      </c>
      <c r="I51" s="160">
        <v>2.9038228090824649E-2</v>
      </c>
      <c r="J51" s="160">
        <v>209.07869917035231</v>
      </c>
      <c r="K51" t="s">
        <v>82</v>
      </c>
      <c r="L51" t="s">
        <v>82</v>
      </c>
      <c r="M51" t="s">
        <v>94</v>
      </c>
      <c r="O51" s="183">
        <f t="shared" si="2"/>
        <v>130</v>
      </c>
      <c r="P51" s="183">
        <f t="shared" si="2"/>
        <v>20</v>
      </c>
      <c r="Q51" s="183">
        <f t="shared" si="2"/>
        <v>80</v>
      </c>
      <c r="R51" s="183" t="str">
        <f t="shared" si="2"/>
        <v>*</v>
      </c>
      <c r="S51" s="183" t="str">
        <f t="shared" si="2"/>
        <v>*</v>
      </c>
      <c r="T51" s="183" t="str">
        <f t="shared" si="2"/>
        <v>*</v>
      </c>
      <c r="U51" s="183">
        <f t="shared" si="2"/>
        <v>210</v>
      </c>
    </row>
    <row r="52" spans="1:21">
      <c r="A52" s="183" t="str">
        <f t="shared" si="1"/>
        <v>L1L1土佐清水市</v>
      </c>
      <c r="B52" t="s">
        <v>11</v>
      </c>
      <c r="C52">
        <v>15786</v>
      </c>
      <c r="D52" s="160">
        <v>428.87279119485294</v>
      </c>
      <c r="E52" s="160">
        <v>25.399073254108185</v>
      </c>
      <c r="F52" s="160">
        <v>145.40918332663693</v>
      </c>
      <c r="G52" s="160">
        <v>1.5015222989764281</v>
      </c>
      <c r="H52" s="160">
        <v>2.2955634600322892</v>
      </c>
      <c r="I52" s="160">
        <v>0.11275448515147439</v>
      </c>
      <c r="J52" s="160">
        <v>578.19181476565018</v>
      </c>
      <c r="K52" t="s">
        <v>82</v>
      </c>
      <c r="L52" t="s">
        <v>82</v>
      </c>
      <c r="M52" t="s">
        <v>94</v>
      </c>
      <c r="O52" s="183">
        <f t="shared" si="2"/>
        <v>430</v>
      </c>
      <c r="P52" s="183">
        <f t="shared" si="2"/>
        <v>30</v>
      </c>
      <c r="Q52" s="183">
        <f t="shared" si="2"/>
        <v>150</v>
      </c>
      <c r="R52" s="183" t="str">
        <f t="shared" si="2"/>
        <v>*</v>
      </c>
      <c r="S52" s="183" t="str">
        <f t="shared" si="2"/>
        <v>*</v>
      </c>
      <c r="T52" s="183" t="str">
        <f t="shared" si="2"/>
        <v>*</v>
      </c>
      <c r="U52" s="183">
        <f t="shared" si="2"/>
        <v>580</v>
      </c>
    </row>
    <row r="53" spans="1:21">
      <c r="A53" s="183" t="str">
        <f t="shared" si="1"/>
        <v>L1L1四万十市</v>
      </c>
      <c r="B53" t="s">
        <v>12</v>
      </c>
      <c r="C53">
        <v>37078</v>
      </c>
      <c r="D53" s="160">
        <v>960.93333775074598</v>
      </c>
      <c r="E53" s="160">
        <v>100.46487684664797</v>
      </c>
      <c r="F53" s="160">
        <v>14.104012622483218</v>
      </c>
      <c r="G53" s="160">
        <v>3.4860254405140854</v>
      </c>
      <c r="H53" s="160">
        <v>3.0539867027137406</v>
      </c>
      <c r="I53" s="160">
        <v>0.19846984104438467</v>
      </c>
      <c r="J53" s="160">
        <v>981.77583235750137</v>
      </c>
      <c r="K53" t="s">
        <v>82</v>
      </c>
      <c r="L53" t="s">
        <v>82</v>
      </c>
      <c r="M53" t="s">
        <v>94</v>
      </c>
      <c r="O53" s="183">
        <f t="shared" si="2"/>
        <v>960</v>
      </c>
      <c r="P53" s="183">
        <f t="shared" si="2"/>
        <v>100</v>
      </c>
      <c r="Q53" s="183">
        <f t="shared" ref="Q53:U103" si="3">IF(F53&gt;10000,ROUND(F53,-3),IF(F53&gt;1000,ROUND(F53,-2),IF(F53&gt;=5,IF(F53&lt;10,ROUND(F53,-1),ROUND(F53,-1)),IF(F53=0,0,"*"))))</f>
        <v>10</v>
      </c>
      <c r="R53" s="183" t="str">
        <f t="shared" si="3"/>
        <v>*</v>
      </c>
      <c r="S53" s="183" t="str">
        <f t="shared" si="3"/>
        <v>*</v>
      </c>
      <c r="T53" s="183" t="str">
        <f t="shared" si="3"/>
        <v>*</v>
      </c>
      <c r="U53" s="183">
        <f t="shared" si="3"/>
        <v>980</v>
      </c>
    </row>
    <row r="54" spans="1:21">
      <c r="A54" s="183" t="str">
        <f t="shared" si="1"/>
        <v>L1L1香南市</v>
      </c>
      <c r="B54" t="s">
        <v>13</v>
      </c>
      <c r="C54">
        <v>29794</v>
      </c>
      <c r="D54" s="160">
        <v>379.1322178540313</v>
      </c>
      <c r="E54" s="160">
        <v>27.080585568532296</v>
      </c>
      <c r="F54" s="160">
        <v>39.079493558104808</v>
      </c>
      <c r="G54" s="160">
        <v>0.14217523515089639</v>
      </c>
      <c r="H54" s="160">
        <v>0.70672561324220962</v>
      </c>
      <c r="I54" s="160">
        <v>0.14101912063191221</v>
      </c>
      <c r="J54" s="160">
        <v>419.20163138116112</v>
      </c>
      <c r="K54" t="s">
        <v>82</v>
      </c>
      <c r="L54" t="s">
        <v>82</v>
      </c>
      <c r="M54" t="s">
        <v>94</v>
      </c>
      <c r="O54" s="183">
        <f t="shared" ref="O54:U117" si="4">IF(D54&gt;10000,ROUND(D54,-3),IF(D54&gt;1000,ROUND(D54,-2),IF(D54&gt;=5,IF(D54&lt;10,ROUND(D54,-1),ROUND(D54,-1)),IF(D54=0,0,"*"))))</f>
        <v>380</v>
      </c>
      <c r="P54" s="183">
        <f t="shared" si="4"/>
        <v>30</v>
      </c>
      <c r="Q54" s="183">
        <f t="shared" si="3"/>
        <v>40</v>
      </c>
      <c r="R54" s="183" t="str">
        <f t="shared" si="3"/>
        <v>*</v>
      </c>
      <c r="S54" s="183" t="str">
        <f t="shared" si="3"/>
        <v>*</v>
      </c>
      <c r="T54" s="183" t="str">
        <f t="shared" si="3"/>
        <v>*</v>
      </c>
      <c r="U54" s="183">
        <f t="shared" si="3"/>
        <v>420</v>
      </c>
    </row>
    <row r="55" spans="1:21">
      <c r="A55" s="183" t="str">
        <f t="shared" si="1"/>
        <v>L1L1香美市</v>
      </c>
      <c r="B55" t="s">
        <v>14</v>
      </c>
      <c r="C55">
        <v>27891</v>
      </c>
      <c r="D55" s="160">
        <v>248.55951677929431</v>
      </c>
      <c r="E55" s="160">
        <v>15.68213191934294</v>
      </c>
      <c r="F55" s="160">
        <v>0</v>
      </c>
      <c r="G55" s="160">
        <v>0.10436468184376391</v>
      </c>
      <c r="H55" s="160">
        <v>5.0606112785340649</v>
      </c>
      <c r="I55" s="160">
        <v>4.7093589862943E-2</v>
      </c>
      <c r="J55" s="160">
        <v>253.7715863295351</v>
      </c>
      <c r="K55" t="s">
        <v>82</v>
      </c>
      <c r="L55" t="s">
        <v>82</v>
      </c>
      <c r="M55" t="s">
        <v>94</v>
      </c>
      <c r="O55" s="183">
        <f t="shared" si="4"/>
        <v>250</v>
      </c>
      <c r="P55" s="183">
        <f t="shared" si="4"/>
        <v>20</v>
      </c>
      <c r="Q55" s="183">
        <f t="shared" si="3"/>
        <v>0</v>
      </c>
      <c r="R55" s="183" t="str">
        <f t="shared" si="3"/>
        <v>*</v>
      </c>
      <c r="S55" s="183">
        <f t="shared" si="3"/>
        <v>10</v>
      </c>
      <c r="T55" s="183" t="str">
        <f t="shared" si="3"/>
        <v>*</v>
      </c>
      <c r="U55" s="183">
        <f t="shared" si="3"/>
        <v>250</v>
      </c>
    </row>
    <row r="56" spans="1:21">
      <c r="A56" s="183" t="str">
        <f t="shared" si="1"/>
        <v>L1L1東洋町</v>
      </c>
      <c r="B56" t="s">
        <v>15</v>
      </c>
      <c r="C56">
        <v>2784</v>
      </c>
      <c r="D56" s="160">
        <v>47.809666384032759</v>
      </c>
      <c r="E56" s="160">
        <v>2.2966712109425327</v>
      </c>
      <c r="F56" s="160">
        <v>28.235024710467179</v>
      </c>
      <c r="G56" s="160">
        <v>6.1449203643667204E-2</v>
      </c>
      <c r="H56" s="160">
        <v>1.437217932065431</v>
      </c>
      <c r="I56" s="160">
        <v>4.5538220424036088E-2</v>
      </c>
      <c r="J56" s="160">
        <v>77.588896450633072</v>
      </c>
      <c r="K56" t="s">
        <v>82</v>
      </c>
      <c r="L56" t="s">
        <v>82</v>
      </c>
      <c r="M56" t="s">
        <v>94</v>
      </c>
      <c r="O56" s="183">
        <f t="shared" si="4"/>
        <v>50</v>
      </c>
      <c r="P56" s="183" t="str">
        <f t="shared" si="4"/>
        <v>*</v>
      </c>
      <c r="Q56" s="183">
        <f t="shared" si="3"/>
        <v>30</v>
      </c>
      <c r="R56" s="183" t="str">
        <f t="shared" si="3"/>
        <v>*</v>
      </c>
      <c r="S56" s="183" t="str">
        <f t="shared" si="3"/>
        <v>*</v>
      </c>
      <c r="T56" s="183" t="str">
        <f t="shared" si="3"/>
        <v>*</v>
      </c>
      <c r="U56" s="183">
        <f t="shared" si="3"/>
        <v>80</v>
      </c>
    </row>
    <row r="57" spans="1:21">
      <c r="A57" s="183" t="str">
        <f t="shared" si="1"/>
        <v>L1L1奈半利町</v>
      </c>
      <c r="B57" t="s">
        <v>16</v>
      </c>
      <c r="C57">
        <v>3467</v>
      </c>
      <c r="D57" s="160">
        <v>63.608287530966031</v>
      </c>
      <c r="E57" s="160">
        <v>3.9196522587154661</v>
      </c>
      <c r="F57" s="160">
        <v>0.85780745423244553</v>
      </c>
      <c r="G57" s="160">
        <v>2.4932584614451598E-2</v>
      </c>
      <c r="H57" s="160">
        <v>2.0998870272279895</v>
      </c>
      <c r="I57" s="160">
        <v>1.2022198103884774E-2</v>
      </c>
      <c r="J57" s="160">
        <v>66.602936795144799</v>
      </c>
      <c r="K57" t="s">
        <v>82</v>
      </c>
      <c r="L57" t="s">
        <v>82</v>
      </c>
      <c r="M57" t="s">
        <v>94</v>
      </c>
      <c r="O57" s="183">
        <f t="shared" si="4"/>
        <v>60</v>
      </c>
      <c r="P57" s="183" t="str">
        <f t="shared" si="4"/>
        <v>*</v>
      </c>
      <c r="Q57" s="183" t="str">
        <f t="shared" si="3"/>
        <v>*</v>
      </c>
      <c r="R57" s="183" t="str">
        <f t="shared" si="3"/>
        <v>*</v>
      </c>
      <c r="S57" s="183" t="str">
        <f t="shared" si="3"/>
        <v>*</v>
      </c>
      <c r="T57" s="183" t="str">
        <f t="shared" si="3"/>
        <v>*</v>
      </c>
      <c r="U57" s="183">
        <f t="shared" si="3"/>
        <v>70</v>
      </c>
    </row>
    <row r="58" spans="1:21">
      <c r="A58" s="183" t="str">
        <f t="shared" si="1"/>
        <v>L1L1田野町</v>
      </c>
      <c r="B58" t="s">
        <v>17</v>
      </c>
      <c r="C58">
        <v>3060</v>
      </c>
      <c r="D58" s="160">
        <v>93.095934683487414</v>
      </c>
      <c r="E58" s="160">
        <v>3.5025060181447132</v>
      </c>
      <c r="F58" s="160">
        <v>0</v>
      </c>
      <c r="G58" s="160">
        <v>2.3337509237556956E-2</v>
      </c>
      <c r="H58" s="160">
        <v>1.9870085809434057E-2</v>
      </c>
      <c r="I58" s="160">
        <v>5.5928491703939584E-2</v>
      </c>
      <c r="J58" s="160">
        <v>93.195070770238345</v>
      </c>
      <c r="K58" t="s">
        <v>82</v>
      </c>
      <c r="L58" t="s">
        <v>82</v>
      </c>
      <c r="M58" t="s">
        <v>94</v>
      </c>
      <c r="O58" s="183">
        <f t="shared" si="4"/>
        <v>90</v>
      </c>
      <c r="P58" s="183" t="str">
        <f t="shared" si="4"/>
        <v>*</v>
      </c>
      <c r="Q58" s="183">
        <f t="shared" si="3"/>
        <v>0</v>
      </c>
      <c r="R58" s="183" t="str">
        <f t="shared" si="3"/>
        <v>*</v>
      </c>
      <c r="S58" s="183" t="str">
        <f t="shared" si="3"/>
        <v>*</v>
      </c>
      <c r="T58" s="183" t="str">
        <f t="shared" si="3"/>
        <v>*</v>
      </c>
      <c r="U58" s="183">
        <f t="shared" si="3"/>
        <v>90</v>
      </c>
    </row>
    <row r="59" spans="1:21">
      <c r="A59" s="183" t="str">
        <f t="shared" si="1"/>
        <v>L1L1安田町</v>
      </c>
      <c r="B59" t="s">
        <v>18</v>
      </c>
      <c r="C59">
        <v>2678</v>
      </c>
      <c r="D59" s="160">
        <v>86.65829862908447</v>
      </c>
      <c r="E59" s="160">
        <v>3.798413453801238</v>
      </c>
      <c r="F59" s="160">
        <v>10.801151815066531</v>
      </c>
      <c r="G59" s="160">
        <v>0.21888120104039674</v>
      </c>
      <c r="H59" s="160">
        <v>0.83894559591914608</v>
      </c>
      <c r="I59" s="160">
        <v>1.1243382075248699E-2</v>
      </c>
      <c r="J59" s="160">
        <v>98.528520623185798</v>
      </c>
      <c r="K59" t="s">
        <v>82</v>
      </c>
      <c r="L59" t="s">
        <v>82</v>
      </c>
      <c r="M59" t="s">
        <v>94</v>
      </c>
      <c r="O59" s="183">
        <f t="shared" si="4"/>
        <v>90</v>
      </c>
      <c r="P59" s="183" t="str">
        <f t="shared" si="4"/>
        <v>*</v>
      </c>
      <c r="Q59" s="183">
        <f t="shared" si="3"/>
        <v>10</v>
      </c>
      <c r="R59" s="183" t="str">
        <f t="shared" si="3"/>
        <v>*</v>
      </c>
      <c r="S59" s="183" t="str">
        <f t="shared" si="3"/>
        <v>*</v>
      </c>
      <c r="T59" s="183" t="str">
        <f t="shared" si="3"/>
        <v>*</v>
      </c>
      <c r="U59" s="183">
        <f t="shared" si="3"/>
        <v>100</v>
      </c>
    </row>
    <row r="60" spans="1:21">
      <c r="A60" s="183" t="str">
        <f t="shared" si="1"/>
        <v>L1L1北川村</v>
      </c>
      <c r="B60" t="s">
        <v>19</v>
      </c>
      <c r="C60">
        <v>1349</v>
      </c>
      <c r="D60" s="160">
        <v>17.567544076512316</v>
      </c>
      <c r="E60" s="160">
        <v>0.86836985801509936</v>
      </c>
      <c r="F60" s="160">
        <v>0</v>
      </c>
      <c r="G60" s="160">
        <v>2.6410047906084075E-2</v>
      </c>
      <c r="H60" s="160">
        <v>0.13908202811977072</v>
      </c>
      <c r="I60" s="160">
        <v>1.4268356253753433E-3</v>
      </c>
      <c r="J60" s="160">
        <v>17.734462988163543</v>
      </c>
      <c r="K60" t="s">
        <v>82</v>
      </c>
      <c r="L60" t="s">
        <v>82</v>
      </c>
      <c r="M60" t="s">
        <v>94</v>
      </c>
      <c r="O60" s="183">
        <f t="shared" si="4"/>
        <v>20</v>
      </c>
      <c r="P60" s="183" t="str">
        <f t="shared" si="4"/>
        <v>*</v>
      </c>
      <c r="Q60" s="183">
        <f t="shared" si="3"/>
        <v>0</v>
      </c>
      <c r="R60" s="183" t="str">
        <f t="shared" si="3"/>
        <v>*</v>
      </c>
      <c r="S60" s="183" t="str">
        <f t="shared" si="3"/>
        <v>*</v>
      </c>
      <c r="T60" s="183" t="str">
        <f t="shared" si="3"/>
        <v>*</v>
      </c>
      <c r="U60" s="183">
        <f t="shared" si="3"/>
        <v>20</v>
      </c>
    </row>
    <row r="61" spans="1:21">
      <c r="A61" s="183" t="str">
        <f t="shared" si="1"/>
        <v>L1L1馬路村</v>
      </c>
      <c r="B61" t="s">
        <v>20</v>
      </c>
      <c r="C61">
        <v>1061</v>
      </c>
      <c r="D61" s="160">
        <v>9.9669544659225782</v>
      </c>
      <c r="E61" s="160">
        <v>0.68893982139581678</v>
      </c>
      <c r="F61" s="160">
        <v>0</v>
      </c>
      <c r="G61" s="160">
        <v>1.2201437985655648E-2</v>
      </c>
      <c r="H61" s="160">
        <v>1.9423703530152834E-3</v>
      </c>
      <c r="I61" s="160">
        <v>6.9973773574856523E-4</v>
      </c>
      <c r="J61" s="160">
        <v>9.9817980119969985</v>
      </c>
      <c r="K61" t="s">
        <v>82</v>
      </c>
      <c r="L61" t="s">
        <v>82</v>
      </c>
      <c r="M61" t="s">
        <v>94</v>
      </c>
      <c r="O61" s="183">
        <f t="shared" si="4"/>
        <v>10</v>
      </c>
      <c r="P61" s="183" t="str">
        <f t="shared" si="4"/>
        <v>*</v>
      </c>
      <c r="Q61" s="183">
        <f t="shared" si="3"/>
        <v>0</v>
      </c>
      <c r="R61" s="183" t="str">
        <f t="shared" si="3"/>
        <v>*</v>
      </c>
      <c r="S61" s="183" t="str">
        <f t="shared" si="3"/>
        <v>*</v>
      </c>
      <c r="T61" s="183" t="str">
        <f t="shared" si="3"/>
        <v>*</v>
      </c>
      <c r="U61" s="183">
        <f t="shared" si="3"/>
        <v>10</v>
      </c>
    </row>
    <row r="62" spans="1:21">
      <c r="A62" s="183" t="str">
        <f t="shared" si="1"/>
        <v>L1L1芸西村</v>
      </c>
      <c r="B62" t="s">
        <v>21</v>
      </c>
      <c r="C62">
        <v>4139</v>
      </c>
      <c r="D62" s="160">
        <v>20.055535007922369</v>
      </c>
      <c r="E62" s="160">
        <v>2.8521440809120762</v>
      </c>
      <c r="F62" s="160">
        <v>0</v>
      </c>
      <c r="G62" s="160">
        <v>3.2572842715618477E-3</v>
      </c>
      <c r="H62" s="160">
        <v>4.4152996562582831E-3</v>
      </c>
      <c r="I62" s="160">
        <v>1.6221344393329055E-3</v>
      </c>
      <c r="J62" s="160">
        <v>20.064829726289524</v>
      </c>
      <c r="K62" t="s">
        <v>82</v>
      </c>
      <c r="L62" t="s">
        <v>82</v>
      </c>
      <c r="M62" t="s">
        <v>94</v>
      </c>
      <c r="O62" s="183">
        <f t="shared" si="4"/>
        <v>20</v>
      </c>
      <c r="P62" s="183" t="str">
        <f t="shared" si="4"/>
        <v>*</v>
      </c>
      <c r="Q62" s="183">
        <f t="shared" si="3"/>
        <v>0</v>
      </c>
      <c r="R62" s="183" t="str">
        <f t="shared" si="3"/>
        <v>*</v>
      </c>
      <c r="S62" s="183" t="str">
        <f t="shared" si="3"/>
        <v>*</v>
      </c>
      <c r="T62" s="183" t="str">
        <f t="shared" si="3"/>
        <v>*</v>
      </c>
      <c r="U62" s="183">
        <f t="shared" si="3"/>
        <v>20</v>
      </c>
    </row>
    <row r="63" spans="1:21">
      <c r="A63" s="183" t="str">
        <f t="shared" si="1"/>
        <v>L1L1本山町</v>
      </c>
      <c r="B63" t="s">
        <v>22</v>
      </c>
      <c r="C63">
        <v>3986</v>
      </c>
      <c r="D63" s="160">
        <v>2.8195880544822769</v>
      </c>
      <c r="E63" s="160">
        <v>1.059110758177503</v>
      </c>
      <c r="F63" s="160">
        <v>0</v>
      </c>
      <c r="G63" s="160">
        <v>1.0557534429017484E-44</v>
      </c>
      <c r="H63" s="160">
        <v>1.2880600412478209E-3</v>
      </c>
      <c r="I63" s="160">
        <v>1.3847795353268198E-4</v>
      </c>
      <c r="J63" s="160">
        <v>2.8210145924770571</v>
      </c>
      <c r="K63" t="s">
        <v>82</v>
      </c>
      <c r="L63" t="s">
        <v>82</v>
      </c>
      <c r="M63" t="s">
        <v>94</v>
      </c>
      <c r="O63" s="183" t="str">
        <f t="shared" si="4"/>
        <v>*</v>
      </c>
      <c r="P63" s="183" t="str">
        <f t="shared" si="4"/>
        <v>*</v>
      </c>
      <c r="Q63" s="183">
        <f t="shared" si="3"/>
        <v>0</v>
      </c>
      <c r="R63" s="183" t="str">
        <f t="shared" si="3"/>
        <v>*</v>
      </c>
      <c r="S63" s="183" t="str">
        <f t="shared" si="3"/>
        <v>*</v>
      </c>
      <c r="T63" s="183" t="str">
        <f t="shared" si="3"/>
        <v>*</v>
      </c>
      <c r="U63" s="183" t="str">
        <f t="shared" si="3"/>
        <v>*</v>
      </c>
    </row>
    <row r="64" spans="1:21">
      <c r="A64" s="183" t="str">
        <f t="shared" si="1"/>
        <v>L1L1大豊町</v>
      </c>
      <c r="B64" t="s">
        <v>23</v>
      </c>
      <c r="C64">
        <v>4713</v>
      </c>
      <c r="D64" s="160">
        <v>5.4749296715492264</v>
      </c>
      <c r="E64" s="160">
        <v>1.2548342277127169</v>
      </c>
      <c r="F64" s="160">
        <v>0</v>
      </c>
      <c r="G64" s="160">
        <v>6.0082944703509633E-33</v>
      </c>
      <c r="H64" s="160">
        <v>2.9724529436592983E-3</v>
      </c>
      <c r="I64" s="160">
        <v>5.6828869774216705E-5</v>
      </c>
      <c r="J64" s="160">
        <v>5.47795895336266</v>
      </c>
      <c r="K64" t="s">
        <v>82</v>
      </c>
      <c r="L64" t="s">
        <v>82</v>
      </c>
      <c r="M64" t="s">
        <v>94</v>
      </c>
      <c r="O64" s="183">
        <f t="shared" si="4"/>
        <v>10</v>
      </c>
      <c r="P64" s="183" t="str">
        <f t="shared" si="4"/>
        <v>*</v>
      </c>
      <c r="Q64" s="183">
        <f t="shared" si="3"/>
        <v>0</v>
      </c>
      <c r="R64" s="183" t="str">
        <f t="shared" si="3"/>
        <v>*</v>
      </c>
      <c r="S64" s="183" t="str">
        <f t="shared" si="3"/>
        <v>*</v>
      </c>
      <c r="T64" s="183" t="str">
        <f t="shared" si="3"/>
        <v>*</v>
      </c>
      <c r="U64" s="183">
        <f t="shared" si="3"/>
        <v>10</v>
      </c>
    </row>
    <row r="65" spans="1:21">
      <c r="A65" s="183" t="str">
        <f t="shared" si="1"/>
        <v>L1L1土佐町</v>
      </c>
      <c r="B65" t="s">
        <v>24</v>
      </c>
      <c r="C65">
        <v>4386</v>
      </c>
      <c r="D65" s="160">
        <v>1.1743059831096225</v>
      </c>
      <c r="E65" s="160">
        <v>0.95369350951483289</v>
      </c>
      <c r="F65" s="160">
        <v>0</v>
      </c>
      <c r="G65" s="160">
        <v>9.5026484873071465E-32</v>
      </c>
      <c r="H65" s="160">
        <v>2.7458985231338124E-3</v>
      </c>
      <c r="I65" s="160">
        <v>1.7539388791874979E-5</v>
      </c>
      <c r="J65" s="160">
        <v>1.1770694210215482</v>
      </c>
      <c r="K65" t="s">
        <v>82</v>
      </c>
      <c r="L65" t="s">
        <v>82</v>
      </c>
      <c r="M65" t="s">
        <v>94</v>
      </c>
      <c r="O65" s="183" t="str">
        <f t="shared" si="4"/>
        <v>*</v>
      </c>
      <c r="P65" s="183" t="str">
        <f t="shared" si="4"/>
        <v>*</v>
      </c>
      <c r="Q65" s="183">
        <f t="shared" si="3"/>
        <v>0</v>
      </c>
      <c r="R65" s="183" t="str">
        <f t="shared" si="3"/>
        <v>*</v>
      </c>
      <c r="S65" s="183" t="str">
        <f t="shared" si="3"/>
        <v>*</v>
      </c>
      <c r="T65" s="183" t="str">
        <f t="shared" si="3"/>
        <v>*</v>
      </c>
      <c r="U65" s="183" t="str">
        <f t="shared" si="3"/>
        <v>*</v>
      </c>
    </row>
    <row r="66" spans="1:21">
      <c r="A66" s="183" t="str">
        <f t="shared" si="1"/>
        <v>L1L1大川村</v>
      </c>
      <c r="B66" t="s">
        <v>25</v>
      </c>
      <c r="C66">
        <v>427</v>
      </c>
      <c r="D66" s="160">
        <v>0.1422766342824397</v>
      </c>
      <c r="E66" s="160">
        <v>7.3613776347611015E-2</v>
      </c>
      <c r="F66" s="160">
        <v>0</v>
      </c>
      <c r="G66" s="160">
        <v>0</v>
      </c>
      <c r="H66" s="160">
        <v>1.5210815454990052E-4</v>
      </c>
      <c r="I66" s="160">
        <v>0</v>
      </c>
      <c r="J66" s="160">
        <v>0.14242874243698961</v>
      </c>
      <c r="K66" t="s">
        <v>82</v>
      </c>
      <c r="L66" t="s">
        <v>82</v>
      </c>
      <c r="M66" t="s">
        <v>94</v>
      </c>
      <c r="O66" s="183" t="str">
        <f t="shared" si="4"/>
        <v>*</v>
      </c>
      <c r="P66" s="183" t="str">
        <f t="shared" si="4"/>
        <v>*</v>
      </c>
      <c r="Q66" s="183">
        <f t="shared" si="3"/>
        <v>0</v>
      </c>
      <c r="R66" s="183">
        <f t="shared" si="3"/>
        <v>0</v>
      </c>
      <c r="S66" s="183" t="str">
        <f t="shared" si="3"/>
        <v>*</v>
      </c>
      <c r="T66" s="183">
        <f t="shared" si="3"/>
        <v>0</v>
      </c>
      <c r="U66" s="183" t="str">
        <f t="shared" si="3"/>
        <v>*</v>
      </c>
    </row>
    <row r="67" spans="1:21">
      <c r="A67" s="183" t="str">
        <f t="shared" si="1"/>
        <v>L1L1いの町</v>
      </c>
      <c r="B67" t="s">
        <v>26</v>
      </c>
      <c r="C67">
        <v>21716</v>
      </c>
      <c r="D67" s="160">
        <v>275.94316708586172</v>
      </c>
      <c r="E67" s="160">
        <v>19.709586468163323</v>
      </c>
      <c r="F67" s="160">
        <v>0</v>
      </c>
      <c r="G67" s="160">
        <v>0.76204205598636809</v>
      </c>
      <c r="H67" s="160">
        <v>0.40563585560587417</v>
      </c>
      <c r="I67" s="160">
        <v>1.43044341162335E-2</v>
      </c>
      <c r="J67" s="160">
        <v>277.12514943157015</v>
      </c>
      <c r="K67" t="s">
        <v>82</v>
      </c>
      <c r="L67" t="s">
        <v>82</v>
      </c>
      <c r="M67" t="s">
        <v>94</v>
      </c>
      <c r="O67" s="183">
        <f t="shared" si="4"/>
        <v>280</v>
      </c>
      <c r="P67" s="183">
        <f t="shared" si="4"/>
        <v>20</v>
      </c>
      <c r="Q67" s="183">
        <f t="shared" si="3"/>
        <v>0</v>
      </c>
      <c r="R67" s="183" t="str">
        <f t="shared" si="3"/>
        <v>*</v>
      </c>
      <c r="S67" s="183" t="str">
        <f t="shared" si="3"/>
        <v>*</v>
      </c>
      <c r="T67" s="183" t="str">
        <f t="shared" si="3"/>
        <v>*</v>
      </c>
      <c r="U67" s="183">
        <f t="shared" si="3"/>
        <v>280</v>
      </c>
    </row>
    <row r="68" spans="1:21">
      <c r="A68" s="183" t="str">
        <f t="shared" ref="A68:A131" si="5">K68&amp;L68&amp;B68</f>
        <v>L1L1仁淀川町</v>
      </c>
      <c r="B68" t="s">
        <v>27</v>
      </c>
      <c r="C68">
        <v>6649</v>
      </c>
      <c r="D68" s="160">
        <v>31.36713967642369</v>
      </c>
      <c r="E68" s="160">
        <v>1.9777496950766134</v>
      </c>
      <c r="F68" s="160">
        <v>0</v>
      </c>
      <c r="G68" s="160">
        <v>4.190244269930944E-3</v>
      </c>
      <c r="H68" s="160">
        <v>8.6256739525358249E-3</v>
      </c>
      <c r="I68" s="160">
        <v>1.3536218319495901E-3</v>
      </c>
      <c r="J68" s="160">
        <v>31.381309216478108</v>
      </c>
      <c r="K68" t="s">
        <v>82</v>
      </c>
      <c r="L68" t="s">
        <v>82</v>
      </c>
      <c r="M68" t="s">
        <v>94</v>
      </c>
      <c r="O68" s="183">
        <f t="shared" si="4"/>
        <v>30</v>
      </c>
      <c r="P68" s="183" t="str">
        <f t="shared" si="4"/>
        <v>*</v>
      </c>
      <c r="Q68" s="183">
        <f t="shared" si="3"/>
        <v>0</v>
      </c>
      <c r="R68" s="183" t="str">
        <f t="shared" si="3"/>
        <v>*</v>
      </c>
      <c r="S68" s="183" t="str">
        <f t="shared" si="3"/>
        <v>*</v>
      </c>
      <c r="T68" s="183" t="str">
        <f t="shared" si="3"/>
        <v>*</v>
      </c>
      <c r="U68" s="183">
        <f t="shared" si="3"/>
        <v>30</v>
      </c>
    </row>
    <row r="69" spans="1:21">
      <c r="A69" s="183" t="str">
        <f t="shared" si="5"/>
        <v>L1L1中土佐町</v>
      </c>
      <c r="B69" t="s">
        <v>28</v>
      </c>
      <c r="C69">
        <v>6927</v>
      </c>
      <c r="D69" s="160">
        <v>119.5059108700364</v>
      </c>
      <c r="E69" s="160">
        <v>5.7292128925888663</v>
      </c>
      <c r="F69" s="160">
        <v>97.829988294731123</v>
      </c>
      <c r="G69" s="160">
        <v>0.16933241078660946</v>
      </c>
      <c r="H69" s="160">
        <v>3.7021689469097638</v>
      </c>
      <c r="I69" s="160">
        <v>1.477877060546693E-2</v>
      </c>
      <c r="J69" s="160">
        <v>221.22217929306933</v>
      </c>
      <c r="K69" t="s">
        <v>82</v>
      </c>
      <c r="L69" t="s">
        <v>82</v>
      </c>
      <c r="M69" t="s">
        <v>94</v>
      </c>
      <c r="O69" s="183">
        <f t="shared" si="4"/>
        <v>120</v>
      </c>
      <c r="P69" s="183">
        <f t="shared" si="4"/>
        <v>10</v>
      </c>
      <c r="Q69" s="183">
        <f t="shared" si="3"/>
        <v>100</v>
      </c>
      <c r="R69" s="183" t="str">
        <f t="shared" si="3"/>
        <v>*</v>
      </c>
      <c r="S69" s="183" t="str">
        <f t="shared" si="3"/>
        <v>*</v>
      </c>
      <c r="T69" s="183" t="str">
        <f t="shared" si="3"/>
        <v>*</v>
      </c>
      <c r="U69" s="183">
        <f t="shared" si="3"/>
        <v>220</v>
      </c>
    </row>
    <row r="70" spans="1:21">
      <c r="A70" s="183" t="str">
        <f t="shared" si="5"/>
        <v>L1L1佐川町</v>
      </c>
      <c r="B70" t="s">
        <v>29</v>
      </c>
      <c r="C70">
        <v>12447</v>
      </c>
      <c r="D70" s="160">
        <v>43.130781032827116</v>
      </c>
      <c r="E70" s="160">
        <v>3.8350752896478633</v>
      </c>
      <c r="F70" s="160">
        <v>0</v>
      </c>
      <c r="G70" s="160">
        <v>1.7983886291865338E-3</v>
      </c>
      <c r="H70" s="160">
        <v>5.658860849123034E-3</v>
      </c>
      <c r="I70" s="160">
        <v>5.9881742611918613E-3</v>
      </c>
      <c r="J70" s="160">
        <v>43.144226456566614</v>
      </c>
      <c r="K70" t="s">
        <v>82</v>
      </c>
      <c r="L70" t="s">
        <v>82</v>
      </c>
      <c r="M70" t="s">
        <v>94</v>
      </c>
      <c r="O70" s="183">
        <f t="shared" si="4"/>
        <v>40</v>
      </c>
      <c r="P70" s="183" t="str">
        <f t="shared" si="4"/>
        <v>*</v>
      </c>
      <c r="Q70" s="183">
        <f t="shared" si="3"/>
        <v>0</v>
      </c>
      <c r="R70" s="183" t="str">
        <f t="shared" si="3"/>
        <v>*</v>
      </c>
      <c r="S70" s="183" t="str">
        <f t="shared" si="3"/>
        <v>*</v>
      </c>
      <c r="T70" s="183" t="str">
        <f t="shared" si="3"/>
        <v>*</v>
      </c>
      <c r="U70" s="183">
        <f t="shared" si="3"/>
        <v>40</v>
      </c>
    </row>
    <row r="71" spans="1:21">
      <c r="A71" s="183" t="str">
        <f t="shared" si="5"/>
        <v>L1L1越知町</v>
      </c>
      <c r="B71" t="s">
        <v>30</v>
      </c>
      <c r="C71">
        <v>6095</v>
      </c>
      <c r="D71" s="160">
        <v>13.212822733608398</v>
      </c>
      <c r="E71" s="160">
        <v>1.6287148863798868</v>
      </c>
      <c r="F71" s="160">
        <v>0</v>
      </c>
      <c r="G71" s="160">
        <v>7.2603116526791462E-4</v>
      </c>
      <c r="H71" s="160">
        <v>5.2370230448348983E-3</v>
      </c>
      <c r="I71" s="160">
        <v>4.3887928807690785E-4</v>
      </c>
      <c r="J71" s="160">
        <v>13.219224667106577</v>
      </c>
      <c r="K71" t="s">
        <v>82</v>
      </c>
      <c r="L71" t="s">
        <v>82</v>
      </c>
      <c r="M71" t="s">
        <v>94</v>
      </c>
      <c r="O71" s="183">
        <f t="shared" si="4"/>
        <v>10</v>
      </c>
      <c r="P71" s="183" t="str">
        <f t="shared" si="4"/>
        <v>*</v>
      </c>
      <c r="Q71" s="183">
        <f t="shared" si="3"/>
        <v>0</v>
      </c>
      <c r="R71" s="183" t="str">
        <f t="shared" si="3"/>
        <v>*</v>
      </c>
      <c r="S71" s="183" t="str">
        <f t="shared" si="3"/>
        <v>*</v>
      </c>
      <c r="T71" s="183" t="str">
        <f t="shared" si="3"/>
        <v>*</v>
      </c>
      <c r="U71" s="183">
        <f t="shared" si="3"/>
        <v>10</v>
      </c>
    </row>
    <row r="72" spans="1:21">
      <c r="A72" s="183" t="str">
        <f t="shared" si="5"/>
        <v>L1L1檮原町</v>
      </c>
      <c r="B72" t="s">
        <v>31</v>
      </c>
      <c r="C72">
        <v>3984</v>
      </c>
      <c r="D72" s="160">
        <v>8.5570009717610453</v>
      </c>
      <c r="E72" s="160">
        <v>1.1423614918027449</v>
      </c>
      <c r="F72" s="160">
        <v>0</v>
      </c>
      <c r="G72" s="160">
        <v>3.176994847368777E-3</v>
      </c>
      <c r="H72" s="160">
        <v>4.7102315841013147E-3</v>
      </c>
      <c r="I72" s="160">
        <v>3.0634048287984315E-4</v>
      </c>
      <c r="J72" s="160">
        <v>8.565194538675394</v>
      </c>
      <c r="K72" t="s">
        <v>82</v>
      </c>
      <c r="L72" t="s">
        <v>82</v>
      </c>
      <c r="M72" t="s">
        <v>94</v>
      </c>
      <c r="O72" s="183">
        <f t="shared" si="4"/>
        <v>10</v>
      </c>
      <c r="P72" s="183" t="str">
        <f t="shared" si="4"/>
        <v>*</v>
      </c>
      <c r="Q72" s="183">
        <f t="shared" si="3"/>
        <v>0</v>
      </c>
      <c r="R72" s="183" t="str">
        <f t="shared" si="3"/>
        <v>*</v>
      </c>
      <c r="S72" s="183" t="str">
        <f t="shared" si="3"/>
        <v>*</v>
      </c>
      <c r="T72" s="183" t="str">
        <f t="shared" si="3"/>
        <v>*</v>
      </c>
      <c r="U72" s="183">
        <f t="shared" si="3"/>
        <v>10</v>
      </c>
    </row>
    <row r="73" spans="1:21">
      <c r="A73" s="183" t="str">
        <f t="shared" si="5"/>
        <v>L1L1日高村</v>
      </c>
      <c r="B73" t="s">
        <v>32</v>
      </c>
      <c r="C73">
        <v>5063</v>
      </c>
      <c r="D73" s="160">
        <v>62.438932473762499</v>
      </c>
      <c r="E73" s="160">
        <v>4.7946917092253258</v>
      </c>
      <c r="F73" s="160">
        <v>0</v>
      </c>
      <c r="G73" s="160">
        <v>0.25006444444621118</v>
      </c>
      <c r="H73" s="160">
        <v>2.8742676200036094E-2</v>
      </c>
      <c r="I73" s="160">
        <v>3.2338825762161377E-3</v>
      </c>
      <c r="J73" s="160">
        <v>62.720973476984966</v>
      </c>
      <c r="K73" t="s">
        <v>82</v>
      </c>
      <c r="L73" t="s">
        <v>82</v>
      </c>
      <c r="M73" t="s">
        <v>94</v>
      </c>
      <c r="O73" s="183">
        <f t="shared" si="4"/>
        <v>60</v>
      </c>
      <c r="P73" s="183" t="str">
        <f t="shared" si="4"/>
        <v>*</v>
      </c>
      <c r="Q73" s="183">
        <f t="shared" si="3"/>
        <v>0</v>
      </c>
      <c r="R73" s="183" t="str">
        <f t="shared" si="3"/>
        <v>*</v>
      </c>
      <c r="S73" s="183" t="str">
        <f t="shared" si="3"/>
        <v>*</v>
      </c>
      <c r="T73" s="183" t="str">
        <f t="shared" si="3"/>
        <v>*</v>
      </c>
      <c r="U73" s="183">
        <f t="shared" si="3"/>
        <v>60</v>
      </c>
    </row>
    <row r="74" spans="1:21">
      <c r="A74" s="183" t="str">
        <f t="shared" si="5"/>
        <v>L1L1津野町</v>
      </c>
      <c r="B74" t="s">
        <v>33</v>
      </c>
      <c r="C74">
        <v>5702</v>
      </c>
      <c r="D74" s="160">
        <v>24.999012606079358</v>
      </c>
      <c r="E74" s="160">
        <v>2.5804287676687601</v>
      </c>
      <c r="F74" s="160">
        <v>0</v>
      </c>
      <c r="G74" s="160">
        <v>1.0417287357646529E-2</v>
      </c>
      <c r="H74" s="160">
        <v>0.21538144715217278</v>
      </c>
      <c r="I74" s="160">
        <v>3.7704674899908582E-3</v>
      </c>
      <c r="J74" s="160">
        <v>25.228581808079166</v>
      </c>
      <c r="K74" t="s">
        <v>82</v>
      </c>
      <c r="L74" t="s">
        <v>82</v>
      </c>
      <c r="M74" t="s">
        <v>94</v>
      </c>
      <c r="O74" s="183">
        <f t="shared" si="4"/>
        <v>20</v>
      </c>
      <c r="P74" s="183" t="str">
        <f t="shared" si="4"/>
        <v>*</v>
      </c>
      <c r="Q74" s="183">
        <f t="shared" si="3"/>
        <v>0</v>
      </c>
      <c r="R74" s="183" t="str">
        <f t="shared" si="3"/>
        <v>*</v>
      </c>
      <c r="S74" s="183" t="str">
        <f t="shared" si="3"/>
        <v>*</v>
      </c>
      <c r="T74" s="183" t="str">
        <f t="shared" si="3"/>
        <v>*</v>
      </c>
      <c r="U74" s="183">
        <f t="shared" si="3"/>
        <v>30</v>
      </c>
    </row>
    <row r="75" spans="1:21">
      <c r="A75" s="183" t="str">
        <f t="shared" si="5"/>
        <v>L1L1四万十町</v>
      </c>
      <c r="B75" t="s">
        <v>34</v>
      </c>
      <c r="C75">
        <v>18754</v>
      </c>
      <c r="D75" s="160">
        <v>346.38827832536339</v>
      </c>
      <c r="E75" s="160">
        <v>15.711521408095621</v>
      </c>
      <c r="F75" s="160">
        <v>20.722865877768655</v>
      </c>
      <c r="G75" s="160">
        <v>0.33687906323416955</v>
      </c>
      <c r="H75" s="160">
        <v>0.16665361801539147</v>
      </c>
      <c r="I75" s="160">
        <v>9.4720965543817516E-3</v>
      </c>
      <c r="J75" s="160">
        <v>367.62414898093596</v>
      </c>
      <c r="K75" t="s">
        <v>82</v>
      </c>
      <c r="L75" t="s">
        <v>82</v>
      </c>
      <c r="M75" t="s">
        <v>94</v>
      </c>
      <c r="O75" s="183">
        <f t="shared" si="4"/>
        <v>350</v>
      </c>
      <c r="P75" s="183">
        <f t="shared" si="4"/>
        <v>20</v>
      </c>
      <c r="Q75" s="183">
        <f t="shared" si="3"/>
        <v>20</v>
      </c>
      <c r="R75" s="183" t="str">
        <f t="shared" si="3"/>
        <v>*</v>
      </c>
      <c r="S75" s="183" t="str">
        <f t="shared" si="3"/>
        <v>*</v>
      </c>
      <c r="T75" s="183" t="str">
        <f t="shared" si="3"/>
        <v>*</v>
      </c>
      <c r="U75" s="183">
        <f t="shared" si="3"/>
        <v>370</v>
      </c>
    </row>
    <row r="76" spans="1:21">
      <c r="A76" s="183" t="str">
        <f t="shared" si="5"/>
        <v>L1L1大月町</v>
      </c>
      <c r="B76" t="s">
        <v>35</v>
      </c>
      <c r="C76">
        <v>5373</v>
      </c>
      <c r="D76" s="160">
        <v>64.036052776533893</v>
      </c>
      <c r="E76" s="160">
        <v>3.7456282328888193</v>
      </c>
      <c r="F76" s="160">
        <v>50.121282650039205</v>
      </c>
      <c r="G76" s="160">
        <v>0.10155354588340562</v>
      </c>
      <c r="H76" s="160">
        <v>1.2175873299144402</v>
      </c>
      <c r="I76" s="160">
        <v>4.5236607988605026E-3</v>
      </c>
      <c r="J76" s="160">
        <v>115.48099996316981</v>
      </c>
      <c r="K76" t="s">
        <v>82</v>
      </c>
      <c r="L76" t="s">
        <v>82</v>
      </c>
      <c r="M76" t="s">
        <v>94</v>
      </c>
      <c r="O76" s="183">
        <f t="shared" si="4"/>
        <v>60</v>
      </c>
      <c r="P76" s="183" t="str">
        <f t="shared" si="4"/>
        <v>*</v>
      </c>
      <c r="Q76" s="183">
        <f t="shared" si="3"/>
        <v>50</v>
      </c>
      <c r="R76" s="183" t="str">
        <f t="shared" si="3"/>
        <v>*</v>
      </c>
      <c r="S76" s="183" t="str">
        <f t="shared" si="3"/>
        <v>*</v>
      </c>
      <c r="T76" s="183" t="str">
        <f t="shared" si="3"/>
        <v>*</v>
      </c>
      <c r="U76" s="183">
        <f t="shared" si="3"/>
        <v>120</v>
      </c>
    </row>
    <row r="77" spans="1:21">
      <c r="A77" s="183" t="str">
        <f t="shared" si="5"/>
        <v>L1L1三原村</v>
      </c>
      <c r="B77" t="s">
        <v>36</v>
      </c>
      <c r="C77">
        <v>1553</v>
      </c>
      <c r="D77" s="160">
        <v>68.919372109552498</v>
      </c>
      <c r="E77" s="160">
        <v>2.0866365588371725</v>
      </c>
      <c r="F77" s="160">
        <v>0</v>
      </c>
      <c r="G77" s="160">
        <v>0.25065516456902587</v>
      </c>
      <c r="H77" s="160">
        <v>0.26648097881670074</v>
      </c>
      <c r="I77" s="160">
        <v>4.4302899936292765E-2</v>
      </c>
      <c r="J77" s="160">
        <v>69.480811152874523</v>
      </c>
      <c r="K77" t="s">
        <v>82</v>
      </c>
      <c r="L77" t="s">
        <v>82</v>
      </c>
      <c r="M77" t="s">
        <v>94</v>
      </c>
      <c r="O77" s="183">
        <f t="shared" si="4"/>
        <v>70</v>
      </c>
      <c r="P77" s="183" t="str">
        <f t="shared" si="4"/>
        <v>*</v>
      </c>
      <c r="Q77" s="183">
        <f t="shared" si="3"/>
        <v>0</v>
      </c>
      <c r="R77" s="183" t="str">
        <f t="shared" si="3"/>
        <v>*</v>
      </c>
      <c r="S77" s="183" t="str">
        <f t="shared" si="3"/>
        <v>*</v>
      </c>
      <c r="T77" s="183" t="str">
        <f t="shared" si="3"/>
        <v>*</v>
      </c>
      <c r="U77" s="183">
        <f t="shared" si="3"/>
        <v>70</v>
      </c>
    </row>
    <row r="78" spans="1:21">
      <c r="A78" s="183" t="str">
        <f t="shared" si="5"/>
        <v>L1L1黒潮町</v>
      </c>
      <c r="B78" t="s">
        <v>37</v>
      </c>
      <c r="C78">
        <v>11115</v>
      </c>
      <c r="D78" s="160">
        <v>383.88542006425683</v>
      </c>
      <c r="E78" s="160">
        <v>20.531796501756205</v>
      </c>
      <c r="F78" s="160">
        <v>133.50203544393958</v>
      </c>
      <c r="G78" s="160">
        <v>1.2974384300844934</v>
      </c>
      <c r="H78" s="160">
        <v>0.20141288965261953</v>
      </c>
      <c r="I78" s="160">
        <v>8.25767972568138E-3</v>
      </c>
      <c r="J78" s="160">
        <v>518.8945645076592</v>
      </c>
      <c r="K78" t="s">
        <v>82</v>
      </c>
      <c r="L78" t="s">
        <v>82</v>
      </c>
      <c r="M78" t="s">
        <v>94</v>
      </c>
      <c r="O78" s="183">
        <f t="shared" si="4"/>
        <v>380</v>
      </c>
      <c r="P78" s="183">
        <f t="shared" si="4"/>
        <v>20</v>
      </c>
      <c r="Q78" s="183">
        <f t="shared" si="3"/>
        <v>130</v>
      </c>
      <c r="R78" s="183" t="str">
        <f t="shared" si="3"/>
        <v>*</v>
      </c>
      <c r="S78" s="183" t="str">
        <f t="shared" si="3"/>
        <v>*</v>
      </c>
      <c r="T78" s="183" t="str">
        <f t="shared" si="3"/>
        <v>*</v>
      </c>
      <c r="U78" s="183">
        <f t="shared" si="3"/>
        <v>520</v>
      </c>
    </row>
    <row r="79" spans="1:21">
      <c r="A79" s="183" t="str">
        <f t="shared" si="5"/>
        <v>L1L1合計</v>
      </c>
      <c r="B79" t="s">
        <v>84</v>
      </c>
      <c r="C79">
        <v>763479</v>
      </c>
      <c r="D79" s="160">
        <v>12178.837626598541</v>
      </c>
      <c r="E79" s="160">
        <v>1182.5275254570154</v>
      </c>
      <c r="F79" s="160">
        <v>1356.0846759575993</v>
      </c>
      <c r="G79" s="160">
        <v>19.821903406932044</v>
      </c>
      <c r="H79" s="160">
        <v>93.662961029587592</v>
      </c>
      <c r="I79" s="160">
        <v>6.6971864739235594</v>
      </c>
      <c r="J79" s="160">
        <v>13655.104353466577</v>
      </c>
      <c r="K79" t="s">
        <v>82</v>
      </c>
      <c r="L79" t="s">
        <v>82</v>
      </c>
      <c r="M79">
        <v>0</v>
      </c>
      <c r="O79" s="183">
        <f t="shared" si="4"/>
        <v>12000</v>
      </c>
      <c r="P79" s="183">
        <f t="shared" si="4"/>
        <v>1200</v>
      </c>
      <c r="Q79" s="183">
        <f t="shared" si="3"/>
        <v>1400</v>
      </c>
      <c r="R79" s="183">
        <f t="shared" si="3"/>
        <v>20</v>
      </c>
      <c r="S79" s="183">
        <f t="shared" si="3"/>
        <v>90</v>
      </c>
      <c r="T79" s="183">
        <f t="shared" si="3"/>
        <v>10</v>
      </c>
      <c r="U79" s="183">
        <f t="shared" si="3"/>
        <v>14000</v>
      </c>
    </row>
    <row r="80" spans="1:21">
      <c r="A80" s="183" t="str">
        <f t="shared" si="5"/>
        <v>L1L10</v>
      </c>
      <c r="B80">
        <v>0</v>
      </c>
      <c r="C8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t="s">
        <v>82</v>
      </c>
      <c r="L80" t="s">
        <v>82</v>
      </c>
      <c r="M80">
        <v>0</v>
      </c>
      <c r="O80" s="183">
        <f t="shared" si="4"/>
        <v>0</v>
      </c>
      <c r="P80" s="183">
        <f t="shared" si="4"/>
        <v>0</v>
      </c>
      <c r="Q80" s="183">
        <f t="shared" si="3"/>
        <v>0</v>
      </c>
      <c r="R80" s="183">
        <f t="shared" si="3"/>
        <v>0</v>
      </c>
      <c r="S80" s="183">
        <f t="shared" si="3"/>
        <v>0</v>
      </c>
      <c r="T80" s="183">
        <f t="shared" si="3"/>
        <v>0</v>
      </c>
      <c r="U80" s="183">
        <f t="shared" si="3"/>
        <v>0</v>
      </c>
    </row>
    <row r="81" spans="1:21">
      <c r="A81" s="183" t="str">
        <f t="shared" si="5"/>
        <v>L1L1負傷者数</v>
      </c>
      <c r="B81" t="s">
        <v>114</v>
      </c>
      <c r="C81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t="s">
        <v>82</v>
      </c>
      <c r="L81" t="s">
        <v>82</v>
      </c>
      <c r="M81">
        <v>0</v>
      </c>
      <c r="O81" s="183">
        <f t="shared" si="4"/>
        <v>0</v>
      </c>
      <c r="P81" s="183">
        <f t="shared" si="4"/>
        <v>0</v>
      </c>
      <c r="Q81" s="183">
        <f t="shared" si="3"/>
        <v>0</v>
      </c>
      <c r="R81" s="183">
        <f t="shared" si="3"/>
        <v>0</v>
      </c>
      <c r="S81" s="183">
        <f t="shared" si="3"/>
        <v>0</v>
      </c>
      <c r="T81" s="183">
        <f t="shared" si="3"/>
        <v>0</v>
      </c>
      <c r="U81" s="183">
        <f t="shared" si="3"/>
        <v>0</v>
      </c>
    </row>
    <row r="82" spans="1:21">
      <c r="A82" s="183" t="str">
        <f t="shared" si="5"/>
        <v>L1L1地震動：L1、津波ケースL1、冬18時、早期避難率20%</v>
      </c>
      <c r="B82" t="s">
        <v>95</v>
      </c>
      <c r="C82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t="s">
        <v>82</v>
      </c>
      <c r="L82" t="s">
        <v>82</v>
      </c>
      <c r="M82">
        <v>0</v>
      </c>
      <c r="O82" s="183">
        <f t="shared" si="4"/>
        <v>0</v>
      </c>
      <c r="P82" s="183">
        <f t="shared" si="4"/>
        <v>0</v>
      </c>
      <c r="Q82" s="183">
        <f t="shared" si="3"/>
        <v>0</v>
      </c>
      <c r="R82" s="183">
        <f t="shared" si="3"/>
        <v>0</v>
      </c>
      <c r="S82" s="183">
        <f t="shared" si="3"/>
        <v>0</v>
      </c>
      <c r="T82" s="183">
        <f t="shared" si="3"/>
        <v>0</v>
      </c>
      <c r="U82" s="183">
        <f t="shared" si="3"/>
        <v>0</v>
      </c>
    </row>
    <row r="83" spans="1:21">
      <c r="A83" s="183" t="str">
        <f t="shared" si="5"/>
        <v>L1L1市町村名</v>
      </c>
      <c r="B83" t="s">
        <v>86</v>
      </c>
      <c r="C83" t="s">
        <v>87</v>
      </c>
      <c r="D83" s="160" t="s">
        <v>88</v>
      </c>
      <c r="E83" s="160">
        <v>0</v>
      </c>
      <c r="F83" s="160" t="s">
        <v>89</v>
      </c>
      <c r="G83" s="160" t="s">
        <v>90</v>
      </c>
      <c r="H83" s="160" t="s">
        <v>91</v>
      </c>
      <c r="I83" s="160" t="s">
        <v>92</v>
      </c>
      <c r="J83" s="160" t="s">
        <v>84</v>
      </c>
      <c r="K83" t="s">
        <v>82</v>
      </c>
      <c r="L83" t="s">
        <v>82</v>
      </c>
      <c r="M83">
        <v>0</v>
      </c>
      <c r="O83" s="183" t="e">
        <f t="shared" si="4"/>
        <v>#VALUE!</v>
      </c>
      <c r="P83" s="183">
        <f t="shared" si="4"/>
        <v>0</v>
      </c>
      <c r="Q83" s="183" t="e">
        <f t="shared" si="3"/>
        <v>#VALUE!</v>
      </c>
      <c r="R83" s="183" t="e">
        <f t="shared" si="3"/>
        <v>#VALUE!</v>
      </c>
      <c r="S83" s="183" t="e">
        <f t="shared" si="3"/>
        <v>#VALUE!</v>
      </c>
      <c r="T83" s="183" t="e">
        <f t="shared" si="3"/>
        <v>#VALUE!</v>
      </c>
      <c r="U83" s="183" t="e">
        <f t="shared" si="3"/>
        <v>#VALUE!</v>
      </c>
    </row>
    <row r="84" spans="1:21">
      <c r="A84" s="183" t="str">
        <f t="shared" si="5"/>
        <v>L1L10</v>
      </c>
      <c r="B84">
        <v>0</v>
      </c>
      <c r="C84">
        <v>0</v>
      </c>
      <c r="D84" s="160">
        <v>0</v>
      </c>
      <c r="E84" s="160" t="s">
        <v>93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t="s">
        <v>82</v>
      </c>
      <c r="L84" t="s">
        <v>82</v>
      </c>
      <c r="M84">
        <v>0</v>
      </c>
      <c r="O84" s="183">
        <f t="shared" si="4"/>
        <v>0</v>
      </c>
      <c r="P84" s="183" t="e">
        <f t="shared" si="4"/>
        <v>#VALUE!</v>
      </c>
      <c r="Q84" s="183">
        <f t="shared" si="3"/>
        <v>0</v>
      </c>
      <c r="R84" s="183">
        <f t="shared" si="3"/>
        <v>0</v>
      </c>
      <c r="S84" s="183">
        <f t="shared" si="3"/>
        <v>0</v>
      </c>
      <c r="T84" s="183">
        <f t="shared" si="3"/>
        <v>0</v>
      </c>
      <c r="U84" s="183">
        <f t="shared" si="3"/>
        <v>0</v>
      </c>
    </row>
    <row r="85" spans="1:21">
      <c r="A85" s="183" t="str">
        <f t="shared" si="5"/>
        <v>L1L10</v>
      </c>
      <c r="B85">
        <v>0</v>
      </c>
      <c r="C85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t="s">
        <v>82</v>
      </c>
      <c r="L85" t="s">
        <v>82</v>
      </c>
      <c r="M85">
        <v>0</v>
      </c>
      <c r="O85" s="183">
        <f t="shared" si="4"/>
        <v>0</v>
      </c>
      <c r="P85" s="183">
        <f t="shared" si="4"/>
        <v>0</v>
      </c>
      <c r="Q85" s="183">
        <f t="shared" si="3"/>
        <v>0</v>
      </c>
      <c r="R85" s="183">
        <f t="shared" si="3"/>
        <v>0</v>
      </c>
      <c r="S85" s="183">
        <f t="shared" si="3"/>
        <v>0</v>
      </c>
      <c r="T85" s="183">
        <f t="shared" si="3"/>
        <v>0</v>
      </c>
      <c r="U85" s="183">
        <f t="shared" si="3"/>
        <v>0</v>
      </c>
    </row>
    <row r="86" spans="1:21">
      <c r="A86" s="183" t="str">
        <f t="shared" si="5"/>
        <v>L1L10</v>
      </c>
      <c r="B86">
        <v>0</v>
      </c>
      <c r="C86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t="s">
        <v>82</v>
      </c>
      <c r="L86" t="s">
        <v>82</v>
      </c>
      <c r="M86">
        <v>0</v>
      </c>
      <c r="O86" s="183">
        <f t="shared" si="4"/>
        <v>0</v>
      </c>
      <c r="P86" s="183">
        <f t="shared" si="4"/>
        <v>0</v>
      </c>
      <c r="Q86" s="183">
        <f t="shared" si="3"/>
        <v>0</v>
      </c>
      <c r="R86" s="183">
        <f t="shared" si="3"/>
        <v>0</v>
      </c>
      <c r="S86" s="183">
        <f t="shared" si="3"/>
        <v>0</v>
      </c>
      <c r="T86" s="183">
        <f t="shared" si="3"/>
        <v>0</v>
      </c>
      <c r="U86" s="183">
        <f t="shared" si="3"/>
        <v>0</v>
      </c>
    </row>
    <row r="87" spans="1:21">
      <c r="A87" s="183" t="str">
        <f t="shared" si="5"/>
        <v>L1L1高知市</v>
      </c>
      <c r="B87" t="s">
        <v>4</v>
      </c>
      <c r="C87">
        <v>349778.6</v>
      </c>
      <c r="D87" s="160">
        <v>5619.8766245517227</v>
      </c>
      <c r="E87" s="160">
        <v>751.25488280164495</v>
      </c>
      <c r="F87" s="160">
        <v>318.99910205327137</v>
      </c>
      <c r="G87" s="160">
        <v>8.9681499396613287</v>
      </c>
      <c r="H87" s="160">
        <v>126.84592972264386</v>
      </c>
      <c r="I87" s="160">
        <v>15.386176135052944</v>
      </c>
      <c r="J87" s="160">
        <v>6090.0759824023517</v>
      </c>
      <c r="K87" t="s">
        <v>82</v>
      </c>
      <c r="L87" t="s">
        <v>82</v>
      </c>
      <c r="M87" t="s">
        <v>96</v>
      </c>
      <c r="O87" s="183">
        <f t="shared" si="4"/>
        <v>5600</v>
      </c>
      <c r="P87" s="183">
        <f t="shared" si="4"/>
        <v>750</v>
      </c>
      <c r="Q87" s="183">
        <f t="shared" si="3"/>
        <v>320</v>
      </c>
      <c r="R87" s="183">
        <f t="shared" si="3"/>
        <v>10</v>
      </c>
      <c r="S87" s="183">
        <f t="shared" si="3"/>
        <v>130</v>
      </c>
      <c r="T87" s="183">
        <f t="shared" si="3"/>
        <v>20</v>
      </c>
      <c r="U87" s="183">
        <f t="shared" si="3"/>
        <v>6100</v>
      </c>
    </row>
    <row r="88" spans="1:21">
      <c r="A88" s="183" t="str">
        <f t="shared" si="5"/>
        <v>L1L1室戸市</v>
      </c>
      <c r="B88" t="s">
        <v>5</v>
      </c>
      <c r="C88">
        <v>15011.1</v>
      </c>
      <c r="D88" s="160">
        <v>467.28709513352123</v>
      </c>
      <c r="E88" s="160">
        <v>18.289253934837873</v>
      </c>
      <c r="F88" s="160">
        <v>53.28017338092679</v>
      </c>
      <c r="G88" s="160">
        <v>0.90823290186280958</v>
      </c>
      <c r="H88" s="160">
        <v>2.4076732978570279</v>
      </c>
      <c r="I88" s="160">
        <v>0.19458759024048039</v>
      </c>
      <c r="J88" s="160">
        <v>524.07776230440845</v>
      </c>
      <c r="K88" t="s">
        <v>82</v>
      </c>
      <c r="L88" t="s">
        <v>82</v>
      </c>
      <c r="M88" t="s">
        <v>96</v>
      </c>
      <c r="O88" s="183">
        <f t="shared" si="4"/>
        <v>470</v>
      </c>
      <c r="P88" s="183">
        <f t="shared" si="4"/>
        <v>20</v>
      </c>
      <c r="Q88" s="183">
        <f t="shared" si="3"/>
        <v>50</v>
      </c>
      <c r="R88" s="183" t="str">
        <f t="shared" si="3"/>
        <v>*</v>
      </c>
      <c r="S88" s="183" t="str">
        <f t="shared" si="3"/>
        <v>*</v>
      </c>
      <c r="T88" s="183" t="str">
        <f t="shared" si="3"/>
        <v>*</v>
      </c>
      <c r="U88" s="183">
        <f t="shared" si="3"/>
        <v>520</v>
      </c>
    </row>
    <row r="89" spans="1:21">
      <c r="A89" s="183" t="str">
        <f t="shared" si="5"/>
        <v>L1L1安芸市</v>
      </c>
      <c r="B89" t="s">
        <v>6</v>
      </c>
      <c r="C89">
        <v>19573</v>
      </c>
      <c r="D89" s="160">
        <v>304.84462935819488</v>
      </c>
      <c r="E89" s="160">
        <v>18.308075130542818</v>
      </c>
      <c r="F89" s="160">
        <v>89.732341022332633</v>
      </c>
      <c r="G89" s="160">
        <v>0.15391948802486893</v>
      </c>
      <c r="H89" s="160">
        <v>4.1719710313883196</v>
      </c>
      <c r="I89" s="160">
        <v>0.27668455851536339</v>
      </c>
      <c r="J89" s="160">
        <v>399.17954545845606</v>
      </c>
      <c r="K89" t="s">
        <v>82</v>
      </c>
      <c r="L89" t="s">
        <v>82</v>
      </c>
      <c r="M89" t="s">
        <v>96</v>
      </c>
      <c r="O89" s="183">
        <f t="shared" si="4"/>
        <v>300</v>
      </c>
      <c r="P89" s="183">
        <f t="shared" si="4"/>
        <v>20</v>
      </c>
      <c r="Q89" s="183">
        <f t="shared" si="3"/>
        <v>90</v>
      </c>
      <c r="R89" s="183" t="str">
        <f t="shared" si="3"/>
        <v>*</v>
      </c>
      <c r="S89" s="183" t="str">
        <f t="shared" si="3"/>
        <v>*</v>
      </c>
      <c r="T89" s="183" t="str">
        <f t="shared" si="3"/>
        <v>*</v>
      </c>
      <c r="U89" s="183">
        <f t="shared" si="3"/>
        <v>400</v>
      </c>
    </row>
    <row r="90" spans="1:21">
      <c r="A90" s="183" t="str">
        <f t="shared" si="5"/>
        <v>L1L1南国市</v>
      </c>
      <c r="B90" t="s">
        <v>7</v>
      </c>
      <c r="C90">
        <v>51255.6</v>
      </c>
      <c r="D90" s="160">
        <v>801.91622806285216</v>
      </c>
      <c r="E90" s="160">
        <v>52.729149766810529</v>
      </c>
      <c r="F90" s="160">
        <v>23.763680239923673</v>
      </c>
      <c r="G90" s="160">
        <v>0.25303488405206126</v>
      </c>
      <c r="H90" s="160">
        <v>4.9317880338030911</v>
      </c>
      <c r="I90" s="160">
        <v>0.98860067604907065</v>
      </c>
      <c r="J90" s="160">
        <v>831.85333189668006</v>
      </c>
      <c r="K90" t="s">
        <v>82</v>
      </c>
      <c r="L90" t="s">
        <v>82</v>
      </c>
      <c r="M90" t="s">
        <v>96</v>
      </c>
      <c r="O90" s="183">
        <f t="shared" si="4"/>
        <v>800</v>
      </c>
      <c r="P90" s="183">
        <f t="shared" si="4"/>
        <v>50</v>
      </c>
      <c r="Q90" s="183">
        <f t="shared" si="3"/>
        <v>20</v>
      </c>
      <c r="R90" s="183" t="str">
        <f t="shared" si="3"/>
        <v>*</v>
      </c>
      <c r="S90" s="183" t="str">
        <f t="shared" si="3"/>
        <v>*</v>
      </c>
      <c r="T90" s="183" t="str">
        <f t="shared" si="3"/>
        <v>*</v>
      </c>
      <c r="U90" s="183">
        <f t="shared" si="3"/>
        <v>830</v>
      </c>
    </row>
    <row r="91" spans="1:21">
      <c r="A91" s="183" t="str">
        <f t="shared" si="5"/>
        <v>L1L1土佐市</v>
      </c>
      <c r="B91" t="s">
        <v>8</v>
      </c>
      <c r="C91">
        <v>27471.8</v>
      </c>
      <c r="D91" s="160">
        <v>299.57133268231695</v>
      </c>
      <c r="E91" s="160">
        <v>23.561963423194172</v>
      </c>
      <c r="F91" s="160">
        <v>62.452625760257916</v>
      </c>
      <c r="G91" s="160">
        <v>0.94669246815367092</v>
      </c>
      <c r="H91" s="160">
        <v>1.7509843127768865</v>
      </c>
      <c r="I91" s="160">
        <v>0.2821150916929549</v>
      </c>
      <c r="J91" s="160">
        <v>365.00375031519843</v>
      </c>
      <c r="K91" t="s">
        <v>82</v>
      </c>
      <c r="L91" t="s">
        <v>82</v>
      </c>
      <c r="M91" t="s">
        <v>96</v>
      </c>
      <c r="O91" s="183">
        <f t="shared" si="4"/>
        <v>300</v>
      </c>
      <c r="P91" s="183">
        <f t="shared" si="4"/>
        <v>20</v>
      </c>
      <c r="Q91" s="183">
        <f t="shared" si="3"/>
        <v>60</v>
      </c>
      <c r="R91" s="183" t="str">
        <f t="shared" si="3"/>
        <v>*</v>
      </c>
      <c r="S91" s="183" t="str">
        <f t="shared" si="3"/>
        <v>*</v>
      </c>
      <c r="T91" s="183" t="str">
        <f t="shared" si="3"/>
        <v>*</v>
      </c>
      <c r="U91" s="183">
        <f t="shared" si="3"/>
        <v>370</v>
      </c>
    </row>
    <row r="92" spans="1:21">
      <c r="A92" s="183" t="str">
        <f t="shared" si="5"/>
        <v>L1L1須崎市</v>
      </c>
      <c r="B92" t="s">
        <v>9</v>
      </c>
      <c r="C92">
        <v>25299.25</v>
      </c>
      <c r="D92" s="160">
        <v>385.77070266172683</v>
      </c>
      <c r="E92" s="160">
        <v>18.76180137592597</v>
      </c>
      <c r="F92" s="160">
        <v>186.59600262784485</v>
      </c>
      <c r="G92" s="160">
        <v>0.48326322236234071</v>
      </c>
      <c r="H92" s="160">
        <v>6.256743316711578</v>
      </c>
      <c r="I92" s="160">
        <v>0.16159222340441023</v>
      </c>
      <c r="J92" s="160">
        <v>579.26830405204998</v>
      </c>
      <c r="K92" t="s">
        <v>82</v>
      </c>
      <c r="L92" t="s">
        <v>82</v>
      </c>
      <c r="M92" t="s">
        <v>96</v>
      </c>
      <c r="O92" s="183">
        <f t="shared" si="4"/>
        <v>390</v>
      </c>
      <c r="P92" s="183">
        <f t="shared" si="4"/>
        <v>20</v>
      </c>
      <c r="Q92" s="183">
        <f t="shared" si="3"/>
        <v>190</v>
      </c>
      <c r="R92" s="183" t="str">
        <f t="shared" si="3"/>
        <v>*</v>
      </c>
      <c r="S92" s="183">
        <f t="shared" si="3"/>
        <v>10</v>
      </c>
      <c r="T92" s="183" t="str">
        <f t="shared" si="3"/>
        <v>*</v>
      </c>
      <c r="U92" s="183">
        <f t="shared" si="3"/>
        <v>580</v>
      </c>
    </row>
    <row r="93" spans="1:21">
      <c r="A93" s="183" t="str">
        <f t="shared" si="5"/>
        <v>L1L1宿毛市</v>
      </c>
      <c r="B93" t="s">
        <v>10</v>
      </c>
      <c r="C93">
        <v>22952.55</v>
      </c>
      <c r="D93" s="160">
        <v>131.8915797127714</v>
      </c>
      <c r="E93" s="160">
        <v>15.857459459794992</v>
      </c>
      <c r="F93" s="160">
        <v>96.305945944377584</v>
      </c>
      <c r="G93" s="160">
        <v>0.25688919086705037</v>
      </c>
      <c r="H93" s="160">
        <v>1.5914338731439128</v>
      </c>
      <c r="I93" s="160">
        <v>8.2179826860063407E-2</v>
      </c>
      <c r="J93" s="160">
        <v>230.12802854801998</v>
      </c>
      <c r="K93" t="s">
        <v>82</v>
      </c>
      <c r="L93" t="s">
        <v>82</v>
      </c>
      <c r="M93" t="s">
        <v>96</v>
      </c>
      <c r="O93" s="183">
        <f t="shared" si="4"/>
        <v>130</v>
      </c>
      <c r="P93" s="183">
        <f t="shared" si="4"/>
        <v>20</v>
      </c>
      <c r="Q93" s="183">
        <f t="shared" si="3"/>
        <v>100</v>
      </c>
      <c r="R93" s="183" t="str">
        <f t="shared" si="3"/>
        <v>*</v>
      </c>
      <c r="S93" s="183" t="str">
        <f t="shared" si="3"/>
        <v>*</v>
      </c>
      <c r="T93" s="183" t="str">
        <f t="shared" si="3"/>
        <v>*</v>
      </c>
      <c r="U93" s="183">
        <f t="shared" si="3"/>
        <v>230</v>
      </c>
    </row>
    <row r="94" spans="1:21">
      <c r="A94" s="183" t="str">
        <f t="shared" si="5"/>
        <v>L1L1土佐清水市</v>
      </c>
      <c r="B94" t="s">
        <v>11</v>
      </c>
      <c r="C94">
        <v>15871.05</v>
      </c>
      <c r="D94" s="160">
        <v>455.04562827731303</v>
      </c>
      <c r="E94" s="160">
        <v>26.385881916247399</v>
      </c>
      <c r="F94" s="160">
        <v>135.96682169744335</v>
      </c>
      <c r="G94" s="160">
        <v>1.6331353532160924</v>
      </c>
      <c r="H94" s="160">
        <v>4.2081601276639065</v>
      </c>
      <c r="I94" s="160">
        <v>0.24475611377144998</v>
      </c>
      <c r="J94" s="160">
        <v>597.09850156940774</v>
      </c>
      <c r="K94" t="s">
        <v>82</v>
      </c>
      <c r="L94" t="s">
        <v>82</v>
      </c>
      <c r="M94" t="s">
        <v>96</v>
      </c>
      <c r="O94" s="183">
        <f t="shared" si="4"/>
        <v>460</v>
      </c>
      <c r="P94" s="183">
        <f t="shared" si="4"/>
        <v>30</v>
      </c>
      <c r="Q94" s="183">
        <f t="shared" si="3"/>
        <v>140</v>
      </c>
      <c r="R94" s="183" t="str">
        <f t="shared" si="3"/>
        <v>*</v>
      </c>
      <c r="S94" s="183" t="str">
        <f t="shared" si="3"/>
        <v>*</v>
      </c>
      <c r="T94" s="183" t="str">
        <f t="shared" si="3"/>
        <v>*</v>
      </c>
      <c r="U94" s="183">
        <f t="shared" si="3"/>
        <v>600</v>
      </c>
    </row>
    <row r="95" spans="1:21">
      <c r="A95" s="183" t="str">
        <f t="shared" si="5"/>
        <v>L1L1四万十市</v>
      </c>
      <c r="B95" t="s">
        <v>12</v>
      </c>
      <c r="C95">
        <v>36677.25</v>
      </c>
      <c r="D95" s="160">
        <v>994.16191879611949</v>
      </c>
      <c r="E95" s="160">
        <v>98.829078348599523</v>
      </c>
      <c r="F95" s="160">
        <v>20.904220403803201</v>
      </c>
      <c r="G95" s="160">
        <v>3.7691103855738151</v>
      </c>
      <c r="H95" s="160">
        <v>7.8200357357804009</v>
      </c>
      <c r="I95" s="160">
        <v>0.4091733067778886</v>
      </c>
      <c r="J95" s="160">
        <v>1027.0644586280548</v>
      </c>
      <c r="K95" t="s">
        <v>82</v>
      </c>
      <c r="L95" t="s">
        <v>82</v>
      </c>
      <c r="M95" t="s">
        <v>96</v>
      </c>
      <c r="O95" s="183">
        <f t="shared" si="4"/>
        <v>990</v>
      </c>
      <c r="P95" s="183">
        <f t="shared" si="4"/>
        <v>100</v>
      </c>
      <c r="Q95" s="183">
        <f t="shared" si="3"/>
        <v>20</v>
      </c>
      <c r="R95" s="183" t="str">
        <f t="shared" si="3"/>
        <v>*</v>
      </c>
      <c r="S95" s="183">
        <f t="shared" si="3"/>
        <v>10</v>
      </c>
      <c r="T95" s="183" t="str">
        <f t="shared" si="3"/>
        <v>*</v>
      </c>
      <c r="U95" s="183">
        <f t="shared" si="3"/>
        <v>1000</v>
      </c>
    </row>
    <row r="96" spans="1:21">
      <c r="A96" s="183" t="str">
        <f t="shared" si="5"/>
        <v>L1L1香南市</v>
      </c>
      <c r="B96" t="s">
        <v>13</v>
      </c>
      <c r="C96">
        <v>31206.600000000002</v>
      </c>
      <c r="D96" s="160">
        <v>425.07582316339881</v>
      </c>
      <c r="E96" s="160">
        <v>28.812352560794299</v>
      </c>
      <c r="F96" s="160">
        <v>41.140874264348412</v>
      </c>
      <c r="G96" s="160">
        <v>0.17486637471809063</v>
      </c>
      <c r="H96" s="160">
        <v>0.80653592667275964</v>
      </c>
      <c r="I96" s="160">
        <v>0.39908990043277753</v>
      </c>
      <c r="J96" s="160">
        <v>467.59718962957089</v>
      </c>
      <c r="K96" t="s">
        <v>82</v>
      </c>
      <c r="L96" t="s">
        <v>82</v>
      </c>
      <c r="M96" t="s">
        <v>96</v>
      </c>
      <c r="O96" s="183">
        <f t="shared" si="4"/>
        <v>430</v>
      </c>
      <c r="P96" s="183">
        <f t="shared" si="4"/>
        <v>30</v>
      </c>
      <c r="Q96" s="183">
        <f t="shared" si="3"/>
        <v>40</v>
      </c>
      <c r="R96" s="183" t="str">
        <f t="shared" si="3"/>
        <v>*</v>
      </c>
      <c r="S96" s="183" t="str">
        <f t="shared" si="3"/>
        <v>*</v>
      </c>
      <c r="T96" s="183" t="str">
        <f t="shared" si="3"/>
        <v>*</v>
      </c>
      <c r="U96" s="183">
        <f t="shared" si="3"/>
        <v>470</v>
      </c>
    </row>
    <row r="97" spans="1:21">
      <c r="A97" s="183" t="str">
        <f t="shared" si="5"/>
        <v>L1L1香美市</v>
      </c>
      <c r="B97" t="s">
        <v>14</v>
      </c>
      <c r="C97">
        <v>28197.25</v>
      </c>
      <c r="D97" s="160">
        <v>256.92199131878596</v>
      </c>
      <c r="E97" s="160">
        <v>15.274011570375658</v>
      </c>
      <c r="F97" s="160">
        <v>0</v>
      </c>
      <c r="G97" s="160">
        <v>0.11627282471015947</v>
      </c>
      <c r="H97" s="160">
        <v>1.7869881135972157</v>
      </c>
      <c r="I97" s="160">
        <v>0.12339907931188163</v>
      </c>
      <c r="J97" s="160">
        <v>258.94865133640519</v>
      </c>
      <c r="K97" t="s">
        <v>82</v>
      </c>
      <c r="L97" t="s">
        <v>82</v>
      </c>
      <c r="M97" t="s">
        <v>96</v>
      </c>
      <c r="O97" s="183">
        <f t="shared" si="4"/>
        <v>260</v>
      </c>
      <c r="P97" s="183">
        <f t="shared" si="4"/>
        <v>20</v>
      </c>
      <c r="Q97" s="183">
        <f t="shared" si="3"/>
        <v>0</v>
      </c>
      <c r="R97" s="183" t="str">
        <f t="shared" si="3"/>
        <v>*</v>
      </c>
      <c r="S97" s="183" t="str">
        <f t="shared" si="3"/>
        <v>*</v>
      </c>
      <c r="T97" s="183" t="str">
        <f t="shared" si="3"/>
        <v>*</v>
      </c>
      <c r="U97" s="183">
        <f t="shared" si="3"/>
        <v>260</v>
      </c>
    </row>
    <row r="98" spans="1:21">
      <c r="A98" s="183" t="str">
        <f t="shared" si="5"/>
        <v>L1L1東洋町</v>
      </c>
      <c r="B98" t="s">
        <v>15</v>
      </c>
      <c r="C98">
        <v>2841.05</v>
      </c>
      <c r="D98" s="160">
        <v>52.669232303094169</v>
      </c>
      <c r="E98" s="160">
        <v>2.3689216211043798</v>
      </c>
      <c r="F98" s="160">
        <v>23.856711518954263</v>
      </c>
      <c r="G98" s="160">
        <v>6.8931523608745562E-2</v>
      </c>
      <c r="H98" s="160">
        <v>1.5888160334501369</v>
      </c>
      <c r="I98" s="160">
        <v>2.6262766731442698E-2</v>
      </c>
      <c r="J98" s="160">
        <v>78.209954145838765</v>
      </c>
      <c r="K98" t="s">
        <v>82</v>
      </c>
      <c r="L98" t="s">
        <v>82</v>
      </c>
      <c r="M98" t="s">
        <v>96</v>
      </c>
      <c r="O98" s="183">
        <f t="shared" si="4"/>
        <v>50</v>
      </c>
      <c r="P98" s="183" t="str">
        <f t="shared" si="4"/>
        <v>*</v>
      </c>
      <c r="Q98" s="183">
        <f t="shared" si="3"/>
        <v>20</v>
      </c>
      <c r="R98" s="183" t="str">
        <f t="shared" si="3"/>
        <v>*</v>
      </c>
      <c r="S98" s="183" t="str">
        <f t="shared" si="3"/>
        <v>*</v>
      </c>
      <c r="T98" s="183" t="str">
        <f t="shared" si="3"/>
        <v>*</v>
      </c>
      <c r="U98" s="183">
        <f t="shared" si="3"/>
        <v>80</v>
      </c>
    </row>
    <row r="99" spans="1:21">
      <c r="A99" s="183" t="str">
        <f t="shared" si="5"/>
        <v>L1L1奈半利町</v>
      </c>
      <c r="B99" t="s">
        <v>16</v>
      </c>
      <c r="C99">
        <v>3493.25</v>
      </c>
      <c r="D99" s="160">
        <v>69.345397970343257</v>
      </c>
      <c r="E99" s="160">
        <v>4.0222583250508546</v>
      </c>
      <c r="F99" s="160">
        <v>0.88303300944858942</v>
      </c>
      <c r="G99" s="160">
        <v>2.9015719270229969E-2</v>
      </c>
      <c r="H99" s="160">
        <v>1.6958205661650396</v>
      </c>
      <c r="I99" s="160">
        <v>2.7704046087281685E-2</v>
      </c>
      <c r="J99" s="160">
        <v>71.980971311314406</v>
      </c>
      <c r="K99" t="s">
        <v>82</v>
      </c>
      <c r="L99" t="s">
        <v>82</v>
      </c>
      <c r="M99" t="s">
        <v>96</v>
      </c>
      <c r="O99" s="183">
        <f t="shared" si="4"/>
        <v>70</v>
      </c>
      <c r="P99" s="183" t="str">
        <f t="shared" si="4"/>
        <v>*</v>
      </c>
      <c r="Q99" s="183" t="str">
        <f t="shared" si="3"/>
        <v>*</v>
      </c>
      <c r="R99" s="183" t="str">
        <f t="shared" si="3"/>
        <v>*</v>
      </c>
      <c r="S99" s="183" t="str">
        <f t="shared" si="3"/>
        <v>*</v>
      </c>
      <c r="T99" s="183" t="str">
        <f t="shared" si="3"/>
        <v>*</v>
      </c>
      <c r="U99" s="183">
        <f t="shared" si="3"/>
        <v>70</v>
      </c>
    </row>
    <row r="100" spans="1:21">
      <c r="A100" s="183" t="str">
        <f t="shared" si="5"/>
        <v>L1L1田野町</v>
      </c>
      <c r="B100" t="s">
        <v>17</v>
      </c>
      <c r="C100">
        <v>3015.2</v>
      </c>
      <c r="D100" s="160">
        <v>102.3228369171439</v>
      </c>
      <c r="E100" s="160">
        <v>3.5849621867144426</v>
      </c>
      <c r="F100" s="160">
        <v>0</v>
      </c>
      <c r="G100" s="160">
        <v>2.7013131065619395E-2</v>
      </c>
      <c r="H100" s="160">
        <v>2.6094808067150102E-2</v>
      </c>
      <c r="I100" s="160">
        <v>0.14080963441971445</v>
      </c>
      <c r="J100" s="160">
        <v>102.51675449069639</v>
      </c>
      <c r="K100" t="s">
        <v>82</v>
      </c>
      <c r="L100" t="s">
        <v>82</v>
      </c>
      <c r="M100" t="s">
        <v>96</v>
      </c>
      <c r="O100" s="183">
        <f t="shared" si="4"/>
        <v>100</v>
      </c>
      <c r="P100" s="183" t="str">
        <f t="shared" si="4"/>
        <v>*</v>
      </c>
      <c r="Q100" s="183">
        <f t="shared" si="3"/>
        <v>0</v>
      </c>
      <c r="R100" s="183" t="str">
        <f t="shared" si="3"/>
        <v>*</v>
      </c>
      <c r="S100" s="183" t="str">
        <f t="shared" si="3"/>
        <v>*</v>
      </c>
      <c r="T100" s="183" t="str">
        <f t="shared" si="3"/>
        <v>*</v>
      </c>
      <c r="U100" s="183">
        <f t="shared" si="3"/>
        <v>100</v>
      </c>
    </row>
    <row r="101" spans="1:21">
      <c r="A101" s="183" t="str">
        <f t="shared" si="5"/>
        <v>L1L1安田町</v>
      </c>
      <c r="B101" t="s">
        <v>18</v>
      </c>
      <c r="C101">
        <v>2780.2</v>
      </c>
      <c r="D101" s="160">
        <v>93.898999980888206</v>
      </c>
      <c r="E101" s="160">
        <v>3.8752460371805242</v>
      </c>
      <c r="F101" s="160">
        <v>12.148497324885611</v>
      </c>
      <c r="G101" s="160">
        <v>0.25599347850531828</v>
      </c>
      <c r="H101" s="160">
        <v>0.80288236293606186</v>
      </c>
      <c r="I101" s="160">
        <v>2.8671815027304152E-2</v>
      </c>
      <c r="J101" s="160">
        <v>107.1350449622425</v>
      </c>
      <c r="K101" t="s">
        <v>82</v>
      </c>
      <c r="L101" t="s">
        <v>82</v>
      </c>
      <c r="M101" t="s">
        <v>96</v>
      </c>
      <c r="O101" s="183">
        <f t="shared" si="4"/>
        <v>90</v>
      </c>
      <c r="P101" s="183" t="str">
        <f t="shared" si="4"/>
        <v>*</v>
      </c>
      <c r="Q101" s="183">
        <f t="shared" si="3"/>
        <v>10</v>
      </c>
      <c r="R101" s="183" t="str">
        <f t="shared" si="3"/>
        <v>*</v>
      </c>
      <c r="S101" s="183" t="str">
        <f t="shared" si="3"/>
        <v>*</v>
      </c>
      <c r="T101" s="183" t="str">
        <f t="shared" si="3"/>
        <v>*</v>
      </c>
      <c r="U101" s="183">
        <f t="shared" si="3"/>
        <v>110</v>
      </c>
    </row>
    <row r="102" spans="1:21">
      <c r="A102" s="183" t="str">
        <f t="shared" si="5"/>
        <v>L1L1北川村</v>
      </c>
      <c r="B102" t="s">
        <v>19</v>
      </c>
      <c r="C102">
        <v>1355.3</v>
      </c>
      <c r="D102" s="160">
        <v>21.310955366105603</v>
      </c>
      <c r="E102" s="160">
        <v>0.90777615834318848</v>
      </c>
      <c r="F102" s="160">
        <v>0</v>
      </c>
      <c r="G102" s="160">
        <v>3.6376791740932099E-2</v>
      </c>
      <c r="H102" s="160">
        <v>0.13554261287341329</v>
      </c>
      <c r="I102" s="160">
        <v>3.928109391968959E-3</v>
      </c>
      <c r="J102" s="160">
        <v>21.486802880111913</v>
      </c>
      <c r="K102" t="s">
        <v>82</v>
      </c>
      <c r="L102" t="s">
        <v>82</v>
      </c>
      <c r="M102" t="s">
        <v>96</v>
      </c>
      <c r="O102" s="183">
        <f t="shared" si="4"/>
        <v>20</v>
      </c>
      <c r="P102" s="183" t="str">
        <f t="shared" si="4"/>
        <v>*</v>
      </c>
      <c r="Q102" s="183">
        <f t="shared" si="3"/>
        <v>0</v>
      </c>
      <c r="R102" s="183" t="str">
        <f t="shared" si="3"/>
        <v>*</v>
      </c>
      <c r="S102" s="183" t="str">
        <f t="shared" si="3"/>
        <v>*</v>
      </c>
      <c r="T102" s="183" t="str">
        <f t="shared" si="3"/>
        <v>*</v>
      </c>
      <c r="U102" s="183">
        <f t="shared" si="3"/>
        <v>20</v>
      </c>
    </row>
    <row r="103" spans="1:21">
      <c r="A103" s="183" t="str">
        <f t="shared" si="5"/>
        <v>L1L1馬路村</v>
      </c>
      <c r="B103" t="s">
        <v>20</v>
      </c>
      <c r="C103">
        <v>1044.1999999999998</v>
      </c>
      <c r="D103" s="160">
        <v>9.0695686916631768</v>
      </c>
      <c r="E103" s="160">
        <v>0.66683001796491514</v>
      </c>
      <c r="F103" s="160">
        <v>0</v>
      </c>
      <c r="G103" s="160">
        <v>1.3597695416602064E-2</v>
      </c>
      <c r="H103" s="160">
        <v>0.65652472228075465</v>
      </c>
      <c r="I103" s="160">
        <v>1.9688509310309987E-3</v>
      </c>
      <c r="J103" s="160">
        <v>9.7416599602915639</v>
      </c>
      <c r="K103" t="s">
        <v>82</v>
      </c>
      <c r="L103" t="s">
        <v>82</v>
      </c>
      <c r="M103" t="s">
        <v>96</v>
      </c>
      <c r="O103" s="183">
        <f t="shared" si="4"/>
        <v>10</v>
      </c>
      <c r="P103" s="183" t="str">
        <f t="shared" si="4"/>
        <v>*</v>
      </c>
      <c r="Q103" s="183">
        <f t="shared" si="3"/>
        <v>0</v>
      </c>
      <c r="R103" s="183" t="str">
        <f t="shared" si="3"/>
        <v>*</v>
      </c>
      <c r="S103" s="183" t="str">
        <f t="shared" si="3"/>
        <v>*</v>
      </c>
      <c r="T103" s="183" t="str">
        <f t="shared" si="3"/>
        <v>*</v>
      </c>
      <c r="U103" s="183">
        <f t="shared" si="3"/>
        <v>10</v>
      </c>
    </row>
    <row r="104" spans="1:21">
      <c r="A104" s="183" t="str">
        <f t="shared" si="5"/>
        <v>L1L1芸西村</v>
      </c>
      <c r="B104" t="s">
        <v>21</v>
      </c>
      <c r="C104">
        <v>4107.1499999999996</v>
      </c>
      <c r="D104" s="160">
        <v>19.683221335026655</v>
      </c>
      <c r="E104" s="160">
        <v>2.7503925081214131</v>
      </c>
      <c r="F104" s="160">
        <v>0</v>
      </c>
      <c r="G104" s="160">
        <v>3.9453235438130646E-3</v>
      </c>
      <c r="H104" s="160">
        <v>7.1973006162224665E-3</v>
      </c>
      <c r="I104" s="160">
        <v>3.0173097730820771E-2</v>
      </c>
      <c r="J104" s="160">
        <v>19.724537056917512</v>
      </c>
      <c r="K104" t="s">
        <v>82</v>
      </c>
      <c r="L104" t="s">
        <v>82</v>
      </c>
      <c r="M104" t="s">
        <v>96</v>
      </c>
      <c r="O104" s="183">
        <f t="shared" si="4"/>
        <v>20</v>
      </c>
      <c r="P104" s="183" t="str">
        <f t="shared" si="4"/>
        <v>*</v>
      </c>
      <c r="Q104" s="183">
        <f t="shared" si="4"/>
        <v>0</v>
      </c>
      <c r="R104" s="183" t="str">
        <f t="shared" si="4"/>
        <v>*</v>
      </c>
      <c r="S104" s="183" t="str">
        <f t="shared" si="4"/>
        <v>*</v>
      </c>
      <c r="T104" s="183" t="str">
        <f t="shared" si="4"/>
        <v>*</v>
      </c>
      <c r="U104" s="183">
        <f t="shared" si="4"/>
        <v>20</v>
      </c>
    </row>
    <row r="105" spans="1:21">
      <c r="A105" s="183" t="str">
        <f t="shared" si="5"/>
        <v>L1L1本山町</v>
      </c>
      <c r="B105" t="s">
        <v>22</v>
      </c>
      <c r="C105">
        <v>4026.95</v>
      </c>
      <c r="D105" s="160">
        <v>2.6559295640422729</v>
      </c>
      <c r="E105" s="160">
        <v>1.0532893469170626</v>
      </c>
      <c r="F105" s="160">
        <v>0</v>
      </c>
      <c r="G105" s="160">
        <v>1.3040419552859036E-44</v>
      </c>
      <c r="H105" s="160">
        <v>3.6383500873407889E-3</v>
      </c>
      <c r="I105" s="160">
        <v>9.2890679450783017E-5</v>
      </c>
      <c r="J105" s="160">
        <v>2.6596608048090644</v>
      </c>
      <c r="K105" t="s">
        <v>82</v>
      </c>
      <c r="L105" t="s">
        <v>82</v>
      </c>
      <c r="M105" t="s">
        <v>96</v>
      </c>
      <c r="O105" s="183" t="str">
        <f t="shared" si="4"/>
        <v>*</v>
      </c>
      <c r="P105" s="183" t="str">
        <f t="shared" si="4"/>
        <v>*</v>
      </c>
      <c r="Q105" s="183">
        <f t="shared" si="4"/>
        <v>0</v>
      </c>
      <c r="R105" s="183" t="str">
        <f t="shared" si="4"/>
        <v>*</v>
      </c>
      <c r="S105" s="183" t="str">
        <f t="shared" si="4"/>
        <v>*</v>
      </c>
      <c r="T105" s="183" t="str">
        <f t="shared" si="4"/>
        <v>*</v>
      </c>
      <c r="U105" s="183" t="str">
        <f t="shared" si="4"/>
        <v>*</v>
      </c>
    </row>
    <row r="106" spans="1:21">
      <c r="A106" s="183" t="str">
        <f t="shared" si="5"/>
        <v>L1L1大豊町</v>
      </c>
      <c r="B106" t="s">
        <v>23</v>
      </c>
      <c r="C106">
        <v>4715.1000000000004</v>
      </c>
      <c r="D106" s="160">
        <v>4.7612569732374945</v>
      </c>
      <c r="E106" s="160">
        <v>1.2405331335064804</v>
      </c>
      <c r="F106" s="160">
        <v>0</v>
      </c>
      <c r="G106" s="160">
        <v>6.2772027249743363E-33</v>
      </c>
      <c r="H106" s="160">
        <v>6.2692065703132072E-2</v>
      </c>
      <c r="I106" s="160">
        <v>1.2728152168090876E-4</v>
      </c>
      <c r="J106" s="160">
        <v>4.8240763204623072</v>
      </c>
      <c r="K106" t="s">
        <v>82</v>
      </c>
      <c r="L106" t="s">
        <v>82</v>
      </c>
      <c r="M106" t="s">
        <v>96</v>
      </c>
      <c r="O106" s="183" t="str">
        <f t="shared" si="4"/>
        <v>*</v>
      </c>
      <c r="P106" s="183" t="str">
        <f t="shared" si="4"/>
        <v>*</v>
      </c>
      <c r="Q106" s="183">
        <f t="shared" si="4"/>
        <v>0</v>
      </c>
      <c r="R106" s="183" t="str">
        <f t="shared" si="4"/>
        <v>*</v>
      </c>
      <c r="S106" s="183" t="str">
        <f t="shared" si="4"/>
        <v>*</v>
      </c>
      <c r="T106" s="183" t="str">
        <f t="shared" si="4"/>
        <v>*</v>
      </c>
      <c r="U106" s="183" t="str">
        <f t="shared" si="4"/>
        <v>*</v>
      </c>
    </row>
    <row r="107" spans="1:21">
      <c r="A107" s="183" t="str">
        <f t="shared" si="5"/>
        <v>L1L1土佐町</v>
      </c>
      <c r="B107" t="s">
        <v>24</v>
      </c>
      <c r="C107">
        <v>4376.2</v>
      </c>
      <c r="D107" s="160">
        <v>1.1097501254374473</v>
      </c>
      <c r="E107" s="160">
        <v>0.94431609402433725</v>
      </c>
      <c r="F107" s="160">
        <v>0</v>
      </c>
      <c r="G107" s="160">
        <v>9.9016354877449147E-32</v>
      </c>
      <c r="H107" s="160">
        <v>4.2074655274505308E-3</v>
      </c>
      <c r="I107" s="160">
        <v>7.3708494822168422E-5</v>
      </c>
      <c r="J107" s="160">
        <v>1.1140312994597199</v>
      </c>
      <c r="K107" t="s">
        <v>82</v>
      </c>
      <c r="L107" t="s">
        <v>82</v>
      </c>
      <c r="M107" t="s">
        <v>96</v>
      </c>
      <c r="O107" s="183" t="str">
        <f t="shared" si="4"/>
        <v>*</v>
      </c>
      <c r="P107" s="183" t="str">
        <f t="shared" si="4"/>
        <v>*</v>
      </c>
      <c r="Q107" s="183">
        <f t="shared" si="4"/>
        <v>0</v>
      </c>
      <c r="R107" s="183" t="str">
        <f t="shared" si="4"/>
        <v>*</v>
      </c>
      <c r="S107" s="183" t="str">
        <f t="shared" si="4"/>
        <v>*</v>
      </c>
      <c r="T107" s="183" t="str">
        <f t="shared" si="4"/>
        <v>*</v>
      </c>
      <c r="U107" s="183" t="str">
        <f t="shared" si="4"/>
        <v>*</v>
      </c>
    </row>
    <row r="108" spans="1:21">
      <c r="A108" s="183" t="str">
        <f t="shared" si="5"/>
        <v>L1L1大川村</v>
      </c>
      <c r="B108" t="s">
        <v>25</v>
      </c>
      <c r="C108">
        <v>421.4</v>
      </c>
      <c r="D108" s="160">
        <v>8.1561775853087909E-2</v>
      </c>
      <c r="E108" s="160">
        <v>7.0044521034138316E-2</v>
      </c>
      <c r="F108" s="160">
        <v>0</v>
      </c>
      <c r="G108" s="160">
        <v>0</v>
      </c>
      <c r="H108" s="160">
        <v>2.4282283418191226E-2</v>
      </c>
      <c r="I108" s="160">
        <v>0</v>
      </c>
      <c r="J108" s="160">
        <v>0.10584405927127913</v>
      </c>
      <c r="K108" t="s">
        <v>82</v>
      </c>
      <c r="L108" t="s">
        <v>82</v>
      </c>
      <c r="M108" t="s">
        <v>96</v>
      </c>
      <c r="O108" s="183" t="str">
        <f t="shared" si="4"/>
        <v>*</v>
      </c>
      <c r="P108" s="183" t="str">
        <f t="shared" si="4"/>
        <v>*</v>
      </c>
      <c r="Q108" s="183">
        <f t="shared" si="4"/>
        <v>0</v>
      </c>
      <c r="R108" s="183">
        <f t="shared" si="4"/>
        <v>0</v>
      </c>
      <c r="S108" s="183" t="str">
        <f t="shared" si="4"/>
        <v>*</v>
      </c>
      <c r="T108" s="183">
        <f t="shared" si="4"/>
        <v>0</v>
      </c>
      <c r="U108" s="183" t="str">
        <f t="shared" si="4"/>
        <v>*</v>
      </c>
    </row>
    <row r="109" spans="1:21">
      <c r="A109" s="183" t="str">
        <f t="shared" si="5"/>
        <v>L1L1いの町</v>
      </c>
      <c r="B109" t="s">
        <v>26</v>
      </c>
      <c r="C109">
        <v>22887.1</v>
      </c>
      <c r="D109" s="160">
        <v>292.2580726906728</v>
      </c>
      <c r="E109" s="160">
        <v>20.374571087276269</v>
      </c>
      <c r="F109" s="160">
        <v>0</v>
      </c>
      <c r="G109" s="160">
        <v>0.95580380458208547</v>
      </c>
      <c r="H109" s="160">
        <v>0.83920709843119723</v>
      </c>
      <c r="I109" s="160">
        <v>6.5832199562394542E-2</v>
      </c>
      <c r="J109" s="160">
        <v>294.1189157932485</v>
      </c>
      <c r="K109" t="s">
        <v>82</v>
      </c>
      <c r="L109" t="s">
        <v>82</v>
      </c>
      <c r="M109" t="s">
        <v>96</v>
      </c>
      <c r="O109" s="183">
        <f t="shared" si="4"/>
        <v>290</v>
      </c>
      <c r="P109" s="183">
        <f t="shared" si="4"/>
        <v>20</v>
      </c>
      <c r="Q109" s="183">
        <f t="shared" si="4"/>
        <v>0</v>
      </c>
      <c r="R109" s="183" t="str">
        <f t="shared" si="4"/>
        <v>*</v>
      </c>
      <c r="S109" s="183" t="str">
        <f t="shared" si="4"/>
        <v>*</v>
      </c>
      <c r="T109" s="183" t="str">
        <f t="shared" si="4"/>
        <v>*</v>
      </c>
      <c r="U109" s="183">
        <f t="shared" si="4"/>
        <v>290</v>
      </c>
    </row>
    <row r="110" spans="1:21">
      <c r="A110" s="183" t="str">
        <f t="shared" si="5"/>
        <v>L1L1仁淀川町</v>
      </c>
      <c r="B110" t="s">
        <v>27</v>
      </c>
      <c r="C110">
        <v>6596.85</v>
      </c>
      <c r="D110" s="160">
        <v>15.752818798278071</v>
      </c>
      <c r="E110" s="160">
        <v>1.9508116182281856</v>
      </c>
      <c r="F110" s="160">
        <v>0</v>
      </c>
      <c r="G110" s="160">
        <v>5.037368950271192E-3</v>
      </c>
      <c r="H110" s="160">
        <v>0.21345225512582167</v>
      </c>
      <c r="I110" s="160">
        <v>9.1006787530726978E-4</v>
      </c>
      <c r="J110" s="160">
        <v>15.972218490229469</v>
      </c>
      <c r="K110" t="s">
        <v>82</v>
      </c>
      <c r="L110" t="s">
        <v>82</v>
      </c>
      <c r="M110" t="s">
        <v>96</v>
      </c>
      <c r="O110" s="183">
        <f t="shared" si="4"/>
        <v>20</v>
      </c>
      <c r="P110" s="183" t="str">
        <f t="shared" si="4"/>
        <v>*</v>
      </c>
      <c r="Q110" s="183">
        <f t="shared" si="4"/>
        <v>0</v>
      </c>
      <c r="R110" s="183" t="str">
        <f t="shared" si="4"/>
        <v>*</v>
      </c>
      <c r="S110" s="183" t="str">
        <f t="shared" si="4"/>
        <v>*</v>
      </c>
      <c r="T110" s="183" t="str">
        <f t="shared" si="4"/>
        <v>*</v>
      </c>
      <c r="U110" s="183">
        <f t="shared" si="4"/>
        <v>20</v>
      </c>
    </row>
    <row r="111" spans="1:21">
      <c r="A111" s="183" t="str">
        <f t="shared" si="5"/>
        <v>L1L1中土佐町</v>
      </c>
      <c r="B111" t="s">
        <v>28</v>
      </c>
      <c r="C111">
        <v>7156.95</v>
      </c>
      <c r="D111" s="160">
        <v>130.45015486825432</v>
      </c>
      <c r="E111" s="160">
        <v>5.8558178280588562</v>
      </c>
      <c r="F111" s="160">
        <v>112.09941026104516</v>
      </c>
      <c r="G111" s="160">
        <v>0.18764410288951949</v>
      </c>
      <c r="H111" s="160">
        <v>3.1644745837537855</v>
      </c>
      <c r="I111" s="160">
        <v>3.9740544443541019E-2</v>
      </c>
      <c r="J111" s="160">
        <v>245.94142436038632</v>
      </c>
      <c r="K111" t="s">
        <v>82</v>
      </c>
      <c r="L111" t="s">
        <v>82</v>
      </c>
      <c r="M111" t="s">
        <v>96</v>
      </c>
      <c r="O111" s="183">
        <f t="shared" si="4"/>
        <v>130</v>
      </c>
      <c r="P111" s="183">
        <f t="shared" si="4"/>
        <v>10</v>
      </c>
      <c r="Q111" s="183">
        <f t="shared" si="4"/>
        <v>110</v>
      </c>
      <c r="R111" s="183" t="str">
        <f t="shared" si="4"/>
        <v>*</v>
      </c>
      <c r="S111" s="183" t="str">
        <f t="shared" si="4"/>
        <v>*</v>
      </c>
      <c r="T111" s="183" t="str">
        <f t="shared" si="4"/>
        <v>*</v>
      </c>
      <c r="U111" s="183">
        <f t="shared" si="4"/>
        <v>250</v>
      </c>
    </row>
    <row r="112" spans="1:21">
      <c r="A112" s="183" t="str">
        <f t="shared" si="5"/>
        <v>L1L1佐川町</v>
      </c>
      <c r="B112" t="s">
        <v>29</v>
      </c>
      <c r="C112">
        <v>12973.4</v>
      </c>
      <c r="D112" s="160">
        <v>43.526378252795851</v>
      </c>
      <c r="E112" s="160">
        <v>3.9495292366569115</v>
      </c>
      <c r="F112" s="160">
        <v>0</v>
      </c>
      <c r="G112" s="160">
        <v>2.2838920787430555E-3</v>
      </c>
      <c r="H112" s="160">
        <v>0.38080164914560566</v>
      </c>
      <c r="I112" s="160">
        <v>2.2254083156133045E-2</v>
      </c>
      <c r="J112" s="160">
        <v>43.931717877176332</v>
      </c>
      <c r="K112" t="s">
        <v>82</v>
      </c>
      <c r="L112" t="s">
        <v>82</v>
      </c>
      <c r="M112" t="s">
        <v>96</v>
      </c>
      <c r="O112" s="183">
        <f t="shared" si="4"/>
        <v>40</v>
      </c>
      <c r="P112" s="183" t="str">
        <f t="shared" si="4"/>
        <v>*</v>
      </c>
      <c r="Q112" s="183">
        <f t="shared" si="4"/>
        <v>0</v>
      </c>
      <c r="R112" s="183" t="str">
        <f t="shared" si="4"/>
        <v>*</v>
      </c>
      <c r="S112" s="183" t="str">
        <f t="shared" si="4"/>
        <v>*</v>
      </c>
      <c r="T112" s="183" t="str">
        <f t="shared" si="4"/>
        <v>*</v>
      </c>
      <c r="U112" s="183">
        <f t="shared" si="4"/>
        <v>40</v>
      </c>
    </row>
    <row r="113" spans="1:21">
      <c r="A113" s="183" t="str">
        <f t="shared" si="5"/>
        <v>L1L1越知町</v>
      </c>
      <c r="B113" t="s">
        <v>30</v>
      </c>
      <c r="C113">
        <v>6192.65</v>
      </c>
      <c r="D113" s="160">
        <v>13.709996224687229</v>
      </c>
      <c r="E113" s="160">
        <v>1.6269015065871355</v>
      </c>
      <c r="F113" s="160">
        <v>0</v>
      </c>
      <c r="G113" s="160">
        <v>8.590297362322069E-4</v>
      </c>
      <c r="H113" s="160">
        <v>5.131183414938091</v>
      </c>
      <c r="I113" s="160">
        <v>5.155683426706282E-4</v>
      </c>
      <c r="J113" s="160">
        <v>18.842554237704221</v>
      </c>
      <c r="K113" t="s">
        <v>82</v>
      </c>
      <c r="L113" t="s">
        <v>82</v>
      </c>
      <c r="M113" t="s">
        <v>96</v>
      </c>
      <c r="O113" s="183">
        <f t="shared" si="4"/>
        <v>10</v>
      </c>
      <c r="P113" s="183" t="str">
        <f t="shared" si="4"/>
        <v>*</v>
      </c>
      <c r="Q113" s="183">
        <f t="shared" si="4"/>
        <v>0</v>
      </c>
      <c r="R113" s="183" t="str">
        <f t="shared" si="4"/>
        <v>*</v>
      </c>
      <c r="S113" s="183">
        <f t="shared" si="4"/>
        <v>10</v>
      </c>
      <c r="T113" s="183" t="str">
        <f t="shared" si="4"/>
        <v>*</v>
      </c>
      <c r="U113" s="183">
        <f t="shared" si="4"/>
        <v>20</v>
      </c>
    </row>
    <row r="114" spans="1:21">
      <c r="A114" s="183" t="str">
        <f t="shared" si="5"/>
        <v>L1L1檮原町</v>
      </c>
      <c r="B114" t="s">
        <v>31</v>
      </c>
      <c r="C114">
        <v>3984</v>
      </c>
      <c r="D114" s="160">
        <v>7.9560520793507488</v>
      </c>
      <c r="E114" s="160">
        <v>1.1341947813709181</v>
      </c>
      <c r="F114" s="160">
        <v>0</v>
      </c>
      <c r="G114" s="160">
        <v>3.1090000836620792E-3</v>
      </c>
      <c r="H114" s="160">
        <v>4.7710042459722197E-3</v>
      </c>
      <c r="I114" s="160">
        <v>5.5492034643964561E-4</v>
      </c>
      <c r="J114" s="160">
        <v>7.9644870040268225</v>
      </c>
      <c r="K114" t="s">
        <v>82</v>
      </c>
      <c r="L114" t="s">
        <v>82</v>
      </c>
      <c r="M114" t="s">
        <v>96</v>
      </c>
      <c r="O114" s="183">
        <f t="shared" si="4"/>
        <v>10</v>
      </c>
      <c r="P114" s="183" t="str">
        <f t="shared" si="4"/>
        <v>*</v>
      </c>
      <c r="Q114" s="183">
        <f t="shared" si="4"/>
        <v>0</v>
      </c>
      <c r="R114" s="183" t="str">
        <f t="shared" si="4"/>
        <v>*</v>
      </c>
      <c r="S114" s="183" t="str">
        <f t="shared" si="4"/>
        <v>*</v>
      </c>
      <c r="T114" s="183" t="str">
        <f t="shared" si="4"/>
        <v>*</v>
      </c>
      <c r="U114" s="183">
        <f t="shared" si="4"/>
        <v>10</v>
      </c>
    </row>
    <row r="115" spans="1:21">
      <c r="A115" s="183" t="str">
        <f t="shared" si="5"/>
        <v>L1L1日高村</v>
      </c>
      <c r="B115" t="s">
        <v>32</v>
      </c>
      <c r="C115">
        <v>5197.3999999999996</v>
      </c>
      <c r="D115" s="160">
        <v>69.98593061929833</v>
      </c>
      <c r="E115" s="160">
        <v>4.9752638382654233</v>
      </c>
      <c r="F115" s="160">
        <v>0</v>
      </c>
      <c r="G115" s="160">
        <v>0.30442121901793329</v>
      </c>
      <c r="H115" s="160">
        <v>0.16285902523500811</v>
      </c>
      <c r="I115" s="160">
        <v>1.7215108138076519E-2</v>
      </c>
      <c r="J115" s="160">
        <v>70.470425971689352</v>
      </c>
      <c r="K115" t="s">
        <v>82</v>
      </c>
      <c r="L115" t="s">
        <v>82</v>
      </c>
      <c r="M115" t="s">
        <v>96</v>
      </c>
      <c r="O115" s="183">
        <f t="shared" si="4"/>
        <v>70</v>
      </c>
      <c r="P115" s="183" t="str">
        <f t="shared" si="4"/>
        <v>*</v>
      </c>
      <c r="Q115" s="183">
        <f t="shared" si="4"/>
        <v>0</v>
      </c>
      <c r="R115" s="183" t="str">
        <f t="shared" si="4"/>
        <v>*</v>
      </c>
      <c r="S115" s="183" t="str">
        <f t="shared" si="4"/>
        <v>*</v>
      </c>
      <c r="T115" s="183" t="str">
        <f t="shared" si="4"/>
        <v>*</v>
      </c>
      <c r="U115" s="183">
        <f t="shared" si="4"/>
        <v>70</v>
      </c>
    </row>
    <row r="116" spans="1:21">
      <c r="A116" s="183" t="str">
        <f t="shared" si="5"/>
        <v>L1L1津野町</v>
      </c>
      <c r="B116" t="s">
        <v>33</v>
      </c>
      <c r="C116">
        <v>5948.75</v>
      </c>
      <c r="D116" s="160">
        <v>26.743253558741518</v>
      </c>
      <c r="E116" s="160">
        <v>2.6509283435350186</v>
      </c>
      <c r="F116" s="160">
        <v>0</v>
      </c>
      <c r="G116" s="160">
        <v>1.0930463777752992E-2</v>
      </c>
      <c r="H116" s="160">
        <v>0.17619090737017878</v>
      </c>
      <c r="I116" s="160">
        <v>8.9986851905233325E-3</v>
      </c>
      <c r="J116" s="160">
        <v>26.939373615079973</v>
      </c>
      <c r="K116" t="s">
        <v>82</v>
      </c>
      <c r="L116" t="s">
        <v>82</v>
      </c>
      <c r="M116" t="s">
        <v>96</v>
      </c>
      <c r="O116" s="183">
        <f t="shared" si="4"/>
        <v>30</v>
      </c>
      <c r="P116" s="183" t="str">
        <f t="shared" si="4"/>
        <v>*</v>
      </c>
      <c r="Q116" s="183">
        <f t="shared" si="4"/>
        <v>0</v>
      </c>
      <c r="R116" s="183" t="str">
        <f t="shared" si="4"/>
        <v>*</v>
      </c>
      <c r="S116" s="183" t="str">
        <f t="shared" si="4"/>
        <v>*</v>
      </c>
      <c r="T116" s="183" t="str">
        <f t="shared" si="4"/>
        <v>*</v>
      </c>
      <c r="U116" s="183">
        <f t="shared" si="4"/>
        <v>30</v>
      </c>
    </row>
    <row r="117" spans="1:21">
      <c r="A117" s="183" t="str">
        <f t="shared" si="5"/>
        <v>L1L1四万十町</v>
      </c>
      <c r="B117" t="s">
        <v>34</v>
      </c>
      <c r="C117">
        <v>18746.650000000001</v>
      </c>
      <c r="D117" s="160">
        <v>343.23844918587042</v>
      </c>
      <c r="E117" s="160">
        <v>15.800550524767008</v>
      </c>
      <c r="F117" s="160">
        <v>20.604728636381914</v>
      </c>
      <c r="G117" s="160">
        <v>0.38846358392717301</v>
      </c>
      <c r="H117" s="160">
        <v>0.67049375210914963</v>
      </c>
      <c r="I117" s="160">
        <v>8.3789685083914045E-2</v>
      </c>
      <c r="J117" s="160">
        <v>364.98592484337257</v>
      </c>
      <c r="K117" t="s">
        <v>82</v>
      </c>
      <c r="L117" t="s">
        <v>82</v>
      </c>
      <c r="M117" t="s">
        <v>96</v>
      </c>
      <c r="O117" s="183">
        <f t="shared" si="4"/>
        <v>340</v>
      </c>
      <c r="P117" s="183">
        <f t="shared" si="4"/>
        <v>20</v>
      </c>
      <c r="Q117" s="183">
        <f t="shared" si="4"/>
        <v>20</v>
      </c>
      <c r="R117" s="183" t="str">
        <f t="shared" si="4"/>
        <v>*</v>
      </c>
      <c r="S117" s="183" t="str">
        <f t="shared" si="4"/>
        <v>*</v>
      </c>
      <c r="T117" s="183" t="str">
        <f t="shared" si="4"/>
        <v>*</v>
      </c>
      <c r="U117" s="183">
        <f t="shared" si="4"/>
        <v>360</v>
      </c>
    </row>
    <row r="118" spans="1:21">
      <c r="A118" s="183" t="str">
        <f t="shared" si="5"/>
        <v>L1L1大月町</v>
      </c>
      <c r="B118" t="s">
        <v>35</v>
      </c>
      <c r="C118">
        <v>5516.5</v>
      </c>
      <c r="D118" s="160">
        <v>62.174124039433096</v>
      </c>
      <c r="E118" s="160">
        <v>3.7699749896492687</v>
      </c>
      <c r="F118" s="160">
        <v>56.618443183093291</v>
      </c>
      <c r="G118" s="160">
        <v>0.11937306978334401</v>
      </c>
      <c r="H118" s="160">
        <v>0.43512626751876093</v>
      </c>
      <c r="I118" s="160">
        <v>1.0391989660893296E-2</v>
      </c>
      <c r="J118" s="160">
        <v>119.35745854948938</v>
      </c>
      <c r="K118" t="s">
        <v>82</v>
      </c>
      <c r="L118" t="s">
        <v>82</v>
      </c>
      <c r="M118" t="s">
        <v>96</v>
      </c>
      <c r="O118" s="183">
        <f t="shared" ref="O118:U154" si="6">IF(D118&gt;10000,ROUND(D118,-3),IF(D118&gt;1000,ROUND(D118,-2),IF(D118&gt;=5,IF(D118&lt;10,ROUND(D118,-1),ROUND(D118,-1)),IF(D118=0,0,"*"))))</f>
        <v>60</v>
      </c>
      <c r="P118" s="183" t="str">
        <f t="shared" si="6"/>
        <v>*</v>
      </c>
      <c r="Q118" s="183">
        <f t="shared" si="6"/>
        <v>60</v>
      </c>
      <c r="R118" s="183" t="str">
        <f t="shared" si="6"/>
        <v>*</v>
      </c>
      <c r="S118" s="183" t="str">
        <f t="shared" si="6"/>
        <v>*</v>
      </c>
      <c r="T118" s="183" t="str">
        <f t="shared" si="6"/>
        <v>*</v>
      </c>
      <c r="U118" s="183">
        <f t="shared" si="6"/>
        <v>120</v>
      </c>
    </row>
    <row r="119" spans="1:21">
      <c r="A119" s="183" t="str">
        <f t="shared" si="5"/>
        <v>L1L1三原村</v>
      </c>
      <c r="B119" t="s">
        <v>36</v>
      </c>
      <c r="C119">
        <v>1597.8</v>
      </c>
      <c r="D119" s="160">
        <v>76.549561864115759</v>
      </c>
      <c r="E119" s="160">
        <v>2.2448681428880555</v>
      </c>
      <c r="F119" s="160">
        <v>0</v>
      </c>
      <c r="G119" s="160">
        <v>0.28167864788033165</v>
      </c>
      <c r="H119" s="160">
        <v>0.11681395456138061</v>
      </c>
      <c r="I119" s="160">
        <v>7.8927782160101954E-3</v>
      </c>
      <c r="J119" s="160">
        <v>76.955947244773469</v>
      </c>
      <c r="K119" t="s">
        <v>82</v>
      </c>
      <c r="L119" t="s">
        <v>82</v>
      </c>
      <c r="M119" t="s">
        <v>96</v>
      </c>
      <c r="O119" s="183">
        <f t="shared" si="6"/>
        <v>80</v>
      </c>
      <c r="P119" s="183" t="str">
        <f t="shared" si="6"/>
        <v>*</v>
      </c>
      <c r="Q119" s="183">
        <f t="shared" si="6"/>
        <v>0</v>
      </c>
      <c r="R119" s="183" t="str">
        <f t="shared" si="6"/>
        <v>*</v>
      </c>
      <c r="S119" s="183" t="str">
        <f t="shared" si="6"/>
        <v>*</v>
      </c>
      <c r="T119" s="183" t="str">
        <f t="shared" si="6"/>
        <v>*</v>
      </c>
      <c r="U119" s="183">
        <f t="shared" si="6"/>
        <v>80</v>
      </c>
    </row>
    <row r="120" spans="1:21">
      <c r="A120" s="183" t="str">
        <f t="shared" si="5"/>
        <v>L1L1黒潮町</v>
      </c>
      <c r="B120" t="s">
        <v>37</v>
      </c>
      <c r="C120">
        <v>11552.849999999999</v>
      </c>
      <c r="D120" s="160">
        <v>422.1901320486437</v>
      </c>
      <c r="E120" s="160">
        <v>21.824240555521065</v>
      </c>
      <c r="F120" s="160">
        <v>149.61473051128198</v>
      </c>
      <c r="G120" s="160">
        <v>1.4566736376318603</v>
      </c>
      <c r="H120" s="160">
        <v>2.1073630443276201</v>
      </c>
      <c r="I120" s="160">
        <v>0.17841533057140463</v>
      </c>
      <c r="J120" s="160">
        <v>575.54731457245657</v>
      </c>
      <c r="K120" t="s">
        <v>82</v>
      </c>
      <c r="L120" t="s">
        <v>82</v>
      </c>
      <c r="M120" t="s">
        <v>96</v>
      </c>
      <c r="O120" s="183">
        <f t="shared" si="6"/>
        <v>420</v>
      </c>
      <c r="P120" s="183">
        <f t="shared" si="6"/>
        <v>20</v>
      </c>
      <c r="Q120" s="183">
        <f t="shared" si="6"/>
        <v>150</v>
      </c>
      <c r="R120" s="183" t="str">
        <f t="shared" si="6"/>
        <v>*</v>
      </c>
      <c r="S120" s="183" t="str">
        <f t="shared" si="6"/>
        <v>*</v>
      </c>
      <c r="T120" s="183" t="str">
        <f t="shared" si="6"/>
        <v>*</v>
      </c>
      <c r="U120" s="183">
        <f t="shared" si="6"/>
        <v>580</v>
      </c>
    </row>
    <row r="121" spans="1:21">
      <c r="A121" s="183" t="str">
        <f t="shared" si="5"/>
        <v>00合計</v>
      </c>
      <c r="B121" t="s">
        <v>84</v>
      </c>
      <c r="C121">
        <v>763820.94999999984</v>
      </c>
      <c r="D121" s="160">
        <v>12023.807188951698</v>
      </c>
      <c r="E121" s="160">
        <v>1175.7061326915341</v>
      </c>
      <c r="F121" s="160">
        <v>1404.9673418396203</v>
      </c>
      <c r="G121" s="160">
        <v>21.814718516692455</v>
      </c>
      <c r="H121" s="160">
        <v>180.98867901992639</v>
      </c>
      <c r="I121" s="160">
        <v>19.244677663712103</v>
      </c>
      <c r="J121" s="160">
        <v>13650.822605991651</v>
      </c>
      <c r="K121">
        <v>0</v>
      </c>
      <c r="L121">
        <v>0</v>
      </c>
      <c r="M121">
        <v>0</v>
      </c>
      <c r="O121" s="183">
        <f t="shared" si="6"/>
        <v>12000</v>
      </c>
      <c r="P121" s="183">
        <f t="shared" si="6"/>
        <v>1200</v>
      </c>
      <c r="Q121" s="183">
        <f t="shared" si="6"/>
        <v>1400</v>
      </c>
      <c r="R121" s="183">
        <f t="shared" si="6"/>
        <v>20</v>
      </c>
      <c r="S121" s="183">
        <f t="shared" si="6"/>
        <v>180</v>
      </c>
      <c r="T121" s="183">
        <f t="shared" si="6"/>
        <v>20</v>
      </c>
      <c r="U121" s="183">
        <f t="shared" si="6"/>
        <v>14000</v>
      </c>
    </row>
    <row r="122" spans="1:21">
      <c r="A122" s="183" t="str">
        <f t="shared" si="5"/>
        <v/>
      </c>
      <c r="D122" s="160"/>
      <c r="E122" s="160"/>
      <c r="F122" s="160"/>
      <c r="G122" s="160"/>
      <c r="H122" s="160"/>
      <c r="I122" s="160"/>
      <c r="J122" s="160"/>
      <c r="O122" s="183">
        <f t="shared" si="6"/>
        <v>0</v>
      </c>
      <c r="P122" s="183">
        <f t="shared" si="6"/>
        <v>0</v>
      </c>
      <c r="Q122" s="183">
        <f t="shared" si="6"/>
        <v>0</v>
      </c>
      <c r="R122" s="183">
        <f t="shared" si="6"/>
        <v>0</v>
      </c>
      <c r="S122" s="183">
        <f t="shared" si="6"/>
        <v>0</v>
      </c>
      <c r="T122" s="183">
        <f t="shared" si="6"/>
        <v>0</v>
      </c>
      <c r="U122" s="183">
        <f t="shared" si="6"/>
        <v>0</v>
      </c>
    </row>
    <row r="123" spans="1:21">
      <c r="A123" s="183" t="str">
        <f t="shared" si="5"/>
        <v>基本ケース⑤高知市</v>
      </c>
      <c r="B123" t="s">
        <v>4</v>
      </c>
      <c r="C123">
        <v>343393</v>
      </c>
      <c r="D123" s="160">
        <v>5959.5900853123667</v>
      </c>
      <c r="E123" s="160">
        <v>982.94070517184605</v>
      </c>
      <c r="F123" s="160">
        <v>669.81273154552002</v>
      </c>
      <c r="G123" s="160">
        <v>14.110451673090243</v>
      </c>
      <c r="H123" s="160">
        <v>45.99011952985326</v>
      </c>
      <c r="I123" s="160">
        <v>3.2104407944852413E-2</v>
      </c>
      <c r="J123" s="160">
        <v>6689.5354924687754</v>
      </c>
      <c r="K123" t="s">
        <v>41</v>
      </c>
      <c r="L123" t="s">
        <v>70</v>
      </c>
      <c r="M123" t="s">
        <v>83</v>
      </c>
      <c r="O123" s="183">
        <f t="shared" si="6"/>
        <v>6000</v>
      </c>
      <c r="P123" s="183">
        <f t="shared" si="6"/>
        <v>980</v>
      </c>
      <c r="Q123" s="183">
        <f t="shared" si="6"/>
        <v>670</v>
      </c>
      <c r="R123" s="183">
        <f t="shared" si="6"/>
        <v>10</v>
      </c>
      <c r="S123" s="183">
        <f t="shared" si="6"/>
        <v>50</v>
      </c>
      <c r="T123" s="183" t="str">
        <f t="shared" si="6"/>
        <v>*</v>
      </c>
      <c r="U123" s="183">
        <f t="shared" si="6"/>
        <v>6700</v>
      </c>
    </row>
    <row r="124" spans="1:21">
      <c r="A124" s="183" t="str">
        <f t="shared" si="5"/>
        <v>基本ケース⑤室戸市</v>
      </c>
      <c r="B124" t="s">
        <v>5</v>
      </c>
      <c r="C124">
        <v>15210</v>
      </c>
      <c r="D124" s="160">
        <v>1244.5023113002642</v>
      </c>
      <c r="E124" s="160">
        <v>120.59687131983833</v>
      </c>
      <c r="F124" s="160">
        <v>200.59160068448503</v>
      </c>
      <c r="G124" s="160">
        <v>5.9902372957273755</v>
      </c>
      <c r="H124" s="160">
        <v>7.4824633290496827</v>
      </c>
      <c r="I124" s="160">
        <v>1.1403638570908366E-3</v>
      </c>
      <c r="J124" s="160">
        <v>1458.5677529733834</v>
      </c>
      <c r="K124" t="s">
        <v>41</v>
      </c>
      <c r="L124" t="s">
        <v>70</v>
      </c>
      <c r="M124" t="s">
        <v>83</v>
      </c>
      <c r="O124" s="183">
        <f t="shared" si="6"/>
        <v>1200</v>
      </c>
      <c r="P124" s="183">
        <f t="shared" si="6"/>
        <v>120</v>
      </c>
      <c r="Q124" s="183">
        <f t="shared" si="6"/>
        <v>200</v>
      </c>
      <c r="R124" s="183">
        <f t="shared" si="6"/>
        <v>10</v>
      </c>
      <c r="S124" s="183">
        <f t="shared" si="6"/>
        <v>10</v>
      </c>
      <c r="T124" s="183" t="str">
        <f t="shared" si="6"/>
        <v>*</v>
      </c>
      <c r="U124" s="183">
        <f t="shared" si="6"/>
        <v>1500</v>
      </c>
    </row>
    <row r="125" spans="1:21">
      <c r="A125" s="183" t="str">
        <f t="shared" si="5"/>
        <v>基本ケース⑤安芸市</v>
      </c>
      <c r="B125" t="s">
        <v>6</v>
      </c>
      <c r="C125">
        <v>19547</v>
      </c>
      <c r="D125" s="160">
        <v>1491.9784545507844</v>
      </c>
      <c r="E125" s="160">
        <v>246.62003305657788</v>
      </c>
      <c r="F125" s="160">
        <v>89.431623251118623</v>
      </c>
      <c r="G125" s="160">
        <v>4.2599491036330353</v>
      </c>
      <c r="H125" s="160">
        <v>14.217037632222205</v>
      </c>
      <c r="I125" s="160">
        <v>1.6935744122720329E-3</v>
      </c>
      <c r="J125" s="160">
        <v>1599.8887581121705</v>
      </c>
      <c r="K125" t="s">
        <v>41</v>
      </c>
      <c r="L125" t="s">
        <v>70</v>
      </c>
      <c r="M125" t="s">
        <v>83</v>
      </c>
      <c r="O125" s="183">
        <f t="shared" si="6"/>
        <v>1500</v>
      </c>
      <c r="P125" s="183">
        <f t="shared" si="6"/>
        <v>250</v>
      </c>
      <c r="Q125" s="183">
        <f t="shared" si="6"/>
        <v>90</v>
      </c>
      <c r="R125" s="183" t="str">
        <f t="shared" si="6"/>
        <v>*</v>
      </c>
      <c r="S125" s="183">
        <f t="shared" si="6"/>
        <v>10</v>
      </c>
      <c r="T125" s="183" t="str">
        <f t="shared" si="6"/>
        <v>*</v>
      </c>
      <c r="U125" s="183">
        <f t="shared" si="6"/>
        <v>1600</v>
      </c>
    </row>
    <row r="126" spans="1:21">
      <c r="A126" s="183" t="str">
        <f t="shared" si="5"/>
        <v>基本ケース⑤南国市</v>
      </c>
      <c r="B126" t="s">
        <v>7</v>
      </c>
      <c r="C126">
        <v>49472</v>
      </c>
      <c r="D126" s="160">
        <v>1388.7211968453223</v>
      </c>
      <c r="E126" s="160">
        <v>116.81320621211069</v>
      </c>
      <c r="F126" s="160">
        <v>175.34820904646617</v>
      </c>
      <c r="G126" s="160">
        <v>0.45797349613948052</v>
      </c>
      <c r="H126" s="160">
        <v>2.3987251897000959</v>
      </c>
      <c r="I126" s="160">
        <v>3.9721308214808234E-3</v>
      </c>
      <c r="J126" s="160">
        <v>1566.9300767084494</v>
      </c>
      <c r="K126" t="s">
        <v>41</v>
      </c>
      <c r="L126" t="s">
        <v>70</v>
      </c>
      <c r="M126" t="s">
        <v>83</v>
      </c>
      <c r="O126" s="183">
        <f t="shared" si="6"/>
        <v>1400</v>
      </c>
      <c r="P126" s="183">
        <f t="shared" si="6"/>
        <v>120</v>
      </c>
      <c r="Q126" s="183">
        <f t="shared" si="6"/>
        <v>180</v>
      </c>
      <c r="R126" s="183" t="str">
        <f t="shared" si="6"/>
        <v>*</v>
      </c>
      <c r="S126" s="183" t="str">
        <f t="shared" si="6"/>
        <v>*</v>
      </c>
      <c r="T126" s="183" t="str">
        <f t="shared" si="6"/>
        <v>*</v>
      </c>
      <c r="U126" s="183">
        <f t="shared" si="6"/>
        <v>1600</v>
      </c>
    </row>
    <row r="127" spans="1:21">
      <c r="A127" s="183" t="str">
        <f t="shared" si="5"/>
        <v>基本ケース⑤土佐市</v>
      </c>
      <c r="B127" t="s">
        <v>8</v>
      </c>
      <c r="C127">
        <v>28686</v>
      </c>
      <c r="D127" s="160">
        <v>764.84032907924336</v>
      </c>
      <c r="E127" s="160">
        <v>90.392479552201479</v>
      </c>
      <c r="F127" s="160">
        <v>96.917885709324111</v>
      </c>
      <c r="G127" s="160">
        <v>3.0470496801797782</v>
      </c>
      <c r="H127" s="160">
        <v>2.1082182212454841</v>
      </c>
      <c r="I127" s="160">
        <v>1.6325805569868674E-3</v>
      </c>
      <c r="J127" s="160">
        <v>866.91511527054968</v>
      </c>
      <c r="K127" t="s">
        <v>41</v>
      </c>
      <c r="L127" t="s">
        <v>70</v>
      </c>
      <c r="M127" t="s">
        <v>83</v>
      </c>
      <c r="O127" s="183">
        <f t="shared" si="6"/>
        <v>760</v>
      </c>
      <c r="P127" s="183">
        <f t="shared" si="6"/>
        <v>90</v>
      </c>
      <c r="Q127" s="183">
        <f t="shared" si="6"/>
        <v>100</v>
      </c>
      <c r="R127" s="183" t="str">
        <f t="shared" si="6"/>
        <v>*</v>
      </c>
      <c r="S127" s="183" t="str">
        <f t="shared" si="6"/>
        <v>*</v>
      </c>
      <c r="T127" s="183" t="str">
        <f t="shared" si="6"/>
        <v>*</v>
      </c>
      <c r="U127" s="183">
        <f t="shared" si="6"/>
        <v>870</v>
      </c>
    </row>
    <row r="128" spans="1:21">
      <c r="A128" s="183" t="str">
        <f t="shared" si="5"/>
        <v>基本ケース⑤須崎市</v>
      </c>
      <c r="B128" t="s">
        <v>9</v>
      </c>
      <c r="C128">
        <v>24698</v>
      </c>
      <c r="D128" s="160">
        <v>637.26919571943245</v>
      </c>
      <c r="E128" s="160">
        <v>66.356872478561755</v>
      </c>
      <c r="F128" s="160">
        <v>215.28348948593037</v>
      </c>
      <c r="G128" s="160">
        <v>4.0143001876140598</v>
      </c>
      <c r="H128" s="160">
        <v>6.9463243381893509</v>
      </c>
      <c r="I128" s="160">
        <v>8.3757082497598124E-4</v>
      </c>
      <c r="J128" s="160">
        <v>863.51414730199122</v>
      </c>
      <c r="K128" t="s">
        <v>41</v>
      </c>
      <c r="L128" t="s">
        <v>70</v>
      </c>
      <c r="M128" t="s">
        <v>83</v>
      </c>
      <c r="O128" s="183">
        <f t="shared" si="6"/>
        <v>640</v>
      </c>
      <c r="P128" s="183">
        <f t="shared" si="6"/>
        <v>70</v>
      </c>
      <c r="Q128" s="183">
        <f t="shared" si="6"/>
        <v>220</v>
      </c>
      <c r="R128" s="183" t="str">
        <f t="shared" si="6"/>
        <v>*</v>
      </c>
      <c r="S128" s="183">
        <f t="shared" si="6"/>
        <v>10</v>
      </c>
      <c r="T128" s="183" t="str">
        <f t="shared" si="6"/>
        <v>*</v>
      </c>
      <c r="U128" s="183">
        <f t="shared" si="6"/>
        <v>860</v>
      </c>
    </row>
    <row r="129" spans="1:21">
      <c r="A129" s="183" t="str">
        <f t="shared" si="5"/>
        <v>基本ケース⑤宿毛市</v>
      </c>
      <c r="B129" t="s">
        <v>10</v>
      </c>
      <c r="C129">
        <v>22610</v>
      </c>
      <c r="D129" s="160">
        <v>289.02381769368623</v>
      </c>
      <c r="E129" s="160">
        <v>27.368448860487252</v>
      </c>
      <c r="F129" s="160">
        <v>127.67431146349274</v>
      </c>
      <c r="G129" s="160">
        <v>0.75267457468186794</v>
      </c>
      <c r="H129" s="160">
        <v>2.5565814937128408</v>
      </c>
      <c r="I129" s="160">
        <v>6.1498691186131463E-4</v>
      </c>
      <c r="J129" s="160">
        <v>420.00800021248551</v>
      </c>
      <c r="K129" t="s">
        <v>41</v>
      </c>
      <c r="L129" t="s">
        <v>70</v>
      </c>
      <c r="M129" t="s">
        <v>83</v>
      </c>
      <c r="O129" s="183">
        <f t="shared" si="6"/>
        <v>290</v>
      </c>
      <c r="P129" s="183">
        <f t="shared" si="6"/>
        <v>30</v>
      </c>
      <c r="Q129" s="183">
        <f t="shared" si="6"/>
        <v>130</v>
      </c>
      <c r="R129" s="183" t="str">
        <f t="shared" si="6"/>
        <v>*</v>
      </c>
      <c r="S129" s="183" t="str">
        <f t="shared" si="6"/>
        <v>*</v>
      </c>
      <c r="T129" s="183" t="str">
        <f t="shared" si="6"/>
        <v>*</v>
      </c>
      <c r="U129" s="183">
        <f t="shared" si="6"/>
        <v>420</v>
      </c>
    </row>
    <row r="130" spans="1:21">
      <c r="A130" s="183" t="str">
        <f t="shared" si="5"/>
        <v>基本ケース⑤土佐清水市</v>
      </c>
      <c r="B130" t="s">
        <v>11</v>
      </c>
      <c r="C130">
        <v>16029</v>
      </c>
      <c r="D130" s="160">
        <v>1065.753798642538</v>
      </c>
      <c r="E130" s="160">
        <v>118.86667960656202</v>
      </c>
      <c r="F130" s="160">
        <v>46.099562281965802</v>
      </c>
      <c r="G130" s="160">
        <v>6.674269608295659</v>
      </c>
      <c r="H130" s="160">
        <v>6.1289287515366961</v>
      </c>
      <c r="I130" s="160">
        <v>9.3935920536813435E-4</v>
      </c>
      <c r="J130" s="160">
        <v>1124.6574986435414</v>
      </c>
      <c r="K130" t="s">
        <v>41</v>
      </c>
      <c r="L130" t="s">
        <v>70</v>
      </c>
      <c r="M130" t="s">
        <v>83</v>
      </c>
      <c r="O130" s="183">
        <f t="shared" si="6"/>
        <v>1100</v>
      </c>
      <c r="P130" s="183">
        <f t="shared" si="6"/>
        <v>120</v>
      </c>
      <c r="Q130" s="183">
        <f t="shared" si="6"/>
        <v>50</v>
      </c>
      <c r="R130" s="183">
        <f t="shared" si="6"/>
        <v>10</v>
      </c>
      <c r="S130" s="183">
        <f t="shared" si="6"/>
        <v>10</v>
      </c>
      <c r="T130" s="183" t="str">
        <f t="shared" si="6"/>
        <v>*</v>
      </c>
      <c r="U130" s="183">
        <f t="shared" si="6"/>
        <v>1100</v>
      </c>
    </row>
    <row r="131" spans="1:21">
      <c r="A131" s="183" t="str">
        <f t="shared" si="5"/>
        <v>基本ケース⑤四万十市</v>
      </c>
      <c r="B131" t="s">
        <v>12</v>
      </c>
      <c r="C131">
        <v>35933</v>
      </c>
      <c r="D131" s="160">
        <v>1277.1590031272251</v>
      </c>
      <c r="E131" s="160">
        <v>128.3412936422001</v>
      </c>
      <c r="F131" s="160">
        <v>130.44418856857342</v>
      </c>
      <c r="G131" s="160">
        <v>8.039313483929968</v>
      </c>
      <c r="H131" s="160">
        <v>3.3720252816958216</v>
      </c>
      <c r="I131" s="160">
        <v>1.0291754512362858E-3</v>
      </c>
      <c r="J131" s="160">
        <v>1419.0155596368759</v>
      </c>
      <c r="K131" t="s">
        <v>41</v>
      </c>
      <c r="L131" t="s">
        <v>70</v>
      </c>
      <c r="M131" t="s">
        <v>83</v>
      </c>
      <c r="O131" s="183">
        <f t="shared" si="6"/>
        <v>1300</v>
      </c>
      <c r="P131" s="183">
        <f t="shared" si="6"/>
        <v>130</v>
      </c>
      <c r="Q131" s="183">
        <f t="shared" si="6"/>
        <v>130</v>
      </c>
      <c r="R131" s="183">
        <f t="shared" si="6"/>
        <v>10</v>
      </c>
      <c r="S131" s="183" t="str">
        <f t="shared" si="6"/>
        <v>*</v>
      </c>
      <c r="T131" s="183" t="str">
        <f t="shared" si="6"/>
        <v>*</v>
      </c>
      <c r="U131" s="183">
        <f t="shared" si="6"/>
        <v>1400</v>
      </c>
    </row>
    <row r="132" spans="1:21">
      <c r="A132" s="183" t="str">
        <f t="shared" ref="A132:A195" si="7">K132&amp;L132&amp;B132</f>
        <v>基本ケース⑤香南市</v>
      </c>
      <c r="B132" t="s">
        <v>13</v>
      </c>
      <c r="C132">
        <v>33830</v>
      </c>
      <c r="D132" s="160">
        <v>1214.7231294985872</v>
      </c>
      <c r="E132" s="160">
        <v>139.37362963226664</v>
      </c>
      <c r="F132" s="160">
        <v>108.92980661351261</v>
      </c>
      <c r="G132" s="160">
        <v>1.1166819516665023</v>
      </c>
      <c r="H132" s="160">
        <v>1.8568396368032489</v>
      </c>
      <c r="I132" s="160">
        <v>2.3957038076371858E-3</v>
      </c>
      <c r="J132" s="160">
        <v>1326.6288534043774</v>
      </c>
      <c r="K132" t="s">
        <v>41</v>
      </c>
      <c r="L132" t="s">
        <v>70</v>
      </c>
      <c r="M132" t="s">
        <v>83</v>
      </c>
      <c r="O132" s="183">
        <f t="shared" si="6"/>
        <v>1200</v>
      </c>
      <c r="P132" s="183">
        <f t="shared" si="6"/>
        <v>140</v>
      </c>
      <c r="Q132" s="183">
        <f t="shared" si="6"/>
        <v>110</v>
      </c>
      <c r="R132" s="183" t="str">
        <f t="shared" si="6"/>
        <v>*</v>
      </c>
      <c r="S132" s="183" t="str">
        <f t="shared" si="6"/>
        <v>*</v>
      </c>
      <c r="T132" s="183" t="str">
        <f t="shared" si="6"/>
        <v>*</v>
      </c>
      <c r="U132" s="183">
        <f t="shared" si="6"/>
        <v>1300</v>
      </c>
    </row>
    <row r="133" spans="1:21">
      <c r="A133" s="183" t="str">
        <f t="shared" si="7"/>
        <v>基本ケース⑤香美市</v>
      </c>
      <c r="B133" t="s">
        <v>14</v>
      </c>
      <c r="C133">
        <v>28766</v>
      </c>
      <c r="D133" s="160">
        <v>1079.5155535220047</v>
      </c>
      <c r="E133" s="160">
        <v>79.665036381334872</v>
      </c>
      <c r="F133" s="160">
        <v>0</v>
      </c>
      <c r="G133" s="160">
        <v>1.721100537979702</v>
      </c>
      <c r="H133" s="160">
        <v>7.2594433784194674</v>
      </c>
      <c r="I133" s="160">
        <v>1.3434105401856991E-3</v>
      </c>
      <c r="J133" s="160">
        <v>1088.4974408489441</v>
      </c>
      <c r="K133" t="s">
        <v>41</v>
      </c>
      <c r="L133" t="s">
        <v>70</v>
      </c>
      <c r="M133" t="s">
        <v>83</v>
      </c>
      <c r="O133" s="183">
        <f t="shared" si="6"/>
        <v>1100</v>
      </c>
      <c r="P133" s="183">
        <f t="shared" si="6"/>
        <v>80</v>
      </c>
      <c r="Q133" s="183">
        <f t="shared" si="6"/>
        <v>0</v>
      </c>
      <c r="R133" s="183" t="str">
        <f t="shared" si="6"/>
        <v>*</v>
      </c>
      <c r="S133" s="183">
        <f t="shared" si="6"/>
        <v>10</v>
      </c>
      <c r="T133" s="183" t="str">
        <f t="shared" si="6"/>
        <v>*</v>
      </c>
      <c r="U133" s="183">
        <f t="shared" si="6"/>
        <v>1100</v>
      </c>
    </row>
    <row r="134" spans="1:21">
      <c r="A134" s="183" t="str">
        <f t="shared" si="7"/>
        <v>基本ケース⑤東洋町</v>
      </c>
      <c r="B134" t="s">
        <v>15</v>
      </c>
      <c r="C134">
        <v>2947</v>
      </c>
      <c r="D134" s="160">
        <v>132.37747756040204</v>
      </c>
      <c r="E134" s="160">
        <v>6.2355725666377726</v>
      </c>
      <c r="F134" s="160">
        <v>72.259793643709514</v>
      </c>
      <c r="G134" s="160">
        <v>0.52790801947005872</v>
      </c>
      <c r="H134" s="160">
        <v>1.7411631704464627</v>
      </c>
      <c r="I134" s="160">
        <v>1.3230525452081091E-4</v>
      </c>
      <c r="J134" s="160">
        <v>206.9064746992826</v>
      </c>
      <c r="K134" t="s">
        <v>41</v>
      </c>
      <c r="L134" t="s">
        <v>70</v>
      </c>
      <c r="M134" t="s">
        <v>83</v>
      </c>
      <c r="O134" s="183">
        <f t="shared" si="6"/>
        <v>130</v>
      </c>
      <c r="P134" s="183">
        <f t="shared" si="6"/>
        <v>10</v>
      </c>
      <c r="Q134" s="183">
        <f t="shared" si="6"/>
        <v>70</v>
      </c>
      <c r="R134" s="183" t="str">
        <f t="shared" si="6"/>
        <v>*</v>
      </c>
      <c r="S134" s="183" t="str">
        <f t="shared" si="6"/>
        <v>*</v>
      </c>
      <c r="T134" s="183" t="str">
        <f t="shared" si="6"/>
        <v>*</v>
      </c>
      <c r="U134" s="183">
        <f t="shared" si="6"/>
        <v>210</v>
      </c>
    </row>
    <row r="135" spans="1:21">
      <c r="A135" s="183" t="str">
        <f t="shared" si="7"/>
        <v>基本ケース⑤奈半利町</v>
      </c>
      <c r="B135" t="s">
        <v>16</v>
      </c>
      <c r="C135">
        <v>3542</v>
      </c>
      <c r="D135" s="160">
        <v>364.79843913638206</v>
      </c>
      <c r="E135" s="160">
        <v>92.056633164739154</v>
      </c>
      <c r="F135" s="160">
        <v>3.948836834508469</v>
      </c>
      <c r="G135" s="160">
        <v>1.9427158860033109</v>
      </c>
      <c r="H135" s="160">
        <v>4.1651075597884226</v>
      </c>
      <c r="I135" s="160">
        <v>5.7263979100883472E-4</v>
      </c>
      <c r="J135" s="160">
        <v>374.85567205647328</v>
      </c>
      <c r="K135" t="s">
        <v>41</v>
      </c>
      <c r="L135" t="s">
        <v>70</v>
      </c>
      <c r="M135" t="s">
        <v>83</v>
      </c>
      <c r="O135" s="183">
        <f t="shared" si="6"/>
        <v>360</v>
      </c>
      <c r="P135" s="183">
        <f t="shared" si="6"/>
        <v>90</v>
      </c>
      <c r="Q135" s="183" t="str">
        <f t="shared" si="6"/>
        <v>*</v>
      </c>
      <c r="R135" s="183" t="str">
        <f t="shared" si="6"/>
        <v>*</v>
      </c>
      <c r="S135" s="183" t="str">
        <f t="shared" si="6"/>
        <v>*</v>
      </c>
      <c r="T135" s="183" t="str">
        <f t="shared" si="6"/>
        <v>*</v>
      </c>
      <c r="U135" s="183">
        <f t="shared" si="6"/>
        <v>370</v>
      </c>
    </row>
    <row r="136" spans="1:21">
      <c r="A136" s="183" t="str">
        <f t="shared" si="7"/>
        <v>基本ケース⑤田野町</v>
      </c>
      <c r="B136" t="s">
        <v>17</v>
      </c>
      <c r="C136">
        <v>2932</v>
      </c>
      <c r="D136" s="160">
        <v>428.90442522654729</v>
      </c>
      <c r="E136" s="160">
        <v>87.159628945282662</v>
      </c>
      <c r="F136" s="160">
        <v>1.2329365500084404</v>
      </c>
      <c r="G136" s="160">
        <v>0.78701142052128548</v>
      </c>
      <c r="H136" s="160">
        <v>7.9615470618022295</v>
      </c>
      <c r="I136" s="160">
        <v>1.6969697443572752E-3</v>
      </c>
      <c r="J136" s="160">
        <v>438.88761722862358</v>
      </c>
      <c r="K136" t="s">
        <v>41</v>
      </c>
      <c r="L136" t="s">
        <v>70</v>
      </c>
      <c r="M136" t="s">
        <v>83</v>
      </c>
      <c r="O136" s="183">
        <f t="shared" si="6"/>
        <v>430</v>
      </c>
      <c r="P136" s="183">
        <f t="shared" si="6"/>
        <v>90</v>
      </c>
      <c r="Q136" s="183" t="str">
        <f t="shared" si="6"/>
        <v>*</v>
      </c>
      <c r="R136" s="183" t="str">
        <f t="shared" si="6"/>
        <v>*</v>
      </c>
      <c r="S136" s="183">
        <f t="shared" si="6"/>
        <v>10</v>
      </c>
      <c r="T136" s="183" t="str">
        <f t="shared" si="6"/>
        <v>*</v>
      </c>
      <c r="U136" s="183">
        <f t="shared" si="6"/>
        <v>440</v>
      </c>
    </row>
    <row r="137" spans="1:21">
      <c r="A137" s="183" t="str">
        <f t="shared" si="7"/>
        <v>基本ケース⑤安田町</v>
      </c>
      <c r="B137" t="s">
        <v>18</v>
      </c>
      <c r="C137">
        <v>2970</v>
      </c>
      <c r="D137" s="160">
        <v>358.15700672858316</v>
      </c>
      <c r="E137" s="160">
        <v>59.476225870626479</v>
      </c>
      <c r="F137" s="160">
        <v>40.323202457726637</v>
      </c>
      <c r="G137" s="160">
        <v>4.1775286659439557</v>
      </c>
      <c r="H137" s="160">
        <v>1.9738203619431407</v>
      </c>
      <c r="I137" s="160">
        <v>3.5062168437886902E-4</v>
      </c>
      <c r="J137" s="160">
        <v>404.63190883588129</v>
      </c>
      <c r="K137" t="s">
        <v>41</v>
      </c>
      <c r="L137" t="s">
        <v>70</v>
      </c>
      <c r="M137" t="s">
        <v>83</v>
      </c>
      <c r="O137" s="183">
        <f t="shared" si="6"/>
        <v>360</v>
      </c>
      <c r="P137" s="183">
        <f t="shared" si="6"/>
        <v>60</v>
      </c>
      <c r="Q137" s="183">
        <f t="shared" si="6"/>
        <v>40</v>
      </c>
      <c r="R137" s="183" t="str">
        <f t="shared" si="6"/>
        <v>*</v>
      </c>
      <c r="S137" s="183" t="str">
        <f t="shared" si="6"/>
        <v>*</v>
      </c>
      <c r="T137" s="183" t="str">
        <f t="shared" si="6"/>
        <v>*</v>
      </c>
      <c r="U137" s="183">
        <f t="shared" si="6"/>
        <v>400</v>
      </c>
    </row>
    <row r="138" spans="1:21">
      <c r="A138" s="183" t="str">
        <f t="shared" si="7"/>
        <v>基本ケース⑤北川村</v>
      </c>
      <c r="B138" t="s">
        <v>19</v>
      </c>
      <c r="C138">
        <v>1367</v>
      </c>
      <c r="D138" s="160">
        <v>160.18439722667941</v>
      </c>
      <c r="E138" s="160">
        <v>17.788842410188934</v>
      </c>
      <c r="F138" s="160">
        <v>0</v>
      </c>
      <c r="G138" s="160">
        <v>1.6714053839529706</v>
      </c>
      <c r="H138" s="160">
        <v>0.25488706642550918</v>
      </c>
      <c r="I138" s="160">
        <v>4.6671889334393238E-5</v>
      </c>
      <c r="J138" s="160">
        <v>162.1107363489472</v>
      </c>
      <c r="K138" t="s">
        <v>41</v>
      </c>
      <c r="L138" t="s">
        <v>70</v>
      </c>
      <c r="M138" t="s">
        <v>83</v>
      </c>
      <c r="O138" s="183">
        <f t="shared" si="6"/>
        <v>160</v>
      </c>
      <c r="P138" s="183">
        <f t="shared" si="6"/>
        <v>20</v>
      </c>
      <c r="Q138" s="183">
        <f t="shared" si="6"/>
        <v>0</v>
      </c>
      <c r="R138" s="183" t="str">
        <f t="shared" si="6"/>
        <v>*</v>
      </c>
      <c r="S138" s="183" t="str">
        <f t="shared" si="6"/>
        <v>*</v>
      </c>
      <c r="T138" s="183" t="str">
        <f t="shared" si="6"/>
        <v>*</v>
      </c>
      <c r="U138" s="183">
        <f t="shared" si="6"/>
        <v>160</v>
      </c>
    </row>
    <row r="139" spans="1:21">
      <c r="A139" s="183" t="str">
        <f t="shared" si="7"/>
        <v>基本ケース⑤馬路村</v>
      </c>
      <c r="B139" t="s">
        <v>20</v>
      </c>
      <c r="C139">
        <v>1013</v>
      </c>
      <c r="D139" s="160">
        <v>53.249124304872311</v>
      </c>
      <c r="E139" s="160">
        <v>3.6063371880534345</v>
      </c>
      <c r="F139" s="160">
        <v>0</v>
      </c>
      <c r="G139" s="160">
        <v>0.54872145026638797</v>
      </c>
      <c r="H139" s="160">
        <v>0.49744698952440897</v>
      </c>
      <c r="I139" s="160">
        <v>4.4553293296536436E-5</v>
      </c>
      <c r="J139" s="160">
        <v>54.295337297956401</v>
      </c>
      <c r="K139" t="s">
        <v>41</v>
      </c>
      <c r="L139" t="s">
        <v>70</v>
      </c>
      <c r="M139" t="s">
        <v>83</v>
      </c>
      <c r="O139" s="183">
        <f t="shared" si="6"/>
        <v>50</v>
      </c>
      <c r="P139" s="183" t="str">
        <f t="shared" si="6"/>
        <v>*</v>
      </c>
      <c r="Q139" s="183">
        <f t="shared" si="6"/>
        <v>0</v>
      </c>
      <c r="R139" s="183" t="str">
        <f t="shared" si="6"/>
        <v>*</v>
      </c>
      <c r="S139" s="183" t="str">
        <f t="shared" si="6"/>
        <v>*</v>
      </c>
      <c r="T139" s="183" t="str">
        <f t="shared" si="6"/>
        <v>*</v>
      </c>
      <c r="U139" s="183">
        <f t="shared" si="6"/>
        <v>50</v>
      </c>
    </row>
    <row r="140" spans="1:21">
      <c r="A140" s="183" t="str">
        <f t="shared" si="7"/>
        <v>基本ケース⑤芸西村</v>
      </c>
      <c r="B140" t="s">
        <v>21</v>
      </c>
      <c r="C140">
        <v>4048</v>
      </c>
      <c r="D140" s="160">
        <v>157.59598530307244</v>
      </c>
      <c r="E140" s="160">
        <v>31.120650652166706</v>
      </c>
      <c r="F140" s="160">
        <v>20.273946165358765</v>
      </c>
      <c r="G140" s="160">
        <v>0.29731015780322834</v>
      </c>
      <c r="H140" s="160">
        <v>0.77464329332994775</v>
      </c>
      <c r="I140" s="160">
        <v>3.0141656092579262E-4</v>
      </c>
      <c r="J140" s="160">
        <v>178.9421863361253</v>
      </c>
      <c r="K140" t="s">
        <v>41</v>
      </c>
      <c r="L140" t="s">
        <v>70</v>
      </c>
      <c r="M140" t="s">
        <v>83</v>
      </c>
      <c r="O140" s="183">
        <f t="shared" si="6"/>
        <v>160</v>
      </c>
      <c r="P140" s="183">
        <f t="shared" si="6"/>
        <v>30</v>
      </c>
      <c r="Q140" s="183">
        <f t="shared" si="6"/>
        <v>20</v>
      </c>
      <c r="R140" s="183" t="str">
        <f t="shared" si="6"/>
        <v>*</v>
      </c>
      <c r="S140" s="183" t="str">
        <f t="shared" si="6"/>
        <v>*</v>
      </c>
      <c r="T140" s="183" t="str">
        <f t="shared" si="6"/>
        <v>*</v>
      </c>
      <c r="U140" s="183">
        <f t="shared" si="6"/>
        <v>180</v>
      </c>
    </row>
    <row r="141" spans="1:21">
      <c r="A141" s="183" t="str">
        <f t="shared" si="7"/>
        <v>基本ケース⑤本山町</v>
      </c>
      <c r="B141" t="s">
        <v>22</v>
      </c>
      <c r="C141">
        <v>4103</v>
      </c>
      <c r="D141" s="160">
        <v>5.3849698105753534</v>
      </c>
      <c r="E141" s="160">
        <v>1.4267392217453918</v>
      </c>
      <c r="F141" s="160">
        <v>0</v>
      </c>
      <c r="G141" s="160">
        <v>1.6162132488035192E-44</v>
      </c>
      <c r="H141" s="160">
        <v>1.7990987399641905E-3</v>
      </c>
      <c r="I141" s="160">
        <v>7.0451401744792862E-5</v>
      </c>
      <c r="J141" s="160">
        <v>5.3868393607170617</v>
      </c>
      <c r="K141" t="s">
        <v>41</v>
      </c>
      <c r="L141" t="s">
        <v>70</v>
      </c>
      <c r="M141" t="s">
        <v>83</v>
      </c>
      <c r="O141" s="183">
        <f t="shared" si="6"/>
        <v>10</v>
      </c>
      <c r="P141" s="183" t="str">
        <f t="shared" si="6"/>
        <v>*</v>
      </c>
      <c r="Q141" s="183">
        <f t="shared" si="6"/>
        <v>0</v>
      </c>
      <c r="R141" s="183" t="str">
        <f t="shared" si="6"/>
        <v>*</v>
      </c>
      <c r="S141" s="183" t="str">
        <f t="shared" si="6"/>
        <v>*</v>
      </c>
      <c r="T141" s="183" t="str">
        <f t="shared" si="6"/>
        <v>*</v>
      </c>
      <c r="U141" s="183">
        <f t="shared" si="6"/>
        <v>10</v>
      </c>
    </row>
    <row r="142" spans="1:21">
      <c r="A142" s="183" t="str">
        <f t="shared" si="7"/>
        <v>基本ケース⑤大豊町</v>
      </c>
      <c r="B142" t="s">
        <v>23</v>
      </c>
      <c r="C142">
        <v>4719</v>
      </c>
      <c r="D142" s="160">
        <v>126.76170278355049</v>
      </c>
      <c r="E142" s="160">
        <v>3.7367103552609775</v>
      </c>
      <c r="F142" s="160">
        <v>0</v>
      </c>
      <c r="G142" s="160">
        <v>0.25467468300781276</v>
      </c>
      <c r="H142" s="160">
        <v>4.4067386233705957E-2</v>
      </c>
      <c r="I142" s="160">
        <v>6.6877385393786508E-5</v>
      </c>
      <c r="J142" s="160">
        <v>127.0605117301774</v>
      </c>
      <c r="K142" t="s">
        <v>41</v>
      </c>
      <c r="L142" t="s">
        <v>70</v>
      </c>
      <c r="M142" t="s">
        <v>83</v>
      </c>
      <c r="O142" s="183">
        <f t="shared" si="6"/>
        <v>130</v>
      </c>
      <c r="P142" s="183" t="str">
        <f t="shared" si="6"/>
        <v>*</v>
      </c>
      <c r="Q142" s="183">
        <f t="shared" si="6"/>
        <v>0</v>
      </c>
      <c r="R142" s="183" t="str">
        <f t="shared" si="6"/>
        <v>*</v>
      </c>
      <c r="S142" s="183" t="str">
        <f t="shared" si="6"/>
        <v>*</v>
      </c>
      <c r="T142" s="183" t="str">
        <f t="shared" si="6"/>
        <v>*</v>
      </c>
      <c r="U142" s="183">
        <f t="shared" si="6"/>
        <v>130</v>
      </c>
    </row>
    <row r="143" spans="1:21">
      <c r="A143" s="183" t="str">
        <f t="shared" si="7"/>
        <v>基本ケース⑤土佐町</v>
      </c>
      <c r="B143" t="s">
        <v>24</v>
      </c>
      <c r="C143">
        <v>4358</v>
      </c>
      <c r="D143" s="160">
        <v>1.4280408822714945</v>
      </c>
      <c r="E143" s="160">
        <v>1.2565906990860956</v>
      </c>
      <c r="F143" s="160">
        <v>0</v>
      </c>
      <c r="G143" s="160">
        <v>1.5795092493161202E-31</v>
      </c>
      <c r="H143" s="160">
        <v>1.3116244251990105E-3</v>
      </c>
      <c r="I143" s="160">
        <v>3.2367351960932916E-5</v>
      </c>
      <c r="J143" s="160">
        <v>1.4293848740486543</v>
      </c>
      <c r="K143" t="s">
        <v>41</v>
      </c>
      <c r="L143" t="s">
        <v>70</v>
      </c>
      <c r="M143" t="s">
        <v>83</v>
      </c>
      <c r="O143" s="183" t="str">
        <f t="shared" si="6"/>
        <v>*</v>
      </c>
      <c r="P143" s="183" t="str">
        <f t="shared" si="6"/>
        <v>*</v>
      </c>
      <c r="Q143" s="183">
        <f t="shared" si="6"/>
        <v>0</v>
      </c>
      <c r="R143" s="183" t="str">
        <f t="shared" si="6"/>
        <v>*</v>
      </c>
      <c r="S143" s="183" t="str">
        <f t="shared" si="6"/>
        <v>*</v>
      </c>
      <c r="T143" s="183" t="str">
        <f t="shared" si="6"/>
        <v>*</v>
      </c>
      <c r="U143" s="183" t="str">
        <f t="shared" si="6"/>
        <v>*</v>
      </c>
    </row>
    <row r="144" spans="1:21">
      <c r="A144" s="183" t="str">
        <f t="shared" si="7"/>
        <v>基本ケース⑤大川村</v>
      </c>
      <c r="B144" t="s">
        <v>25</v>
      </c>
      <c r="C144">
        <v>411</v>
      </c>
      <c r="D144" s="160">
        <v>0.51281900614592357</v>
      </c>
      <c r="E144" s="160">
        <v>0.1430404626044241</v>
      </c>
      <c r="F144" s="160">
        <v>0</v>
      </c>
      <c r="G144" s="160">
        <v>0</v>
      </c>
      <c r="H144" s="160">
        <v>1.9409932442346586E-4</v>
      </c>
      <c r="I144" s="160">
        <v>8.2651430606875108E-7</v>
      </c>
      <c r="J144" s="160">
        <v>0.51301393198465317</v>
      </c>
      <c r="K144" t="s">
        <v>41</v>
      </c>
      <c r="L144" t="s">
        <v>70</v>
      </c>
      <c r="M144" t="s">
        <v>83</v>
      </c>
      <c r="O144" s="183" t="str">
        <f t="shared" si="6"/>
        <v>*</v>
      </c>
      <c r="P144" s="183" t="str">
        <f t="shared" si="6"/>
        <v>*</v>
      </c>
      <c r="Q144" s="183">
        <f t="shared" si="6"/>
        <v>0</v>
      </c>
      <c r="R144" s="183">
        <f t="shared" si="6"/>
        <v>0</v>
      </c>
      <c r="S144" s="183" t="str">
        <f t="shared" si="6"/>
        <v>*</v>
      </c>
      <c r="T144" s="183" t="str">
        <f t="shared" si="6"/>
        <v>*</v>
      </c>
      <c r="U144" s="183" t="str">
        <f t="shared" si="6"/>
        <v>*</v>
      </c>
    </row>
    <row r="145" spans="1:21">
      <c r="A145" s="183" t="str">
        <f t="shared" si="7"/>
        <v>基本ケース⑤いの町</v>
      </c>
      <c r="B145" t="s">
        <v>26</v>
      </c>
      <c r="C145">
        <v>25062</v>
      </c>
      <c r="D145" s="160">
        <v>300.89618172557306</v>
      </c>
      <c r="E145" s="160">
        <v>27.423429360479389</v>
      </c>
      <c r="F145" s="160">
        <v>0</v>
      </c>
      <c r="G145" s="160">
        <v>1.4172450270323516</v>
      </c>
      <c r="H145" s="160">
        <v>1.0847327929141521</v>
      </c>
      <c r="I145" s="160">
        <v>4.4309920349095745E-4</v>
      </c>
      <c r="J145" s="160">
        <v>303.3986026447231</v>
      </c>
      <c r="K145" t="s">
        <v>41</v>
      </c>
      <c r="L145" t="s">
        <v>70</v>
      </c>
      <c r="M145" t="s">
        <v>83</v>
      </c>
      <c r="O145" s="183">
        <f t="shared" si="6"/>
        <v>300</v>
      </c>
      <c r="P145" s="183">
        <f t="shared" si="6"/>
        <v>30</v>
      </c>
      <c r="Q145" s="183">
        <f t="shared" si="6"/>
        <v>0</v>
      </c>
      <c r="R145" s="183" t="str">
        <f t="shared" si="6"/>
        <v>*</v>
      </c>
      <c r="S145" s="183" t="str">
        <f t="shared" si="6"/>
        <v>*</v>
      </c>
      <c r="T145" s="183" t="str">
        <f t="shared" si="6"/>
        <v>*</v>
      </c>
      <c r="U145" s="183">
        <f t="shared" si="6"/>
        <v>300</v>
      </c>
    </row>
    <row r="146" spans="1:21">
      <c r="A146" s="183" t="str">
        <f t="shared" si="7"/>
        <v>基本ケース⑤仁淀川町</v>
      </c>
      <c r="B146" t="s">
        <v>27</v>
      </c>
      <c r="C146">
        <v>6500</v>
      </c>
      <c r="D146" s="160">
        <v>11.382985677853346</v>
      </c>
      <c r="E146" s="160">
        <v>2.5078375327300133</v>
      </c>
      <c r="F146" s="160">
        <v>0</v>
      </c>
      <c r="G146" s="160">
        <v>2.8385681784464183E-3</v>
      </c>
      <c r="H146" s="160">
        <v>2.4401217961881241E-3</v>
      </c>
      <c r="I146" s="160">
        <v>5.53009524821068E-5</v>
      </c>
      <c r="J146" s="160">
        <v>11.388319668780463</v>
      </c>
      <c r="K146" t="s">
        <v>41</v>
      </c>
      <c r="L146" t="s">
        <v>70</v>
      </c>
      <c r="M146" t="s">
        <v>83</v>
      </c>
      <c r="O146" s="183">
        <f t="shared" si="6"/>
        <v>10</v>
      </c>
      <c r="P146" s="183" t="str">
        <f t="shared" si="6"/>
        <v>*</v>
      </c>
      <c r="Q146" s="183">
        <f t="shared" si="6"/>
        <v>0</v>
      </c>
      <c r="R146" s="183" t="str">
        <f t="shared" si="6"/>
        <v>*</v>
      </c>
      <c r="S146" s="183" t="str">
        <f t="shared" si="6"/>
        <v>*</v>
      </c>
      <c r="T146" s="183" t="str">
        <f t="shared" si="6"/>
        <v>*</v>
      </c>
      <c r="U146" s="183">
        <f t="shared" si="6"/>
        <v>10</v>
      </c>
    </row>
    <row r="147" spans="1:21">
      <c r="A147" s="183" t="str">
        <f t="shared" si="7"/>
        <v>基本ケース⑤中土佐町</v>
      </c>
      <c r="B147" t="s">
        <v>28</v>
      </c>
      <c r="C147">
        <v>7584</v>
      </c>
      <c r="D147" s="160">
        <v>287.71717076379571</v>
      </c>
      <c r="E147" s="160">
        <v>20.157655633826277</v>
      </c>
      <c r="F147" s="160">
        <v>65.978859528350711</v>
      </c>
      <c r="G147" s="160">
        <v>0.51148688762923444</v>
      </c>
      <c r="H147" s="160">
        <v>3.2874165969088622</v>
      </c>
      <c r="I147" s="160">
        <v>1.9834172227110893E-4</v>
      </c>
      <c r="J147" s="160">
        <v>357.49513211840684</v>
      </c>
      <c r="K147" t="s">
        <v>41</v>
      </c>
      <c r="L147" t="s">
        <v>70</v>
      </c>
      <c r="M147" t="s">
        <v>83</v>
      </c>
      <c r="O147" s="183">
        <f t="shared" si="6"/>
        <v>290</v>
      </c>
      <c r="P147" s="183">
        <f t="shared" si="6"/>
        <v>20</v>
      </c>
      <c r="Q147" s="183">
        <f t="shared" si="6"/>
        <v>70</v>
      </c>
      <c r="R147" s="183" t="str">
        <f t="shared" si="6"/>
        <v>*</v>
      </c>
      <c r="S147" s="183" t="str">
        <f t="shared" si="6"/>
        <v>*</v>
      </c>
      <c r="T147" s="183" t="str">
        <f t="shared" si="6"/>
        <v>*</v>
      </c>
      <c r="U147" s="183">
        <f t="shared" si="6"/>
        <v>360</v>
      </c>
    </row>
    <row r="148" spans="1:21">
      <c r="A148" s="183" t="str">
        <f t="shared" si="7"/>
        <v>基本ケース⑤佐川町</v>
      </c>
      <c r="B148" t="s">
        <v>29</v>
      </c>
      <c r="C148">
        <v>13951</v>
      </c>
      <c r="D148" s="160">
        <v>337.25167783401196</v>
      </c>
      <c r="E148" s="160">
        <v>23.073630791574658</v>
      </c>
      <c r="F148" s="160">
        <v>0</v>
      </c>
      <c r="G148" s="160">
        <v>0.45809498845531982</v>
      </c>
      <c r="H148" s="160">
        <v>0.74440500439122415</v>
      </c>
      <c r="I148" s="160">
        <v>7.6449532258788437E-4</v>
      </c>
      <c r="J148" s="160">
        <v>338.45494232218113</v>
      </c>
      <c r="K148" t="s">
        <v>41</v>
      </c>
      <c r="L148" t="s">
        <v>70</v>
      </c>
      <c r="M148" t="s">
        <v>83</v>
      </c>
      <c r="O148" s="183">
        <f t="shared" si="6"/>
        <v>340</v>
      </c>
      <c r="P148" s="183">
        <f t="shared" si="6"/>
        <v>20</v>
      </c>
      <c r="Q148" s="183">
        <f t="shared" si="6"/>
        <v>0</v>
      </c>
      <c r="R148" s="183" t="str">
        <f t="shared" si="6"/>
        <v>*</v>
      </c>
      <c r="S148" s="183" t="str">
        <f t="shared" si="6"/>
        <v>*</v>
      </c>
      <c r="T148" s="183" t="str">
        <f t="shared" si="6"/>
        <v>*</v>
      </c>
      <c r="U148" s="183">
        <f t="shared" si="6"/>
        <v>340</v>
      </c>
    </row>
    <row r="149" spans="1:21">
      <c r="A149" s="183" t="str">
        <f t="shared" si="7"/>
        <v>基本ケース⑤越知町</v>
      </c>
      <c r="B149" t="s">
        <v>30</v>
      </c>
      <c r="C149">
        <v>6374</v>
      </c>
      <c r="D149" s="160">
        <v>57.000357654364805</v>
      </c>
      <c r="E149" s="160">
        <v>4.9009366729325521</v>
      </c>
      <c r="F149" s="160">
        <v>0</v>
      </c>
      <c r="G149" s="160">
        <v>3.7795281577333625E-2</v>
      </c>
      <c r="H149" s="160">
        <v>5.7962195048447259E-3</v>
      </c>
      <c r="I149" s="160">
        <v>1.5295017909054481E-4</v>
      </c>
      <c r="J149" s="160">
        <v>57.044102105626074</v>
      </c>
      <c r="K149" t="s">
        <v>41</v>
      </c>
      <c r="L149" t="s">
        <v>70</v>
      </c>
      <c r="M149" t="s">
        <v>83</v>
      </c>
      <c r="O149" s="183">
        <f t="shared" si="6"/>
        <v>60</v>
      </c>
      <c r="P149" s="183" t="str">
        <f t="shared" si="6"/>
        <v>*</v>
      </c>
      <c r="Q149" s="183">
        <f t="shared" si="6"/>
        <v>0</v>
      </c>
      <c r="R149" s="183" t="str">
        <f t="shared" si="6"/>
        <v>*</v>
      </c>
      <c r="S149" s="183" t="str">
        <f t="shared" si="6"/>
        <v>*</v>
      </c>
      <c r="T149" s="183" t="str">
        <f t="shared" si="6"/>
        <v>*</v>
      </c>
      <c r="U149" s="183">
        <f t="shared" si="6"/>
        <v>60</v>
      </c>
    </row>
    <row r="150" spans="1:21">
      <c r="A150" s="183" t="str">
        <f t="shared" si="7"/>
        <v>基本ケース⑤檮原町</v>
      </c>
      <c r="B150" t="s">
        <v>31</v>
      </c>
      <c r="C150">
        <v>3984</v>
      </c>
      <c r="D150" s="160">
        <v>9.0374915920190997</v>
      </c>
      <c r="E150" s="160">
        <v>1.7250510598773168</v>
      </c>
      <c r="F150" s="160">
        <v>0</v>
      </c>
      <c r="G150" s="160">
        <v>3.2863720655268293E-3</v>
      </c>
      <c r="H150" s="160">
        <v>1.675012236391357E-3</v>
      </c>
      <c r="I150" s="160">
        <v>3.6275116169736138E-5</v>
      </c>
      <c r="J150" s="160">
        <v>9.0424892514371873</v>
      </c>
      <c r="K150" t="s">
        <v>41</v>
      </c>
      <c r="L150" t="s">
        <v>70</v>
      </c>
      <c r="M150" t="s">
        <v>83</v>
      </c>
      <c r="O150" s="183">
        <f t="shared" si="6"/>
        <v>10</v>
      </c>
      <c r="P150" s="183" t="str">
        <f t="shared" si="6"/>
        <v>*</v>
      </c>
      <c r="Q150" s="183">
        <f t="shared" si="6"/>
        <v>0</v>
      </c>
      <c r="R150" s="183" t="str">
        <f t="shared" si="6"/>
        <v>*</v>
      </c>
      <c r="S150" s="183" t="str">
        <f t="shared" si="6"/>
        <v>*</v>
      </c>
      <c r="T150" s="183" t="str">
        <f t="shared" si="6"/>
        <v>*</v>
      </c>
      <c r="U150" s="183">
        <f t="shared" si="6"/>
        <v>10</v>
      </c>
    </row>
    <row r="151" spans="1:21">
      <c r="A151" s="183" t="str">
        <f t="shared" si="7"/>
        <v>基本ケース⑤日高村</v>
      </c>
      <c r="B151" t="s">
        <v>32</v>
      </c>
      <c r="C151">
        <v>5447</v>
      </c>
      <c r="D151" s="160">
        <v>52.716930635251053</v>
      </c>
      <c r="E151" s="160">
        <v>4.3149390199016473</v>
      </c>
      <c r="F151" s="160">
        <v>0</v>
      </c>
      <c r="G151" s="160">
        <v>0.13286491347718707</v>
      </c>
      <c r="H151" s="160">
        <v>7.6558545948110512E-3</v>
      </c>
      <c r="I151" s="160">
        <v>9.8888816015071533E-5</v>
      </c>
      <c r="J151" s="160">
        <v>52.857550292139059</v>
      </c>
      <c r="K151" t="s">
        <v>41</v>
      </c>
      <c r="L151" t="s">
        <v>70</v>
      </c>
      <c r="M151" t="s">
        <v>83</v>
      </c>
      <c r="O151" s="183">
        <f t="shared" si="6"/>
        <v>50</v>
      </c>
      <c r="P151" s="183" t="str">
        <f t="shared" si="6"/>
        <v>*</v>
      </c>
      <c r="Q151" s="183">
        <f t="shared" si="6"/>
        <v>0</v>
      </c>
      <c r="R151" s="183" t="str">
        <f t="shared" si="6"/>
        <v>*</v>
      </c>
      <c r="S151" s="183" t="str">
        <f t="shared" si="6"/>
        <v>*</v>
      </c>
      <c r="T151" s="183" t="str">
        <f t="shared" si="6"/>
        <v>*</v>
      </c>
      <c r="U151" s="183">
        <f t="shared" si="6"/>
        <v>50</v>
      </c>
    </row>
    <row r="152" spans="1:21">
      <c r="A152" s="183" t="str">
        <f t="shared" si="7"/>
        <v>基本ケース⑤津野町</v>
      </c>
      <c r="B152" t="s">
        <v>33</v>
      </c>
      <c r="C152">
        <v>6407</v>
      </c>
      <c r="D152" s="160">
        <v>91.74585895815089</v>
      </c>
      <c r="E152" s="160">
        <v>5.5040657868286162</v>
      </c>
      <c r="F152" s="160">
        <v>0</v>
      </c>
      <c r="G152" s="160">
        <v>0.24043985358673131</v>
      </c>
      <c r="H152" s="160">
        <v>0.11855537033770311</v>
      </c>
      <c r="I152" s="160">
        <v>1.2357191668426452E-4</v>
      </c>
      <c r="J152" s="160">
        <v>92.104977753992017</v>
      </c>
      <c r="K152" t="s">
        <v>41</v>
      </c>
      <c r="L152" t="s">
        <v>70</v>
      </c>
      <c r="M152" t="s">
        <v>83</v>
      </c>
      <c r="O152" s="183">
        <f t="shared" si="6"/>
        <v>90</v>
      </c>
      <c r="P152" s="183">
        <f t="shared" si="6"/>
        <v>10</v>
      </c>
      <c r="Q152" s="183">
        <f t="shared" si="6"/>
        <v>0</v>
      </c>
      <c r="R152" s="183" t="str">
        <f t="shared" si="6"/>
        <v>*</v>
      </c>
      <c r="S152" s="183" t="str">
        <f t="shared" si="6"/>
        <v>*</v>
      </c>
      <c r="T152" s="183" t="str">
        <f t="shared" si="6"/>
        <v>*</v>
      </c>
      <c r="U152" s="183">
        <f t="shared" si="6"/>
        <v>90</v>
      </c>
    </row>
    <row r="153" spans="1:21">
      <c r="A153" s="183" t="str">
        <f t="shared" si="7"/>
        <v>基本ケース⑤四万十町</v>
      </c>
      <c r="B153" t="s">
        <v>34</v>
      </c>
      <c r="C153">
        <v>18733</v>
      </c>
      <c r="D153" s="160">
        <v>766.77259690003405</v>
      </c>
      <c r="E153" s="160">
        <v>46.278375706377943</v>
      </c>
      <c r="F153" s="160">
        <v>11.188693860785911</v>
      </c>
      <c r="G153" s="160">
        <v>1.7867172397567184</v>
      </c>
      <c r="H153" s="160">
        <v>0.81410063900691276</v>
      </c>
      <c r="I153" s="160">
        <v>4.1623566371654786E-4</v>
      </c>
      <c r="J153" s="160">
        <v>780.56252487524728</v>
      </c>
      <c r="K153" t="s">
        <v>41</v>
      </c>
      <c r="L153" t="s">
        <v>70</v>
      </c>
      <c r="M153" t="s">
        <v>83</v>
      </c>
      <c r="O153" s="183">
        <f t="shared" si="6"/>
        <v>770</v>
      </c>
      <c r="P153" s="183">
        <f t="shared" si="6"/>
        <v>50</v>
      </c>
      <c r="Q153" s="183">
        <f t="shared" si="6"/>
        <v>10</v>
      </c>
      <c r="R153" s="183" t="str">
        <f t="shared" si="6"/>
        <v>*</v>
      </c>
      <c r="S153" s="183" t="str">
        <f t="shared" si="6"/>
        <v>*</v>
      </c>
      <c r="T153" s="183" t="str">
        <f t="shared" si="6"/>
        <v>*</v>
      </c>
      <c r="U153" s="183">
        <f t="shared" si="6"/>
        <v>780</v>
      </c>
    </row>
    <row r="154" spans="1:21">
      <c r="A154" s="183" t="str">
        <f t="shared" si="7"/>
        <v>基本ケース⑤大月町</v>
      </c>
      <c r="B154" t="s">
        <v>35</v>
      </c>
      <c r="C154">
        <v>5783</v>
      </c>
      <c r="D154" s="160">
        <v>94.808475429293892</v>
      </c>
      <c r="E154" s="160">
        <v>6.0546240427995013</v>
      </c>
      <c r="F154" s="160">
        <v>14.22630486092924</v>
      </c>
      <c r="G154" s="160">
        <v>0.41514812801889606</v>
      </c>
      <c r="H154" s="160">
        <v>0.59359200415121327</v>
      </c>
      <c r="I154" s="160">
        <v>7.5528832872277208E-5</v>
      </c>
      <c r="J154" s="160">
        <v>110.04359595122611</v>
      </c>
      <c r="K154" t="s">
        <v>41</v>
      </c>
      <c r="L154" t="s">
        <v>70</v>
      </c>
      <c r="M154" t="s">
        <v>83</v>
      </c>
      <c r="O154" s="183">
        <f t="shared" si="6"/>
        <v>90</v>
      </c>
      <c r="P154" s="183">
        <f t="shared" si="6"/>
        <v>10</v>
      </c>
      <c r="Q154" s="183">
        <f t="shared" si="6"/>
        <v>10</v>
      </c>
      <c r="R154" s="183" t="str">
        <f t="shared" ref="R154:U217" si="8">IF(G154&gt;10000,ROUND(G154,-3),IF(G154&gt;1000,ROUND(G154,-2),IF(G154&gt;=5,IF(G154&lt;10,ROUND(G154,-1),ROUND(G154,-1)),IF(G154=0,0,"*"))))</f>
        <v>*</v>
      </c>
      <c r="S154" s="183" t="str">
        <f t="shared" si="8"/>
        <v>*</v>
      </c>
      <c r="T154" s="183" t="str">
        <f t="shared" si="8"/>
        <v>*</v>
      </c>
      <c r="U154" s="183">
        <f t="shared" si="8"/>
        <v>110</v>
      </c>
    </row>
    <row r="155" spans="1:21">
      <c r="A155" s="183" t="str">
        <f t="shared" si="7"/>
        <v>基本ケース⑤三原村</v>
      </c>
      <c r="B155" t="s">
        <v>36</v>
      </c>
      <c r="C155">
        <v>1681</v>
      </c>
      <c r="D155" s="160">
        <v>124.86658346900498</v>
      </c>
      <c r="E155" s="160">
        <v>6.0308527908108864</v>
      </c>
      <c r="F155" s="160">
        <v>0</v>
      </c>
      <c r="G155" s="160">
        <v>0.63684020156345922</v>
      </c>
      <c r="H155" s="160">
        <v>9.0103788073670796E-2</v>
      </c>
      <c r="I155" s="160">
        <v>5.4716698898485908E-5</v>
      </c>
      <c r="J155" s="160">
        <v>125.59358217534101</v>
      </c>
      <c r="K155" t="s">
        <v>41</v>
      </c>
      <c r="L155" t="s">
        <v>70</v>
      </c>
      <c r="M155" t="s">
        <v>83</v>
      </c>
      <c r="O155" s="183">
        <f t="shared" ref="O155:T218" si="9">IF(D155&gt;10000,ROUND(D155,-3),IF(D155&gt;1000,ROUND(D155,-2),IF(D155&gt;=5,IF(D155&lt;10,ROUND(D155,-1),ROUND(D155,-1)),IF(D155=0,0,"*"))))</f>
        <v>120</v>
      </c>
      <c r="P155" s="183">
        <f t="shared" si="9"/>
        <v>10</v>
      </c>
      <c r="Q155" s="183">
        <f t="shared" si="9"/>
        <v>0</v>
      </c>
      <c r="R155" s="183" t="str">
        <f t="shared" si="8"/>
        <v>*</v>
      </c>
      <c r="S155" s="183" t="str">
        <f t="shared" si="8"/>
        <v>*</v>
      </c>
      <c r="T155" s="183" t="str">
        <f t="shared" si="8"/>
        <v>*</v>
      </c>
      <c r="U155" s="183">
        <f t="shared" si="8"/>
        <v>130</v>
      </c>
    </row>
    <row r="156" spans="1:21">
      <c r="A156" s="183" t="str">
        <f t="shared" si="7"/>
        <v>基本ケース⑤黒潮町</v>
      </c>
      <c r="B156" t="s">
        <v>37</v>
      </c>
      <c r="C156">
        <v>12366</v>
      </c>
      <c r="D156" s="160">
        <v>1058.2725906700102</v>
      </c>
      <c r="E156" s="160">
        <v>113.05739648999075</v>
      </c>
      <c r="F156" s="160">
        <v>123.18150623423263</v>
      </c>
      <c r="G156" s="160">
        <v>6.492605660098433</v>
      </c>
      <c r="H156" s="160">
        <v>4.3408056281495941</v>
      </c>
      <c r="I156" s="160">
        <v>1.0988482262630783E-3</v>
      </c>
      <c r="J156" s="160">
        <v>1192.2886070407171</v>
      </c>
      <c r="K156" t="s">
        <v>41</v>
      </c>
      <c r="L156" t="s">
        <v>70</v>
      </c>
      <c r="M156" t="s">
        <v>83</v>
      </c>
      <c r="O156" s="183">
        <f t="shared" si="9"/>
        <v>1100</v>
      </c>
      <c r="P156" s="183">
        <f t="shared" si="9"/>
        <v>110</v>
      </c>
      <c r="Q156" s="183">
        <f t="shared" si="9"/>
        <v>120</v>
      </c>
      <c r="R156" s="183">
        <f t="shared" si="8"/>
        <v>10</v>
      </c>
      <c r="S156" s="183" t="str">
        <f t="shared" si="8"/>
        <v>*</v>
      </c>
      <c r="T156" s="183" t="str">
        <f t="shared" si="8"/>
        <v>*</v>
      </c>
      <c r="U156" s="183">
        <f t="shared" si="8"/>
        <v>1200</v>
      </c>
    </row>
    <row r="157" spans="1:21">
      <c r="A157" s="183" t="str">
        <f t="shared" si="7"/>
        <v>基本ケース⑤合計</v>
      </c>
      <c r="B157" t="s">
        <v>84</v>
      </c>
      <c r="C157">
        <v>764456</v>
      </c>
      <c r="D157" s="160">
        <v>21394.900164569899</v>
      </c>
      <c r="E157" s="160">
        <v>2682.3710223385087</v>
      </c>
      <c r="F157" s="160">
        <v>2213.147488785999</v>
      </c>
      <c r="G157" s="160">
        <v>72.526640381346311</v>
      </c>
      <c r="H157" s="160">
        <v>128.82397352647715</v>
      </c>
      <c r="I157" s="160">
        <v>5.4537217855717725E-2</v>
      </c>
      <c r="J157" s="160">
        <v>23809.452804481567</v>
      </c>
      <c r="K157" t="s">
        <v>41</v>
      </c>
      <c r="L157" t="s">
        <v>70</v>
      </c>
      <c r="M157">
        <v>0</v>
      </c>
      <c r="O157" s="183">
        <f t="shared" si="9"/>
        <v>21000</v>
      </c>
      <c r="P157" s="183">
        <f t="shared" si="9"/>
        <v>2700</v>
      </c>
      <c r="Q157" s="183">
        <f t="shared" si="9"/>
        <v>2200</v>
      </c>
      <c r="R157" s="183">
        <f t="shared" si="8"/>
        <v>70</v>
      </c>
      <c r="S157" s="183">
        <f t="shared" si="8"/>
        <v>130</v>
      </c>
      <c r="T157" s="183" t="str">
        <f t="shared" si="8"/>
        <v>*</v>
      </c>
      <c r="U157" s="183">
        <f t="shared" si="8"/>
        <v>24000</v>
      </c>
    </row>
    <row r="158" spans="1:21">
      <c r="A158" s="183" t="str">
        <f t="shared" si="7"/>
        <v>基本ケース⑤0</v>
      </c>
      <c r="B158">
        <v>0</v>
      </c>
      <c r="C158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0</v>
      </c>
      <c r="K158" t="s">
        <v>41</v>
      </c>
      <c r="L158" t="s">
        <v>70</v>
      </c>
      <c r="M158">
        <v>0</v>
      </c>
      <c r="O158" s="183">
        <f t="shared" si="9"/>
        <v>0</v>
      </c>
      <c r="P158" s="183">
        <f t="shared" si="9"/>
        <v>0</v>
      </c>
      <c r="Q158" s="183">
        <f t="shared" si="9"/>
        <v>0</v>
      </c>
      <c r="R158" s="183">
        <f t="shared" si="8"/>
        <v>0</v>
      </c>
      <c r="S158" s="183">
        <f t="shared" si="8"/>
        <v>0</v>
      </c>
      <c r="T158" s="183">
        <f t="shared" si="8"/>
        <v>0</v>
      </c>
      <c r="U158" s="183">
        <f t="shared" si="8"/>
        <v>0</v>
      </c>
    </row>
    <row r="159" spans="1:21">
      <c r="A159" s="183" t="str">
        <f t="shared" si="7"/>
        <v>基本ケース⑤負傷者数</v>
      </c>
      <c r="B159" t="s">
        <v>114</v>
      </c>
      <c r="C159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160">
        <v>0</v>
      </c>
      <c r="K159" t="s">
        <v>41</v>
      </c>
      <c r="L159" t="s">
        <v>70</v>
      </c>
      <c r="M159">
        <v>0</v>
      </c>
      <c r="O159" s="183">
        <f t="shared" si="9"/>
        <v>0</v>
      </c>
      <c r="P159" s="183">
        <f t="shared" si="9"/>
        <v>0</v>
      </c>
      <c r="Q159" s="183">
        <f t="shared" si="9"/>
        <v>0</v>
      </c>
      <c r="R159" s="183">
        <f t="shared" si="8"/>
        <v>0</v>
      </c>
      <c r="S159" s="183">
        <f t="shared" si="8"/>
        <v>0</v>
      </c>
      <c r="T159" s="183">
        <f t="shared" si="8"/>
        <v>0</v>
      </c>
      <c r="U159" s="183">
        <f t="shared" si="8"/>
        <v>0</v>
      </c>
    </row>
    <row r="160" spans="1:21">
      <c r="A160" s="183" t="str">
        <f t="shared" si="7"/>
        <v>基本ケース⑤地震動：基本ケース、津波ケース⑤、夏12時、早期避難率20%</v>
      </c>
      <c r="B160" t="s">
        <v>97</v>
      </c>
      <c r="C160">
        <v>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t="s">
        <v>41</v>
      </c>
      <c r="L160" t="s">
        <v>70</v>
      </c>
      <c r="M160">
        <v>0</v>
      </c>
      <c r="O160" s="183">
        <f t="shared" si="9"/>
        <v>0</v>
      </c>
      <c r="P160" s="183">
        <f t="shared" si="9"/>
        <v>0</v>
      </c>
      <c r="Q160" s="183">
        <f t="shared" si="9"/>
        <v>0</v>
      </c>
      <c r="R160" s="183">
        <f t="shared" si="8"/>
        <v>0</v>
      </c>
      <c r="S160" s="183">
        <f t="shared" si="8"/>
        <v>0</v>
      </c>
      <c r="T160" s="183">
        <f t="shared" si="8"/>
        <v>0</v>
      </c>
      <c r="U160" s="183">
        <f t="shared" si="8"/>
        <v>0</v>
      </c>
    </row>
    <row r="161" spans="1:21">
      <c r="A161" s="183" t="str">
        <f t="shared" si="7"/>
        <v>基本ケース⑤市町村名</v>
      </c>
      <c r="B161" t="s">
        <v>86</v>
      </c>
      <c r="C161" t="s">
        <v>87</v>
      </c>
      <c r="D161" s="160" t="s">
        <v>88</v>
      </c>
      <c r="E161" s="160">
        <v>0</v>
      </c>
      <c r="F161" s="160" t="s">
        <v>89</v>
      </c>
      <c r="G161" s="160" t="s">
        <v>90</v>
      </c>
      <c r="H161" s="160" t="s">
        <v>91</v>
      </c>
      <c r="I161" s="160" t="s">
        <v>92</v>
      </c>
      <c r="J161" s="160" t="s">
        <v>84</v>
      </c>
      <c r="K161" t="s">
        <v>41</v>
      </c>
      <c r="L161" t="s">
        <v>70</v>
      </c>
      <c r="M161">
        <v>0</v>
      </c>
      <c r="O161" s="183" t="e">
        <f t="shared" si="9"/>
        <v>#VALUE!</v>
      </c>
      <c r="P161" s="183">
        <f t="shared" si="9"/>
        <v>0</v>
      </c>
      <c r="Q161" s="183" t="e">
        <f t="shared" si="9"/>
        <v>#VALUE!</v>
      </c>
      <c r="R161" s="183" t="e">
        <f t="shared" si="8"/>
        <v>#VALUE!</v>
      </c>
      <c r="S161" s="183" t="e">
        <f t="shared" si="8"/>
        <v>#VALUE!</v>
      </c>
      <c r="T161" s="183" t="e">
        <f t="shared" si="8"/>
        <v>#VALUE!</v>
      </c>
      <c r="U161" s="183" t="e">
        <f t="shared" si="8"/>
        <v>#VALUE!</v>
      </c>
    </row>
    <row r="162" spans="1:21">
      <c r="A162" s="183" t="str">
        <f t="shared" si="7"/>
        <v>基本ケース⑤0</v>
      </c>
      <c r="B162">
        <v>0</v>
      </c>
      <c r="C162">
        <v>0</v>
      </c>
      <c r="D162" s="160">
        <v>0</v>
      </c>
      <c r="E162" s="160" t="s">
        <v>93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t="s">
        <v>41</v>
      </c>
      <c r="L162" t="s">
        <v>70</v>
      </c>
      <c r="M162">
        <v>0</v>
      </c>
      <c r="O162" s="183">
        <f t="shared" si="9"/>
        <v>0</v>
      </c>
      <c r="P162" s="183" t="e">
        <f t="shared" si="9"/>
        <v>#VALUE!</v>
      </c>
      <c r="Q162" s="183">
        <f t="shared" si="9"/>
        <v>0</v>
      </c>
      <c r="R162" s="183">
        <f t="shared" si="8"/>
        <v>0</v>
      </c>
      <c r="S162" s="183">
        <f t="shared" si="8"/>
        <v>0</v>
      </c>
      <c r="T162" s="183">
        <f t="shared" si="8"/>
        <v>0</v>
      </c>
      <c r="U162" s="183">
        <f t="shared" si="8"/>
        <v>0</v>
      </c>
    </row>
    <row r="163" spans="1:21">
      <c r="A163" s="183" t="str">
        <f t="shared" si="7"/>
        <v>基本ケース⑤0</v>
      </c>
      <c r="B163">
        <v>0</v>
      </c>
      <c r="C163">
        <v>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t="s">
        <v>41</v>
      </c>
      <c r="L163" t="s">
        <v>70</v>
      </c>
      <c r="M163">
        <v>0</v>
      </c>
      <c r="O163" s="183">
        <f t="shared" si="9"/>
        <v>0</v>
      </c>
      <c r="P163" s="183">
        <f t="shared" si="9"/>
        <v>0</v>
      </c>
      <c r="Q163" s="183">
        <f t="shared" si="9"/>
        <v>0</v>
      </c>
      <c r="R163" s="183">
        <f t="shared" si="8"/>
        <v>0</v>
      </c>
      <c r="S163" s="183">
        <f t="shared" si="8"/>
        <v>0</v>
      </c>
      <c r="T163" s="183">
        <f t="shared" si="8"/>
        <v>0</v>
      </c>
      <c r="U163" s="183">
        <f t="shared" si="8"/>
        <v>0</v>
      </c>
    </row>
    <row r="164" spans="1:21">
      <c r="A164" s="183" t="str">
        <f t="shared" si="7"/>
        <v>基本ケース⑤0</v>
      </c>
      <c r="B164">
        <v>0</v>
      </c>
      <c r="C164">
        <v>0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t="s">
        <v>41</v>
      </c>
      <c r="L164" t="s">
        <v>70</v>
      </c>
      <c r="M164">
        <v>0</v>
      </c>
      <c r="O164" s="183">
        <f t="shared" si="9"/>
        <v>0</v>
      </c>
      <c r="P164" s="183">
        <f t="shared" si="9"/>
        <v>0</v>
      </c>
      <c r="Q164" s="183">
        <f t="shared" si="9"/>
        <v>0</v>
      </c>
      <c r="R164" s="183">
        <f t="shared" si="8"/>
        <v>0</v>
      </c>
      <c r="S164" s="183">
        <f t="shared" si="8"/>
        <v>0</v>
      </c>
      <c r="T164" s="183">
        <f t="shared" si="8"/>
        <v>0</v>
      </c>
      <c r="U164" s="183">
        <f t="shared" si="8"/>
        <v>0</v>
      </c>
    </row>
    <row r="165" spans="1:21">
      <c r="A165" s="183" t="str">
        <f t="shared" si="7"/>
        <v>基本ケース⑤高知市</v>
      </c>
      <c r="B165" t="s">
        <v>4</v>
      </c>
      <c r="C165">
        <v>353217</v>
      </c>
      <c r="D165" s="160">
        <v>6395.6491294691259</v>
      </c>
      <c r="E165" s="160">
        <v>688.79349351941028</v>
      </c>
      <c r="F165" s="160">
        <v>437.45954239983382</v>
      </c>
      <c r="G165" s="160">
        <v>11.515443131780286</v>
      </c>
      <c r="H165" s="160">
        <v>66.87463973328255</v>
      </c>
      <c r="I165" s="160">
        <v>20.722685636671784</v>
      </c>
      <c r="J165" s="160">
        <v>6932.2214403706939</v>
      </c>
      <c r="K165" t="s">
        <v>41</v>
      </c>
      <c r="L165" t="s">
        <v>70</v>
      </c>
      <c r="M165" t="s">
        <v>94</v>
      </c>
      <c r="O165" s="183">
        <f t="shared" si="9"/>
        <v>6400</v>
      </c>
      <c r="P165" s="183">
        <f t="shared" si="9"/>
        <v>690</v>
      </c>
      <c r="Q165" s="183">
        <f t="shared" si="9"/>
        <v>440</v>
      </c>
      <c r="R165" s="183">
        <f t="shared" si="8"/>
        <v>10</v>
      </c>
      <c r="S165" s="183">
        <f t="shared" si="8"/>
        <v>70</v>
      </c>
      <c r="T165" s="183">
        <f t="shared" si="8"/>
        <v>20</v>
      </c>
      <c r="U165" s="183">
        <f t="shared" si="8"/>
        <v>6900</v>
      </c>
    </row>
    <row r="166" spans="1:21">
      <c r="A166" s="183" t="str">
        <f t="shared" si="7"/>
        <v>基本ケース⑤室戸市</v>
      </c>
      <c r="B166" t="s">
        <v>5</v>
      </c>
      <c r="C166">
        <v>14904</v>
      </c>
      <c r="D166" s="160">
        <v>1065.7032868915844</v>
      </c>
      <c r="E166" s="160">
        <v>79.020389884994927</v>
      </c>
      <c r="F166" s="160">
        <v>175.01039312458863</v>
      </c>
      <c r="G166" s="160">
        <v>5.1180598398118606</v>
      </c>
      <c r="H166" s="160">
        <v>6.626455475976889</v>
      </c>
      <c r="I166" s="160">
        <v>0.56775738405644016</v>
      </c>
      <c r="J166" s="160">
        <v>1253.0259527160181</v>
      </c>
      <c r="K166" t="s">
        <v>41</v>
      </c>
      <c r="L166" t="s">
        <v>70</v>
      </c>
      <c r="M166" t="s">
        <v>94</v>
      </c>
      <c r="O166" s="183">
        <f t="shared" si="9"/>
        <v>1100</v>
      </c>
      <c r="P166" s="183">
        <f t="shared" si="9"/>
        <v>80</v>
      </c>
      <c r="Q166" s="183">
        <f t="shared" si="9"/>
        <v>180</v>
      </c>
      <c r="R166" s="183">
        <f t="shared" si="8"/>
        <v>10</v>
      </c>
      <c r="S166" s="183">
        <f t="shared" si="8"/>
        <v>10</v>
      </c>
      <c r="T166" s="183" t="str">
        <f t="shared" si="8"/>
        <v>*</v>
      </c>
      <c r="U166" s="183">
        <f t="shared" si="8"/>
        <v>1300</v>
      </c>
    </row>
    <row r="167" spans="1:21">
      <c r="A167" s="183" t="str">
        <f t="shared" si="7"/>
        <v>基本ケース⑤安芸市</v>
      </c>
      <c r="B167" t="s">
        <v>6</v>
      </c>
      <c r="C167">
        <v>19587</v>
      </c>
      <c r="D167" s="160">
        <v>1218.8775121618162</v>
      </c>
      <c r="E167" s="160">
        <v>163.37835107159719</v>
      </c>
      <c r="F167" s="160">
        <v>86.030730014684607</v>
      </c>
      <c r="G167" s="160">
        <v>3.3203358483821974</v>
      </c>
      <c r="H167" s="160">
        <v>19.162864175170704</v>
      </c>
      <c r="I167" s="160">
        <v>0.67965601145728693</v>
      </c>
      <c r="J167" s="160">
        <v>1328.0710982115111</v>
      </c>
      <c r="K167" t="s">
        <v>41</v>
      </c>
      <c r="L167" t="s">
        <v>70</v>
      </c>
      <c r="M167" t="s">
        <v>94</v>
      </c>
      <c r="O167" s="183">
        <f t="shared" si="9"/>
        <v>1200</v>
      </c>
      <c r="P167" s="183">
        <f t="shared" si="9"/>
        <v>160</v>
      </c>
      <c r="Q167" s="183">
        <f t="shared" si="9"/>
        <v>90</v>
      </c>
      <c r="R167" s="183" t="str">
        <f t="shared" si="8"/>
        <v>*</v>
      </c>
      <c r="S167" s="183">
        <f t="shared" si="8"/>
        <v>20</v>
      </c>
      <c r="T167" s="183" t="str">
        <f t="shared" si="8"/>
        <v>*</v>
      </c>
      <c r="U167" s="183">
        <f t="shared" si="8"/>
        <v>1300</v>
      </c>
    </row>
    <row r="168" spans="1:21">
      <c r="A168" s="183" t="str">
        <f t="shared" si="7"/>
        <v>基本ケース⑤南国市</v>
      </c>
      <c r="B168" t="s">
        <v>7</v>
      </c>
      <c r="C168">
        <v>52216</v>
      </c>
      <c r="D168" s="160">
        <v>1199.8152215592427</v>
      </c>
      <c r="E168" s="160">
        <v>83.592748225629435</v>
      </c>
      <c r="F168" s="160">
        <v>136.47955361482366</v>
      </c>
      <c r="G168" s="160">
        <v>0.32213991916868584</v>
      </c>
      <c r="H168" s="160">
        <v>4.3575724430734422</v>
      </c>
      <c r="I168" s="160">
        <v>1.6848994191189144</v>
      </c>
      <c r="J168" s="160">
        <v>1342.6593869554272</v>
      </c>
      <c r="K168" t="s">
        <v>41</v>
      </c>
      <c r="L168" t="s">
        <v>70</v>
      </c>
      <c r="M168" t="s">
        <v>94</v>
      </c>
      <c r="O168" s="183">
        <f t="shared" si="9"/>
        <v>1200</v>
      </c>
      <c r="P168" s="183">
        <f t="shared" si="9"/>
        <v>80</v>
      </c>
      <c r="Q168" s="183">
        <f t="shared" si="9"/>
        <v>140</v>
      </c>
      <c r="R168" s="183" t="str">
        <f t="shared" si="8"/>
        <v>*</v>
      </c>
      <c r="S168" s="183" t="str">
        <f t="shared" si="8"/>
        <v>*</v>
      </c>
      <c r="T168" s="183" t="str">
        <f t="shared" si="8"/>
        <v>*</v>
      </c>
      <c r="U168" s="183">
        <f t="shared" si="8"/>
        <v>1300</v>
      </c>
    </row>
    <row r="169" spans="1:21">
      <c r="A169" s="183" t="str">
        <f t="shared" si="7"/>
        <v>基本ケース⑤土佐市</v>
      </c>
      <c r="B169" t="s">
        <v>8</v>
      </c>
      <c r="C169">
        <v>26818</v>
      </c>
      <c r="D169" s="160">
        <v>537.12810366467943</v>
      </c>
      <c r="E169" s="160">
        <v>57.161052463159962</v>
      </c>
      <c r="F169" s="160">
        <v>101.92213280779931</v>
      </c>
      <c r="G169" s="160">
        <v>2.0664696544306005</v>
      </c>
      <c r="H169" s="160">
        <v>1.7335746622892061</v>
      </c>
      <c r="I169" s="160">
        <v>0.7088687785460861</v>
      </c>
      <c r="J169" s="160">
        <v>643.55914956774473</v>
      </c>
      <c r="K169" t="s">
        <v>41</v>
      </c>
      <c r="L169" t="s">
        <v>70</v>
      </c>
      <c r="M169" t="s">
        <v>94</v>
      </c>
      <c r="O169" s="183">
        <f t="shared" si="9"/>
        <v>540</v>
      </c>
      <c r="P169" s="183">
        <f t="shared" si="9"/>
        <v>60</v>
      </c>
      <c r="Q169" s="183">
        <f t="shared" si="9"/>
        <v>100</v>
      </c>
      <c r="R169" s="183" t="str">
        <f t="shared" si="8"/>
        <v>*</v>
      </c>
      <c r="S169" s="183" t="str">
        <f t="shared" si="8"/>
        <v>*</v>
      </c>
      <c r="T169" s="183" t="str">
        <f t="shared" si="8"/>
        <v>*</v>
      </c>
      <c r="U169" s="183">
        <f t="shared" si="8"/>
        <v>640</v>
      </c>
    </row>
    <row r="170" spans="1:21">
      <c r="A170" s="183" t="str">
        <f t="shared" si="7"/>
        <v>基本ケース⑤須崎市</v>
      </c>
      <c r="B170" t="s">
        <v>9</v>
      </c>
      <c r="C170">
        <v>25623</v>
      </c>
      <c r="D170" s="160">
        <v>746.56407321778966</v>
      </c>
      <c r="E170" s="160">
        <v>43.800248372531954</v>
      </c>
      <c r="F170" s="160">
        <v>123.04058004032962</v>
      </c>
      <c r="G170" s="160">
        <v>2.9110060108514686</v>
      </c>
      <c r="H170" s="160">
        <v>6.4191589095102426</v>
      </c>
      <c r="I170" s="160">
        <v>0.42179911870071318</v>
      </c>
      <c r="J170" s="160">
        <v>879.35661729718163</v>
      </c>
      <c r="K170" t="s">
        <v>41</v>
      </c>
      <c r="L170" t="s">
        <v>70</v>
      </c>
      <c r="M170" t="s">
        <v>94</v>
      </c>
      <c r="O170" s="183">
        <f t="shared" si="9"/>
        <v>750</v>
      </c>
      <c r="P170" s="183">
        <f t="shared" si="9"/>
        <v>40</v>
      </c>
      <c r="Q170" s="183">
        <f t="shared" si="9"/>
        <v>120</v>
      </c>
      <c r="R170" s="183" t="str">
        <f t="shared" si="8"/>
        <v>*</v>
      </c>
      <c r="S170" s="183">
        <f t="shared" si="8"/>
        <v>10</v>
      </c>
      <c r="T170" s="183" t="str">
        <f t="shared" si="8"/>
        <v>*</v>
      </c>
      <c r="U170" s="183">
        <f t="shared" si="8"/>
        <v>880</v>
      </c>
    </row>
    <row r="171" spans="1:21">
      <c r="A171" s="183" t="str">
        <f t="shared" si="7"/>
        <v>基本ケース⑤宿毛市</v>
      </c>
      <c r="B171" t="s">
        <v>10</v>
      </c>
      <c r="C171">
        <v>23137</v>
      </c>
      <c r="D171" s="160">
        <v>261.46643074655782</v>
      </c>
      <c r="E171" s="160">
        <v>20.683846248470942</v>
      </c>
      <c r="F171" s="160">
        <v>57.28183281840392</v>
      </c>
      <c r="G171" s="160">
        <v>0.53567740828450572</v>
      </c>
      <c r="H171" s="160">
        <v>2.1302519014384429</v>
      </c>
      <c r="I171" s="160">
        <v>0.26870849702510224</v>
      </c>
      <c r="J171" s="160">
        <v>321.68290137170982</v>
      </c>
      <c r="K171" t="s">
        <v>41</v>
      </c>
      <c r="L171" t="s">
        <v>70</v>
      </c>
      <c r="M171" t="s">
        <v>94</v>
      </c>
      <c r="O171" s="183">
        <f t="shared" si="9"/>
        <v>260</v>
      </c>
      <c r="P171" s="183">
        <f t="shared" si="9"/>
        <v>20</v>
      </c>
      <c r="Q171" s="183">
        <f t="shared" si="9"/>
        <v>60</v>
      </c>
      <c r="R171" s="183" t="str">
        <f t="shared" si="8"/>
        <v>*</v>
      </c>
      <c r="S171" s="183" t="str">
        <f t="shared" si="8"/>
        <v>*</v>
      </c>
      <c r="T171" s="183" t="str">
        <f t="shared" si="8"/>
        <v>*</v>
      </c>
      <c r="U171" s="183">
        <f t="shared" si="8"/>
        <v>320</v>
      </c>
    </row>
    <row r="172" spans="1:21">
      <c r="A172" s="183" t="str">
        <f t="shared" si="7"/>
        <v>基本ケース⑤土佐清水市</v>
      </c>
      <c r="B172" t="s">
        <v>11</v>
      </c>
      <c r="C172">
        <v>15786</v>
      </c>
      <c r="D172" s="160">
        <v>889.06626627691639</v>
      </c>
      <c r="E172" s="160">
        <v>89.383382786341343</v>
      </c>
      <c r="F172" s="160">
        <v>44.622963320026315</v>
      </c>
      <c r="G172" s="160">
        <v>5.420931569203824</v>
      </c>
      <c r="H172" s="160">
        <v>6.0902030735499872</v>
      </c>
      <c r="I172" s="160">
        <v>0.51840081665738202</v>
      </c>
      <c r="J172" s="160">
        <v>945.71876505635396</v>
      </c>
      <c r="K172" t="s">
        <v>41</v>
      </c>
      <c r="L172" t="s">
        <v>70</v>
      </c>
      <c r="M172" t="s">
        <v>94</v>
      </c>
      <c r="O172" s="183">
        <f t="shared" si="9"/>
        <v>890</v>
      </c>
      <c r="P172" s="183">
        <f t="shared" si="9"/>
        <v>90</v>
      </c>
      <c r="Q172" s="183">
        <f t="shared" si="9"/>
        <v>40</v>
      </c>
      <c r="R172" s="183">
        <f t="shared" si="8"/>
        <v>10</v>
      </c>
      <c r="S172" s="183">
        <f t="shared" si="8"/>
        <v>10</v>
      </c>
      <c r="T172" s="183" t="str">
        <f t="shared" si="8"/>
        <v>*</v>
      </c>
      <c r="U172" s="183">
        <f t="shared" si="8"/>
        <v>950</v>
      </c>
    </row>
    <row r="173" spans="1:21">
      <c r="A173" s="183" t="str">
        <f t="shared" si="7"/>
        <v>基本ケース⑤四万十市</v>
      </c>
      <c r="B173" t="s">
        <v>12</v>
      </c>
      <c r="C173">
        <v>37078</v>
      </c>
      <c r="D173" s="160">
        <v>1012.3064814140143</v>
      </c>
      <c r="E173" s="160">
        <v>88.695112373828636</v>
      </c>
      <c r="F173" s="160">
        <v>111.68222635097538</v>
      </c>
      <c r="G173" s="160">
        <v>6.4759034845241317</v>
      </c>
      <c r="H173" s="160">
        <v>4.912897611265544</v>
      </c>
      <c r="I173" s="160">
        <v>0.71897628651161283</v>
      </c>
      <c r="J173" s="160">
        <v>1136.0964851472911</v>
      </c>
      <c r="K173" t="s">
        <v>41</v>
      </c>
      <c r="L173" t="s">
        <v>70</v>
      </c>
      <c r="M173" t="s">
        <v>94</v>
      </c>
      <c r="O173" s="183">
        <f t="shared" si="9"/>
        <v>1000</v>
      </c>
      <c r="P173" s="183">
        <f t="shared" si="9"/>
        <v>90</v>
      </c>
      <c r="Q173" s="183">
        <f t="shared" si="9"/>
        <v>110</v>
      </c>
      <c r="R173" s="183">
        <f t="shared" si="8"/>
        <v>10</v>
      </c>
      <c r="S173" s="183" t="str">
        <f t="shared" si="8"/>
        <v>*</v>
      </c>
      <c r="T173" s="183" t="str">
        <f t="shared" si="8"/>
        <v>*</v>
      </c>
      <c r="U173" s="183">
        <f t="shared" si="8"/>
        <v>1100</v>
      </c>
    </row>
    <row r="174" spans="1:21">
      <c r="A174" s="183" t="str">
        <f t="shared" si="7"/>
        <v>基本ケース⑤香南市</v>
      </c>
      <c r="B174" t="s">
        <v>13</v>
      </c>
      <c r="C174">
        <v>29794</v>
      </c>
      <c r="D174" s="160">
        <v>873.76343847176986</v>
      </c>
      <c r="E174" s="160">
        <v>83.407070214252272</v>
      </c>
      <c r="F174" s="160">
        <v>58.512835075334152</v>
      </c>
      <c r="G174" s="160">
        <v>0.73964607967208496</v>
      </c>
      <c r="H174" s="160">
        <v>2.5173245022687105</v>
      </c>
      <c r="I174" s="160">
        <v>0.91776086351201769</v>
      </c>
      <c r="J174" s="160">
        <v>936.45100499255682</v>
      </c>
      <c r="K174" t="s">
        <v>41</v>
      </c>
      <c r="L174" t="s">
        <v>70</v>
      </c>
      <c r="M174" t="s">
        <v>94</v>
      </c>
      <c r="O174" s="183">
        <f t="shared" si="9"/>
        <v>870</v>
      </c>
      <c r="P174" s="183">
        <f t="shared" si="9"/>
        <v>80</v>
      </c>
      <c r="Q174" s="183">
        <f t="shared" si="9"/>
        <v>60</v>
      </c>
      <c r="R174" s="183" t="str">
        <f t="shared" si="8"/>
        <v>*</v>
      </c>
      <c r="S174" s="183" t="str">
        <f t="shared" si="8"/>
        <v>*</v>
      </c>
      <c r="T174" s="183" t="str">
        <f t="shared" si="8"/>
        <v>*</v>
      </c>
      <c r="U174" s="183">
        <f t="shared" si="8"/>
        <v>940</v>
      </c>
    </row>
    <row r="175" spans="1:21">
      <c r="A175" s="183" t="str">
        <f t="shared" si="7"/>
        <v>基本ケース⑤香美市</v>
      </c>
      <c r="B175" t="s">
        <v>14</v>
      </c>
      <c r="C175">
        <v>27891</v>
      </c>
      <c r="D175" s="160">
        <v>845.99484615267272</v>
      </c>
      <c r="E175" s="160">
        <v>52.669908838497442</v>
      </c>
      <c r="F175" s="160">
        <v>0</v>
      </c>
      <c r="G175" s="160">
        <v>1.3176289021532301</v>
      </c>
      <c r="H175" s="160">
        <v>5.8545523630341538</v>
      </c>
      <c r="I175" s="160">
        <v>0.50113701977122138</v>
      </c>
      <c r="J175" s="160">
        <v>853.66816443763139</v>
      </c>
      <c r="K175" t="s">
        <v>41</v>
      </c>
      <c r="L175" t="s">
        <v>70</v>
      </c>
      <c r="M175" t="s">
        <v>94</v>
      </c>
      <c r="O175" s="183">
        <f t="shared" si="9"/>
        <v>850</v>
      </c>
      <c r="P175" s="183">
        <f t="shared" si="9"/>
        <v>50</v>
      </c>
      <c r="Q175" s="183">
        <f t="shared" si="9"/>
        <v>0</v>
      </c>
      <c r="R175" s="183" t="str">
        <f t="shared" si="8"/>
        <v>*</v>
      </c>
      <c r="S175" s="183">
        <f t="shared" si="8"/>
        <v>10</v>
      </c>
      <c r="T175" s="183" t="str">
        <f t="shared" si="8"/>
        <v>*</v>
      </c>
      <c r="U175" s="183">
        <f t="shared" si="8"/>
        <v>850</v>
      </c>
    </row>
    <row r="176" spans="1:21">
      <c r="A176" s="183" t="str">
        <f t="shared" si="7"/>
        <v>基本ケース⑤東洋町</v>
      </c>
      <c r="B176" t="s">
        <v>15</v>
      </c>
      <c r="C176">
        <v>2784</v>
      </c>
      <c r="D176" s="160">
        <v>104.3286183065179</v>
      </c>
      <c r="E176" s="160">
        <v>4.064363328677274</v>
      </c>
      <c r="F176" s="160">
        <v>11.736422511422177</v>
      </c>
      <c r="G176" s="160">
        <v>0.41139430803251376</v>
      </c>
      <c r="H176" s="160">
        <v>1.4319667207536713</v>
      </c>
      <c r="I176" s="160">
        <v>0.2051869526422766</v>
      </c>
      <c r="J176" s="160">
        <v>118.11358879936854</v>
      </c>
      <c r="K176" t="s">
        <v>41</v>
      </c>
      <c r="L176" t="s">
        <v>70</v>
      </c>
      <c r="M176" t="s">
        <v>94</v>
      </c>
      <c r="O176" s="183">
        <f t="shared" si="9"/>
        <v>100</v>
      </c>
      <c r="P176" s="183" t="str">
        <f t="shared" si="9"/>
        <v>*</v>
      </c>
      <c r="Q176" s="183">
        <f t="shared" si="9"/>
        <v>10</v>
      </c>
      <c r="R176" s="183" t="str">
        <f t="shared" si="8"/>
        <v>*</v>
      </c>
      <c r="S176" s="183" t="str">
        <f t="shared" si="8"/>
        <v>*</v>
      </c>
      <c r="T176" s="183" t="str">
        <f t="shared" si="8"/>
        <v>*</v>
      </c>
      <c r="U176" s="183">
        <f t="shared" si="8"/>
        <v>120</v>
      </c>
    </row>
    <row r="177" spans="1:21">
      <c r="A177" s="183" t="str">
        <f t="shared" si="7"/>
        <v>基本ケース⑤奈半利町</v>
      </c>
      <c r="B177" t="s">
        <v>16</v>
      </c>
      <c r="C177">
        <v>3467</v>
      </c>
      <c r="D177" s="160">
        <v>363.01927248088469</v>
      </c>
      <c r="E177" s="160">
        <v>65.730256594231989</v>
      </c>
      <c r="F177" s="160">
        <v>3.4698999697426247</v>
      </c>
      <c r="G177" s="160">
        <v>1.4040160062540639</v>
      </c>
      <c r="H177" s="160">
        <v>5.1455524986828314</v>
      </c>
      <c r="I177" s="160">
        <v>0.20079933869764202</v>
      </c>
      <c r="J177" s="160">
        <v>373.23954029426187</v>
      </c>
      <c r="K177" t="s">
        <v>41</v>
      </c>
      <c r="L177" t="s">
        <v>70</v>
      </c>
      <c r="M177" t="s">
        <v>94</v>
      </c>
      <c r="O177" s="183">
        <f t="shared" si="9"/>
        <v>360</v>
      </c>
      <c r="P177" s="183">
        <f t="shared" si="9"/>
        <v>70</v>
      </c>
      <c r="Q177" s="183" t="str">
        <f t="shared" si="9"/>
        <v>*</v>
      </c>
      <c r="R177" s="183" t="str">
        <f t="shared" si="8"/>
        <v>*</v>
      </c>
      <c r="S177" s="183">
        <f t="shared" si="8"/>
        <v>10</v>
      </c>
      <c r="T177" s="183" t="str">
        <f t="shared" si="8"/>
        <v>*</v>
      </c>
      <c r="U177" s="183">
        <f t="shared" si="8"/>
        <v>370</v>
      </c>
    </row>
    <row r="178" spans="1:21">
      <c r="A178" s="183" t="str">
        <f t="shared" si="7"/>
        <v>基本ケース⑤田野町</v>
      </c>
      <c r="B178" t="s">
        <v>17</v>
      </c>
      <c r="C178">
        <v>3060</v>
      </c>
      <c r="D178" s="160">
        <v>498.97493533088493</v>
      </c>
      <c r="E178" s="160">
        <v>60.984436611467764</v>
      </c>
      <c r="F178" s="160">
        <v>0.64662326505681234</v>
      </c>
      <c r="G178" s="160">
        <v>0.55298546013795258</v>
      </c>
      <c r="H178" s="160">
        <v>7.7408505965904055</v>
      </c>
      <c r="I178" s="160">
        <v>0.45033726128264523</v>
      </c>
      <c r="J178" s="160">
        <v>508.36573191395274</v>
      </c>
      <c r="K178" t="s">
        <v>41</v>
      </c>
      <c r="L178" t="s">
        <v>70</v>
      </c>
      <c r="M178" t="s">
        <v>94</v>
      </c>
      <c r="O178" s="183">
        <f t="shared" si="9"/>
        <v>500</v>
      </c>
      <c r="P178" s="183">
        <f t="shared" si="9"/>
        <v>60</v>
      </c>
      <c r="Q178" s="183" t="str">
        <f t="shared" si="9"/>
        <v>*</v>
      </c>
      <c r="R178" s="183" t="str">
        <f t="shared" si="8"/>
        <v>*</v>
      </c>
      <c r="S178" s="183">
        <f t="shared" si="8"/>
        <v>10</v>
      </c>
      <c r="T178" s="183" t="str">
        <f t="shared" si="8"/>
        <v>*</v>
      </c>
      <c r="U178" s="183">
        <f t="shared" si="8"/>
        <v>510</v>
      </c>
    </row>
    <row r="179" spans="1:21">
      <c r="A179" s="183" t="str">
        <f t="shared" si="7"/>
        <v>基本ケース⑤安田町</v>
      </c>
      <c r="B179" t="s">
        <v>18</v>
      </c>
      <c r="C179">
        <v>2678</v>
      </c>
      <c r="D179" s="160">
        <v>328.55245357283968</v>
      </c>
      <c r="E179" s="160">
        <v>37.261249018100038</v>
      </c>
      <c r="F179" s="160">
        <v>34.762093781900361</v>
      </c>
      <c r="G179" s="160">
        <v>2.9597849029249725</v>
      </c>
      <c r="H179" s="160">
        <v>2.2385059624704273</v>
      </c>
      <c r="I179" s="160">
        <v>9.2862697371696168E-2</v>
      </c>
      <c r="J179" s="160">
        <v>368.60570091750714</v>
      </c>
      <c r="K179" t="s">
        <v>41</v>
      </c>
      <c r="L179" t="s">
        <v>70</v>
      </c>
      <c r="M179" t="s">
        <v>94</v>
      </c>
      <c r="O179" s="183">
        <f t="shared" si="9"/>
        <v>330</v>
      </c>
      <c r="P179" s="183">
        <f t="shared" si="9"/>
        <v>40</v>
      </c>
      <c r="Q179" s="183">
        <f t="shared" si="9"/>
        <v>30</v>
      </c>
      <c r="R179" s="183" t="str">
        <f t="shared" si="8"/>
        <v>*</v>
      </c>
      <c r="S179" s="183" t="str">
        <f t="shared" si="8"/>
        <v>*</v>
      </c>
      <c r="T179" s="183" t="str">
        <f t="shared" si="8"/>
        <v>*</v>
      </c>
      <c r="U179" s="183">
        <f t="shared" si="8"/>
        <v>370</v>
      </c>
    </row>
    <row r="180" spans="1:21">
      <c r="A180" s="183" t="str">
        <f t="shared" si="7"/>
        <v>基本ケース⑤北川村</v>
      </c>
      <c r="B180" t="s">
        <v>19</v>
      </c>
      <c r="C180">
        <v>1349</v>
      </c>
      <c r="D180" s="160">
        <v>130.44990501648203</v>
      </c>
      <c r="E180" s="160">
        <v>9.6652870999771014</v>
      </c>
      <c r="F180" s="160">
        <v>0</v>
      </c>
      <c r="G180" s="160">
        <v>0.93558210149695509</v>
      </c>
      <c r="H180" s="160">
        <v>0.65258744078484332</v>
      </c>
      <c r="I180" s="160">
        <v>2.0982677902367252E-2</v>
      </c>
      <c r="J180" s="160">
        <v>132.05905723666621</v>
      </c>
      <c r="K180" t="s">
        <v>41</v>
      </c>
      <c r="L180" t="s">
        <v>70</v>
      </c>
      <c r="M180" t="s">
        <v>94</v>
      </c>
      <c r="O180" s="183">
        <f t="shared" si="9"/>
        <v>130</v>
      </c>
      <c r="P180" s="183">
        <f t="shared" si="9"/>
        <v>10</v>
      </c>
      <c r="Q180" s="183">
        <f t="shared" si="9"/>
        <v>0</v>
      </c>
      <c r="R180" s="183" t="str">
        <f t="shared" si="8"/>
        <v>*</v>
      </c>
      <c r="S180" s="183" t="str">
        <f t="shared" si="8"/>
        <v>*</v>
      </c>
      <c r="T180" s="183" t="str">
        <f t="shared" si="8"/>
        <v>*</v>
      </c>
      <c r="U180" s="183">
        <f t="shared" si="8"/>
        <v>130</v>
      </c>
    </row>
    <row r="181" spans="1:21">
      <c r="A181" s="183" t="str">
        <f t="shared" si="7"/>
        <v>基本ケース⑤馬路村</v>
      </c>
      <c r="B181" t="s">
        <v>20</v>
      </c>
      <c r="C181">
        <v>1061</v>
      </c>
      <c r="D181" s="160">
        <v>57.309467755621782</v>
      </c>
      <c r="E181" s="160">
        <v>2.7721857821263356</v>
      </c>
      <c r="F181" s="160">
        <v>0</v>
      </c>
      <c r="G181" s="160">
        <v>0.41820589234253536</v>
      </c>
      <c r="H181" s="160">
        <v>0.52048517455010634</v>
      </c>
      <c r="I181" s="160">
        <v>1.7713720179975734E-2</v>
      </c>
      <c r="J181" s="160">
        <v>58.265872542694396</v>
      </c>
      <c r="K181" t="s">
        <v>41</v>
      </c>
      <c r="L181" t="s">
        <v>70</v>
      </c>
      <c r="M181" t="s">
        <v>94</v>
      </c>
      <c r="O181" s="183">
        <f t="shared" si="9"/>
        <v>60</v>
      </c>
      <c r="P181" s="183" t="str">
        <f t="shared" si="9"/>
        <v>*</v>
      </c>
      <c r="Q181" s="183">
        <f t="shared" si="9"/>
        <v>0</v>
      </c>
      <c r="R181" s="183" t="str">
        <f t="shared" si="8"/>
        <v>*</v>
      </c>
      <c r="S181" s="183" t="str">
        <f t="shared" si="8"/>
        <v>*</v>
      </c>
      <c r="T181" s="183" t="str">
        <f t="shared" si="8"/>
        <v>*</v>
      </c>
      <c r="U181" s="183">
        <f t="shared" si="8"/>
        <v>60</v>
      </c>
    </row>
    <row r="182" spans="1:21">
      <c r="A182" s="183" t="str">
        <f t="shared" si="7"/>
        <v>基本ケース⑤芸西村</v>
      </c>
      <c r="B182" t="s">
        <v>21</v>
      </c>
      <c r="C182">
        <v>4139</v>
      </c>
      <c r="D182" s="160">
        <v>160.1359240796086</v>
      </c>
      <c r="E182" s="160">
        <v>20.627431285935064</v>
      </c>
      <c r="F182" s="160">
        <v>17.931099364430747</v>
      </c>
      <c r="G182" s="160">
        <v>0.19837197189356218</v>
      </c>
      <c r="H182" s="160">
        <v>0.69912735405775261</v>
      </c>
      <c r="I182" s="160">
        <v>1.2620846853297953E-2</v>
      </c>
      <c r="J182" s="160">
        <v>178.97714361684396</v>
      </c>
      <c r="K182" t="s">
        <v>41</v>
      </c>
      <c r="L182" t="s">
        <v>70</v>
      </c>
      <c r="M182" t="s">
        <v>94</v>
      </c>
      <c r="O182" s="183">
        <f t="shared" si="9"/>
        <v>160</v>
      </c>
      <c r="P182" s="183">
        <f t="shared" si="9"/>
        <v>20</v>
      </c>
      <c r="Q182" s="183">
        <f t="shared" si="9"/>
        <v>20</v>
      </c>
      <c r="R182" s="183" t="str">
        <f t="shared" si="8"/>
        <v>*</v>
      </c>
      <c r="S182" s="183" t="str">
        <f t="shared" si="8"/>
        <v>*</v>
      </c>
      <c r="T182" s="183" t="str">
        <f t="shared" si="8"/>
        <v>*</v>
      </c>
      <c r="U182" s="183">
        <f t="shared" si="8"/>
        <v>180</v>
      </c>
    </row>
    <row r="183" spans="1:21">
      <c r="A183" s="183" t="str">
        <f t="shared" si="7"/>
        <v>基本ケース⑤本山町</v>
      </c>
      <c r="B183" t="s">
        <v>22</v>
      </c>
      <c r="C183">
        <v>3986</v>
      </c>
      <c r="D183" s="160">
        <v>4.2204050392818493</v>
      </c>
      <c r="E183" s="160">
        <v>1.0591488504510278</v>
      </c>
      <c r="F183" s="160">
        <v>0</v>
      </c>
      <c r="G183" s="160">
        <v>1.0553821523244645E-44</v>
      </c>
      <c r="H183" s="160">
        <v>1.2882189627108575E-3</v>
      </c>
      <c r="I183" s="160">
        <v>0.10580722990739609</v>
      </c>
      <c r="J183" s="160">
        <v>4.3275004881519559</v>
      </c>
      <c r="K183" t="s">
        <v>41</v>
      </c>
      <c r="L183" t="s">
        <v>70</v>
      </c>
      <c r="M183" t="s">
        <v>94</v>
      </c>
      <c r="O183" s="183" t="str">
        <f t="shared" si="9"/>
        <v>*</v>
      </c>
      <c r="P183" s="183" t="str">
        <f t="shared" si="9"/>
        <v>*</v>
      </c>
      <c r="Q183" s="183">
        <f t="shared" si="9"/>
        <v>0</v>
      </c>
      <c r="R183" s="183" t="str">
        <f t="shared" si="8"/>
        <v>*</v>
      </c>
      <c r="S183" s="183" t="str">
        <f t="shared" si="8"/>
        <v>*</v>
      </c>
      <c r="T183" s="183" t="str">
        <f t="shared" si="8"/>
        <v>*</v>
      </c>
      <c r="U183" s="183" t="str">
        <f t="shared" si="8"/>
        <v>*</v>
      </c>
    </row>
    <row r="184" spans="1:21">
      <c r="A184" s="183" t="str">
        <f t="shared" si="7"/>
        <v>基本ケース⑤大豊町</v>
      </c>
      <c r="B184" t="s">
        <v>23</v>
      </c>
      <c r="C184">
        <v>4713</v>
      </c>
      <c r="D184" s="160">
        <v>100.79583479072937</v>
      </c>
      <c r="E184" s="160">
        <v>2.8249989273797134</v>
      </c>
      <c r="F184" s="160">
        <v>0</v>
      </c>
      <c r="G184" s="160">
        <v>0.2217510133277851</v>
      </c>
      <c r="H184" s="160">
        <v>6.267325079982887E-2</v>
      </c>
      <c r="I184" s="160">
        <v>2.9513084705790133E-2</v>
      </c>
      <c r="J184" s="160">
        <v>101.10977213956278</v>
      </c>
      <c r="K184" t="s">
        <v>41</v>
      </c>
      <c r="L184" t="s">
        <v>70</v>
      </c>
      <c r="M184" t="s">
        <v>94</v>
      </c>
      <c r="O184" s="183">
        <f t="shared" si="9"/>
        <v>100</v>
      </c>
      <c r="P184" s="183" t="str">
        <f t="shared" si="9"/>
        <v>*</v>
      </c>
      <c r="Q184" s="183">
        <f t="shared" si="9"/>
        <v>0</v>
      </c>
      <c r="R184" s="183" t="str">
        <f t="shared" si="8"/>
        <v>*</v>
      </c>
      <c r="S184" s="183" t="str">
        <f t="shared" si="8"/>
        <v>*</v>
      </c>
      <c r="T184" s="183" t="str">
        <f t="shared" si="8"/>
        <v>*</v>
      </c>
      <c r="U184" s="183">
        <f t="shared" si="8"/>
        <v>100</v>
      </c>
    </row>
    <row r="185" spans="1:21">
      <c r="A185" s="183" t="str">
        <f t="shared" si="7"/>
        <v>基本ケース⑤土佐町</v>
      </c>
      <c r="B185" t="s">
        <v>24</v>
      </c>
      <c r="C185">
        <v>4386</v>
      </c>
      <c r="D185" s="160">
        <v>1.5362465840159569</v>
      </c>
      <c r="E185" s="160">
        <v>0.98937902098529273</v>
      </c>
      <c r="F185" s="160">
        <v>0</v>
      </c>
      <c r="G185" s="160">
        <v>1.3545620796689937E-31</v>
      </c>
      <c r="H185" s="160">
        <v>2.5620860771518083E-3</v>
      </c>
      <c r="I185" s="160">
        <v>8.3039710729590106E-3</v>
      </c>
      <c r="J185" s="160">
        <v>1.5471126411660678</v>
      </c>
      <c r="K185" t="s">
        <v>41</v>
      </c>
      <c r="L185" t="s">
        <v>70</v>
      </c>
      <c r="M185" t="s">
        <v>94</v>
      </c>
      <c r="O185" s="183" t="str">
        <f t="shared" si="9"/>
        <v>*</v>
      </c>
      <c r="P185" s="183" t="str">
        <f t="shared" si="9"/>
        <v>*</v>
      </c>
      <c r="Q185" s="183">
        <f t="shared" si="9"/>
        <v>0</v>
      </c>
      <c r="R185" s="183" t="str">
        <f t="shared" si="8"/>
        <v>*</v>
      </c>
      <c r="S185" s="183" t="str">
        <f t="shared" si="8"/>
        <v>*</v>
      </c>
      <c r="T185" s="183" t="str">
        <f t="shared" si="8"/>
        <v>*</v>
      </c>
      <c r="U185" s="183" t="str">
        <f t="shared" si="8"/>
        <v>*</v>
      </c>
    </row>
    <row r="186" spans="1:21">
      <c r="A186" s="183" t="str">
        <f t="shared" si="7"/>
        <v>基本ケース⑤大川村</v>
      </c>
      <c r="B186" t="s">
        <v>25</v>
      </c>
      <c r="C186">
        <v>427</v>
      </c>
      <c r="D186" s="160">
        <v>0.73748534005518673</v>
      </c>
      <c r="E186" s="160">
        <v>0.11127091258243697</v>
      </c>
      <c r="F186" s="160">
        <v>0</v>
      </c>
      <c r="G186" s="160">
        <v>0</v>
      </c>
      <c r="H186" s="160">
        <v>1.6844062968648422E-4</v>
      </c>
      <c r="I186" s="160">
        <v>7.5577359293725773E-4</v>
      </c>
      <c r="J186" s="160">
        <v>0.73840955427781041</v>
      </c>
      <c r="K186" t="s">
        <v>41</v>
      </c>
      <c r="L186" t="s">
        <v>70</v>
      </c>
      <c r="M186" t="s">
        <v>94</v>
      </c>
      <c r="O186" s="183" t="str">
        <f t="shared" si="9"/>
        <v>*</v>
      </c>
      <c r="P186" s="183" t="str">
        <f t="shared" si="9"/>
        <v>*</v>
      </c>
      <c r="Q186" s="183">
        <f t="shared" si="9"/>
        <v>0</v>
      </c>
      <c r="R186" s="183">
        <f t="shared" si="8"/>
        <v>0</v>
      </c>
      <c r="S186" s="183" t="str">
        <f t="shared" si="8"/>
        <v>*</v>
      </c>
      <c r="T186" s="183" t="str">
        <f t="shared" si="8"/>
        <v>*</v>
      </c>
      <c r="U186" s="183" t="str">
        <f t="shared" si="8"/>
        <v>*</v>
      </c>
    </row>
    <row r="187" spans="1:21">
      <c r="A187" s="183" t="str">
        <f t="shared" si="7"/>
        <v>基本ケース⑤いの町</v>
      </c>
      <c r="B187" t="s">
        <v>26</v>
      </c>
      <c r="C187">
        <v>21716</v>
      </c>
      <c r="D187" s="160">
        <v>220.57756235764387</v>
      </c>
      <c r="E187" s="160">
        <v>17.276314008700041</v>
      </c>
      <c r="F187" s="160">
        <v>0</v>
      </c>
      <c r="G187" s="160">
        <v>0.91423680060655899</v>
      </c>
      <c r="H187" s="160">
        <v>0.40857846374230633</v>
      </c>
      <c r="I187" s="160">
        <v>0.11782918189639802</v>
      </c>
      <c r="J187" s="160">
        <v>222.01820680388914</v>
      </c>
      <c r="K187" t="s">
        <v>41</v>
      </c>
      <c r="L187" t="s">
        <v>70</v>
      </c>
      <c r="M187" t="s">
        <v>94</v>
      </c>
      <c r="O187" s="183">
        <f t="shared" si="9"/>
        <v>220</v>
      </c>
      <c r="P187" s="183">
        <f t="shared" si="9"/>
        <v>20</v>
      </c>
      <c r="Q187" s="183">
        <f t="shared" si="9"/>
        <v>0</v>
      </c>
      <c r="R187" s="183" t="str">
        <f t="shared" si="8"/>
        <v>*</v>
      </c>
      <c r="S187" s="183" t="str">
        <f t="shared" si="8"/>
        <v>*</v>
      </c>
      <c r="T187" s="183" t="str">
        <f t="shared" si="8"/>
        <v>*</v>
      </c>
      <c r="U187" s="183">
        <f t="shared" si="8"/>
        <v>220</v>
      </c>
    </row>
    <row r="188" spans="1:21">
      <c r="A188" s="183" t="str">
        <f t="shared" si="7"/>
        <v>基本ケース⑤仁淀川町</v>
      </c>
      <c r="B188" t="s">
        <v>27</v>
      </c>
      <c r="C188">
        <v>6649</v>
      </c>
      <c r="D188" s="160">
        <v>17.691212359833973</v>
      </c>
      <c r="E188" s="160">
        <v>2.0038857336557916</v>
      </c>
      <c r="F188" s="160">
        <v>0</v>
      </c>
      <c r="G188" s="160">
        <v>1.9742954530506205E-3</v>
      </c>
      <c r="H188" s="160">
        <v>8.8840380499169303E-3</v>
      </c>
      <c r="I188" s="160">
        <v>8.2956781185744219E-2</v>
      </c>
      <c r="J188" s="160">
        <v>17.785027474522682</v>
      </c>
      <c r="K188" t="s">
        <v>41</v>
      </c>
      <c r="L188" t="s">
        <v>70</v>
      </c>
      <c r="M188" t="s">
        <v>94</v>
      </c>
      <c r="O188" s="183">
        <f t="shared" si="9"/>
        <v>20</v>
      </c>
      <c r="P188" s="183" t="str">
        <f t="shared" si="9"/>
        <v>*</v>
      </c>
      <c r="Q188" s="183">
        <f t="shared" si="9"/>
        <v>0</v>
      </c>
      <c r="R188" s="183" t="str">
        <f t="shared" si="8"/>
        <v>*</v>
      </c>
      <c r="S188" s="183" t="str">
        <f t="shared" si="8"/>
        <v>*</v>
      </c>
      <c r="T188" s="183" t="str">
        <f t="shared" si="8"/>
        <v>*</v>
      </c>
      <c r="U188" s="183">
        <f t="shared" si="8"/>
        <v>20</v>
      </c>
    </row>
    <row r="189" spans="1:21">
      <c r="A189" s="183" t="str">
        <f t="shared" si="7"/>
        <v>基本ケース⑤中土佐町</v>
      </c>
      <c r="B189" t="s">
        <v>28</v>
      </c>
      <c r="C189">
        <v>6927</v>
      </c>
      <c r="D189" s="160">
        <v>213.84757174881463</v>
      </c>
      <c r="E189" s="160">
        <v>13.209533684163178</v>
      </c>
      <c r="F189" s="160">
        <v>41.291560047298987</v>
      </c>
      <c r="G189" s="160">
        <v>0.40029619960605706</v>
      </c>
      <c r="H189" s="160">
        <v>3.7314847397475699</v>
      </c>
      <c r="I189" s="160">
        <v>7.7911553349907556E-2</v>
      </c>
      <c r="J189" s="160">
        <v>259.34882428881713</v>
      </c>
      <c r="K189" t="s">
        <v>41</v>
      </c>
      <c r="L189" t="s">
        <v>70</v>
      </c>
      <c r="M189" t="s">
        <v>94</v>
      </c>
      <c r="O189" s="183">
        <f t="shared" si="9"/>
        <v>210</v>
      </c>
      <c r="P189" s="183">
        <f t="shared" si="9"/>
        <v>10</v>
      </c>
      <c r="Q189" s="183">
        <f t="shared" si="9"/>
        <v>40</v>
      </c>
      <c r="R189" s="183" t="str">
        <f t="shared" si="8"/>
        <v>*</v>
      </c>
      <c r="S189" s="183" t="str">
        <f t="shared" si="8"/>
        <v>*</v>
      </c>
      <c r="T189" s="183" t="str">
        <f t="shared" si="8"/>
        <v>*</v>
      </c>
      <c r="U189" s="183">
        <f t="shared" si="8"/>
        <v>260</v>
      </c>
    </row>
    <row r="190" spans="1:21">
      <c r="A190" s="183" t="str">
        <f t="shared" si="7"/>
        <v>基本ケース⑤佐川町</v>
      </c>
      <c r="B190" t="s">
        <v>29</v>
      </c>
      <c r="C190">
        <v>12447</v>
      </c>
      <c r="D190" s="160">
        <v>248.00559236403799</v>
      </c>
      <c r="E190" s="160">
        <v>15.318465072430971</v>
      </c>
      <c r="F190" s="160">
        <v>0</v>
      </c>
      <c r="G190" s="160">
        <v>0.29025455641706321</v>
      </c>
      <c r="H190" s="160">
        <v>0.36398936737986093</v>
      </c>
      <c r="I190" s="160">
        <v>0.19894761006943884</v>
      </c>
      <c r="J190" s="160">
        <v>248.85878389790437</v>
      </c>
      <c r="K190" t="s">
        <v>41</v>
      </c>
      <c r="L190" t="s">
        <v>70</v>
      </c>
      <c r="M190" t="s">
        <v>94</v>
      </c>
      <c r="O190" s="183">
        <f t="shared" si="9"/>
        <v>250</v>
      </c>
      <c r="P190" s="183">
        <f t="shared" si="9"/>
        <v>20</v>
      </c>
      <c r="Q190" s="183">
        <f t="shared" si="9"/>
        <v>0</v>
      </c>
      <c r="R190" s="183" t="str">
        <f t="shared" si="8"/>
        <v>*</v>
      </c>
      <c r="S190" s="183" t="str">
        <f t="shared" si="8"/>
        <v>*</v>
      </c>
      <c r="T190" s="183" t="str">
        <f t="shared" si="8"/>
        <v>*</v>
      </c>
      <c r="U190" s="183">
        <f t="shared" si="8"/>
        <v>250</v>
      </c>
    </row>
    <row r="191" spans="1:21">
      <c r="A191" s="183" t="str">
        <f t="shared" si="7"/>
        <v>基本ケース⑤越知町</v>
      </c>
      <c r="B191" t="s">
        <v>30</v>
      </c>
      <c r="C191">
        <v>6095</v>
      </c>
      <c r="D191" s="160">
        <v>40.792064466663938</v>
      </c>
      <c r="E191" s="160">
        <v>3.7663799106318554</v>
      </c>
      <c r="F191" s="160">
        <v>0</v>
      </c>
      <c r="G191" s="160">
        <v>2.6685074780679999E-2</v>
      </c>
      <c r="H191" s="160">
        <v>8.0958617366198187</v>
      </c>
      <c r="I191" s="160">
        <v>0.13482767547637897</v>
      </c>
      <c r="J191" s="160">
        <v>49.049438953540815</v>
      </c>
      <c r="K191" t="s">
        <v>41</v>
      </c>
      <c r="L191" t="s">
        <v>70</v>
      </c>
      <c r="M191" t="s">
        <v>94</v>
      </c>
      <c r="O191" s="183">
        <f t="shared" si="9"/>
        <v>40</v>
      </c>
      <c r="P191" s="183" t="str">
        <f t="shared" si="9"/>
        <v>*</v>
      </c>
      <c r="Q191" s="183">
        <f t="shared" si="9"/>
        <v>0</v>
      </c>
      <c r="R191" s="183" t="str">
        <f t="shared" si="8"/>
        <v>*</v>
      </c>
      <c r="S191" s="183">
        <f t="shared" si="8"/>
        <v>10</v>
      </c>
      <c r="T191" s="183" t="str">
        <f t="shared" si="8"/>
        <v>*</v>
      </c>
      <c r="U191" s="183">
        <f t="shared" si="8"/>
        <v>50</v>
      </c>
    </row>
    <row r="192" spans="1:21">
      <c r="A192" s="183" t="str">
        <f t="shared" si="7"/>
        <v>基本ケース⑤檮原町</v>
      </c>
      <c r="B192" t="s">
        <v>31</v>
      </c>
      <c r="C192">
        <v>3984</v>
      </c>
      <c r="D192" s="160">
        <v>7.8390935975862677</v>
      </c>
      <c r="E192" s="160">
        <v>1.2628889063970921</v>
      </c>
      <c r="F192" s="160">
        <v>0</v>
      </c>
      <c r="G192" s="160">
        <v>3.078713069312124E-3</v>
      </c>
      <c r="H192" s="160">
        <v>5.2101864138910806E-3</v>
      </c>
      <c r="I192" s="160">
        <v>2.0727058997019709E-2</v>
      </c>
      <c r="J192" s="160">
        <v>7.8681095560664911</v>
      </c>
      <c r="K192" t="s">
        <v>41</v>
      </c>
      <c r="L192" t="s">
        <v>70</v>
      </c>
      <c r="M192" t="s">
        <v>94</v>
      </c>
      <c r="O192" s="183">
        <f t="shared" si="9"/>
        <v>10</v>
      </c>
      <c r="P192" s="183" t="str">
        <f t="shared" si="9"/>
        <v>*</v>
      </c>
      <c r="Q192" s="183">
        <f t="shared" si="9"/>
        <v>0</v>
      </c>
      <c r="R192" s="183" t="str">
        <f t="shared" si="8"/>
        <v>*</v>
      </c>
      <c r="S192" s="183" t="str">
        <f t="shared" si="8"/>
        <v>*</v>
      </c>
      <c r="T192" s="183" t="str">
        <f t="shared" si="8"/>
        <v>*</v>
      </c>
      <c r="U192" s="183">
        <f t="shared" si="8"/>
        <v>10</v>
      </c>
    </row>
    <row r="193" spans="1:21">
      <c r="A193" s="183" t="str">
        <f t="shared" si="7"/>
        <v>基本ケース⑤日高村</v>
      </c>
      <c r="B193" t="s">
        <v>32</v>
      </c>
      <c r="C193">
        <v>5063</v>
      </c>
      <c r="D193" s="160">
        <v>34.872686930352693</v>
      </c>
      <c r="E193" s="160">
        <v>2.9315856873618147</v>
      </c>
      <c r="F193" s="160">
        <v>0</v>
      </c>
      <c r="G193" s="160">
        <v>8.9018638430129388E-2</v>
      </c>
      <c r="H193" s="160">
        <v>1.0621367718316904E-2</v>
      </c>
      <c r="I193" s="160">
        <v>1.9246249572508332E-2</v>
      </c>
      <c r="J193" s="160">
        <v>34.991573186073644</v>
      </c>
      <c r="K193" t="s">
        <v>41</v>
      </c>
      <c r="L193" t="s">
        <v>70</v>
      </c>
      <c r="M193" t="s">
        <v>94</v>
      </c>
      <c r="O193" s="183">
        <f t="shared" si="9"/>
        <v>30</v>
      </c>
      <c r="P193" s="183" t="str">
        <f t="shared" si="9"/>
        <v>*</v>
      </c>
      <c r="Q193" s="183">
        <f t="shared" si="9"/>
        <v>0</v>
      </c>
      <c r="R193" s="183" t="str">
        <f t="shared" si="8"/>
        <v>*</v>
      </c>
      <c r="S193" s="183" t="str">
        <f t="shared" si="8"/>
        <v>*</v>
      </c>
      <c r="T193" s="183" t="str">
        <f t="shared" si="8"/>
        <v>*</v>
      </c>
      <c r="U193" s="183">
        <f t="shared" si="8"/>
        <v>30</v>
      </c>
    </row>
    <row r="194" spans="1:21">
      <c r="A194" s="183" t="str">
        <f t="shared" si="7"/>
        <v>基本ケース⑤津野町</v>
      </c>
      <c r="B194" t="s">
        <v>33</v>
      </c>
      <c r="C194">
        <v>5702</v>
      </c>
      <c r="D194" s="160">
        <v>66.470751978457756</v>
      </c>
      <c r="E194" s="160">
        <v>3.6219651396292827</v>
      </c>
      <c r="F194" s="160">
        <v>0</v>
      </c>
      <c r="G194" s="160">
        <v>0.20615826617710767</v>
      </c>
      <c r="H194" s="160">
        <v>0.22518963476671447</v>
      </c>
      <c r="I194" s="160">
        <v>4.8504418835922825E-2</v>
      </c>
      <c r="J194" s="160">
        <v>66.950604298237508</v>
      </c>
      <c r="K194" t="s">
        <v>41</v>
      </c>
      <c r="L194" t="s">
        <v>70</v>
      </c>
      <c r="M194" t="s">
        <v>94</v>
      </c>
      <c r="O194" s="183">
        <f t="shared" si="9"/>
        <v>70</v>
      </c>
      <c r="P194" s="183" t="str">
        <f t="shared" si="9"/>
        <v>*</v>
      </c>
      <c r="Q194" s="183">
        <f t="shared" si="9"/>
        <v>0</v>
      </c>
      <c r="R194" s="183" t="str">
        <f t="shared" si="8"/>
        <v>*</v>
      </c>
      <c r="S194" s="183" t="str">
        <f t="shared" si="8"/>
        <v>*</v>
      </c>
      <c r="T194" s="183" t="str">
        <f t="shared" si="8"/>
        <v>*</v>
      </c>
      <c r="U194" s="183">
        <f t="shared" si="8"/>
        <v>70</v>
      </c>
    </row>
    <row r="195" spans="1:21">
      <c r="A195" s="183" t="str">
        <f t="shared" si="7"/>
        <v>基本ケース⑤四万十町</v>
      </c>
      <c r="B195" t="s">
        <v>34</v>
      </c>
      <c r="C195">
        <v>18754</v>
      </c>
      <c r="D195" s="160">
        <v>666.76156672830632</v>
      </c>
      <c r="E195" s="160">
        <v>35.858578993755529</v>
      </c>
      <c r="F195" s="160">
        <v>2.6156548133655533</v>
      </c>
      <c r="G195" s="160">
        <v>1.3007656819402234</v>
      </c>
      <c r="H195" s="160">
        <v>0.32608705852967534</v>
      </c>
      <c r="I195" s="160">
        <v>5.3929842503591237E-2</v>
      </c>
      <c r="J195" s="160">
        <v>671.05800412464544</v>
      </c>
      <c r="K195" t="s">
        <v>41</v>
      </c>
      <c r="L195" t="s">
        <v>70</v>
      </c>
      <c r="M195" t="s">
        <v>94</v>
      </c>
      <c r="O195" s="183">
        <f t="shared" si="9"/>
        <v>670</v>
      </c>
      <c r="P195" s="183">
        <f t="shared" si="9"/>
        <v>40</v>
      </c>
      <c r="Q195" s="183" t="str">
        <f t="shared" si="9"/>
        <v>*</v>
      </c>
      <c r="R195" s="183" t="str">
        <f t="shared" si="8"/>
        <v>*</v>
      </c>
      <c r="S195" s="183" t="str">
        <f t="shared" si="8"/>
        <v>*</v>
      </c>
      <c r="T195" s="183" t="str">
        <f t="shared" si="8"/>
        <v>*</v>
      </c>
      <c r="U195" s="183">
        <f t="shared" si="8"/>
        <v>670</v>
      </c>
    </row>
    <row r="196" spans="1:21">
      <c r="A196" s="183" t="str">
        <f t="shared" ref="A196:A259" si="10">K196&amp;L196&amp;B196</f>
        <v>基本ケース⑤大月町</v>
      </c>
      <c r="B196" t="s">
        <v>35</v>
      </c>
      <c r="C196">
        <v>5373</v>
      </c>
      <c r="D196" s="160">
        <v>79.482708359552163</v>
      </c>
      <c r="E196" s="160">
        <v>4.2652729034418737</v>
      </c>
      <c r="F196" s="160">
        <v>9.9232808233907406</v>
      </c>
      <c r="G196" s="160">
        <v>0.29757527710876636</v>
      </c>
      <c r="H196" s="160">
        <v>1.2341554715895049</v>
      </c>
      <c r="I196" s="160">
        <v>3.414050280708595E-2</v>
      </c>
      <c r="J196" s="160">
        <v>90.97186043444826</v>
      </c>
      <c r="K196" t="s">
        <v>41</v>
      </c>
      <c r="L196" t="s">
        <v>70</v>
      </c>
      <c r="M196" t="s">
        <v>94</v>
      </c>
      <c r="O196" s="183">
        <f t="shared" si="9"/>
        <v>80</v>
      </c>
      <c r="P196" s="183" t="str">
        <f t="shared" si="9"/>
        <v>*</v>
      </c>
      <c r="Q196" s="183">
        <f t="shared" si="9"/>
        <v>10</v>
      </c>
      <c r="R196" s="183" t="str">
        <f t="shared" si="8"/>
        <v>*</v>
      </c>
      <c r="S196" s="183" t="str">
        <f t="shared" si="8"/>
        <v>*</v>
      </c>
      <c r="T196" s="183" t="str">
        <f t="shared" si="8"/>
        <v>*</v>
      </c>
      <c r="U196" s="183">
        <f t="shared" si="8"/>
        <v>90</v>
      </c>
    </row>
    <row r="197" spans="1:21">
      <c r="A197" s="183" t="str">
        <f t="shared" si="10"/>
        <v>基本ケース⑤三原村</v>
      </c>
      <c r="B197" t="s">
        <v>36</v>
      </c>
      <c r="C197">
        <v>1553</v>
      </c>
      <c r="D197" s="160">
        <v>97.485542808515902</v>
      </c>
      <c r="E197" s="160">
        <v>4.0130684581934926</v>
      </c>
      <c r="F197" s="160">
        <v>0</v>
      </c>
      <c r="G197" s="160">
        <v>0.49004252022125167</v>
      </c>
      <c r="H197" s="160">
        <v>0.31594382917349184</v>
      </c>
      <c r="I197" s="160">
        <v>0.28098858886931261</v>
      </c>
      <c r="J197" s="160">
        <v>98.572517746779951</v>
      </c>
      <c r="K197" t="s">
        <v>41</v>
      </c>
      <c r="L197" t="s">
        <v>70</v>
      </c>
      <c r="M197" t="s">
        <v>94</v>
      </c>
      <c r="O197" s="183">
        <f t="shared" si="9"/>
        <v>100</v>
      </c>
      <c r="P197" s="183" t="str">
        <f t="shared" si="9"/>
        <v>*</v>
      </c>
      <c r="Q197" s="183">
        <f t="shared" si="9"/>
        <v>0</v>
      </c>
      <c r="R197" s="183" t="str">
        <f t="shared" si="8"/>
        <v>*</v>
      </c>
      <c r="S197" s="183" t="str">
        <f t="shared" si="8"/>
        <v>*</v>
      </c>
      <c r="T197" s="183" t="str">
        <f t="shared" si="8"/>
        <v>*</v>
      </c>
      <c r="U197" s="183">
        <f t="shared" si="8"/>
        <v>100</v>
      </c>
    </row>
    <row r="198" spans="1:21">
      <c r="A198" s="183" t="str">
        <f t="shared" si="10"/>
        <v>基本ケース⑤黒潮町</v>
      </c>
      <c r="B198" t="s">
        <v>37</v>
      </c>
      <c r="C198">
        <v>11115</v>
      </c>
      <c r="D198" s="160">
        <v>805.39068602251291</v>
      </c>
      <c r="E198" s="160">
        <v>72.936903907603352</v>
      </c>
      <c r="F198" s="160">
        <v>73.24102692689334</v>
      </c>
      <c r="G198" s="160">
        <v>5.0125903658338995</v>
      </c>
      <c r="H198" s="160">
        <v>0.54353353365534485</v>
      </c>
      <c r="I198" s="160">
        <v>4.7620265448570599E-2</v>
      </c>
      <c r="J198" s="160">
        <v>884.23545711434417</v>
      </c>
      <c r="K198" t="s">
        <v>41</v>
      </c>
      <c r="L198" t="s">
        <v>70</v>
      </c>
      <c r="M198" t="s">
        <v>94</v>
      </c>
      <c r="O198" s="183">
        <f t="shared" si="9"/>
        <v>810</v>
      </c>
      <c r="P198" s="183">
        <f t="shared" si="9"/>
        <v>70</v>
      </c>
      <c r="Q198" s="183">
        <f t="shared" si="9"/>
        <v>70</v>
      </c>
      <c r="R198" s="183">
        <f t="shared" si="8"/>
        <v>10</v>
      </c>
      <c r="S198" s="183" t="str">
        <f t="shared" si="8"/>
        <v>*</v>
      </c>
      <c r="T198" s="183" t="str">
        <f t="shared" si="8"/>
        <v>*</v>
      </c>
      <c r="U198" s="183">
        <f t="shared" si="8"/>
        <v>880</v>
      </c>
    </row>
    <row r="199" spans="1:21">
      <c r="A199" s="183" t="str">
        <f t="shared" si="10"/>
        <v>基本ケース⑤合計</v>
      </c>
      <c r="B199" t="s">
        <v>84</v>
      </c>
      <c r="C199">
        <v>763479</v>
      </c>
      <c r="D199" s="160">
        <v>19295.612378045374</v>
      </c>
      <c r="E199" s="160">
        <v>1833.1404538365932</v>
      </c>
      <c r="F199" s="160">
        <v>1527.6604510703007</v>
      </c>
      <c r="G199" s="160">
        <v>55.878009894317316</v>
      </c>
      <c r="H199" s="160">
        <v>160.44480202260581</v>
      </c>
      <c r="I199" s="160">
        <v>29.973163115249424</v>
      </c>
      <c r="J199" s="160">
        <v>21069.568804147842</v>
      </c>
      <c r="K199" t="s">
        <v>41</v>
      </c>
      <c r="L199" t="s">
        <v>70</v>
      </c>
      <c r="M199">
        <v>0</v>
      </c>
      <c r="O199" s="183">
        <f t="shared" si="9"/>
        <v>19000</v>
      </c>
      <c r="P199" s="183">
        <f t="shared" si="9"/>
        <v>1800</v>
      </c>
      <c r="Q199" s="183">
        <f t="shared" si="9"/>
        <v>1500</v>
      </c>
      <c r="R199" s="183">
        <f t="shared" si="8"/>
        <v>60</v>
      </c>
      <c r="S199" s="183">
        <f t="shared" si="8"/>
        <v>160</v>
      </c>
      <c r="T199" s="183">
        <f t="shared" si="8"/>
        <v>30</v>
      </c>
      <c r="U199" s="183">
        <f t="shared" si="8"/>
        <v>21000</v>
      </c>
    </row>
    <row r="200" spans="1:21">
      <c r="A200" s="183" t="str">
        <f t="shared" si="10"/>
        <v>基本ケース⑤0</v>
      </c>
      <c r="B200">
        <v>0</v>
      </c>
      <c r="C200">
        <v>0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  <c r="J200" s="160">
        <v>0</v>
      </c>
      <c r="K200" t="s">
        <v>41</v>
      </c>
      <c r="L200" t="s">
        <v>70</v>
      </c>
      <c r="M200">
        <v>0</v>
      </c>
      <c r="O200" s="183">
        <f t="shared" si="9"/>
        <v>0</v>
      </c>
      <c r="P200" s="183">
        <f t="shared" si="9"/>
        <v>0</v>
      </c>
      <c r="Q200" s="183">
        <f t="shared" si="9"/>
        <v>0</v>
      </c>
      <c r="R200" s="183">
        <f t="shared" si="8"/>
        <v>0</v>
      </c>
      <c r="S200" s="183">
        <f t="shared" si="8"/>
        <v>0</v>
      </c>
      <c r="T200" s="183">
        <f t="shared" si="8"/>
        <v>0</v>
      </c>
      <c r="U200" s="183">
        <f t="shared" si="8"/>
        <v>0</v>
      </c>
    </row>
    <row r="201" spans="1:21">
      <c r="A201" s="183" t="str">
        <f t="shared" si="10"/>
        <v>基本ケース⑤負傷者数</v>
      </c>
      <c r="B201" t="s">
        <v>114</v>
      </c>
      <c r="C201">
        <v>0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  <c r="J201" s="160">
        <v>0</v>
      </c>
      <c r="K201" t="s">
        <v>41</v>
      </c>
      <c r="L201" t="s">
        <v>70</v>
      </c>
      <c r="M201">
        <v>0</v>
      </c>
      <c r="O201" s="183">
        <f t="shared" si="9"/>
        <v>0</v>
      </c>
      <c r="P201" s="183">
        <f t="shared" si="9"/>
        <v>0</v>
      </c>
      <c r="Q201" s="183">
        <f t="shared" si="9"/>
        <v>0</v>
      </c>
      <c r="R201" s="183">
        <f t="shared" si="8"/>
        <v>0</v>
      </c>
      <c r="S201" s="183">
        <f t="shared" si="8"/>
        <v>0</v>
      </c>
      <c r="T201" s="183">
        <f t="shared" si="8"/>
        <v>0</v>
      </c>
      <c r="U201" s="183">
        <f t="shared" si="8"/>
        <v>0</v>
      </c>
    </row>
    <row r="202" spans="1:21">
      <c r="A202" s="183" t="str">
        <f t="shared" si="10"/>
        <v>基本ケース⑤地震動：基本ケース、津波ケース⑤、冬18時、早期避難率20%</v>
      </c>
      <c r="B202" t="s">
        <v>98</v>
      </c>
      <c r="C202">
        <v>0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160">
        <v>0</v>
      </c>
      <c r="J202" s="160">
        <v>0</v>
      </c>
      <c r="K202" t="s">
        <v>41</v>
      </c>
      <c r="L202" t="s">
        <v>70</v>
      </c>
      <c r="M202">
        <v>0</v>
      </c>
      <c r="O202" s="183">
        <f t="shared" si="9"/>
        <v>0</v>
      </c>
      <c r="P202" s="183">
        <f t="shared" si="9"/>
        <v>0</v>
      </c>
      <c r="Q202" s="183">
        <f t="shared" si="9"/>
        <v>0</v>
      </c>
      <c r="R202" s="183">
        <f t="shared" si="8"/>
        <v>0</v>
      </c>
      <c r="S202" s="183">
        <f t="shared" si="8"/>
        <v>0</v>
      </c>
      <c r="T202" s="183">
        <f t="shared" si="8"/>
        <v>0</v>
      </c>
      <c r="U202" s="183">
        <f t="shared" si="8"/>
        <v>0</v>
      </c>
    </row>
    <row r="203" spans="1:21">
      <c r="A203" s="183" t="str">
        <f t="shared" si="10"/>
        <v>基本ケース⑤市町村名</v>
      </c>
      <c r="B203" t="s">
        <v>86</v>
      </c>
      <c r="C203" t="s">
        <v>87</v>
      </c>
      <c r="D203" s="160" t="s">
        <v>88</v>
      </c>
      <c r="E203" s="160">
        <v>0</v>
      </c>
      <c r="F203" s="160" t="s">
        <v>89</v>
      </c>
      <c r="G203" s="160" t="s">
        <v>90</v>
      </c>
      <c r="H203" s="160" t="s">
        <v>91</v>
      </c>
      <c r="I203" s="160" t="s">
        <v>92</v>
      </c>
      <c r="J203" s="160" t="s">
        <v>84</v>
      </c>
      <c r="K203" t="s">
        <v>41</v>
      </c>
      <c r="L203" t="s">
        <v>70</v>
      </c>
      <c r="M203">
        <v>0</v>
      </c>
      <c r="O203" s="183" t="e">
        <f t="shared" si="9"/>
        <v>#VALUE!</v>
      </c>
      <c r="P203" s="183">
        <f t="shared" si="9"/>
        <v>0</v>
      </c>
      <c r="Q203" s="183" t="e">
        <f t="shared" si="9"/>
        <v>#VALUE!</v>
      </c>
      <c r="R203" s="183" t="e">
        <f t="shared" si="8"/>
        <v>#VALUE!</v>
      </c>
      <c r="S203" s="183" t="e">
        <f t="shared" si="8"/>
        <v>#VALUE!</v>
      </c>
      <c r="T203" s="183" t="e">
        <f t="shared" si="8"/>
        <v>#VALUE!</v>
      </c>
      <c r="U203" s="183" t="e">
        <f t="shared" si="8"/>
        <v>#VALUE!</v>
      </c>
    </row>
    <row r="204" spans="1:21">
      <c r="A204" s="183" t="str">
        <f t="shared" si="10"/>
        <v>基本ケース⑤0</v>
      </c>
      <c r="B204">
        <v>0</v>
      </c>
      <c r="C204">
        <v>0</v>
      </c>
      <c r="D204" s="160">
        <v>0</v>
      </c>
      <c r="E204" s="160" t="s">
        <v>93</v>
      </c>
      <c r="F204" s="160">
        <v>0</v>
      </c>
      <c r="G204" s="160">
        <v>0</v>
      </c>
      <c r="H204" s="160">
        <v>0</v>
      </c>
      <c r="I204" s="160">
        <v>0</v>
      </c>
      <c r="J204" s="160">
        <v>0</v>
      </c>
      <c r="K204" t="s">
        <v>41</v>
      </c>
      <c r="L204" t="s">
        <v>70</v>
      </c>
      <c r="M204">
        <v>0</v>
      </c>
      <c r="O204" s="183">
        <f t="shared" si="9"/>
        <v>0</v>
      </c>
      <c r="P204" s="183" t="e">
        <f t="shared" si="9"/>
        <v>#VALUE!</v>
      </c>
      <c r="Q204" s="183">
        <f t="shared" si="9"/>
        <v>0</v>
      </c>
      <c r="R204" s="183">
        <f t="shared" si="8"/>
        <v>0</v>
      </c>
      <c r="S204" s="183">
        <f t="shared" si="8"/>
        <v>0</v>
      </c>
      <c r="T204" s="183">
        <f t="shared" si="8"/>
        <v>0</v>
      </c>
      <c r="U204" s="183">
        <f t="shared" si="8"/>
        <v>0</v>
      </c>
    </row>
    <row r="205" spans="1:21">
      <c r="A205" s="183" t="str">
        <f t="shared" si="10"/>
        <v>基本ケース⑤0</v>
      </c>
      <c r="B205">
        <v>0</v>
      </c>
      <c r="C205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t="s">
        <v>41</v>
      </c>
      <c r="L205" t="s">
        <v>70</v>
      </c>
      <c r="M205">
        <v>0</v>
      </c>
      <c r="O205" s="183">
        <f t="shared" si="9"/>
        <v>0</v>
      </c>
      <c r="P205" s="183">
        <f t="shared" si="9"/>
        <v>0</v>
      </c>
      <c r="Q205" s="183">
        <f t="shared" si="9"/>
        <v>0</v>
      </c>
      <c r="R205" s="183">
        <f t="shared" si="8"/>
        <v>0</v>
      </c>
      <c r="S205" s="183">
        <f t="shared" si="8"/>
        <v>0</v>
      </c>
      <c r="T205" s="183">
        <f t="shared" si="8"/>
        <v>0</v>
      </c>
      <c r="U205" s="183">
        <f t="shared" si="8"/>
        <v>0</v>
      </c>
    </row>
    <row r="206" spans="1:21">
      <c r="A206" s="183" t="str">
        <f t="shared" si="10"/>
        <v>基本ケース⑤0</v>
      </c>
      <c r="B206">
        <v>0</v>
      </c>
      <c r="C206">
        <v>0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t="s">
        <v>41</v>
      </c>
      <c r="L206" t="s">
        <v>70</v>
      </c>
      <c r="M206">
        <v>0</v>
      </c>
      <c r="O206" s="183">
        <f t="shared" si="9"/>
        <v>0</v>
      </c>
      <c r="P206" s="183">
        <f t="shared" si="9"/>
        <v>0</v>
      </c>
      <c r="Q206" s="183">
        <f t="shared" si="9"/>
        <v>0</v>
      </c>
      <c r="R206" s="183">
        <f t="shared" si="8"/>
        <v>0</v>
      </c>
      <c r="S206" s="183">
        <f t="shared" si="8"/>
        <v>0</v>
      </c>
      <c r="T206" s="183">
        <f t="shared" si="8"/>
        <v>0</v>
      </c>
      <c r="U206" s="183">
        <f t="shared" si="8"/>
        <v>0</v>
      </c>
    </row>
    <row r="207" spans="1:21">
      <c r="A207" s="183" t="str">
        <f t="shared" si="10"/>
        <v>基本ケース⑤高知市</v>
      </c>
      <c r="B207" t="s">
        <v>4</v>
      </c>
      <c r="C207">
        <v>349778.6</v>
      </c>
      <c r="D207" s="160">
        <v>6239.7596494957152</v>
      </c>
      <c r="E207" s="160">
        <v>710.17058188064777</v>
      </c>
      <c r="F207" s="160">
        <v>493.99200787313811</v>
      </c>
      <c r="G207" s="160">
        <v>12.298383316402489</v>
      </c>
      <c r="H207" s="160">
        <v>144.7335215134118</v>
      </c>
      <c r="I207" s="160">
        <v>61.014096461646119</v>
      </c>
      <c r="J207" s="160">
        <v>6951.7976586603136</v>
      </c>
      <c r="K207" t="s">
        <v>41</v>
      </c>
      <c r="L207" t="s">
        <v>70</v>
      </c>
      <c r="M207" t="s">
        <v>96</v>
      </c>
      <c r="O207" s="183">
        <f t="shared" si="9"/>
        <v>6200</v>
      </c>
      <c r="P207" s="183">
        <f t="shared" si="9"/>
        <v>710</v>
      </c>
      <c r="Q207" s="183">
        <f t="shared" si="9"/>
        <v>490</v>
      </c>
      <c r="R207" s="183">
        <f t="shared" si="8"/>
        <v>10</v>
      </c>
      <c r="S207" s="183">
        <f t="shared" si="8"/>
        <v>140</v>
      </c>
      <c r="T207" s="183">
        <f t="shared" si="8"/>
        <v>60</v>
      </c>
      <c r="U207" s="183">
        <f t="shared" si="8"/>
        <v>7000</v>
      </c>
    </row>
    <row r="208" spans="1:21">
      <c r="A208" s="183" t="str">
        <f t="shared" si="10"/>
        <v>基本ケース⑤室戸市</v>
      </c>
      <c r="B208" t="s">
        <v>5</v>
      </c>
      <c r="C208">
        <v>15011.1</v>
      </c>
      <c r="D208" s="160">
        <v>1096.934328482884</v>
      </c>
      <c r="E208" s="160">
        <v>84.01150451591235</v>
      </c>
      <c r="F208" s="160">
        <v>173.44610943673479</v>
      </c>
      <c r="G208" s="160">
        <v>5.4002695990286771</v>
      </c>
      <c r="H208" s="160">
        <v>11.364470847192155</v>
      </c>
      <c r="I208" s="160">
        <v>1.1953965070474701</v>
      </c>
      <c r="J208" s="160">
        <v>1288.3405748728871</v>
      </c>
      <c r="K208" t="s">
        <v>41</v>
      </c>
      <c r="L208" t="s">
        <v>70</v>
      </c>
      <c r="M208" t="s">
        <v>96</v>
      </c>
      <c r="O208" s="183">
        <f t="shared" si="9"/>
        <v>1100</v>
      </c>
      <c r="P208" s="183">
        <f t="shared" si="9"/>
        <v>80</v>
      </c>
      <c r="Q208" s="183">
        <f t="shared" si="9"/>
        <v>170</v>
      </c>
      <c r="R208" s="183">
        <f t="shared" si="8"/>
        <v>10</v>
      </c>
      <c r="S208" s="183">
        <f t="shared" si="8"/>
        <v>10</v>
      </c>
      <c r="T208" s="183" t="str">
        <f t="shared" si="8"/>
        <v>*</v>
      </c>
      <c r="U208" s="183">
        <f t="shared" si="8"/>
        <v>1300</v>
      </c>
    </row>
    <row r="209" spans="1:21">
      <c r="A209" s="183" t="str">
        <f t="shared" si="10"/>
        <v>基本ケース⑤安芸市</v>
      </c>
      <c r="B209" t="s">
        <v>6</v>
      </c>
      <c r="C209">
        <v>19573</v>
      </c>
      <c r="D209" s="160">
        <v>1213.8565387841854</v>
      </c>
      <c r="E209" s="160">
        <v>174.81338662660184</v>
      </c>
      <c r="F209" s="160">
        <v>84.368599376712154</v>
      </c>
      <c r="G209" s="160">
        <v>3.6786615059688152</v>
      </c>
      <c r="H209" s="160">
        <v>27.799573043811044</v>
      </c>
      <c r="I209" s="160">
        <v>1.8844826700227766</v>
      </c>
      <c r="J209" s="160">
        <v>1331.5878553807004</v>
      </c>
      <c r="K209" t="s">
        <v>41</v>
      </c>
      <c r="L209" t="s">
        <v>70</v>
      </c>
      <c r="M209" t="s">
        <v>96</v>
      </c>
      <c r="O209" s="183">
        <f t="shared" si="9"/>
        <v>1200</v>
      </c>
      <c r="P209" s="183">
        <f t="shared" si="9"/>
        <v>170</v>
      </c>
      <c r="Q209" s="183">
        <f t="shared" si="9"/>
        <v>80</v>
      </c>
      <c r="R209" s="183" t="str">
        <f t="shared" si="8"/>
        <v>*</v>
      </c>
      <c r="S209" s="183">
        <f t="shared" si="8"/>
        <v>30</v>
      </c>
      <c r="T209" s="183" t="str">
        <f t="shared" si="8"/>
        <v>*</v>
      </c>
      <c r="U209" s="183">
        <f t="shared" si="8"/>
        <v>1300</v>
      </c>
    </row>
    <row r="210" spans="1:21">
      <c r="A210" s="183" t="str">
        <f t="shared" si="10"/>
        <v>基本ケース⑤南国市</v>
      </c>
      <c r="B210" t="s">
        <v>7</v>
      </c>
      <c r="C210">
        <v>51255.6</v>
      </c>
      <c r="D210" s="160">
        <v>1225.0998038697353</v>
      </c>
      <c r="E210" s="160">
        <v>86.027140059475684</v>
      </c>
      <c r="F210" s="160">
        <v>146.50019250099365</v>
      </c>
      <c r="G210" s="160">
        <v>0.3777737636622237</v>
      </c>
      <c r="H210" s="160">
        <v>6.9391434543880237</v>
      </c>
      <c r="I210" s="160">
        <v>4.7761367227185048</v>
      </c>
      <c r="J210" s="160">
        <v>1383.6930503114977</v>
      </c>
      <c r="K210" t="s">
        <v>41</v>
      </c>
      <c r="L210" t="s">
        <v>70</v>
      </c>
      <c r="M210" t="s">
        <v>96</v>
      </c>
      <c r="O210" s="183">
        <f t="shared" si="9"/>
        <v>1200</v>
      </c>
      <c r="P210" s="183">
        <f t="shared" si="9"/>
        <v>90</v>
      </c>
      <c r="Q210" s="183">
        <f t="shared" si="9"/>
        <v>150</v>
      </c>
      <c r="R210" s="183" t="str">
        <f t="shared" si="8"/>
        <v>*</v>
      </c>
      <c r="S210" s="183">
        <f t="shared" si="8"/>
        <v>10</v>
      </c>
      <c r="T210" s="183" t="str">
        <f t="shared" si="8"/>
        <v>*</v>
      </c>
      <c r="U210" s="183">
        <f t="shared" si="8"/>
        <v>1400</v>
      </c>
    </row>
    <row r="211" spans="1:21">
      <c r="A211" s="183" t="str">
        <f t="shared" si="10"/>
        <v>基本ケース⑤土佐市</v>
      </c>
      <c r="B211" t="s">
        <v>8</v>
      </c>
      <c r="C211">
        <v>27471.8</v>
      </c>
      <c r="D211" s="160">
        <v>584.67938833985761</v>
      </c>
      <c r="E211" s="160">
        <v>62.063591684837832</v>
      </c>
      <c r="F211" s="160">
        <v>88.054769286499123</v>
      </c>
      <c r="G211" s="160">
        <v>2.4975346596064316</v>
      </c>
      <c r="H211" s="160">
        <v>5.5833772852749028</v>
      </c>
      <c r="I211" s="160">
        <v>1.8449343618713592</v>
      </c>
      <c r="J211" s="160">
        <v>682.66000393310935</v>
      </c>
      <c r="K211" t="s">
        <v>41</v>
      </c>
      <c r="L211" t="s">
        <v>70</v>
      </c>
      <c r="M211" t="s">
        <v>96</v>
      </c>
      <c r="O211" s="183">
        <f t="shared" si="9"/>
        <v>580</v>
      </c>
      <c r="P211" s="183">
        <f t="shared" si="9"/>
        <v>60</v>
      </c>
      <c r="Q211" s="183">
        <f t="shared" si="9"/>
        <v>90</v>
      </c>
      <c r="R211" s="183" t="str">
        <f t="shared" si="8"/>
        <v>*</v>
      </c>
      <c r="S211" s="183">
        <f t="shared" si="8"/>
        <v>10</v>
      </c>
      <c r="T211" s="183" t="str">
        <f t="shared" si="8"/>
        <v>*</v>
      </c>
      <c r="U211" s="183">
        <f t="shared" si="8"/>
        <v>680</v>
      </c>
    </row>
    <row r="212" spans="1:21">
      <c r="A212" s="183" t="str">
        <f t="shared" si="10"/>
        <v>基本ケース⑤須崎市</v>
      </c>
      <c r="B212" t="s">
        <v>9</v>
      </c>
      <c r="C212">
        <v>25299.25</v>
      </c>
      <c r="D212" s="160">
        <v>673.87417068465425</v>
      </c>
      <c r="E212" s="160">
        <v>46.148248481041634</v>
      </c>
      <c r="F212" s="160">
        <v>131.73848866508382</v>
      </c>
      <c r="G212" s="160">
        <v>3.3465294220915274</v>
      </c>
      <c r="H212" s="160">
        <v>13.905362400417394</v>
      </c>
      <c r="I212" s="160">
        <v>1.165011481520313</v>
      </c>
      <c r="J212" s="160">
        <v>824.02956265376736</v>
      </c>
      <c r="K212" t="s">
        <v>41</v>
      </c>
      <c r="L212" t="s">
        <v>70</v>
      </c>
      <c r="M212" t="s">
        <v>96</v>
      </c>
      <c r="O212" s="183">
        <f t="shared" si="9"/>
        <v>670</v>
      </c>
      <c r="P212" s="183">
        <f t="shared" si="9"/>
        <v>50</v>
      </c>
      <c r="Q212" s="183">
        <f t="shared" si="9"/>
        <v>130</v>
      </c>
      <c r="R212" s="183" t="str">
        <f t="shared" si="8"/>
        <v>*</v>
      </c>
      <c r="S212" s="183">
        <f t="shared" si="8"/>
        <v>10</v>
      </c>
      <c r="T212" s="183" t="str">
        <f t="shared" si="8"/>
        <v>*</v>
      </c>
      <c r="U212" s="183">
        <f t="shared" si="8"/>
        <v>820</v>
      </c>
    </row>
    <row r="213" spans="1:21">
      <c r="A213" s="183" t="str">
        <f t="shared" si="10"/>
        <v>基本ケース⑤宿毛市</v>
      </c>
      <c r="B213" t="s">
        <v>10</v>
      </c>
      <c r="C213">
        <v>22952.55</v>
      </c>
      <c r="D213" s="160">
        <v>268.56507808579209</v>
      </c>
      <c r="E213" s="160">
        <v>20.622760866615785</v>
      </c>
      <c r="F213" s="160">
        <v>58.280681691239799</v>
      </c>
      <c r="G213" s="160">
        <v>0.62671129446497564</v>
      </c>
      <c r="H213" s="160">
        <v>1.6252611491241062</v>
      </c>
      <c r="I213" s="160">
        <v>0.76068572153217584</v>
      </c>
      <c r="J213" s="160">
        <v>329.85841794215321</v>
      </c>
      <c r="K213" t="s">
        <v>41</v>
      </c>
      <c r="L213" t="s">
        <v>70</v>
      </c>
      <c r="M213" t="s">
        <v>96</v>
      </c>
      <c r="O213" s="183">
        <f t="shared" si="9"/>
        <v>270</v>
      </c>
      <c r="P213" s="183">
        <f t="shared" si="9"/>
        <v>20</v>
      </c>
      <c r="Q213" s="183">
        <f t="shared" si="9"/>
        <v>60</v>
      </c>
      <c r="R213" s="183" t="str">
        <f t="shared" si="8"/>
        <v>*</v>
      </c>
      <c r="S213" s="183" t="str">
        <f t="shared" si="8"/>
        <v>*</v>
      </c>
      <c r="T213" s="183" t="str">
        <f t="shared" si="8"/>
        <v>*</v>
      </c>
      <c r="U213" s="183">
        <f t="shared" si="8"/>
        <v>330</v>
      </c>
    </row>
    <row r="214" spans="1:21">
      <c r="A214" s="183" t="str">
        <f t="shared" si="10"/>
        <v>基本ケース⑤土佐清水市</v>
      </c>
      <c r="B214" t="s">
        <v>11</v>
      </c>
      <c r="C214">
        <v>15871.05</v>
      </c>
      <c r="D214" s="160">
        <v>911.74508497059651</v>
      </c>
      <c r="E214" s="160">
        <v>91.244847832532741</v>
      </c>
      <c r="F214" s="160">
        <v>45.448808723970089</v>
      </c>
      <c r="G214" s="160">
        <v>5.8981661795470446</v>
      </c>
      <c r="H214" s="160">
        <v>11.08373111901833</v>
      </c>
      <c r="I214" s="160">
        <v>1.1249871398510356</v>
      </c>
      <c r="J214" s="160">
        <v>975.30077813298294</v>
      </c>
      <c r="K214" t="s">
        <v>41</v>
      </c>
      <c r="L214" t="s">
        <v>70</v>
      </c>
      <c r="M214" t="s">
        <v>96</v>
      </c>
      <c r="O214" s="183">
        <f t="shared" si="9"/>
        <v>910</v>
      </c>
      <c r="P214" s="183">
        <f t="shared" si="9"/>
        <v>90</v>
      </c>
      <c r="Q214" s="183">
        <f t="shared" si="9"/>
        <v>50</v>
      </c>
      <c r="R214" s="183">
        <f t="shared" si="8"/>
        <v>10</v>
      </c>
      <c r="S214" s="183">
        <f t="shared" si="8"/>
        <v>10</v>
      </c>
      <c r="T214" s="183" t="str">
        <f t="shared" si="8"/>
        <v>*</v>
      </c>
      <c r="U214" s="183">
        <f t="shared" si="8"/>
        <v>980</v>
      </c>
    </row>
    <row r="215" spans="1:21">
      <c r="A215" s="183" t="str">
        <f t="shared" si="10"/>
        <v>基本ケース⑤四万十市</v>
      </c>
      <c r="B215" t="s">
        <v>12</v>
      </c>
      <c r="C215">
        <v>36677.25</v>
      </c>
      <c r="D215" s="160">
        <v>1060.7264583476178</v>
      </c>
      <c r="E215" s="160">
        <v>92.230175667563287</v>
      </c>
      <c r="F215" s="160">
        <v>134.01223175766592</v>
      </c>
      <c r="G215" s="160">
        <v>6.9986769842970435</v>
      </c>
      <c r="H215" s="160">
        <v>7.1636030734808429</v>
      </c>
      <c r="I215" s="160">
        <v>1.4812163927961244</v>
      </c>
      <c r="J215" s="160">
        <v>1210.3821865558575</v>
      </c>
      <c r="K215" t="s">
        <v>41</v>
      </c>
      <c r="L215" t="s">
        <v>70</v>
      </c>
      <c r="M215" t="s">
        <v>96</v>
      </c>
      <c r="O215" s="183">
        <f t="shared" si="9"/>
        <v>1100</v>
      </c>
      <c r="P215" s="183">
        <f t="shared" si="9"/>
        <v>90</v>
      </c>
      <c r="Q215" s="183">
        <f t="shared" si="9"/>
        <v>130</v>
      </c>
      <c r="R215" s="183">
        <f t="shared" si="8"/>
        <v>10</v>
      </c>
      <c r="S215" s="183">
        <f t="shared" si="8"/>
        <v>10</v>
      </c>
      <c r="T215" s="183" t="str">
        <f t="shared" si="8"/>
        <v>*</v>
      </c>
      <c r="U215" s="183">
        <f t="shared" si="8"/>
        <v>1200</v>
      </c>
    </row>
    <row r="216" spans="1:21">
      <c r="A216" s="183" t="str">
        <f t="shared" si="10"/>
        <v>基本ケース⑤香南市</v>
      </c>
      <c r="B216" t="s">
        <v>13</v>
      </c>
      <c r="C216">
        <v>31206.600000000002</v>
      </c>
      <c r="D216" s="160">
        <v>950.1596260161981</v>
      </c>
      <c r="E216" s="160">
        <v>92.425124455898285</v>
      </c>
      <c r="F216" s="160">
        <v>75.987230354654017</v>
      </c>
      <c r="G216" s="160">
        <v>0.90949241717067564</v>
      </c>
      <c r="H216" s="160">
        <v>4.537865164906596</v>
      </c>
      <c r="I216" s="160">
        <v>2.5957260095977261</v>
      </c>
      <c r="J216" s="160">
        <v>1034.1899399625272</v>
      </c>
      <c r="K216" t="s">
        <v>41</v>
      </c>
      <c r="L216" t="s">
        <v>70</v>
      </c>
      <c r="M216" t="s">
        <v>96</v>
      </c>
      <c r="O216" s="183">
        <f t="shared" si="9"/>
        <v>950</v>
      </c>
      <c r="P216" s="183">
        <f t="shared" si="9"/>
        <v>90</v>
      </c>
      <c r="Q216" s="183">
        <f t="shared" si="9"/>
        <v>80</v>
      </c>
      <c r="R216" s="183" t="str">
        <f t="shared" si="8"/>
        <v>*</v>
      </c>
      <c r="S216" s="183" t="str">
        <f t="shared" si="8"/>
        <v>*</v>
      </c>
      <c r="T216" s="183" t="str">
        <f t="shared" si="8"/>
        <v>*</v>
      </c>
      <c r="U216" s="183">
        <f t="shared" si="8"/>
        <v>1000</v>
      </c>
    </row>
    <row r="217" spans="1:21">
      <c r="A217" s="183" t="str">
        <f t="shared" si="10"/>
        <v>基本ケース⑤香美市</v>
      </c>
      <c r="B217" t="s">
        <v>14</v>
      </c>
      <c r="C217">
        <v>28197.25</v>
      </c>
      <c r="D217" s="160">
        <v>898.58642070696249</v>
      </c>
      <c r="E217" s="160">
        <v>55.568624673061954</v>
      </c>
      <c r="F217" s="160">
        <v>0</v>
      </c>
      <c r="G217" s="160">
        <v>1.4659426592850031</v>
      </c>
      <c r="H217" s="160">
        <v>11.290116866063084</v>
      </c>
      <c r="I217" s="160">
        <v>1.311010476590085</v>
      </c>
      <c r="J217" s="160">
        <v>912.65349070890068</v>
      </c>
      <c r="K217" t="s">
        <v>41</v>
      </c>
      <c r="L217" t="s">
        <v>70</v>
      </c>
      <c r="M217" t="s">
        <v>96</v>
      </c>
      <c r="O217" s="183">
        <f t="shared" si="9"/>
        <v>900</v>
      </c>
      <c r="P217" s="183">
        <f t="shared" si="9"/>
        <v>60</v>
      </c>
      <c r="Q217" s="183">
        <f t="shared" si="9"/>
        <v>0</v>
      </c>
      <c r="R217" s="183" t="str">
        <f t="shared" si="8"/>
        <v>*</v>
      </c>
      <c r="S217" s="183">
        <f t="shared" si="8"/>
        <v>10</v>
      </c>
      <c r="T217" s="183" t="str">
        <f t="shared" si="8"/>
        <v>*</v>
      </c>
      <c r="U217" s="183">
        <f t="shared" ref="U217:U280" si="11">IF(J217&gt;10000,ROUND(J217,-3),IF(J217&gt;1000,ROUND(J217,-2),IF(J217&gt;=5,IF(J217&lt;10,ROUND(J217,-1),ROUND(J217,-1)),IF(J217=0,0,"*"))))</f>
        <v>910</v>
      </c>
    </row>
    <row r="218" spans="1:21">
      <c r="A218" s="183" t="str">
        <f t="shared" si="10"/>
        <v>基本ケース⑤東洋町</v>
      </c>
      <c r="B218" t="s">
        <v>15</v>
      </c>
      <c r="C218">
        <v>2841.05</v>
      </c>
      <c r="D218" s="160">
        <v>112.64286173855123</v>
      </c>
      <c r="E218" s="160">
        <v>4.3357883980835323</v>
      </c>
      <c r="F218" s="160">
        <v>15.665959385371632</v>
      </c>
      <c r="G218" s="160">
        <v>0.46108581557073652</v>
      </c>
      <c r="H218" s="160">
        <v>1.581557342741275</v>
      </c>
      <c r="I218" s="160">
        <v>0.11798684245487627</v>
      </c>
      <c r="J218" s="160">
        <v>130.46945112468973</v>
      </c>
      <c r="K218" t="s">
        <v>41</v>
      </c>
      <c r="L218" t="s">
        <v>70</v>
      </c>
      <c r="M218" t="s">
        <v>96</v>
      </c>
      <c r="O218" s="183">
        <f t="shared" si="9"/>
        <v>110</v>
      </c>
      <c r="P218" s="183" t="str">
        <f t="shared" si="9"/>
        <v>*</v>
      </c>
      <c r="Q218" s="183">
        <f t="shared" si="9"/>
        <v>20</v>
      </c>
      <c r="R218" s="183" t="str">
        <f t="shared" si="9"/>
        <v>*</v>
      </c>
      <c r="S218" s="183" t="str">
        <f t="shared" si="9"/>
        <v>*</v>
      </c>
      <c r="T218" s="183" t="str">
        <f t="shared" si="9"/>
        <v>*</v>
      </c>
      <c r="U218" s="183">
        <f t="shared" si="11"/>
        <v>130</v>
      </c>
    </row>
    <row r="219" spans="1:21">
      <c r="A219" s="183" t="str">
        <f t="shared" si="10"/>
        <v>基本ケース⑤奈半利町</v>
      </c>
      <c r="B219" t="s">
        <v>16</v>
      </c>
      <c r="C219">
        <v>3493.25</v>
      </c>
      <c r="D219" s="160">
        <v>327.32901393014112</v>
      </c>
      <c r="E219" s="160">
        <v>67.678042629870262</v>
      </c>
      <c r="F219" s="160">
        <v>3.4715289971782592</v>
      </c>
      <c r="G219" s="160">
        <v>1.6565686375681881</v>
      </c>
      <c r="H219" s="160">
        <v>6.7008267453528463</v>
      </c>
      <c r="I219" s="160">
        <v>0.46891954545978198</v>
      </c>
      <c r="J219" s="160">
        <v>339.62685785570017</v>
      </c>
      <c r="K219" t="s">
        <v>41</v>
      </c>
      <c r="L219" t="s">
        <v>70</v>
      </c>
      <c r="M219" t="s">
        <v>96</v>
      </c>
      <c r="O219" s="183">
        <f t="shared" ref="O219:T261" si="12">IF(D219&gt;10000,ROUND(D219,-3),IF(D219&gt;1000,ROUND(D219,-2),IF(D219&gt;=5,IF(D219&lt;10,ROUND(D219,-1),ROUND(D219,-1)),IF(D219=0,0,"*"))))</f>
        <v>330</v>
      </c>
      <c r="P219" s="183">
        <f t="shared" si="12"/>
        <v>70</v>
      </c>
      <c r="Q219" s="183" t="str">
        <f t="shared" si="12"/>
        <v>*</v>
      </c>
      <c r="R219" s="183" t="str">
        <f t="shared" si="12"/>
        <v>*</v>
      </c>
      <c r="S219" s="183">
        <f t="shared" si="12"/>
        <v>10</v>
      </c>
      <c r="T219" s="183" t="str">
        <f t="shared" si="12"/>
        <v>*</v>
      </c>
      <c r="U219" s="183">
        <f t="shared" si="11"/>
        <v>340</v>
      </c>
    </row>
    <row r="220" spans="1:21">
      <c r="A220" s="183" t="str">
        <f t="shared" si="10"/>
        <v>基本ケース⑤田野町</v>
      </c>
      <c r="B220" t="s">
        <v>17</v>
      </c>
      <c r="C220">
        <v>3015.2</v>
      </c>
      <c r="D220" s="160">
        <v>393.65550457972154</v>
      </c>
      <c r="E220" s="160">
        <v>63.161536674603852</v>
      </c>
      <c r="F220" s="160">
        <v>1.0563024715877183</v>
      </c>
      <c r="G220" s="160">
        <v>0.66735800267921275</v>
      </c>
      <c r="H220" s="160">
        <v>11.518665282458732</v>
      </c>
      <c r="I220" s="160">
        <v>1.1808344700921642</v>
      </c>
      <c r="J220" s="160">
        <v>408.07866480653945</v>
      </c>
      <c r="K220" t="s">
        <v>41</v>
      </c>
      <c r="L220" t="s">
        <v>70</v>
      </c>
      <c r="M220" t="s">
        <v>96</v>
      </c>
      <c r="O220" s="183">
        <f t="shared" si="12"/>
        <v>390</v>
      </c>
      <c r="P220" s="183">
        <f t="shared" si="12"/>
        <v>60</v>
      </c>
      <c r="Q220" s="183" t="str">
        <f t="shared" si="12"/>
        <v>*</v>
      </c>
      <c r="R220" s="183" t="str">
        <f t="shared" si="12"/>
        <v>*</v>
      </c>
      <c r="S220" s="183">
        <f t="shared" si="12"/>
        <v>10</v>
      </c>
      <c r="T220" s="183" t="str">
        <f t="shared" si="12"/>
        <v>*</v>
      </c>
      <c r="U220" s="183">
        <f t="shared" si="11"/>
        <v>410</v>
      </c>
    </row>
    <row r="221" spans="1:21">
      <c r="A221" s="183" t="str">
        <f t="shared" si="10"/>
        <v>基本ケース⑤安田町</v>
      </c>
      <c r="B221" t="s">
        <v>18</v>
      </c>
      <c r="C221">
        <v>2780.2</v>
      </c>
      <c r="D221" s="160">
        <v>303.85178102410998</v>
      </c>
      <c r="E221" s="160">
        <v>40.520493747647961</v>
      </c>
      <c r="F221" s="160">
        <v>39.96547202357403</v>
      </c>
      <c r="G221" s="160">
        <v>3.5196263488384618</v>
      </c>
      <c r="H221" s="160">
        <v>3.4971841860222153</v>
      </c>
      <c r="I221" s="160">
        <v>0.24050086099956655</v>
      </c>
      <c r="J221" s="160">
        <v>351.07456444354426</v>
      </c>
      <c r="K221" t="s">
        <v>41</v>
      </c>
      <c r="L221" t="s">
        <v>70</v>
      </c>
      <c r="M221" t="s">
        <v>96</v>
      </c>
      <c r="O221" s="183">
        <f t="shared" si="12"/>
        <v>300</v>
      </c>
      <c r="P221" s="183">
        <f t="shared" si="12"/>
        <v>40</v>
      </c>
      <c r="Q221" s="183">
        <f t="shared" si="12"/>
        <v>40</v>
      </c>
      <c r="R221" s="183" t="str">
        <f t="shared" si="12"/>
        <v>*</v>
      </c>
      <c r="S221" s="183" t="str">
        <f t="shared" si="12"/>
        <v>*</v>
      </c>
      <c r="T221" s="183" t="str">
        <f t="shared" si="12"/>
        <v>*</v>
      </c>
      <c r="U221" s="183">
        <f t="shared" si="11"/>
        <v>350</v>
      </c>
    </row>
    <row r="222" spans="1:21">
      <c r="A222" s="183" t="str">
        <f t="shared" si="10"/>
        <v>基本ケース⑤北川村</v>
      </c>
      <c r="B222" t="s">
        <v>19</v>
      </c>
      <c r="C222">
        <v>1355.3</v>
      </c>
      <c r="D222" s="160">
        <v>124.19151226273578</v>
      </c>
      <c r="E222" s="160">
        <v>11.43363831122824</v>
      </c>
      <c r="F222" s="160">
        <v>0</v>
      </c>
      <c r="G222" s="160">
        <v>1.2994420714313852</v>
      </c>
      <c r="H222" s="160">
        <v>0.74293599320889159</v>
      </c>
      <c r="I222" s="160">
        <v>5.8231236858236737E-2</v>
      </c>
      <c r="J222" s="160">
        <v>126.29212156423429</v>
      </c>
      <c r="K222" t="s">
        <v>41</v>
      </c>
      <c r="L222" t="s">
        <v>70</v>
      </c>
      <c r="M222" t="s">
        <v>96</v>
      </c>
      <c r="O222" s="183">
        <f t="shared" si="12"/>
        <v>120</v>
      </c>
      <c r="P222" s="183">
        <f t="shared" si="12"/>
        <v>10</v>
      </c>
      <c r="Q222" s="183">
        <f t="shared" si="12"/>
        <v>0</v>
      </c>
      <c r="R222" s="183" t="str">
        <f t="shared" si="12"/>
        <v>*</v>
      </c>
      <c r="S222" s="183" t="str">
        <f t="shared" si="12"/>
        <v>*</v>
      </c>
      <c r="T222" s="183" t="str">
        <f t="shared" si="12"/>
        <v>*</v>
      </c>
      <c r="U222" s="183">
        <f t="shared" si="11"/>
        <v>130</v>
      </c>
    </row>
    <row r="223" spans="1:21">
      <c r="A223" s="183" t="str">
        <f t="shared" si="10"/>
        <v>基本ケース⑤馬路村</v>
      </c>
      <c r="B223" t="s">
        <v>20</v>
      </c>
      <c r="C223">
        <v>1044.1999999999998</v>
      </c>
      <c r="D223" s="160">
        <v>49.396651754294112</v>
      </c>
      <c r="E223" s="160">
        <v>2.793233269839821</v>
      </c>
      <c r="F223" s="160">
        <v>0</v>
      </c>
      <c r="G223" s="160">
        <v>0.46903272479579394</v>
      </c>
      <c r="H223" s="160">
        <v>0.65497535267604956</v>
      </c>
      <c r="I223" s="160">
        <v>5.0173939404701537E-2</v>
      </c>
      <c r="J223" s="160">
        <v>50.570833771170655</v>
      </c>
      <c r="K223" t="s">
        <v>41</v>
      </c>
      <c r="L223" t="s">
        <v>70</v>
      </c>
      <c r="M223" t="s">
        <v>96</v>
      </c>
      <c r="O223" s="183">
        <f t="shared" si="12"/>
        <v>50</v>
      </c>
      <c r="P223" s="183" t="str">
        <f t="shared" si="12"/>
        <v>*</v>
      </c>
      <c r="Q223" s="183">
        <f t="shared" si="12"/>
        <v>0</v>
      </c>
      <c r="R223" s="183" t="str">
        <f t="shared" si="12"/>
        <v>*</v>
      </c>
      <c r="S223" s="183" t="str">
        <f t="shared" si="12"/>
        <v>*</v>
      </c>
      <c r="T223" s="183" t="str">
        <f t="shared" si="12"/>
        <v>*</v>
      </c>
      <c r="U223" s="183">
        <f t="shared" si="11"/>
        <v>50</v>
      </c>
    </row>
    <row r="224" spans="1:21">
      <c r="A224" s="183" t="str">
        <f t="shared" si="10"/>
        <v>基本ケース⑤芸西村</v>
      </c>
      <c r="B224" t="s">
        <v>21</v>
      </c>
      <c r="C224">
        <v>4107.1499999999996</v>
      </c>
      <c r="D224" s="160">
        <v>143.67087037196222</v>
      </c>
      <c r="E224" s="160">
        <v>22.310523833403259</v>
      </c>
      <c r="F224" s="160">
        <v>17.071302188678199</v>
      </c>
      <c r="G224" s="160">
        <v>0.24118841603039098</v>
      </c>
      <c r="H224" s="160">
        <v>0.96338278302063585</v>
      </c>
      <c r="I224" s="160">
        <v>0.23566930711705639</v>
      </c>
      <c r="J224" s="160">
        <v>162.18241306680852</v>
      </c>
      <c r="K224" t="s">
        <v>41</v>
      </c>
      <c r="L224" t="s">
        <v>70</v>
      </c>
      <c r="M224" t="s">
        <v>96</v>
      </c>
      <c r="O224" s="183">
        <f t="shared" si="12"/>
        <v>140</v>
      </c>
      <c r="P224" s="183">
        <f t="shared" si="12"/>
        <v>20</v>
      </c>
      <c r="Q224" s="183">
        <f t="shared" si="12"/>
        <v>20</v>
      </c>
      <c r="R224" s="183" t="str">
        <f t="shared" si="12"/>
        <v>*</v>
      </c>
      <c r="S224" s="183" t="str">
        <f t="shared" si="12"/>
        <v>*</v>
      </c>
      <c r="T224" s="183" t="str">
        <f t="shared" si="12"/>
        <v>*</v>
      </c>
      <c r="U224" s="183">
        <f t="shared" si="11"/>
        <v>160</v>
      </c>
    </row>
    <row r="225" spans="1:21">
      <c r="A225" s="183" t="str">
        <f t="shared" si="10"/>
        <v>基本ケース⑤本山町</v>
      </c>
      <c r="B225" t="s">
        <v>22</v>
      </c>
      <c r="C225">
        <v>4026.95</v>
      </c>
      <c r="D225" s="160">
        <v>4.2613426015622391</v>
      </c>
      <c r="E225" s="160">
        <v>1.0533134792230674</v>
      </c>
      <c r="F225" s="160">
        <v>0</v>
      </c>
      <c r="G225" s="160">
        <v>1.3035217333737256E-44</v>
      </c>
      <c r="H225" s="160">
        <v>3.6393283139997097E-3</v>
      </c>
      <c r="I225" s="160">
        <v>7.0971881749961885E-2</v>
      </c>
      <c r="J225" s="160">
        <v>4.3359538116262009</v>
      </c>
      <c r="K225" t="s">
        <v>41</v>
      </c>
      <c r="L225" t="s">
        <v>70</v>
      </c>
      <c r="M225" t="s">
        <v>96</v>
      </c>
      <c r="O225" s="183" t="str">
        <f t="shared" si="12"/>
        <v>*</v>
      </c>
      <c r="P225" s="183" t="str">
        <f t="shared" si="12"/>
        <v>*</v>
      </c>
      <c r="Q225" s="183">
        <f t="shared" si="12"/>
        <v>0</v>
      </c>
      <c r="R225" s="183" t="str">
        <f t="shared" si="12"/>
        <v>*</v>
      </c>
      <c r="S225" s="183" t="str">
        <f t="shared" si="12"/>
        <v>*</v>
      </c>
      <c r="T225" s="183" t="str">
        <f t="shared" si="12"/>
        <v>*</v>
      </c>
      <c r="U225" s="183" t="str">
        <f t="shared" si="11"/>
        <v>*</v>
      </c>
    </row>
    <row r="226" spans="1:21">
      <c r="A226" s="183" t="str">
        <f t="shared" si="10"/>
        <v>基本ケース⑤大豊町</v>
      </c>
      <c r="B226" t="s">
        <v>23</v>
      </c>
      <c r="C226">
        <v>4715.1000000000004</v>
      </c>
      <c r="D226" s="160">
        <v>105.25983683637499</v>
      </c>
      <c r="E226" s="160">
        <v>2.8273555523743341</v>
      </c>
      <c r="F226" s="160">
        <v>0</v>
      </c>
      <c r="G226" s="160">
        <v>0.23141867514843117</v>
      </c>
      <c r="H226" s="160">
        <v>7.9990776621389564E-2</v>
      </c>
      <c r="I226" s="160">
        <v>6.6028451863757984E-2</v>
      </c>
      <c r="J226" s="160">
        <v>105.63727474000856</v>
      </c>
      <c r="K226" t="s">
        <v>41</v>
      </c>
      <c r="L226" t="s">
        <v>70</v>
      </c>
      <c r="M226" t="s">
        <v>96</v>
      </c>
      <c r="O226" s="183">
        <f t="shared" si="12"/>
        <v>110</v>
      </c>
      <c r="P226" s="183" t="str">
        <f t="shared" si="12"/>
        <v>*</v>
      </c>
      <c r="Q226" s="183">
        <f t="shared" si="12"/>
        <v>0</v>
      </c>
      <c r="R226" s="183" t="str">
        <f t="shared" si="12"/>
        <v>*</v>
      </c>
      <c r="S226" s="183" t="str">
        <f t="shared" si="12"/>
        <v>*</v>
      </c>
      <c r="T226" s="183" t="str">
        <f t="shared" si="12"/>
        <v>*</v>
      </c>
      <c r="U226" s="183">
        <f t="shared" si="11"/>
        <v>110</v>
      </c>
    </row>
    <row r="227" spans="1:21">
      <c r="A227" s="183" t="str">
        <f t="shared" si="10"/>
        <v>基本ケース⑤土佐町</v>
      </c>
      <c r="B227" t="s">
        <v>24</v>
      </c>
      <c r="C227">
        <v>4376.2</v>
      </c>
      <c r="D227" s="160">
        <v>1.3584223859637838</v>
      </c>
      <c r="E227" s="160">
        <v>0.96435210059245624</v>
      </c>
      <c r="F227" s="160">
        <v>0</v>
      </c>
      <c r="G227" s="160">
        <v>1.4114722626370606E-31</v>
      </c>
      <c r="H227" s="160">
        <v>3.9407084359513785E-3</v>
      </c>
      <c r="I227" s="160">
        <v>3.4897963135503578E-2</v>
      </c>
      <c r="J227" s="160">
        <v>1.3972610575352387</v>
      </c>
      <c r="K227" t="s">
        <v>41</v>
      </c>
      <c r="L227" t="s">
        <v>70</v>
      </c>
      <c r="M227" t="s">
        <v>96</v>
      </c>
      <c r="O227" s="183" t="str">
        <f t="shared" si="12"/>
        <v>*</v>
      </c>
      <c r="P227" s="183" t="str">
        <f t="shared" si="12"/>
        <v>*</v>
      </c>
      <c r="Q227" s="183">
        <f t="shared" si="12"/>
        <v>0</v>
      </c>
      <c r="R227" s="183" t="str">
        <f t="shared" si="12"/>
        <v>*</v>
      </c>
      <c r="S227" s="183" t="str">
        <f t="shared" si="12"/>
        <v>*</v>
      </c>
      <c r="T227" s="183" t="str">
        <f t="shared" si="12"/>
        <v>*</v>
      </c>
      <c r="U227" s="183" t="str">
        <f t="shared" si="11"/>
        <v>*</v>
      </c>
    </row>
    <row r="228" spans="1:21">
      <c r="A228" s="183" t="str">
        <f t="shared" si="10"/>
        <v>基本ケース⑤大川村</v>
      </c>
      <c r="B228" t="s">
        <v>25</v>
      </c>
      <c r="C228">
        <v>421.4</v>
      </c>
      <c r="D228" s="160">
        <v>0.49093308428604326</v>
      </c>
      <c r="E228" s="160">
        <v>0.10847217179575218</v>
      </c>
      <c r="F228" s="160">
        <v>0</v>
      </c>
      <c r="G228" s="160">
        <v>0</v>
      </c>
      <c r="H228" s="160">
        <v>2.4388704473996478E-2</v>
      </c>
      <c r="I228" s="160">
        <v>9.3711167510782882E-4</v>
      </c>
      <c r="J228" s="160">
        <v>0.51625890043514755</v>
      </c>
      <c r="K228" t="s">
        <v>41</v>
      </c>
      <c r="L228" t="s">
        <v>70</v>
      </c>
      <c r="M228" t="s">
        <v>96</v>
      </c>
      <c r="O228" s="183" t="str">
        <f t="shared" si="12"/>
        <v>*</v>
      </c>
      <c r="P228" s="183" t="str">
        <f t="shared" si="12"/>
        <v>*</v>
      </c>
      <c r="Q228" s="183">
        <f t="shared" si="12"/>
        <v>0</v>
      </c>
      <c r="R228" s="183">
        <f t="shared" si="12"/>
        <v>0</v>
      </c>
      <c r="S228" s="183" t="str">
        <f t="shared" si="12"/>
        <v>*</v>
      </c>
      <c r="T228" s="183" t="str">
        <f t="shared" si="12"/>
        <v>*</v>
      </c>
      <c r="U228" s="183" t="str">
        <f t="shared" si="11"/>
        <v>*</v>
      </c>
    </row>
    <row r="229" spans="1:21">
      <c r="A229" s="183" t="str">
        <f t="shared" si="10"/>
        <v>基本ケース⑤いの町</v>
      </c>
      <c r="B229" t="s">
        <v>26</v>
      </c>
      <c r="C229">
        <v>22887.1</v>
      </c>
      <c r="D229" s="160">
        <v>243.46192973105329</v>
      </c>
      <c r="E229" s="160">
        <v>18.493244417938971</v>
      </c>
      <c r="F229" s="160">
        <v>0</v>
      </c>
      <c r="G229" s="160">
        <v>1.1462130763465153</v>
      </c>
      <c r="H229" s="160">
        <v>0.84215204626763929</v>
      </c>
      <c r="I229" s="160">
        <v>0.54204681081492678</v>
      </c>
      <c r="J229" s="160">
        <v>245.99234166448238</v>
      </c>
      <c r="K229" t="s">
        <v>41</v>
      </c>
      <c r="L229" t="s">
        <v>70</v>
      </c>
      <c r="M229" t="s">
        <v>96</v>
      </c>
      <c r="O229" s="183">
        <f t="shared" si="12"/>
        <v>240</v>
      </c>
      <c r="P229" s="183">
        <f t="shared" si="12"/>
        <v>20</v>
      </c>
      <c r="Q229" s="183">
        <f t="shared" si="12"/>
        <v>0</v>
      </c>
      <c r="R229" s="183" t="str">
        <f t="shared" si="12"/>
        <v>*</v>
      </c>
      <c r="S229" s="183" t="str">
        <f t="shared" si="12"/>
        <v>*</v>
      </c>
      <c r="T229" s="183" t="str">
        <f t="shared" si="12"/>
        <v>*</v>
      </c>
      <c r="U229" s="183">
        <f t="shared" si="11"/>
        <v>250</v>
      </c>
    </row>
    <row r="230" spans="1:21">
      <c r="A230" s="183" t="str">
        <f t="shared" si="10"/>
        <v>基本ケース⑤仁淀川町</v>
      </c>
      <c r="B230" t="s">
        <v>27</v>
      </c>
      <c r="C230">
        <v>6596.85</v>
      </c>
      <c r="D230" s="160">
        <v>10.34581922790704</v>
      </c>
      <c r="E230" s="160">
        <v>1.9632432621962248</v>
      </c>
      <c r="F230" s="160">
        <v>0</v>
      </c>
      <c r="G230" s="160">
        <v>2.3704819412578271E-3</v>
      </c>
      <c r="H230" s="160">
        <v>0.21356994868924811</v>
      </c>
      <c r="I230" s="160">
        <v>5.5704265311407368E-2</v>
      </c>
      <c r="J230" s="160">
        <v>10.617463923848952</v>
      </c>
      <c r="K230" t="s">
        <v>41</v>
      </c>
      <c r="L230" t="s">
        <v>70</v>
      </c>
      <c r="M230" t="s">
        <v>96</v>
      </c>
      <c r="O230" s="183">
        <f t="shared" si="12"/>
        <v>10</v>
      </c>
      <c r="P230" s="183" t="str">
        <f t="shared" si="12"/>
        <v>*</v>
      </c>
      <c r="Q230" s="183">
        <f t="shared" si="12"/>
        <v>0</v>
      </c>
      <c r="R230" s="183" t="str">
        <f t="shared" si="12"/>
        <v>*</v>
      </c>
      <c r="S230" s="183" t="str">
        <f t="shared" si="12"/>
        <v>*</v>
      </c>
      <c r="T230" s="183" t="str">
        <f t="shared" si="12"/>
        <v>*</v>
      </c>
      <c r="U230" s="183">
        <f t="shared" si="11"/>
        <v>10</v>
      </c>
    </row>
    <row r="231" spans="1:21">
      <c r="A231" s="183" t="str">
        <f t="shared" si="10"/>
        <v>基本ケース⑤中土佐町</v>
      </c>
      <c r="B231" t="s">
        <v>28</v>
      </c>
      <c r="C231">
        <v>7156.95</v>
      </c>
      <c r="D231" s="160">
        <v>233.60317121222548</v>
      </c>
      <c r="E231" s="160">
        <v>14.005820677772574</v>
      </c>
      <c r="F231" s="160">
        <v>55.542765564003936</v>
      </c>
      <c r="G231" s="160">
        <v>0.44321465064583265</v>
      </c>
      <c r="H231" s="160">
        <v>3.211752057241763</v>
      </c>
      <c r="I231" s="160">
        <v>0.20929297565792881</v>
      </c>
      <c r="J231" s="160">
        <v>293.01019645977493</v>
      </c>
      <c r="K231" t="s">
        <v>41</v>
      </c>
      <c r="L231" t="s">
        <v>70</v>
      </c>
      <c r="M231" t="s">
        <v>96</v>
      </c>
      <c r="O231" s="183">
        <f t="shared" si="12"/>
        <v>230</v>
      </c>
      <c r="P231" s="183">
        <f t="shared" si="12"/>
        <v>10</v>
      </c>
      <c r="Q231" s="183">
        <f t="shared" si="12"/>
        <v>60</v>
      </c>
      <c r="R231" s="183" t="str">
        <f t="shared" si="12"/>
        <v>*</v>
      </c>
      <c r="S231" s="183" t="str">
        <f t="shared" si="12"/>
        <v>*</v>
      </c>
      <c r="T231" s="183" t="str">
        <f t="shared" si="12"/>
        <v>*</v>
      </c>
      <c r="U231" s="183">
        <f t="shared" si="11"/>
        <v>290</v>
      </c>
    </row>
    <row r="232" spans="1:21">
      <c r="A232" s="183" t="str">
        <f t="shared" si="10"/>
        <v>基本ケース⑤佐川町</v>
      </c>
      <c r="B232" t="s">
        <v>29</v>
      </c>
      <c r="C232">
        <v>12973.4</v>
      </c>
      <c r="D232" s="160">
        <v>268.64312065743655</v>
      </c>
      <c r="E232" s="160">
        <v>16.276104726403887</v>
      </c>
      <c r="F232" s="160">
        <v>0</v>
      </c>
      <c r="G232" s="160">
        <v>0.36827844551741773</v>
      </c>
      <c r="H232" s="160">
        <v>0.51524971686025245</v>
      </c>
      <c r="I232" s="160">
        <v>0.73869262244241785</v>
      </c>
      <c r="J232" s="160">
        <v>270.26534144225667</v>
      </c>
      <c r="K232" t="s">
        <v>41</v>
      </c>
      <c r="L232" t="s">
        <v>70</v>
      </c>
      <c r="M232" t="s">
        <v>96</v>
      </c>
      <c r="O232" s="183">
        <f t="shared" si="12"/>
        <v>270</v>
      </c>
      <c r="P232" s="183">
        <f t="shared" si="12"/>
        <v>20</v>
      </c>
      <c r="Q232" s="183">
        <f t="shared" si="12"/>
        <v>0</v>
      </c>
      <c r="R232" s="183" t="str">
        <f t="shared" si="12"/>
        <v>*</v>
      </c>
      <c r="S232" s="183" t="str">
        <f t="shared" si="12"/>
        <v>*</v>
      </c>
      <c r="T232" s="183" t="str">
        <f t="shared" si="12"/>
        <v>*</v>
      </c>
      <c r="U232" s="183">
        <f t="shared" si="11"/>
        <v>270</v>
      </c>
    </row>
    <row r="233" spans="1:21">
      <c r="A233" s="183" t="str">
        <f t="shared" si="10"/>
        <v>基本ケース⑤越知町</v>
      </c>
      <c r="B233" t="s">
        <v>30</v>
      </c>
      <c r="C233">
        <v>6192.65</v>
      </c>
      <c r="D233" s="160">
        <v>45.186597692772551</v>
      </c>
      <c r="E233" s="160">
        <v>3.7245710066205255</v>
      </c>
      <c r="F233" s="160">
        <v>0</v>
      </c>
      <c r="G233" s="160">
        <v>3.1555656337356373E-2</v>
      </c>
      <c r="H233" s="160">
        <v>5.1175557630127955</v>
      </c>
      <c r="I233" s="160">
        <v>0.15845023723226354</v>
      </c>
      <c r="J233" s="160">
        <v>50.494159349354966</v>
      </c>
      <c r="K233" t="s">
        <v>41</v>
      </c>
      <c r="L233" t="s">
        <v>70</v>
      </c>
      <c r="M233" t="s">
        <v>96</v>
      </c>
      <c r="O233" s="183">
        <f t="shared" si="12"/>
        <v>50</v>
      </c>
      <c r="P233" s="183" t="str">
        <f t="shared" si="12"/>
        <v>*</v>
      </c>
      <c r="Q233" s="183">
        <f t="shared" si="12"/>
        <v>0</v>
      </c>
      <c r="R233" s="183" t="str">
        <f t="shared" si="12"/>
        <v>*</v>
      </c>
      <c r="S233" s="183">
        <f t="shared" si="12"/>
        <v>10</v>
      </c>
      <c r="T233" s="183" t="str">
        <f t="shared" si="12"/>
        <v>*</v>
      </c>
      <c r="U233" s="183">
        <f t="shared" si="11"/>
        <v>50</v>
      </c>
    </row>
    <row r="234" spans="1:21">
      <c r="A234" s="183" t="str">
        <f t="shared" si="10"/>
        <v>基本ケース⑤檮原町</v>
      </c>
      <c r="B234" t="s">
        <v>31</v>
      </c>
      <c r="C234">
        <v>3984</v>
      </c>
      <c r="D234" s="160">
        <v>7.504689615437468</v>
      </c>
      <c r="E234" s="160">
        <v>1.2524104233459592</v>
      </c>
      <c r="F234" s="160">
        <v>0</v>
      </c>
      <c r="G234" s="160">
        <v>3.0126197360485253E-3</v>
      </c>
      <c r="H234" s="160">
        <v>5.2662231087744057E-3</v>
      </c>
      <c r="I234" s="160">
        <v>3.7543506265227032E-2</v>
      </c>
      <c r="J234" s="160">
        <v>7.5505119645475185</v>
      </c>
      <c r="K234" t="s">
        <v>41</v>
      </c>
      <c r="L234" t="s">
        <v>70</v>
      </c>
      <c r="M234" t="s">
        <v>96</v>
      </c>
      <c r="O234" s="183">
        <f t="shared" si="12"/>
        <v>10</v>
      </c>
      <c r="P234" s="183" t="str">
        <f t="shared" si="12"/>
        <v>*</v>
      </c>
      <c r="Q234" s="183">
        <f t="shared" si="12"/>
        <v>0</v>
      </c>
      <c r="R234" s="183" t="str">
        <f t="shared" si="12"/>
        <v>*</v>
      </c>
      <c r="S234" s="183" t="str">
        <f t="shared" si="12"/>
        <v>*</v>
      </c>
      <c r="T234" s="183" t="str">
        <f t="shared" si="12"/>
        <v>*</v>
      </c>
      <c r="U234" s="183">
        <f t="shared" si="11"/>
        <v>10</v>
      </c>
    </row>
    <row r="235" spans="1:21">
      <c r="A235" s="183" t="str">
        <f t="shared" si="10"/>
        <v>基本ケース⑤日高村</v>
      </c>
      <c r="B235" t="s">
        <v>32</v>
      </c>
      <c r="C235">
        <v>5197.3999999999996</v>
      </c>
      <c r="D235" s="160">
        <v>40.928932476549058</v>
      </c>
      <c r="E235" s="160">
        <v>3.0243496076776846</v>
      </c>
      <c r="F235" s="160">
        <v>0</v>
      </c>
      <c r="G235" s="160">
        <v>0.10838535055960664</v>
      </c>
      <c r="H235" s="160">
        <v>1.7898442692037168E-2</v>
      </c>
      <c r="I235" s="160">
        <v>0.10247272254023986</v>
      </c>
      <c r="J235" s="160">
        <v>41.157688992340944</v>
      </c>
      <c r="K235" t="s">
        <v>41</v>
      </c>
      <c r="L235" t="s">
        <v>70</v>
      </c>
      <c r="M235" t="s">
        <v>96</v>
      </c>
      <c r="O235" s="183">
        <f t="shared" si="12"/>
        <v>40</v>
      </c>
      <c r="P235" s="183" t="str">
        <f t="shared" si="12"/>
        <v>*</v>
      </c>
      <c r="Q235" s="183">
        <f t="shared" si="12"/>
        <v>0</v>
      </c>
      <c r="R235" s="183" t="str">
        <f t="shared" si="12"/>
        <v>*</v>
      </c>
      <c r="S235" s="183" t="str">
        <f t="shared" si="12"/>
        <v>*</v>
      </c>
      <c r="T235" s="183" t="str">
        <f t="shared" si="12"/>
        <v>*</v>
      </c>
      <c r="U235" s="183">
        <f t="shared" si="11"/>
        <v>40</v>
      </c>
    </row>
    <row r="236" spans="1:21">
      <c r="A236" s="183" t="str">
        <f t="shared" si="10"/>
        <v>基本ケース⑤津野町</v>
      </c>
      <c r="B236" t="s">
        <v>33</v>
      </c>
      <c r="C236">
        <v>5948.75</v>
      </c>
      <c r="D236" s="160">
        <v>72.877980110898321</v>
      </c>
      <c r="E236" s="160">
        <v>3.7992178960870997</v>
      </c>
      <c r="F236" s="160">
        <v>0</v>
      </c>
      <c r="G236" s="160">
        <v>0.216208313996019</v>
      </c>
      <c r="H236" s="160">
        <v>0.1922187943060093</v>
      </c>
      <c r="I236" s="160">
        <v>0.11570515692204564</v>
      </c>
      <c r="J236" s="160">
        <v>73.402112376122403</v>
      </c>
      <c r="K236" t="s">
        <v>41</v>
      </c>
      <c r="L236" t="s">
        <v>70</v>
      </c>
      <c r="M236" t="s">
        <v>96</v>
      </c>
      <c r="O236" s="183">
        <f t="shared" si="12"/>
        <v>70</v>
      </c>
      <c r="P236" s="183" t="str">
        <f t="shared" si="12"/>
        <v>*</v>
      </c>
      <c r="Q236" s="183">
        <f t="shared" si="12"/>
        <v>0</v>
      </c>
      <c r="R236" s="183" t="str">
        <f t="shared" si="12"/>
        <v>*</v>
      </c>
      <c r="S236" s="183" t="str">
        <f t="shared" si="12"/>
        <v>*</v>
      </c>
      <c r="T236" s="183" t="str">
        <f t="shared" si="12"/>
        <v>*</v>
      </c>
      <c r="U236" s="183">
        <f t="shared" si="11"/>
        <v>70</v>
      </c>
    </row>
    <row r="237" spans="1:21">
      <c r="A237" s="183" t="str">
        <f t="shared" si="10"/>
        <v>基本ケース⑤四万十町</v>
      </c>
      <c r="B237" t="s">
        <v>34</v>
      </c>
      <c r="C237">
        <v>18746.650000000001</v>
      </c>
      <c r="D237" s="160">
        <v>643.94412756329291</v>
      </c>
      <c r="E237" s="160">
        <v>35.775885312093038</v>
      </c>
      <c r="F237" s="160">
        <v>5.6504767773278957</v>
      </c>
      <c r="G237" s="160">
        <v>1.5015704068462006</v>
      </c>
      <c r="H237" s="160">
        <v>2.1949260592910447</v>
      </c>
      <c r="I237" s="160">
        <v>0.47749444534478691</v>
      </c>
      <c r="J237" s="160">
        <v>653.76859525210273</v>
      </c>
      <c r="K237" t="s">
        <v>41</v>
      </c>
      <c r="L237" t="s">
        <v>70</v>
      </c>
      <c r="M237" t="s">
        <v>96</v>
      </c>
      <c r="O237" s="183">
        <f t="shared" si="12"/>
        <v>640</v>
      </c>
      <c r="P237" s="183">
        <f t="shared" si="12"/>
        <v>40</v>
      </c>
      <c r="Q237" s="183">
        <f t="shared" si="12"/>
        <v>10</v>
      </c>
      <c r="R237" s="183" t="str">
        <f t="shared" si="12"/>
        <v>*</v>
      </c>
      <c r="S237" s="183" t="str">
        <f t="shared" si="12"/>
        <v>*</v>
      </c>
      <c r="T237" s="183" t="str">
        <f t="shared" si="12"/>
        <v>*</v>
      </c>
      <c r="U237" s="183">
        <f t="shared" si="11"/>
        <v>650</v>
      </c>
    </row>
    <row r="238" spans="1:21">
      <c r="A238" s="183" t="str">
        <f t="shared" si="10"/>
        <v>基本ケース⑤大月町</v>
      </c>
      <c r="B238" t="s">
        <v>35</v>
      </c>
      <c r="C238">
        <v>5516.5</v>
      </c>
      <c r="D238" s="160">
        <v>78.073244520124078</v>
      </c>
      <c r="E238" s="160">
        <v>4.3875687028697232</v>
      </c>
      <c r="F238" s="160">
        <v>13.093914602967807</v>
      </c>
      <c r="G238" s="160">
        <v>0.34978868675751529</v>
      </c>
      <c r="H238" s="160">
        <v>0.44176384741600583</v>
      </c>
      <c r="I238" s="160">
        <v>7.844995045728663E-2</v>
      </c>
      <c r="J238" s="160">
        <v>92.037161607722709</v>
      </c>
      <c r="K238" t="s">
        <v>41</v>
      </c>
      <c r="L238" t="s">
        <v>70</v>
      </c>
      <c r="M238" t="s">
        <v>96</v>
      </c>
      <c r="O238" s="183">
        <f t="shared" si="12"/>
        <v>80</v>
      </c>
      <c r="P238" s="183" t="str">
        <f t="shared" si="12"/>
        <v>*</v>
      </c>
      <c r="Q238" s="183">
        <f t="shared" si="12"/>
        <v>10</v>
      </c>
      <c r="R238" s="183" t="str">
        <f t="shared" si="12"/>
        <v>*</v>
      </c>
      <c r="S238" s="183" t="str">
        <f t="shared" si="12"/>
        <v>*</v>
      </c>
      <c r="T238" s="183" t="str">
        <f t="shared" si="12"/>
        <v>*</v>
      </c>
      <c r="U238" s="183">
        <f t="shared" si="11"/>
        <v>90</v>
      </c>
    </row>
    <row r="239" spans="1:21">
      <c r="A239" s="183" t="str">
        <f t="shared" si="10"/>
        <v>基本ケース⑤三原村</v>
      </c>
      <c r="B239" t="s">
        <v>36</v>
      </c>
      <c r="C239">
        <v>1597.8</v>
      </c>
      <c r="D239" s="160">
        <v>105.03651408155218</v>
      </c>
      <c r="E239" s="160">
        <v>4.22786435807354</v>
      </c>
      <c r="F239" s="160">
        <v>0</v>
      </c>
      <c r="G239" s="160">
        <v>0.55098819534500187</v>
      </c>
      <c r="H239" s="160">
        <v>0.13244137929661093</v>
      </c>
      <c r="I239" s="160">
        <v>5.0086307573701534E-2</v>
      </c>
      <c r="J239" s="160">
        <v>105.7700299637675</v>
      </c>
      <c r="K239" t="s">
        <v>41</v>
      </c>
      <c r="L239" t="s">
        <v>70</v>
      </c>
      <c r="M239" t="s">
        <v>96</v>
      </c>
      <c r="O239" s="183">
        <f t="shared" si="12"/>
        <v>110</v>
      </c>
      <c r="P239" s="183" t="str">
        <f t="shared" si="12"/>
        <v>*</v>
      </c>
      <c r="Q239" s="183">
        <f t="shared" si="12"/>
        <v>0</v>
      </c>
      <c r="R239" s="183" t="str">
        <f t="shared" si="12"/>
        <v>*</v>
      </c>
      <c r="S239" s="183" t="str">
        <f t="shared" si="12"/>
        <v>*</v>
      </c>
      <c r="T239" s="183" t="str">
        <f t="shared" si="12"/>
        <v>*</v>
      </c>
      <c r="U239" s="183">
        <f t="shared" si="11"/>
        <v>110</v>
      </c>
    </row>
    <row r="240" spans="1:21">
      <c r="A240" s="183" t="str">
        <f t="shared" si="10"/>
        <v>基本ケース⑤黒潮町</v>
      </c>
      <c r="B240" t="s">
        <v>37</v>
      </c>
      <c r="C240">
        <v>11552.849999999999</v>
      </c>
      <c r="D240" s="160">
        <v>848.4002025138999</v>
      </c>
      <c r="E240" s="160">
        <v>78.091658800185172</v>
      </c>
      <c r="F240" s="160">
        <v>106.57443363569013</v>
      </c>
      <c r="G240" s="160">
        <v>5.6335711050954913</v>
      </c>
      <c r="H240" s="160">
        <v>7.0719041827643263</v>
      </c>
      <c r="I240" s="160">
        <v>1.0283490882526356</v>
      </c>
      <c r="J240" s="160">
        <v>968.70846052570244</v>
      </c>
      <c r="K240" t="s">
        <v>41</v>
      </c>
      <c r="L240" t="s">
        <v>70</v>
      </c>
      <c r="M240" t="s">
        <v>96</v>
      </c>
      <c r="O240" s="183">
        <f t="shared" si="12"/>
        <v>850</v>
      </c>
      <c r="P240" s="183">
        <f t="shared" si="12"/>
        <v>80</v>
      </c>
      <c r="Q240" s="183">
        <f t="shared" si="12"/>
        <v>110</v>
      </c>
      <c r="R240" s="183">
        <f t="shared" si="12"/>
        <v>10</v>
      </c>
      <c r="S240" s="183">
        <f t="shared" si="12"/>
        <v>10</v>
      </c>
      <c r="T240" s="183" t="str">
        <f t="shared" si="12"/>
        <v>*</v>
      </c>
      <c r="U240" s="183">
        <f t="shared" si="11"/>
        <v>970</v>
      </c>
    </row>
    <row r="241" spans="1:21">
      <c r="A241" s="183" t="str">
        <f t="shared" si="10"/>
        <v>00合計</v>
      </c>
      <c r="B241" t="s">
        <v>84</v>
      </c>
      <c r="C241">
        <v>763820.94999999984</v>
      </c>
      <c r="D241" s="160">
        <v>19288.101607757057</v>
      </c>
      <c r="E241" s="160">
        <v>1917.5346761041164</v>
      </c>
      <c r="F241" s="160">
        <v>1689.921275313071</v>
      </c>
      <c r="G241" s="160">
        <v>62.399019482711765</v>
      </c>
      <c r="H241" s="160">
        <v>291.75421158136083</v>
      </c>
      <c r="I241" s="160">
        <v>85.273123644819236</v>
      </c>
      <c r="J241" s="160">
        <v>21417.449237779016</v>
      </c>
      <c r="K241">
        <v>0</v>
      </c>
      <c r="L241">
        <v>0</v>
      </c>
      <c r="M241">
        <v>0</v>
      </c>
      <c r="O241" s="183">
        <f t="shared" si="12"/>
        <v>19000</v>
      </c>
      <c r="P241" s="183">
        <f t="shared" si="12"/>
        <v>1900</v>
      </c>
      <c r="Q241" s="183">
        <f t="shared" si="12"/>
        <v>1700</v>
      </c>
      <c r="R241" s="183">
        <f t="shared" si="12"/>
        <v>60</v>
      </c>
      <c r="S241" s="183">
        <f t="shared" si="12"/>
        <v>290</v>
      </c>
      <c r="T241" s="183">
        <f t="shared" si="12"/>
        <v>90</v>
      </c>
      <c r="U241" s="183">
        <f t="shared" si="11"/>
        <v>21000</v>
      </c>
    </row>
    <row r="242" spans="1:21">
      <c r="A242" s="183" t="str">
        <f t="shared" si="10"/>
        <v/>
      </c>
      <c r="D242" s="160"/>
      <c r="E242" s="160"/>
      <c r="F242" s="160"/>
      <c r="G242" s="160"/>
      <c r="H242" s="160"/>
      <c r="I242" s="160"/>
      <c r="J242" s="160"/>
      <c r="O242" s="183">
        <f t="shared" si="12"/>
        <v>0</v>
      </c>
      <c r="P242" s="183">
        <f t="shared" si="12"/>
        <v>0</v>
      </c>
      <c r="Q242" s="183">
        <f t="shared" si="12"/>
        <v>0</v>
      </c>
      <c r="R242" s="183">
        <f t="shared" si="12"/>
        <v>0</v>
      </c>
      <c r="S242" s="183">
        <f t="shared" si="12"/>
        <v>0</v>
      </c>
      <c r="T242" s="183">
        <f t="shared" si="12"/>
        <v>0</v>
      </c>
      <c r="U242" s="183">
        <f t="shared" si="11"/>
        <v>0</v>
      </c>
    </row>
    <row r="243" spans="1:21">
      <c r="A243" s="183" t="str">
        <f t="shared" si="10"/>
        <v>基本ケース⑩高知市</v>
      </c>
      <c r="B243" t="s">
        <v>4</v>
      </c>
      <c r="C243">
        <v>343393</v>
      </c>
      <c r="D243" s="160">
        <v>5959.5900853123667</v>
      </c>
      <c r="E243" s="160">
        <v>982.94070517184605</v>
      </c>
      <c r="F243" s="160">
        <v>723.18199475604592</v>
      </c>
      <c r="G243" s="160">
        <v>14.110451673090243</v>
      </c>
      <c r="H243" s="160">
        <v>45.985981788655465</v>
      </c>
      <c r="I243" s="160">
        <v>3.2101060899027541E-2</v>
      </c>
      <c r="J243" s="160">
        <v>6742.9006145910571</v>
      </c>
      <c r="K243" t="s">
        <v>41</v>
      </c>
      <c r="L243" t="s">
        <v>71</v>
      </c>
      <c r="M243" t="s">
        <v>83</v>
      </c>
      <c r="O243" s="183">
        <f t="shared" si="12"/>
        <v>6000</v>
      </c>
      <c r="P243" s="183">
        <f t="shared" si="12"/>
        <v>980</v>
      </c>
      <c r="Q243" s="183">
        <f t="shared" si="12"/>
        <v>720</v>
      </c>
      <c r="R243" s="183">
        <f t="shared" si="12"/>
        <v>10</v>
      </c>
      <c r="S243" s="183">
        <f t="shared" si="12"/>
        <v>50</v>
      </c>
      <c r="T243" s="183" t="str">
        <f t="shared" si="12"/>
        <v>*</v>
      </c>
      <c r="U243" s="183">
        <f t="shared" si="11"/>
        <v>6700</v>
      </c>
    </row>
    <row r="244" spans="1:21">
      <c r="A244" s="183" t="str">
        <f t="shared" si="10"/>
        <v>基本ケース⑩室戸市</v>
      </c>
      <c r="B244" t="s">
        <v>5</v>
      </c>
      <c r="C244">
        <v>15210</v>
      </c>
      <c r="D244" s="160">
        <v>1244.5023113002642</v>
      </c>
      <c r="E244" s="160">
        <v>120.59687131983833</v>
      </c>
      <c r="F244" s="160">
        <v>240.61288265582726</v>
      </c>
      <c r="G244" s="160">
        <v>5.9902372957273755</v>
      </c>
      <c r="H244" s="160">
        <v>7.4703483725225635</v>
      </c>
      <c r="I244" s="160">
        <v>1.138214181056736E-3</v>
      </c>
      <c r="J244" s="160">
        <v>1498.5769178385224</v>
      </c>
      <c r="K244" t="s">
        <v>41</v>
      </c>
      <c r="L244" t="s">
        <v>71</v>
      </c>
      <c r="M244" t="s">
        <v>83</v>
      </c>
      <c r="O244" s="183">
        <f t="shared" si="12"/>
        <v>1200</v>
      </c>
      <c r="P244" s="183">
        <f t="shared" si="12"/>
        <v>120</v>
      </c>
      <c r="Q244" s="183">
        <f t="shared" si="12"/>
        <v>240</v>
      </c>
      <c r="R244" s="183">
        <f t="shared" si="12"/>
        <v>10</v>
      </c>
      <c r="S244" s="183">
        <f t="shared" si="12"/>
        <v>10</v>
      </c>
      <c r="T244" s="183" t="str">
        <f t="shared" si="12"/>
        <v>*</v>
      </c>
      <c r="U244" s="183">
        <f t="shared" si="11"/>
        <v>1500</v>
      </c>
    </row>
    <row r="245" spans="1:21">
      <c r="A245" s="183" t="str">
        <f t="shared" si="10"/>
        <v>基本ケース⑩安芸市</v>
      </c>
      <c r="B245" t="s">
        <v>6</v>
      </c>
      <c r="C245">
        <v>19547</v>
      </c>
      <c r="D245" s="160">
        <v>1491.9784545507844</v>
      </c>
      <c r="E245" s="160">
        <v>246.62003305657788</v>
      </c>
      <c r="F245" s="160">
        <v>41.684237841755227</v>
      </c>
      <c r="G245" s="160">
        <v>4.2599491036330353</v>
      </c>
      <c r="H245" s="160">
        <v>14.238191806502583</v>
      </c>
      <c r="I245" s="160">
        <v>1.6965047223516693E-3</v>
      </c>
      <c r="J245" s="160">
        <v>1552.1625298073975</v>
      </c>
      <c r="K245" t="s">
        <v>41</v>
      </c>
      <c r="L245" t="s">
        <v>71</v>
      </c>
      <c r="M245" t="s">
        <v>83</v>
      </c>
      <c r="O245" s="183">
        <f t="shared" si="12"/>
        <v>1500</v>
      </c>
      <c r="P245" s="183">
        <f t="shared" si="12"/>
        <v>250</v>
      </c>
      <c r="Q245" s="183">
        <f t="shared" si="12"/>
        <v>40</v>
      </c>
      <c r="R245" s="183" t="str">
        <f t="shared" si="12"/>
        <v>*</v>
      </c>
      <c r="S245" s="183">
        <f t="shared" si="12"/>
        <v>10</v>
      </c>
      <c r="T245" s="183" t="str">
        <f t="shared" si="12"/>
        <v>*</v>
      </c>
      <c r="U245" s="183">
        <f t="shared" si="11"/>
        <v>1600</v>
      </c>
    </row>
    <row r="246" spans="1:21">
      <c r="A246" s="183" t="str">
        <f t="shared" si="10"/>
        <v>基本ケース⑩南国市</v>
      </c>
      <c r="B246" t="s">
        <v>7</v>
      </c>
      <c r="C246">
        <v>49472</v>
      </c>
      <c r="D246" s="160">
        <v>1388.7211968453223</v>
      </c>
      <c r="E246" s="160">
        <v>116.81320621211069</v>
      </c>
      <c r="F246" s="160">
        <v>140.95280598667392</v>
      </c>
      <c r="G246" s="160">
        <v>0.45797349613948052</v>
      </c>
      <c r="H246" s="160">
        <v>2.3996996488348565</v>
      </c>
      <c r="I246" s="160">
        <v>3.9740026585741873E-3</v>
      </c>
      <c r="J246" s="160">
        <v>1532.5356499796292</v>
      </c>
      <c r="K246" t="s">
        <v>41</v>
      </c>
      <c r="L246" t="s">
        <v>71</v>
      </c>
      <c r="M246" t="s">
        <v>83</v>
      </c>
      <c r="O246" s="183">
        <f t="shared" si="12"/>
        <v>1400</v>
      </c>
      <c r="P246" s="183">
        <f t="shared" si="12"/>
        <v>120</v>
      </c>
      <c r="Q246" s="183">
        <f t="shared" si="12"/>
        <v>140</v>
      </c>
      <c r="R246" s="183" t="str">
        <f t="shared" si="12"/>
        <v>*</v>
      </c>
      <c r="S246" s="183" t="str">
        <f t="shared" si="12"/>
        <v>*</v>
      </c>
      <c r="T246" s="183" t="str">
        <f t="shared" si="12"/>
        <v>*</v>
      </c>
      <c r="U246" s="183">
        <f t="shared" si="11"/>
        <v>1500</v>
      </c>
    </row>
    <row r="247" spans="1:21">
      <c r="A247" s="183" t="str">
        <f t="shared" si="10"/>
        <v>基本ケース⑩土佐市</v>
      </c>
      <c r="B247" t="s">
        <v>8</v>
      </c>
      <c r="C247">
        <v>28686</v>
      </c>
      <c r="D247" s="160">
        <v>764.84032907924336</v>
      </c>
      <c r="E247" s="160">
        <v>90.392479552201479</v>
      </c>
      <c r="F247" s="160">
        <v>231.21712748130071</v>
      </c>
      <c r="G247" s="160">
        <v>3.0470496801797782</v>
      </c>
      <c r="H247" s="160">
        <v>2.1024574791321369</v>
      </c>
      <c r="I247" s="160">
        <v>1.6274064660559164E-3</v>
      </c>
      <c r="J247" s="160">
        <v>1001.2085911263219</v>
      </c>
      <c r="K247" t="s">
        <v>41</v>
      </c>
      <c r="L247" t="s">
        <v>71</v>
      </c>
      <c r="M247" t="s">
        <v>83</v>
      </c>
      <c r="O247" s="183">
        <f t="shared" si="12"/>
        <v>760</v>
      </c>
      <c r="P247" s="183">
        <f t="shared" si="12"/>
        <v>90</v>
      </c>
      <c r="Q247" s="183">
        <f t="shared" si="12"/>
        <v>230</v>
      </c>
      <c r="R247" s="183" t="str">
        <f t="shared" si="12"/>
        <v>*</v>
      </c>
      <c r="S247" s="183" t="str">
        <f t="shared" si="12"/>
        <v>*</v>
      </c>
      <c r="T247" s="183" t="str">
        <f t="shared" si="12"/>
        <v>*</v>
      </c>
      <c r="U247" s="183">
        <f t="shared" si="11"/>
        <v>1000</v>
      </c>
    </row>
    <row r="248" spans="1:21">
      <c r="A248" s="183" t="str">
        <f t="shared" si="10"/>
        <v>基本ケース⑩須崎市</v>
      </c>
      <c r="B248" t="s">
        <v>9</v>
      </c>
      <c r="C248">
        <v>24698</v>
      </c>
      <c r="D248" s="160">
        <v>637.26919571943245</v>
      </c>
      <c r="E248" s="160">
        <v>66.356872478561755</v>
      </c>
      <c r="F248" s="160">
        <v>213.89124977883787</v>
      </c>
      <c r="G248" s="160">
        <v>4.0143001876140598</v>
      </c>
      <c r="H248" s="160">
        <v>6.9465535273937054</v>
      </c>
      <c r="I248" s="160">
        <v>8.3760287994478415E-4</v>
      </c>
      <c r="J248" s="160">
        <v>862.12213681615799</v>
      </c>
      <c r="K248" t="s">
        <v>41</v>
      </c>
      <c r="L248" t="s">
        <v>71</v>
      </c>
      <c r="M248" t="s">
        <v>83</v>
      </c>
      <c r="O248" s="183">
        <f t="shared" si="12"/>
        <v>640</v>
      </c>
      <c r="P248" s="183">
        <f t="shared" si="12"/>
        <v>70</v>
      </c>
      <c r="Q248" s="183">
        <f t="shared" si="12"/>
        <v>210</v>
      </c>
      <c r="R248" s="183" t="str">
        <f t="shared" si="12"/>
        <v>*</v>
      </c>
      <c r="S248" s="183">
        <f t="shared" si="12"/>
        <v>10</v>
      </c>
      <c r="T248" s="183" t="str">
        <f t="shared" si="12"/>
        <v>*</v>
      </c>
      <c r="U248" s="183">
        <f t="shared" si="11"/>
        <v>860</v>
      </c>
    </row>
    <row r="249" spans="1:21">
      <c r="A249" s="183" t="str">
        <f t="shared" si="10"/>
        <v>基本ケース⑩宿毛市</v>
      </c>
      <c r="B249" t="s">
        <v>10</v>
      </c>
      <c r="C249">
        <v>22610</v>
      </c>
      <c r="D249" s="160">
        <v>289.02381769368623</v>
      </c>
      <c r="E249" s="160">
        <v>27.368448860487252</v>
      </c>
      <c r="F249" s="160">
        <v>150.25835428060111</v>
      </c>
      <c r="G249" s="160">
        <v>0.75267457468186794</v>
      </c>
      <c r="H249" s="160">
        <v>2.5551053831809689</v>
      </c>
      <c r="I249" s="160">
        <v>6.1457545998813744E-4</v>
      </c>
      <c r="J249" s="160">
        <v>442.59056650761011</v>
      </c>
      <c r="K249" t="s">
        <v>41</v>
      </c>
      <c r="L249" t="s">
        <v>71</v>
      </c>
      <c r="M249" t="s">
        <v>83</v>
      </c>
      <c r="O249" s="183">
        <f t="shared" si="12"/>
        <v>290</v>
      </c>
      <c r="P249" s="183">
        <f t="shared" si="12"/>
        <v>30</v>
      </c>
      <c r="Q249" s="183">
        <f t="shared" si="12"/>
        <v>150</v>
      </c>
      <c r="R249" s="183" t="str">
        <f t="shared" si="12"/>
        <v>*</v>
      </c>
      <c r="S249" s="183" t="str">
        <f t="shared" si="12"/>
        <v>*</v>
      </c>
      <c r="T249" s="183" t="str">
        <f t="shared" si="12"/>
        <v>*</v>
      </c>
      <c r="U249" s="183">
        <f t="shared" si="11"/>
        <v>440</v>
      </c>
    </row>
    <row r="250" spans="1:21">
      <c r="A250" s="183" t="str">
        <f t="shared" si="10"/>
        <v>基本ケース⑩土佐清水市</v>
      </c>
      <c r="B250" t="s">
        <v>11</v>
      </c>
      <c r="C250">
        <v>16029</v>
      </c>
      <c r="D250" s="160">
        <v>1065.753798642538</v>
      </c>
      <c r="E250" s="160">
        <v>118.86667960656202</v>
      </c>
      <c r="F250" s="160">
        <v>94.42520046070797</v>
      </c>
      <c r="G250" s="160">
        <v>6.674269608295659</v>
      </c>
      <c r="H250" s="160">
        <v>6.1177775366166527</v>
      </c>
      <c r="I250" s="160">
        <v>9.3737305891046074E-4</v>
      </c>
      <c r="J250" s="160">
        <v>1172.9719836212171</v>
      </c>
      <c r="K250" t="s">
        <v>41</v>
      </c>
      <c r="L250" t="s">
        <v>71</v>
      </c>
      <c r="M250" t="s">
        <v>83</v>
      </c>
      <c r="O250" s="183">
        <f t="shared" si="12"/>
        <v>1100</v>
      </c>
      <c r="P250" s="183">
        <f t="shared" si="12"/>
        <v>120</v>
      </c>
      <c r="Q250" s="183">
        <f t="shared" si="12"/>
        <v>90</v>
      </c>
      <c r="R250" s="183">
        <f t="shared" si="12"/>
        <v>10</v>
      </c>
      <c r="S250" s="183">
        <f t="shared" si="12"/>
        <v>10</v>
      </c>
      <c r="T250" s="183" t="str">
        <f t="shared" si="12"/>
        <v>*</v>
      </c>
      <c r="U250" s="183">
        <f t="shared" si="11"/>
        <v>1200</v>
      </c>
    </row>
    <row r="251" spans="1:21">
      <c r="A251" s="183" t="str">
        <f t="shared" si="10"/>
        <v>基本ケース⑩四万十市</v>
      </c>
      <c r="B251" t="s">
        <v>12</v>
      </c>
      <c r="C251">
        <v>35933</v>
      </c>
      <c r="D251" s="160">
        <v>1277.1590031272251</v>
      </c>
      <c r="E251" s="160">
        <v>128.3412936422001</v>
      </c>
      <c r="F251" s="160">
        <v>147.23726022576142</v>
      </c>
      <c r="G251" s="160">
        <v>8.039313483929968</v>
      </c>
      <c r="H251" s="160">
        <v>3.3710985123002435</v>
      </c>
      <c r="I251" s="160">
        <v>1.0288472166544726E-3</v>
      </c>
      <c r="J251" s="160">
        <v>1435.8077041964336</v>
      </c>
      <c r="K251" t="s">
        <v>41</v>
      </c>
      <c r="L251" t="s">
        <v>71</v>
      </c>
      <c r="M251" t="s">
        <v>83</v>
      </c>
      <c r="O251" s="183">
        <f t="shared" si="12"/>
        <v>1300</v>
      </c>
      <c r="P251" s="183">
        <f t="shared" si="12"/>
        <v>130</v>
      </c>
      <c r="Q251" s="183">
        <f t="shared" si="12"/>
        <v>150</v>
      </c>
      <c r="R251" s="183">
        <f t="shared" si="12"/>
        <v>10</v>
      </c>
      <c r="S251" s="183" t="str">
        <f t="shared" si="12"/>
        <v>*</v>
      </c>
      <c r="T251" s="183" t="str">
        <f t="shared" si="12"/>
        <v>*</v>
      </c>
      <c r="U251" s="183">
        <f t="shared" si="11"/>
        <v>1400</v>
      </c>
    </row>
    <row r="252" spans="1:21">
      <c r="A252" s="183" t="str">
        <f t="shared" si="10"/>
        <v>基本ケース⑩香南市</v>
      </c>
      <c r="B252" t="s">
        <v>13</v>
      </c>
      <c r="C252">
        <v>33830</v>
      </c>
      <c r="D252" s="160">
        <v>1214.7231294985872</v>
      </c>
      <c r="E252" s="160">
        <v>139.37362963226664</v>
      </c>
      <c r="F252" s="160">
        <v>116.62050550229858</v>
      </c>
      <c r="G252" s="160">
        <v>1.1166819516665023</v>
      </c>
      <c r="H252" s="160">
        <v>1.856591528711607</v>
      </c>
      <c r="I252" s="160">
        <v>2.395332185469945E-3</v>
      </c>
      <c r="J252" s="160">
        <v>1334.3193038134493</v>
      </c>
      <c r="K252" t="s">
        <v>41</v>
      </c>
      <c r="L252" t="s">
        <v>71</v>
      </c>
      <c r="M252" t="s">
        <v>83</v>
      </c>
      <c r="O252" s="183">
        <f t="shared" si="12"/>
        <v>1200</v>
      </c>
      <c r="P252" s="183">
        <f t="shared" si="12"/>
        <v>140</v>
      </c>
      <c r="Q252" s="183">
        <f t="shared" si="12"/>
        <v>120</v>
      </c>
      <c r="R252" s="183" t="str">
        <f t="shared" si="12"/>
        <v>*</v>
      </c>
      <c r="S252" s="183" t="str">
        <f t="shared" si="12"/>
        <v>*</v>
      </c>
      <c r="T252" s="183" t="str">
        <f t="shared" si="12"/>
        <v>*</v>
      </c>
      <c r="U252" s="183">
        <f t="shared" si="11"/>
        <v>1300</v>
      </c>
    </row>
    <row r="253" spans="1:21">
      <c r="A253" s="183" t="str">
        <f t="shared" si="10"/>
        <v>基本ケース⑩香美市</v>
      </c>
      <c r="B253" t="s">
        <v>14</v>
      </c>
      <c r="C253">
        <v>28766</v>
      </c>
      <c r="D253" s="160">
        <v>1079.5155535220047</v>
      </c>
      <c r="E253" s="160">
        <v>79.665036381334872</v>
      </c>
      <c r="F253" s="160">
        <v>0</v>
      </c>
      <c r="G253" s="160">
        <v>1.721100537979702</v>
      </c>
      <c r="H253" s="160">
        <v>7.2594433784194674</v>
      </c>
      <c r="I253" s="160">
        <v>1.3434105401856991E-3</v>
      </c>
      <c r="J253" s="160">
        <v>1088.4974408489441</v>
      </c>
      <c r="K253" t="s">
        <v>41</v>
      </c>
      <c r="L253" t="s">
        <v>71</v>
      </c>
      <c r="M253" t="s">
        <v>83</v>
      </c>
      <c r="O253" s="183">
        <f t="shared" si="12"/>
        <v>1100</v>
      </c>
      <c r="P253" s="183">
        <f t="shared" si="12"/>
        <v>80</v>
      </c>
      <c r="Q253" s="183">
        <f t="shared" si="12"/>
        <v>0</v>
      </c>
      <c r="R253" s="183" t="str">
        <f t="shared" si="12"/>
        <v>*</v>
      </c>
      <c r="S253" s="183">
        <f t="shared" si="12"/>
        <v>10</v>
      </c>
      <c r="T253" s="183" t="str">
        <f t="shared" si="12"/>
        <v>*</v>
      </c>
      <c r="U253" s="183">
        <f t="shared" si="11"/>
        <v>1100</v>
      </c>
    </row>
    <row r="254" spans="1:21">
      <c r="A254" s="183" t="str">
        <f t="shared" si="10"/>
        <v>基本ケース⑩東洋町</v>
      </c>
      <c r="B254" t="s">
        <v>15</v>
      </c>
      <c r="C254">
        <v>2947</v>
      </c>
      <c r="D254" s="160">
        <v>132.37747756040204</v>
      </c>
      <c r="E254" s="160">
        <v>6.2355725666377726</v>
      </c>
      <c r="F254" s="160">
        <v>39.475100112090217</v>
      </c>
      <c r="G254" s="160">
        <v>0.52790801947005872</v>
      </c>
      <c r="H254" s="160">
        <v>1.7527922626845283</v>
      </c>
      <c r="I254" s="160">
        <v>1.3333279776995557E-4</v>
      </c>
      <c r="J254" s="160">
        <v>174.1334112874446</v>
      </c>
      <c r="K254" t="s">
        <v>41</v>
      </c>
      <c r="L254" t="s">
        <v>71</v>
      </c>
      <c r="M254" t="s">
        <v>83</v>
      </c>
      <c r="O254" s="183">
        <f t="shared" si="12"/>
        <v>130</v>
      </c>
      <c r="P254" s="183">
        <f t="shared" si="12"/>
        <v>10</v>
      </c>
      <c r="Q254" s="183">
        <f t="shared" si="12"/>
        <v>40</v>
      </c>
      <c r="R254" s="183" t="str">
        <f t="shared" si="12"/>
        <v>*</v>
      </c>
      <c r="S254" s="183" t="str">
        <f t="shared" si="12"/>
        <v>*</v>
      </c>
      <c r="T254" s="183" t="str">
        <f t="shared" si="12"/>
        <v>*</v>
      </c>
      <c r="U254" s="183">
        <f t="shared" si="11"/>
        <v>170</v>
      </c>
    </row>
    <row r="255" spans="1:21">
      <c r="A255" s="183" t="str">
        <f t="shared" si="10"/>
        <v>基本ケース⑩奈半利町</v>
      </c>
      <c r="B255" t="s">
        <v>16</v>
      </c>
      <c r="C255">
        <v>3542</v>
      </c>
      <c r="D255" s="160">
        <v>364.79843913638206</v>
      </c>
      <c r="E255" s="160">
        <v>92.056633164739154</v>
      </c>
      <c r="F255" s="160">
        <v>0.85184360340956888</v>
      </c>
      <c r="G255" s="160">
        <v>1.9427158860033109</v>
      </c>
      <c r="H255" s="160">
        <v>4.1673733482991855</v>
      </c>
      <c r="I255" s="160">
        <v>5.7300251707272955E-4</v>
      </c>
      <c r="J255" s="160">
        <v>371.7609449766112</v>
      </c>
      <c r="K255" t="s">
        <v>41</v>
      </c>
      <c r="L255" t="s">
        <v>71</v>
      </c>
      <c r="M255" t="s">
        <v>83</v>
      </c>
      <c r="O255" s="183">
        <f t="shared" si="12"/>
        <v>360</v>
      </c>
      <c r="P255" s="183">
        <f t="shared" si="12"/>
        <v>90</v>
      </c>
      <c r="Q255" s="183" t="str">
        <f t="shared" si="12"/>
        <v>*</v>
      </c>
      <c r="R255" s="183" t="str">
        <f t="shared" si="12"/>
        <v>*</v>
      </c>
      <c r="S255" s="183" t="str">
        <f t="shared" si="12"/>
        <v>*</v>
      </c>
      <c r="T255" s="183" t="str">
        <f t="shared" si="12"/>
        <v>*</v>
      </c>
      <c r="U255" s="183">
        <f t="shared" si="11"/>
        <v>370</v>
      </c>
    </row>
    <row r="256" spans="1:21">
      <c r="A256" s="183" t="str">
        <f t="shared" si="10"/>
        <v>基本ケース⑩田野町</v>
      </c>
      <c r="B256" t="s">
        <v>17</v>
      </c>
      <c r="C256">
        <v>2932</v>
      </c>
      <c r="D256" s="160">
        <v>428.90442522654729</v>
      </c>
      <c r="E256" s="160">
        <v>87.159628945282662</v>
      </c>
      <c r="F256" s="160">
        <v>0.25156669750790506</v>
      </c>
      <c r="G256" s="160">
        <v>0.78701142052128548</v>
      </c>
      <c r="H256" s="160">
        <v>7.963269310998335</v>
      </c>
      <c r="I256" s="160">
        <v>1.6973982481430236E-3</v>
      </c>
      <c r="J256" s="160">
        <v>437.90797005382296</v>
      </c>
      <c r="K256" t="s">
        <v>41</v>
      </c>
      <c r="L256" t="s">
        <v>71</v>
      </c>
      <c r="M256" t="s">
        <v>83</v>
      </c>
      <c r="O256" s="183">
        <f t="shared" si="12"/>
        <v>430</v>
      </c>
      <c r="P256" s="183">
        <f t="shared" si="12"/>
        <v>90</v>
      </c>
      <c r="Q256" s="183" t="str">
        <f t="shared" si="12"/>
        <v>*</v>
      </c>
      <c r="R256" s="183" t="str">
        <f t="shared" si="12"/>
        <v>*</v>
      </c>
      <c r="S256" s="183">
        <f t="shared" si="12"/>
        <v>10</v>
      </c>
      <c r="T256" s="183" t="str">
        <f t="shared" si="12"/>
        <v>*</v>
      </c>
      <c r="U256" s="183">
        <f t="shared" si="11"/>
        <v>440</v>
      </c>
    </row>
    <row r="257" spans="1:21">
      <c r="A257" s="183" t="str">
        <f t="shared" si="10"/>
        <v>基本ケース⑩安田町</v>
      </c>
      <c r="B257" t="s">
        <v>18</v>
      </c>
      <c r="C257">
        <v>2970</v>
      </c>
      <c r="D257" s="160">
        <v>358.15700672858316</v>
      </c>
      <c r="E257" s="160">
        <v>59.476225870626479</v>
      </c>
      <c r="F257" s="160">
        <v>23.487839702351469</v>
      </c>
      <c r="G257" s="160">
        <v>4.1775286659439557</v>
      </c>
      <c r="H257" s="160">
        <v>1.9809498323478516</v>
      </c>
      <c r="I257" s="160">
        <v>3.5210036593039736E-4</v>
      </c>
      <c r="J257" s="160">
        <v>387.80367702959239</v>
      </c>
      <c r="K257" t="s">
        <v>41</v>
      </c>
      <c r="L257" t="s">
        <v>71</v>
      </c>
      <c r="M257" t="s">
        <v>83</v>
      </c>
      <c r="O257" s="183">
        <f t="shared" si="12"/>
        <v>360</v>
      </c>
      <c r="P257" s="183">
        <f t="shared" si="12"/>
        <v>60</v>
      </c>
      <c r="Q257" s="183">
        <f t="shared" si="12"/>
        <v>20</v>
      </c>
      <c r="R257" s="183" t="str">
        <f t="shared" si="12"/>
        <v>*</v>
      </c>
      <c r="S257" s="183" t="str">
        <f t="shared" si="12"/>
        <v>*</v>
      </c>
      <c r="T257" s="183" t="str">
        <f t="shared" si="12"/>
        <v>*</v>
      </c>
      <c r="U257" s="183">
        <f t="shared" si="11"/>
        <v>390</v>
      </c>
    </row>
    <row r="258" spans="1:21">
      <c r="A258" s="183" t="str">
        <f t="shared" si="10"/>
        <v>基本ケース⑩北川村</v>
      </c>
      <c r="B258" t="s">
        <v>19</v>
      </c>
      <c r="C258">
        <v>1367</v>
      </c>
      <c r="D258" s="160">
        <v>160.18439722667941</v>
      </c>
      <c r="E258" s="160">
        <v>17.788842410188934</v>
      </c>
      <c r="F258" s="160">
        <v>0</v>
      </c>
      <c r="G258" s="160">
        <v>1.6714053839529706</v>
      </c>
      <c r="H258" s="160">
        <v>0.25488706642550918</v>
      </c>
      <c r="I258" s="160">
        <v>4.6671889334393238E-5</v>
      </c>
      <c r="J258" s="160">
        <v>162.1107363489472</v>
      </c>
      <c r="K258" t="s">
        <v>41</v>
      </c>
      <c r="L258" t="s">
        <v>71</v>
      </c>
      <c r="M258" t="s">
        <v>83</v>
      </c>
      <c r="O258" s="183">
        <f t="shared" si="12"/>
        <v>160</v>
      </c>
      <c r="P258" s="183">
        <f t="shared" si="12"/>
        <v>20</v>
      </c>
      <c r="Q258" s="183">
        <f t="shared" si="12"/>
        <v>0</v>
      </c>
      <c r="R258" s="183" t="str">
        <f t="shared" si="12"/>
        <v>*</v>
      </c>
      <c r="S258" s="183" t="str">
        <f t="shared" si="12"/>
        <v>*</v>
      </c>
      <c r="T258" s="183" t="str">
        <f t="shared" si="12"/>
        <v>*</v>
      </c>
      <c r="U258" s="183">
        <f t="shared" si="11"/>
        <v>160</v>
      </c>
    </row>
    <row r="259" spans="1:21">
      <c r="A259" s="183" t="str">
        <f t="shared" si="10"/>
        <v>基本ケース⑩馬路村</v>
      </c>
      <c r="B259" t="s">
        <v>20</v>
      </c>
      <c r="C259">
        <v>1013</v>
      </c>
      <c r="D259" s="160">
        <v>53.249124304872311</v>
      </c>
      <c r="E259" s="160">
        <v>3.6063371880534345</v>
      </c>
      <c r="F259" s="160">
        <v>0</v>
      </c>
      <c r="G259" s="160">
        <v>0.54872145026638797</v>
      </c>
      <c r="H259" s="160">
        <v>0.49744698952440897</v>
      </c>
      <c r="I259" s="160">
        <v>4.4553293296536436E-5</v>
      </c>
      <c r="J259" s="160">
        <v>54.295337297956401</v>
      </c>
      <c r="K259" t="s">
        <v>41</v>
      </c>
      <c r="L259" t="s">
        <v>71</v>
      </c>
      <c r="M259" t="s">
        <v>83</v>
      </c>
      <c r="O259" s="183">
        <f t="shared" si="12"/>
        <v>50</v>
      </c>
      <c r="P259" s="183" t="str">
        <f t="shared" si="12"/>
        <v>*</v>
      </c>
      <c r="Q259" s="183">
        <f t="shared" si="12"/>
        <v>0</v>
      </c>
      <c r="R259" s="183" t="str">
        <f t="shared" si="12"/>
        <v>*</v>
      </c>
      <c r="S259" s="183" t="str">
        <f t="shared" si="12"/>
        <v>*</v>
      </c>
      <c r="T259" s="183" t="str">
        <f t="shared" si="12"/>
        <v>*</v>
      </c>
      <c r="U259" s="183">
        <f t="shared" si="11"/>
        <v>50</v>
      </c>
    </row>
    <row r="260" spans="1:21">
      <c r="A260" s="183" t="str">
        <f t="shared" ref="A260:A323" si="13">K260&amp;L260&amp;B260</f>
        <v>基本ケース⑩芸西村</v>
      </c>
      <c r="B260" t="s">
        <v>21</v>
      </c>
      <c r="C260">
        <v>4048</v>
      </c>
      <c r="D260" s="160">
        <v>157.59598530307244</v>
      </c>
      <c r="E260" s="160">
        <v>31.120650652166706</v>
      </c>
      <c r="F260" s="160">
        <v>15.147790316755447</v>
      </c>
      <c r="G260" s="160">
        <v>0.29731015780322834</v>
      </c>
      <c r="H260" s="160">
        <v>0.77522230162650196</v>
      </c>
      <c r="I260" s="160">
        <v>3.0167803462125768E-4</v>
      </c>
      <c r="J260" s="160">
        <v>173.81660975729224</v>
      </c>
      <c r="K260" t="s">
        <v>41</v>
      </c>
      <c r="L260" t="s">
        <v>71</v>
      </c>
      <c r="M260" t="s">
        <v>83</v>
      </c>
      <c r="O260" s="183">
        <f t="shared" si="12"/>
        <v>160</v>
      </c>
      <c r="P260" s="183">
        <f t="shared" si="12"/>
        <v>30</v>
      </c>
      <c r="Q260" s="183">
        <f t="shared" si="12"/>
        <v>20</v>
      </c>
      <c r="R260" s="183" t="str">
        <f t="shared" si="12"/>
        <v>*</v>
      </c>
      <c r="S260" s="183" t="str">
        <f t="shared" si="12"/>
        <v>*</v>
      </c>
      <c r="T260" s="183" t="str">
        <f t="shared" si="12"/>
        <v>*</v>
      </c>
      <c r="U260" s="183">
        <f t="shared" si="11"/>
        <v>170</v>
      </c>
    </row>
    <row r="261" spans="1:21">
      <c r="A261" s="183" t="str">
        <f t="shared" si="13"/>
        <v>基本ケース⑩本山町</v>
      </c>
      <c r="B261" t="s">
        <v>22</v>
      </c>
      <c r="C261">
        <v>4103</v>
      </c>
      <c r="D261" s="160">
        <v>5.3849698105753534</v>
      </c>
      <c r="E261" s="160">
        <v>1.4267392217453918</v>
      </c>
      <c r="F261" s="160">
        <v>0</v>
      </c>
      <c r="G261" s="160">
        <v>1.6162132488035192E-44</v>
      </c>
      <c r="H261" s="160">
        <v>1.7990987399641905E-3</v>
      </c>
      <c r="I261" s="160">
        <v>7.0451401744792862E-5</v>
      </c>
      <c r="J261" s="160">
        <v>5.3868393607170617</v>
      </c>
      <c r="K261" t="s">
        <v>41</v>
      </c>
      <c r="L261" t="s">
        <v>71</v>
      </c>
      <c r="M261" t="s">
        <v>83</v>
      </c>
      <c r="O261" s="183">
        <f t="shared" si="12"/>
        <v>10</v>
      </c>
      <c r="P261" s="183" t="str">
        <f t="shared" si="12"/>
        <v>*</v>
      </c>
      <c r="Q261" s="183">
        <f t="shared" si="12"/>
        <v>0</v>
      </c>
      <c r="R261" s="183" t="str">
        <f t="shared" ref="R261:U324" si="14">IF(G261&gt;10000,ROUND(G261,-3),IF(G261&gt;1000,ROUND(G261,-2),IF(G261&gt;=5,IF(G261&lt;10,ROUND(G261,-1),ROUND(G261,-1)),IF(G261=0,0,"*"))))</f>
        <v>*</v>
      </c>
      <c r="S261" s="183" t="str">
        <f t="shared" si="14"/>
        <v>*</v>
      </c>
      <c r="T261" s="183" t="str">
        <f t="shared" si="14"/>
        <v>*</v>
      </c>
      <c r="U261" s="183">
        <f t="shared" si="11"/>
        <v>10</v>
      </c>
    </row>
    <row r="262" spans="1:21">
      <c r="A262" s="183" t="str">
        <f t="shared" si="13"/>
        <v>基本ケース⑩大豊町</v>
      </c>
      <c r="B262" t="s">
        <v>23</v>
      </c>
      <c r="C262">
        <v>4719</v>
      </c>
      <c r="D262" s="160">
        <v>126.76170278355049</v>
      </c>
      <c r="E262" s="160">
        <v>3.7367103552609775</v>
      </c>
      <c r="F262" s="160">
        <v>0</v>
      </c>
      <c r="G262" s="160">
        <v>0.25467468300781276</v>
      </c>
      <c r="H262" s="160">
        <v>4.4067386233705957E-2</v>
      </c>
      <c r="I262" s="160">
        <v>6.6877385393786508E-5</v>
      </c>
      <c r="J262" s="160">
        <v>127.0605117301774</v>
      </c>
      <c r="K262" t="s">
        <v>41</v>
      </c>
      <c r="L262" t="s">
        <v>71</v>
      </c>
      <c r="M262" t="s">
        <v>83</v>
      </c>
      <c r="O262" s="183">
        <f t="shared" ref="O262:U325" si="15">IF(D262&gt;10000,ROUND(D262,-3),IF(D262&gt;1000,ROUND(D262,-2),IF(D262&gt;=5,IF(D262&lt;10,ROUND(D262,-1),ROUND(D262,-1)),IF(D262=0,0,"*"))))</f>
        <v>130</v>
      </c>
      <c r="P262" s="183" t="str">
        <f t="shared" si="15"/>
        <v>*</v>
      </c>
      <c r="Q262" s="183">
        <f t="shared" si="15"/>
        <v>0</v>
      </c>
      <c r="R262" s="183" t="str">
        <f t="shared" si="14"/>
        <v>*</v>
      </c>
      <c r="S262" s="183" t="str">
        <f t="shared" si="14"/>
        <v>*</v>
      </c>
      <c r="T262" s="183" t="str">
        <f t="shared" si="14"/>
        <v>*</v>
      </c>
      <c r="U262" s="183">
        <f t="shared" si="11"/>
        <v>130</v>
      </c>
    </row>
    <row r="263" spans="1:21">
      <c r="A263" s="183" t="str">
        <f t="shared" si="13"/>
        <v>基本ケース⑩土佐町</v>
      </c>
      <c r="B263" t="s">
        <v>24</v>
      </c>
      <c r="C263">
        <v>4358</v>
      </c>
      <c r="D263" s="160">
        <v>1.4280408822714945</v>
      </c>
      <c r="E263" s="160">
        <v>1.2565906990860956</v>
      </c>
      <c r="F263" s="160">
        <v>0</v>
      </c>
      <c r="G263" s="160">
        <v>1.5795092493161202E-31</v>
      </c>
      <c r="H263" s="160">
        <v>1.3116244251990105E-3</v>
      </c>
      <c r="I263" s="160">
        <v>3.2367351960932916E-5</v>
      </c>
      <c r="J263" s="160">
        <v>1.4293848740486543</v>
      </c>
      <c r="K263" t="s">
        <v>41</v>
      </c>
      <c r="L263" t="s">
        <v>71</v>
      </c>
      <c r="M263" t="s">
        <v>83</v>
      </c>
      <c r="O263" s="183" t="str">
        <f t="shared" si="15"/>
        <v>*</v>
      </c>
      <c r="P263" s="183" t="str">
        <f t="shared" si="15"/>
        <v>*</v>
      </c>
      <c r="Q263" s="183">
        <f t="shared" si="15"/>
        <v>0</v>
      </c>
      <c r="R263" s="183" t="str">
        <f t="shared" si="14"/>
        <v>*</v>
      </c>
      <c r="S263" s="183" t="str">
        <f t="shared" si="14"/>
        <v>*</v>
      </c>
      <c r="T263" s="183" t="str">
        <f t="shared" si="14"/>
        <v>*</v>
      </c>
      <c r="U263" s="183" t="str">
        <f t="shared" si="11"/>
        <v>*</v>
      </c>
    </row>
    <row r="264" spans="1:21">
      <c r="A264" s="183" t="str">
        <f t="shared" si="13"/>
        <v>基本ケース⑩大川村</v>
      </c>
      <c r="B264" t="s">
        <v>25</v>
      </c>
      <c r="C264">
        <v>411</v>
      </c>
      <c r="D264" s="160">
        <v>0.51281900614592357</v>
      </c>
      <c r="E264" s="160">
        <v>0.1430404626044241</v>
      </c>
      <c r="F264" s="160">
        <v>0</v>
      </c>
      <c r="G264" s="160">
        <v>0</v>
      </c>
      <c r="H264" s="160">
        <v>1.9409932442346586E-4</v>
      </c>
      <c r="I264" s="160">
        <v>8.2651430606875108E-7</v>
      </c>
      <c r="J264" s="160">
        <v>0.51301393198465317</v>
      </c>
      <c r="K264" t="s">
        <v>41</v>
      </c>
      <c r="L264" t="s">
        <v>71</v>
      </c>
      <c r="M264" t="s">
        <v>83</v>
      </c>
      <c r="O264" s="183" t="str">
        <f t="shared" si="15"/>
        <v>*</v>
      </c>
      <c r="P264" s="183" t="str">
        <f t="shared" si="15"/>
        <v>*</v>
      </c>
      <c r="Q264" s="183">
        <f t="shared" si="15"/>
        <v>0</v>
      </c>
      <c r="R264" s="183">
        <f t="shared" si="14"/>
        <v>0</v>
      </c>
      <c r="S264" s="183" t="str">
        <f t="shared" si="14"/>
        <v>*</v>
      </c>
      <c r="T264" s="183" t="str">
        <f t="shared" si="14"/>
        <v>*</v>
      </c>
      <c r="U264" s="183" t="str">
        <f t="shared" si="11"/>
        <v>*</v>
      </c>
    </row>
    <row r="265" spans="1:21">
      <c r="A265" s="183" t="str">
        <f t="shared" si="13"/>
        <v>基本ケース⑩いの町</v>
      </c>
      <c r="B265" t="s">
        <v>26</v>
      </c>
      <c r="C265">
        <v>25062</v>
      </c>
      <c r="D265" s="160">
        <v>300.89618172557306</v>
      </c>
      <c r="E265" s="160">
        <v>27.423429360479389</v>
      </c>
      <c r="F265" s="160">
        <v>0</v>
      </c>
      <c r="G265" s="160">
        <v>1.4172450270323516</v>
      </c>
      <c r="H265" s="160">
        <v>1.0847327929141521</v>
      </c>
      <c r="I265" s="160">
        <v>4.4309920349095745E-4</v>
      </c>
      <c r="J265" s="160">
        <v>303.3986026447231</v>
      </c>
      <c r="K265" t="s">
        <v>41</v>
      </c>
      <c r="L265" t="s">
        <v>71</v>
      </c>
      <c r="M265" t="s">
        <v>83</v>
      </c>
      <c r="O265" s="183">
        <f t="shared" si="15"/>
        <v>300</v>
      </c>
      <c r="P265" s="183">
        <f t="shared" si="15"/>
        <v>30</v>
      </c>
      <c r="Q265" s="183">
        <f t="shared" si="15"/>
        <v>0</v>
      </c>
      <c r="R265" s="183" t="str">
        <f t="shared" si="14"/>
        <v>*</v>
      </c>
      <c r="S265" s="183" t="str">
        <f t="shared" si="14"/>
        <v>*</v>
      </c>
      <c r="T265" s="183" t="str">
        <f t="shared" si="14"/>
        <v>*</v>
      </c>
      <c r="U265" s="183">
        <f t="shared" si="11"/>
        <v>300</v>
      </c>
    </row>
    <row r="266" spans="1:21">
      <c r="A266" s="183" t="str">
        <f t="shared" si="13"/>
        <v>基本ケース⑩仁淀川町</v>
      </c>
      <c r="B266" t="s">
        <v>27</v>
      </c>
      <c r="C266">
        <v>6500</v>
      </c>
      <c r="D266" s="160">
        <v>11.382985677853346</v>
      </c>
      <c r="E266" s="160">
        <v>2.5078375327300133</v>
      </c>
      <c r="F266" s="160">
        <v>0</v>
      </c>
      <c r="G266" s="160">
        <v>2.8385681784464183E-3</v>
      </c>
      <c r="H266" s="160">
        <v>2.4401217961881241E-3</v>
      </c>
      <c r="I266" s="160">
        <v>5.53009524821068E-5</v>
      </c>
      <c r="J266" s="160">
        <v>11.388319668780463</v>
      </c>
      <c r="K266" t="s">
        <v>41</v>
      </c>
      <c r="L266" t="s">
        <v>71</v>
      </c>
      <c r="M266" t="s">
        <v>83</v>
      </c>
      <c r="O266" s="183">
        <f t="shared" si="15"/>
        <v>10</v>
      </c>
      <c r="P266" s="183" t="str">
        <f t="shared" si="15"/>
        <v>*</v>
      </c>
      <c r="Q266" s="183">
        <f t="shared" si="15"/>
        <v>0</v>
      </c>
      <c r="R266" s="183" t="str">
        <f t="shared" si="14"/>
        <v>*</v>
      </c>
      <c r="S266" s="183" t="str">
        <f t="shared" si="14"/>
        <v>*</v>
      </c>
      <c r="T266" s="183" t="str">
        <f t="shared" si="14"/>
        <v>*</v>
      </c>
      <c r="U266" s="183">
        <f t="shared" si="11"/>
        <v>10</v>
      </c>
    </row>
    <row r="267" spans="1:21">
      <c r="A267" s="183" t="str">
        <f t="shared" si="13"/>
        <v>基本ケース⑩中土佐町</v>
      </c>
      <c r="B267" t="s">
        <v>28</v>
      </c>
      <c r="C267">
        <v>7584</v>
      </c>
      <c r="D267" s="160">
        <v>287.71717076379571</v>
      </c>
      <c r="E267" s="160">
        <v>20.157655633826277</v>
      </c>
      <c r="F267" s="160">
        <v>86.568501635592895</v>
      </c>
      <c r="G267" s="160">
        <v>0.51148688762923444</v>
      </c>
      <c r="H267" s="160">
        <v>3.2821402520906551</v>
      </c>
      <c r="I267" s="160">
        <v>1.9797224343277807E-4</v>
      </c>
      <c r="J267" s="160">
        <v>378.07949751135192</v>
      </c>
      <c r="K267" t="s">
        <v>41</v>
      </c>
      <c r="L267" t="s">
        <v>71</v>
      </c>
      <c r="M267" t="s">
        <v>83</v>
      </c>
      <c r="O267" s="183">
        <f t="shared" si="15"/>
        <v>290</v>
      </c>
      <c r="P267" s="183">
        <f t="shared" si="15"/>
        <v>20</v>
      </c>
      <c r="Q267" s="183">
        <f t="shared" si="15"/>
        <v>90</v>
      </c>
      <c r="R267" s="183" t="str">
        <f t="shared" si="14"/>
        <v>*</v>
      </c>
      <c r="S267" s="183" t="str">
        <f t="shared" si="14"/>
        <v>*</v>
      </c>
      <c r="T267" s="183" t="str">
        <f t="shared" si="14"/>
        <v>*</v>
      </c>
      <c r="U267" s="183">
        <f t="shared" si="11"/>
        <v>380</v>
      </c>
    </row>
    <row r="268" spans="1:21">
      <c r="A268" s="183" t="str">
        <f t="shared" si="13"/>
        <v>基本ケース⑩佐川町</v>
      </c>
      <c r="B268" t="s">
        <v>29</v>
      </c>
      <c r="C268">
        <v>13951</v>
      </c>
      <c r="D268" s="160">
        <v>337.25167783401196</v>
      </c>
      <c r="E268" s="160">
        <v>23.073630791574658</v>
      </c>
      <c r="F268" s="160">
        <v>0</v>
      </c>
      <c r="G268" s="160">
        <v>0.45809498845531982</v>
      </c>
      <c r="H268" s="160">
        <v>0.74440500439122415</v>
      </c>
      <c r="I268" s="160">
        <v>7.6449532258788437E-4</v>
      </c>
      <c r="J268" s="160">
        <v>338.45494232218113</v>
      </c>
      <c r="K268" t="s">
        <v>41</v>
      </c>
      <c r="L268" t="s">
        <v>71</v>
      </c>
      <c r="M268" t="s">
        <v>83</v>
      </c>
      <c r="O268" s="183">
        <f t="shared" si="15"/>
        <v>340</v>
      </c>
      <c r="P268" s="183">
        <f t="shared" si="15"/>
        <v>20</v>
      </c>
      <c r="Q268" s="183">
        <f t="shared" si="15"/>
        <v>0</v>
      </c>
      <c r="R268" s="183" t="str">
        <f t="shared" si="14"/>
        <v>*</v>
      </c>
      <c r="S268" s="183" t="str">
        <f t="shared" si="14"/>
        <v>*</v>
      </c>
      <c r="T268" s="183" t="str">
        <f t="shared" si="14"/>
        <v>*</v>
      </c>
      <c r="U268" s="183">
        <f t="shared" si="11"/>
        <v>340</v>
      </c>
    </row>
    <row r="269" spans="1:21">
      <c r="A269" s="183" t="str">
        <f t="shared" si="13"/>
        <v>基本ケース⑩越知町</v>
      </c>
      <c r="B269" t="s">
        <v>30</v>
      </c>
      <c r="C269">
        <v>6374</v>
      </c>
      <c r="D269" s="160">
        <v>57.000357654364805</v>
      </c>
      <c r="E269" s="160">
        <v>4.9009366729325521</v>
      </c>
      <c r="F269" s="160">
        <v>0</v>
      </c>
      <c r="G269" s="160">
        <v>3.7795281577333625E-2</v>
      </c>
      <c r="H269" s="160">
        <v>5.7962195048447259E-3</v>
      </c>
      <c r="I269" s="160">
        <v>1.5295017909054481E-4</v>
      </c>
      <c r="J269" s="160">
        <v>57.044102105626074</v>
      </c>
      <c r="K269" t="s">
        <v>41</v>
      </c>
      <c r="L269" t="s">
        <v>71</v>
      </c>
      <c r="M269" t="s">
        <v>83</v>
      </c>
      <c r="O269" s="183">
        <f t="shared" si="15"/>
        <v>60</v>
      </c>
      <c r="P269" s="183" t="str">
        <f t="shared" si="15"/>
        <v>*</v>
      </c>
      <c r="Q269" s="183">
        <f t="shared" si="15"/>
        <v>0</v>
      </c>
      <c r="R269" s="183" t="str">
        <f t="shared" si="14"/>
        <v>*</v>
      </c>
      <c r="S269" s="183" t="str">
        <f t="shared" si="14"/>
        <v>*</v>
      </c>
      <c r="T269" s="183" t="str">
        <f t="shared" si="14"/>
        <v>*</v>
      </c>
      <c r="U269" s="183">
        <f t="shared" si="11"/>
        <v>60</v>
      </c>
    </row>
    <row r="270" spans="1:21">
      <c r="A270" s="183" t="str">
        <f t="shared" si="13"/>
        <v>基本ケース⑩檮原町</v>
      </c>
      <c r="B270" t="s">
        <v>31</v>
      </c>
      <c r="C270">
        <v>3984</v>
      </c>
      <c r="D270" s="160">
        <v>9.0374915920190997</v>
      </c>
      <c r="E270" s="160">
        <v>1.7250510598773168</v>
      </c>
      <c r="F270" s="160">
        <v>0</v>
      </c>
      <c r="G270" s="160">
        <v>3.2863720655268293E-3</v>
      </c>
      <c r="H270" s="160">
        <v>1.675012236391357E-3</v>
      </c>
      <c r="I270" s="160">
        <v>3.6275116169736138E-5</v>
      </c>
      <c r="J270" s="160">
        <v>9.0424892514371873</v>
      </c>
      <c r="K270" t="s">
        <v>41</v>
      </c>
      <c r="L270" t="s">
        <v>71</v>
      </c>
      <c r="M270" t="s">
        <v>83</v>
      </c>
      <c r="O270" s="183">
        <f t="shared" si="15"/>
        <v>10</v>
      </c>
      <c r="P270" s="183" t="str">
        <f t="shared" si="15"/>
        <v>*</v>
      </c>
      <c r="Q270" s="183">
        <f t="shared" si="15"/>
        <v>0</v>
      </c>
      <c r="R270" s="183" t="str">
        <f t="shared" si="14"/>
        <v>*</v>
      </c>
      <c r="S270" s="183" t="str">
        <f t="shared" si="14"/>
        <v>*</v>
      </c>
      <c r="T270" s="183" t="str">
        <f t="shared" si="14"/>
        <v>*</v>
      </c>
      <c r="U270" s="183">
        <f t="shared" si="11"/>
        <v>10</v>
      </c>
    </row>
    <row r="271" spans="1:21">
      <c r="A271" s="183" t="str">
        <f t="shared" si="13"/>
        <v>基本ケース⑩日高村</v>
      </c>
      <c r="B271" t="s">
        <v>32</v>
      </c>
      <c r="C271">
        <v>5447</v>
      </c>
      <c r="D271" s="160">
        <v>52.716930635251053</v>
      </c>
      <c r="E271" s="160">
        <v>4.3149390199016473</v>
      </c>
      <c r="F271" s="160">
        <v>0</v>
      </c>
      <c r="G271" s="160">
        <v>0.13286491347718707</v>
      </c>
      <c r="H271" s="160">
        <v>7.6558545948110512E-3</v>
      </c>
      <c r="I271" s="160">
        <v>9.8888816015071533E-5</v>
      </c>
      <c r="J271" s="160">
        <v>52.857550292139059</v>
      </c>
      <c r="K271" t="s">
        <v>41</v>
      </c>
      <c r="L271" t="s">
        <v>71</v>
      </c>
      <c r="M271" t="s">
        <v>83</v>
      </c>
      <c r="O271" s="183">
        <f t="shared" si="15"/>
        <v>50</v>
      </c>
      <c r="P271" s="183" t="str">
        <f t="shared" si="15"/>
        <v>*</v>
      </c>
      <c r="Q271" s="183">
        <f t="shared" si="15"/>
        <v>0</v>
      </c>
      <c r="R271" s="183" t="str">
        <f t="shared" si="14"/>
        <v>*</v>
      </c>
      <c r="S271" s="183" t="str">
        <f t="shared" si="14"/>
        <v>*</v>
      </c>
      <c r="T271" s="183" t="str">
        <f t="shared" si="14"/>
        <v>*</v>
      </c>
      <c r="U271" s="183">
        <f t="shared" si="11"/>
        <v>50</v>
      </c>
    </row>
    <row r="272" spans="1:21">
      <c r="A272" s="183" t="str">
        <f t="shared" si="13"/>
        <v>基本ケース⑩津野町</v>
      </c>
      <c r="B272" t="s">
        <v>33</v>
      </c>
      <c r="C272">
        <v>6407</v>
      </c>
      <c r="D272" s="160">
        <v>91.74585895815089</v>
      </c>
      <c r="E272" s="160">
        <v>5.5040657868286162</v>
      </c>
      <c r="F272" s="160">
        <v>0</v>
      </c>
      <c r="G272" s="160">
        <v>0.24043985358673131</v>
      </c>
      <c r="H272" s="160">
        <v>0.11855537033770311</v>
      </c>
      <c r="I272" s="160">
        <v>1.2357191668426452E-4</v>
      </c>
      <c r="J272" s="160">
        <v>92.104977753992017</v>
      </c>
      <c r="K272" t="s">
        <v>41</v>
      </c>
      <c r="L272" t="s">
        <v>71</v>
      </c>
      <c r="M272" t="s">
        <v>83</v>
      </c>
      <c r="O272" s="183">
        <f t="shared" si="15"/>
        <v>90</v>
      </c>
      <c r="P272" s="183">
        <f t="shared" si="15"/>
        <v>10</v>
      </c>
      <c r="Q272" s="183">
        <f t="shared" si="15"/>
        <v>0</v>
      </c>
      <c r="R272" s="183" t="str">
        <f t="shared" si="14"/>
        <v>*</v>
      </c>
      <c r="S272" s="183" t="str">
        <f t="shared" si="14"/>
        <v>*</v>
      </c>
      <c r="T272" s="183" t="str">
        <f t="shared" si="14"/>
        <v>*</v>
      </c>
      <c r="U272" s="183">
        <f t="shared" si="11"/>
        <v>90</v>
      </c>
    </row>
    <row r="273" spans="1:21">
      <c r="A273" s="183" t="str">
        <f t="shared" si="13"/>
        <v>基本ケース⑩四万十町</v>
      </c>
      <c r="B273" t="s">
        <v>34</v>
      </c>
      <c r="C273">
        <v>18733</v>
      </c>
      <c r="D273" s="160">
        <v>766.77259690003405</v>
      </c>
      <c r="E273" s="160">
        <v>46.278375706377943</v>
      </c>
      <c r="F273" s="160">
        <v>22.412061474723071</v>
      </c>
      <c r="G273" s="160">
        <v>1.7867172397567184</v>
      </c>
      <c r="H273" s="160">
        <v>0.81381321568984988</v>
      </c>
      <c r="I273" s="160">
        <v>4.1606504388401342E-4</v>
      </c>
      <c r="J273" s="160">
        <v>791.7856048952475</v>
      </c>
      <c r="K273" t="s">
        <v>41</v>
      </c>
      <c r="L273" t="s">
        <v>71</v>
      </c>
      <c r="M273" t="s">
        <v>83</v>
      </c>
      <c r="O273" s="183">
        <f t="shared" si="15"/>
        <v>770</v>
      </c>
      <c r="P273" s="183">
        <f t="shared" si="15"/>
        <v>50</v>
      </c>
      <c r="Q273" s="183">
        <f t="shared" si="15"/>
        <v>20</v>
      </c>
      <c r="R273" s="183" t="str">
        <f t="shared" si="14"/>
        <v>*</v>
      </c>
      <c r="S273" s="183" t="str">
        <f t="shared" si="14"/>
        <v>*</v>
      </c>
      <c r="T273" s="183" t="str">
        <f t="shared" si="14"/>
        <v>*</v>
      </c>
      <c r="U273" s="183">
        <f t="shared" si="11"/>
        <v>790</v>
      </c>
    </row>
    <row r="274" spans="1:21">
      <c r="A274" s="183" t="str">
        <f t="shared" si="13"/>
        <v>基本ケース⑩大月町</v>
      </c>
      <c r="B274" t="s">
        <v>35</v>
      </c>
      <c r="C274">
        <v>5783</v>
      </c>
      <c r="D274" s="160">
        <v>94.808475429293892</v>
      </c>
      <c r="E274" s="160">
        <v>6.0546240427995013</v>
      </c>
      <c r="F274" s="160">
        <v>26.311514621273155</v>
      </c>
      <c r="G274" s="160">
        <v>0.41514812801889606</v>
      </c>
      <c r="H274" s="160">
        <v>0.59287414463053167</v>
      </c>
      <c r="I274" s="160">
        <v>7.5423002710576229E-5</v>
      </c>
      <c r="J274" s="160">
        <v>122.12808774621919</v>
      </c>
      <c r="K274" t="s">
        <v>41</v>
      </c>
      <c r="L274" t="s">
        <v>71</v>
      </c>
      <c r="M274" t="s">
        <v>83</v>
      </c>
      <c r="O274" s="183">
        <f t="shared" si="15"/>
        <v>90</v>
      </c>
      <c r="P274" s="183">
        <f t="shared" si="15"/>
        <v>10</v>
      </c>
      <c r="Q274" s="183">
        <f t="shared" si="15"/>
        <v>30</v>
      </c>
      <c r="R274" s="183" t="str">
        <f t="shared" si="14"/>
        <v>*</v>
      </c>
      <c r="S274" s="183" t="str">
        <f t="shared" si="14"/>
        <v>*</v>
      </c>
      <c r="T274" s="183" t="str">
        <f t="shared" si="14"/>
        <v>*</v>
      </c>
      <c r="U274" s="183">
        <f t="shared" si="11"/>
        <v>120</v>
      </c>
    </row>
    <row r="275" spans="1:21">
      <c r="A275" s="183" t="str">
        <f t="shared" si="13"/>
        <v>基本ケース⑩三原村</v>
      </c>
      <c r="B275" t="s">
        <v>36</v>
      </c>
      <c r="C275">
        <v>1681</v>
      </c>
      <c r="D275" s="160">
        <v>124.86658346900498</v>
      </c>
      <c r="E275" s="160">
        <v>6.0308527908108864</v>
      </c>
      <c r="F275" s="160">
        <v>0</v>
      </c>
      <c r="G275" s="160">
        <v>0.63684020156345922</v>
      </c>
      <c r="H275" s="160">
        <v>9.0103788073670796E-2</v>
      </c>
      <c r="I275" s="160">
        <v>5.4716698898485908E-5</v>
      </c>
      <c r="J275" s="160">
        <v>125.59358217534101</v>
      </c>
      <c r="K275" t="s">
        <v>41</v>
      </c>
      <c r="L275" t="s">
        <v>71</v>
      </c>
      <c r="M275" t="s">
        <v>83</v>
      </c>
      <c r="O275" s="183">
        <f t="shared" si="15"/>
        <v>120</v>
      </c>
      <c r="P275" s="183">
        <f t="shared" si="15"/>
        <v>10</v>
      </c>
      <c r="Q275" s="183">
        <f t="shared" si="15"/>
        <v>0</v>
      </c>
      <c r="R275" s="183" t="str">
        <f t="shared" si="14"/>
        <v>*</v>
      </c>
      <c r="S275" s="183" t="str">
        <f t="shared" si="14"/>
        <v>*</v>
      </c>
      <c r="T275" s="183" t="str">
        <f t="shared" si="14"/>
        <v>*</v>
      </c>
      <c r="U275" s="183">
        <f t="shared" si="11"/>
        <v>130</v>
      </c>
    </row>
    <row r="276" spans="1:21">
      <c r="A276" s="183" t="str">
        <f t="shared" si="13"/>
        <v>基本ケース⑩黒潮町</v>
      </c>
      <c r="B276" t="s">
        <v>37</v>
      </c>
      <c r="C276">
        <v>12366</v>
      </c>
      <c r="D276" s="160">
        <v>1058.2725906700102</v>
      </c>
      <c r="E276" s="160">
        <v>113.05739648999075</v>
      </c>
      <c r="F276" s="160">
        <v>102.07306118143666</v>
      </c>
      <c r="G276" s="160">
        <v>6.492605660098433</v>
      </c>
      <c r="H276" s="160">
        <v>4.3453697142363801</v>
      </c>
      <c r="I276" s="160">
        <v>1.1001937464198226E-3</v>
      </c>
      <c r="J276" s="160">
        <v>1171.1847274195281</v>
      </c>
      <c r="K276" t="s">
        <v>41</v>
      </c>
      <c r="L276" t="s">
        <v>71</v>
      </c>
      <c r="M276" t="s">
        <v>83</v>
      </c>
      <c r="O276" s="183">
        <f t="shared" si="15"/>
        <v>1100</v>
      </c>
      <c r="P276" s="183">
        <f t="shared" si="15"/>
        <v>110</v>
      </c>
      <c r="Q276" s="183">
        <f t="shared" si="15"/>
        <v>100</v>
      </c>
      <c r="R276" s="183">
        <f t="shared" si="14"/>
        <v>10</v>
      </c>
      <c r="S276" s="183" t="str">
        <f t="shared" si="14"/>
        <v>*</v>
      </c>
      <c r="T276" s="183" t="str">
        <f t="shared" si="14"/>
        <v>*</v>
      </c>
      <c r="U276" s="183">
        <f t="shared" si="11"/>
        <v>1200</v>
      </c>
    </row>
    <row r="277" spans="1:21">
      <c r="A277" s="183" t="str">
        <f t="shared" si="13"/>
        <v>基本ケース⑩合計</v>
      </c>
      <c r="B277" t="s">
        <v>84</v>
      </c>
      <c r="C277">
        <v>764456</v>
      </c>
      <c r="D277" s="160">
        <v>21394.900164569899</v>
      </c>
      <c r="E277" s="160">
        <v>2682.3710223385087</v>
      </c>
      <c r="F277" s="160">
        <v>2416.6608983149499</v>
      </c>
      <c r="G277" s="160">
        <v>72.526640381346311</v>
      </c>
      <c r="H277" s="160">
        <v>128.83212377339623</v>
      </c>
      <c r="I277" s="160">
        <v>5.4532542309659648E-2</v>
      </c>
      <c r="J277" s="160">
        <v>24012.974359581902</v>
      </c>
      <c r="K277" t="s">
        <v>41</v>
      </c>
      <c r="L277" t="s">
        <v>71</v>
      </c>
      <c r="M277" t="s">
        <v>83</v>
      </c>
      <c r="O277" s="183">
        <f t="shared" si="15"/>
        <v>21000</v>
      </c>
      <c r="P277" s="183">
        <f t="shared" si="15"/>
        <v>2700</v>
      </c>
      <c r="Q277" s="183">
        <f t="shared" si="15"/>
        <v>2400</v>
      </c>
      <c r="R277" s="183">
        <f t="shared" si="14"/>
        <v>70</v>
      </c>
      <c r="S277" s="183">
        <f t="shared" si="14"/>
        <v>130</v>
      </c>
      <c r="T277" s="183" t="str">
        <f t="shared" si="14"/>
        <v>*</v>
      </c>
      <c r="U277" s="183">
        <f t="shared" si="11"/>
        <v>24000</v>
      </c>
    </row>
    <row r="278" spans="1:21">
      <c r="A278" s="183" t="str">
        <f t="shared" si="13"/>
        <v>基本ケース⑩0</v>
      </c>
      <c r="B278">
        <v>0</v>
      </c>
      <c r="C278">
        <v>0</v>
      </c>
      <c r="D278" s="160">
        <v>0</v>
      </c>
      <c r="E278" s="160">
        <v>0</v>
      </c>
      <c r="F278" s="160">
        <v>0</v>
      </c>
      <c r="G278" s="160">
        <v>0</v>
      </c>
      <c r="H278" s="160">
        <v>0</v>
      </c>
      <c r="I278" s="160">
        <v>0</v>
      </c>
      <c r="J278" s="160">
        <v>0</v>
      </c>
      <c r="K278" t="s">
        <v>41</v>
      </c>
      <c r="L278" t="s">
        <v>71</v>
      </c>
      <c r="M278">
        <v>0</v>
      </c>
      <c r="O278" s="183">
        <f t="shared" si="15"/>
        <v>0</v>
      </c>
      <c r="P278" s="183">
        <f t="shared" si="15"/>
        <v>0</v>
      </c>
      <c r="Q278" s="183">
        <f t="shared" si="15"/>
        <v>0</v>
      </c>
      <c r="R278" s="183">
        <f t="shared" si="14"/>
        <v>0</v>
      </c>
      <c r="S278" s="183">
        <f t="shared" si="14"/>
        <v>0</v>
      </c>
      <c r="T278" s="183">
        <f t="shared" si="14"/>
        <v>0</v>
      </c>
      <c r="U278" s="183">
        <f t="shared" si="11"/>
        <v>0</v>
      </c>
    </row>
    <row r="279" spans="1:21">
      <c r="A279" s="183" t="str">
        <f t="shared" si="13"/>
        <v>基本ケース⑩負傷者数</v>
      </c>
      <c r="B279" t="s">
        <v>114</v>
      </c>
      <c r="C279">
        <v>0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t="s">
        <v>41</v>
      </c>
      <c r="L279" t="s">
        <v>71</v>
      </c>
      <c r="M279">
        <v>0</v>
      </c>
      <c r="O279" s="183">
        <f t="shared" si="15"/>
        <v>0</v>
      </c>
      <c r="P279" s="183">
        <f t="shared" si="15"/>
        <v>0</v>
      </c>
      <c r="Q279" s="183">
        <f t="shared" si="15"/>
        <v>0</v>
      </c>
      <c r="R279" s="183">
        <f t="shared" si="14"/>
        <v>0</v>
      </c>
      <c r="S279" s="183">
        <f t="shared" si="14"/>
        <v>0</v>
      </c>
      <c r="T279" s="183">
        <f t="shared" si="14"/>
        <v>0</v>
      </c>
      <c r="U279" s="183">
        <f t="shared" si="11"/>
        <v>0</v>
      </c>
    </row>
    <row r="280" spans="1:21">
      <c r="A280" s="183" t="str">
        <f t="shared" si="13"/>
        <v>基本ケース⑩地震動：基本ケース、津波ケース⑩、夏12時、早期避難率20%</v>
      </c>
      <c r="B280" t="s">
        <v>99</v>
      </c>
      <c r="C280">
        <v>0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  <c r="J280" s="160">
        <v>0</v>
      </c>
      <c r="K280" t="s">
        <v>41</v>
      </c>
      <c r="L280" t="s">
        <v>71</v>
      </c>
      <c r="M280">
        <v>0</v>
      </c>
      <c r="O280" s="183">
        <f t="shared" si="15"/>
        <v>0</v>
      </c>
      <c r="P280" s="183">
        <f t="shared" si="15"/>
        <v>0</v>
      </c>
      <c r="Q280" s="183">
        <f t="shared" si="15"/>
        <v>0</v>
      </c>
      <c r="R280" s="183">
        <f t="shared" si="14"/>
        <v>0</v>
      </c>
      <c r="S280" s="183">
        <f t="shared" si="14"/>
        <v>0</v>
      </c>
      <c r="T280" s="183">
        <f t="shared" si="14"/>
        <v>0</v>
      </c>
      <c r="U280" s="183">
        <f t="shared" si="11"/>
        <v>0</v>
      </c>
    </row>
    <row r="281" spans="1:21">
      <c r="A281" s="183" t="str">
        <f t="shared" si="13"/>
        <v>基本ケース⑩市町村名</v>
      </c>
      <c r="B281" t="s">
        <v>86</v>
      </c>
      <c r="C281" t="s">
        <v>87</v>
      </c>
      <c r="D281" s="160" t="s">
        <v>88</v>
      </c>
      <c r="E281" s="160">
        <v>0</v>
      </c>
      <c r="F281" s="160" t="s">
        <v>89</v>
      </c>
      <c r="G281" s="160" t="s">
        <v>90</v>
      </c>
      <c r="H281" s="160" t="s">
        <v>91</v>
      </c>
      <c r="I281" s="160" t="s">
        <v>92</v>
      </c>
      <c r="J281" s="160" t="s">
        <v>84</v>
      </c>
      <c r="K281" t="s">
        <v>41</v>
      </c>
      <c r="L281" t="s">
        <v>71</v>
      </c>
      <c r="M281">
        <v>0</v>
      </c>
      <c r="O281" s="183" t="e">
        <f t="shared" si="15"/>
        <v>#VALUE!</v>
      </c>
      <c r="P281" s="183">
        <f t="shared" si="15"/>
        <v>0</v>
      </c>
      <c r="Q281" s="183" t="e">
        <f t="shared" si="15"/>
        <v>#VALUE!</v>
      </c>
      <c r="R281" s="183" t="e">
        <f t="shared" si="14"/>
        <v>#VALUE!</v>
      </c>
      <c r="S281" s="183" t="e">
        <f t="shared" si="14"/>
        <v>#VALUE!</v>
      </c>
      <c r="T281" s="183" t="e">
        <f t="shared" si="14"/>
        <v>#VALUE!</v>
      </c>
      <c r="U281" s="183" t="e">
        <f t="shared" si="14"/>
        <v>#VALUE!</v>
      </c>
    </row>
    <row r="282" spans="1:21">
      <c r="A282" s="183" t="str">
        <f t="shared" si="13"/>
        <v>基本ケース⑩0</v>
      </c>
      <c r="B282">
        <v>0</v>
      </c>
      <c r="C282">
        <v>0</v>
      </c>
      <c r="D282" s="160">
        <v>0</v>
      </c>
      <c r="E282" s="160" t="s">
        <v>93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t="s">
        <v>41</v>
      </c>
      <c r="L282" t="s">
        <v>71</v>
      </c>
      <c r="M282">
        <v>0</v>
      </c>
      <c r="O282" s="183">
        <f t="shared" si="15"/>
        <v>0</v>
      </c>
      <c r="P282" s="183" t="e">
        <f t="shared" si="15"/>
        <v>#VALUE!</v>
      </c>
      <c r="Q282" s="183">
        <f t="shared" si="15"/>
        <v>0</v>
      </c>
      <c r="R282" s="183">
        <f t="shared" si="14"/>
        <v>0</v>
      </c>
      <c r="S282" s="183">
        <f t="shared" si="14"/>
        <v>0</v>
      </c>
      <c r="T282" s="183">
        <f t="shared" si="14"/>
        <v>0</v>
      </c>
      <c r="U282" s="183">
        <f t="shared" si="14"/>
        <v>0</v>
      </c>
    </row>
    <row r="283" spans="1:21">
      <c r="A283" s="183" t="str">
        <f t="shared" si="13"/>
        <v>基本ケース⑩0</v>
      </c>
      <c r="B283">
        <v>0</v>
      </c>
      <c r="C283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t="s">
        <v>41</v>
      </c>
      <c r="L283" t="s">
        <v>71</v>
      </c>
      <c r="M283">
        <v>0</v>
      </c>
      <c r="O283" s="183">
        <f t="shared" si="15"/>
        <v>0</v>
      </c>
      <c r="P283" s="183">
        <f t="shared" si="15"/>
        <v>0</v>
      </c>
      <c r="Q283" s="183">
        <f t="shared" si="15"/>
        <v>0</v>
      </c>
      <c r="R283" s="183">
        <f t="shared" si="14"/>
        <v>0</v>
      </c>
      <c r="S283" s="183">
        <f t="shared" si="14"/>
        <v>0</v>
      </c>
      <c r="T283" s="183">
        <f t="shared" si="14"/>
        <v>0</v>
      </c>
      <c r="U283" s="183">
        <f t="shared" si="14"/>
        <v>0</v>
      </c>
    </row>
    <row r="284" spans="1:21">
      <c r="A284" s="183" t="str">
        <f t="shared" si="13"/>
        <v>基本ケース⑩0</v>
      </c>
      <c r="B284">
        <v>0</v>
      </c>
      <c r="C284">
        <v>0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t="s">
        <v>41</v>
      </c>
      <c r="L284" t="s">
        <v>71</v>
      </c>
      <c r="M284">
        <v>0</v>
      </c>
      <c r="O284" s="183">
        <f t="shared" si="15"/>
        <v>0</v>
      </c>
      <c r="P284" s="183">
        <f t="shared" si="15"/>
        <v>0</v>
      </c>
      <c r="Q284" s="183">
        <f t="shared" si="15"/>
        <v>0</v>
      </c>
      <c r="R284" s="183">
        <f t="shared" si="14"/>
        <v>0</v>
      </c>
      <c r="S284" s="183">
        <f t="shared" si="14"/>
        <v>0</v>
      </c>
      <c r="T284" s="183">
        <f t="shared" si="14"/>
        <v>0</v>
      </c>
      <c r="U284" s="183">
        <f t="shared" si="14"/>
        <v>0</v>
      </c>
    </row>
    <row r="285" spans="1:21">
      <c r="A285" s="183" t="str">
        <f t="shared" si="13"/>
        <v>基本ケース⑩高知市</v>
      </c>
      <c r="B285" t="s">
        <v>4</v>
      </c>
      <c r="C285">
        <v>353217</v>
      </c>
      <c r="D285" s="160">
        <v>6395.6491294691259</v>
      </c>
      <c r="E285" s="160">
        <v>688.79349351941028</v>
      </c>
      <c r="F285" s="160">
        <v>353.52991292077797</v>
      </c>
      <c r="G285" s="160">
        <v>11.515443131780286</v>
      </c>
      <c r="H285" s="160">
        <v>66.883840595255805</v>
      </c>
      <c r="I285" s="160">
        <v>20.725989249523526</v>
      </c>
      <c r="J285" s="160">
        <v>6848.304315366463</v>
      </c>
      <c r="K285" t="s">
        <v>41</v>
      </c>
      <c r="L285" t="s">
        <v>71</v>
      </c>
      <c r="M285" t="s">
        <v>94</v>
      </c>
      <c r="O285" s="183">
        <f t="shared" si="15"/>
        <v>6400</v>
      </c>
      <c r="P285" s="183">
        <f t="shared" si="15"/>
        <v>690</v>
      </c>
      <c r="Q285" s="183">
        <f t="shared" si="15"/>
        <v>350</v>
      </c>
      <c r="R285" s="183">
        <f t="shared" si="14"/>
        <v>10</v>
      </c>
      <c r="S285" s="183">
        <f t="shared" si="14"/>
        <v>70</v>
      </c>
      <c r="T285" s="183">
        <f t="shared" si="14"/>
        <v>20</v>
      </c>
      <c r="U285" s="183">
        <f t="shared" si="14"/>
        <v>6800</v>
      </c>
    </row>
    <row r="286" spans="1:21">
      <c r="A286" s="183" t="str">
        <f t="shared" si="13"/>
        <v>基本ケース⑩室戸市</v>
      </c>
      <c r="B286" t="s">
        <v>5</v>
      </c>
      <c r="C286">
        <v>14904</v>
      </c>
      <c r="D286" s="160">
        <v>1065.7032868915844</v>
      </c>
      <c r="E286" s="160">
        <v>79.020389884994927</v>
      </c>
      <c r="F286" s="160">
        <v>209.19585119654005</v>
      </c>
      <c r="G286" s="160">
        <v>5.1180598398118606</v>
      </c>
      <c r="H286" s="160">
        <v>6.6171949171436486</v>
      </c>
      <c r="I286" s="160">
        <v>0.56683421892570307</v>
      </c>
      <c r="J286" s="160">
        <v>1287.2012270640057</v>
      </c>
      <c r="K286" t="s">
        <v>41</v>
      </c>
      <c r="L286" t="s">
        <v>71</v>
      </c>
      <c r="M286" t="s">
        <v>94</v>
      </c>
      <c r="O286" s="183">
        <f t="shared" si="15"/>
        <v>1100</v>
      </c>
      <c r="P286" s="183">
        <f t="shared" si="15"/>
        <v>80</v>
      </c>
      <c r="Q286" s="183">
        <f t="shared" si="15"/>
        <v>210</v>
      </c>
      <c r="R286" s="183">
        <f t="shared" si="14"/>
        <v>10</v>
      </c>
      <c r="S286" s="183">
        <f t="shared" si="14"/>
        <v>10</v>
      </c>
      <c r="T286" s="183" t="str">
        <f t="shared" si="14"/>
        <v>*</v>
      </c>
      <c r="U286" s="183">
        <f t="shared" si="14"/>
        <v>1300</v>
      </c>
    </row>
    <row r="287" spans="1:21">
      <c r="A287" s="183" t="str">
        <f t="shared" si="13"/>
        <v>基本ケース⑩安芸市</v>
      </c>
      <c r="B287" t="s">
        <v>6</v>
      </c>
      <c r="C287">
        <v>19587</v>
      </c>
      <c r="D287" s="160">
        <v>1218.8775121618162</v>
      </c>
      <c r="E287" s="160">
        <v>163.37835107159719</v>
      </c>
      <c r="F287" s="160">
        <v>39.45355974619762</v>
      </c>
      <c r="G287" s="160">
        <v>3.3203358483821974</v>
      </c>
      <c r="H287" s="160">
        <v>19.190286708393678</v>
      </c>
      <c r="I287" s="160">
        <v>0.68078605778654944</v>
      </c>
      <c r="J287" s="160">
        <v>1281.5224805225762</v>
      </c>
      <c r="K287" t="s">
        <v>41</v>
      </c>
      <c r="L287" t="s">
        <v>71</v>
      </c>
      <c r="M287" t="s">
        <v>94</v>
      </c>
      <c r="O287" s="183">
        <f t="shared" si="15"/>
        <v>1200</v>
      </c>
      <c r="P287" s="183">
        <f t="shared" si="15"/>
        <v>160</v>
      </c>
      <c r="Q287" s="183">
        <f t="shared" si="15"/>
        <v>40</v>
      </c>
      <c r="R287" s="183" t="str">
        <f t="shared" si="14"/>
        <v>*</v>
      </c>
      <c r="S287" s="183">
        <f t="shared" si="14"/>
        <v>20</v>
      </c>
      <c r="T287" s="183" t="str">
        <f t="shared" si="14"/>
        <v>*</v>
      </c>
      <c r="U287" s="183">
        <f t="shared" si="14"/>
        <v>1300</v>
      </c>
    </row>
    <row r="288" spans="1:21">
      <c r="A288" s="183" t="str">
        <f t="shared" si="13"/>
        <v>基本ケース⑩南国市</v>
      </c>
      <c r="B288" t="s">
        <v>7</v>
      </c>
      <c r="C288">
        <v>52216</v>
      </c>
      <c r="D288" s="160">
        <v>1199.8152215592427</v>
      </c>
      <c r="E288" s="160">
        <v>83.592748225629435</v>
      </c>
      <c r="F288" s="160">
        <v>137.85964661255386</v>
      </c>
      <c r="G288" s="160">
        <v>0.32213991916868584</v>
      </c>
      <c r="H288" s="160">
        <v>4.3575054561936248</v>
      </c>
      <c r="I288" s="160">
        <v>1.6848693875876841</v>
      </c>
      <c r="J288" s="160">
        <v>1344.0393829347465</v>
      </c>
      <c r="K288" t="s">
        <v>41</v>
      </c>
      <c r="L288" t="s">
        <v>71</v>
      </c>
      <c r="M288" t="s">
        <v>94</v>
      </c>
      <c r="O288" s="183">
        <f t="shared" si="15"/>
        <v>1200</v>
      </c>
      <c r="P288" s="183">
        <f t="shared" si="15"/>
        <v>80</v>
      </c>
      <c r="Q288" s="183">
        <f t="shared" si="15"/>
        <v>140</v>
      </c>
      <c r="R288" s="183" t="str">
        <f t="shared" si="14"/>
        <v>*</v>
      </c>
      <c r="S288" s="183" t="str">
        <f t="shared" si="14"/>
        <v>*</v>
      </c>
      <c r="T288" s="183" t="str">
        <f t="shared" si="14"/>
        <v>*</v>
      </c>
      <c r="U288" s="183">
        <f t="shared" si="14"/>
        <v>1300</v>
      </c>
    </row>
    <row r="289" spans="1:21">
      <c r="A289" s="183" t="str">
        <f t="shared" si="13"/>
        <v>基本ケース⑩土佐市</v>
      </c>
      <c r="B289" t="s">
        <v>8</v>
      </c>
      <c r="C289">
        <v>26818</v>
      </c>
      <c r="D289" s="160">
        <v>537.12810366467943</v>
      </c>
      <c r="E289" s="160">
        <v>57.161052463159962</v>
      </c>
      <c r="F289" s="160">
        <v>118.99105615435457</v>
      </c>
      <c r="G289" s="160">
        <v>2.0664696544306005</v>
      </c>
      <c r="H289" s="160">
        <v>1.7329341731399786</v>
      </c>
      <c r="I289" s="160">
        <v>0.70856503757664702</v>
      </c>
      <c r="J289" s="160">
        <v>660.62712868418112</v>
      </c>
      <c r="K289" t="s">
        <v>41</v>
      </c>
      <c r="L289" t="s">
        <v>71</v>
      </c>
      <c r="M289" t="s">
        <v>94</v>
      </c>
      <c r="O289" s="183">
        <f t="shared" si="15"/>
        <v>540</v>
      </c>
      <c r="P289" s="183">
        <f t="shared" si="15"/>
        <v>60</v>
      </c>
      <c r="Q289" s="183">
        <f t="shared" si="15"/>
        <v>120</v>
      </c>
      <c r="R289" s="183" t="str">
        <f t="shared" si="14"/>
        <v>*</v>
      </c>
      <c r="S289" s="183" t="str">
        <f t="shared" si="14"/>
        <v>*</v>
      </c>
      <c r="T289" s="183" t="str">
        <f t="shared" si="14"/>
        <v>*</v>
      </c>
      <c r="U289" s="183">
        <f t="shared" si="14"/>
        <v>660</v>
      </c>
    </row>
    <row r="290" spans="1:21">
      <c r="A290" s="183" t="str">
        <f t="shared" si="13"/>
        <v>基本ケース⑩須崎市</v>
      </c>
      <c r="B290" t="s">
        <v>9</v>
      </c>
      <c r="C290">
        <v>25623</v>
      </c>
      <c r="D290" s="160">
        <v>746.56407321778966</v>
      </c>
      <c r="E290" s="160">
        <v>43.800248372531954</v>
      </c>
      <c r="F290" s="160">
        <v>114.26270556994504</v>
      </c>
      <c r="G290" s="160">
        <v>2.9110060108514686</v>
      </c>
      <c r="H290" s="160">
        <v>6.4204464985530318</v>
      </c>
      <c r="I290" s="160">
        <v>0.42189724445517068</v>
      </c>
      <c r="J290" s="160">
        <v>870.58012854159438</v>
      </c>
      <c r="K290" t="s">
        <v>41</v>
      </c>
      <c r="L290" t="s">
        <v>71</v>
      </c>
      <c r="M290" t="s">
        <v>94</v>
      </c>
      <c r="O290" s="183">
        <f t="shared" si="15"/>
        <v>750</v>
      </c>
      <c r="P290" s="183">
        <f t="shared" si="15"/>
        <v>40</v>
      </c>
      <c r="Q290" s="183">
        <f t="shared" si="15"/>
        <v>110</v>
      </c>
      <c r="R290" s="183" t="str">
        <f t="shared" si="14"/>
        <v>*</v>
      </c>
      <c r="S290" s="183">
        <f t="shared" si="14"/>
        <v>10</v>
      </c>
      <c r="T290" s="183" t="str">
        <f t="shared" si="14"/>
        <v>*</v>
      </c>
      <c r="U290" s="183">
        <f t="shared" si="14"/>
        <v>870</v>
      </c>
    </row>
    <row r="291" spans="1:21">
      <c r="A291" s="183" t="str">
        <f t="shared" si="13"/>
        <v>基本ケース⑩宿毛市</v>
      </c>
      <c r="B291" t="s">
        <v>10</v>
      </c>
      <c r="C291">
        <v>23137</v>
      </c>
      <c r="D291" s="160">
        <v>261.46643074655782</v>
      </c>
      <c r="E291" s="160">
        <v>20.683846248470942</v>
      </c>
      <c r="F291" s="160">
        <v>60.5571063542343</v>
      </c>
      <c r="G291" s="160">
        <v>0.53567740828450572</v>
      </c>
      <c r="H291" s="160">
        <v>2.1300781281132433</v>
      </c>
      <c r="I291" s="160">
        <v>0.26868310521246269</v>
      </c>
      <c r="J291" s="160">
        <v>324.95797574240237</v>
      </c>
      <c r="K291" t="s">
        <v>41</v>
      </c>
      <c r="L291" t="s">
        <v>71</v>
      </c>
      <c r="M291" t="s">
        <v>94</v>
      </c>
      <c r="O291" s="183">
        <f t="shared" si="15"/>
        <v>260</v>
      </c>
      <c r="P291" s="183">
        <f t="shared" si="15"/>
        <v>20</v>
      </c>
      <c r="Q291" s="183">
        <f t="shared" si="15"/>
        <v>60</v>
      </c>
      <c r="R291" s="183" t="str">
        <f t="shared" si="14"/>
        <v>*</v>
      </c>
      <c r="S291" s="183" t="str">
        <f t="shared" si="14"/>
        <v>*</v>
      </c>
      <c r="T291" s="183" t="str">
        <f t="shared" si="14"/>
        <v>*</v>
      </c>
      <c r="U291" s="183">
        <f t="shared" si="14"/>
        <v>320</v>
      </c>
    </row>
    <row r="292" spans="1:21">
      <c r="A292" s="183" t="str">
        <f t="shared" si="13"/>
        <v>基本ケース⑩土佐清水市</v>
      </c>
      <c r="B292" t="s">
        <v>11</v>
      </c>
      <c r="C292">
        <v>15786</v>
      </c>
      <c r="D292" s="160">
        <v>889.06626627691639</v>
      </c>
      <c r="E292" s="160">
        <v>89.383382786341343</v>
      </c>
      <c r="F292" s="160">
        <v>75.30335928887348</v>
      </c>
      <c r="G292" s="160">
        <v>5.420931569203824</v>
      </c>
      <c r="H292" s="160">
        <v>6.0831221956696897</v>
      </c>
      <c r="I292" s="160">
        <v>0.51770074950537537</v>
      </c>
      <c r="J292" s="160">
        <v>976.3913800801688</v>
      </c>
      <c r="K292" t="s">
        <v>41</v>
      </c>
      <c r="L292" t="s">
        <v>71</v>
      </c>
      <c r="M292" t="s">
        <v>94</v>
      </c>
      <c r="O292" s="183">
        <f t="shared" si="15"/>
        <v>890</v>
      </c>
      <c r="P292" s="183">
        <f t="shared" si="15"/>
        <v>90</v>
      </c>
      <c r="Q292" s="183">
        <f t="shared" si="15"/>
        <v>80</v>
      </c>
      <c r="R292" s="183">
        <f t="shared" si="14"/>
        <v>10</v>
      </c>
      <c r="S292" s="183">
        <f t="shared" si="14"/>
        <v>10</v>
      </c>
      <c r="T292" s="183" t="str">
        <f t="shared" si="14"/>
        <v>*</v>
      </c>
      <c r="U292" s="183">
        <f t="shared" si="14"/>
        <v>980</v>
      </c>
    </row>
    <row r="293" spans="1:21">
      <c r="A293" s="183" t="str">
        <f t="shared" si="13"/>
        <v>基本ケース⑩四万十市</v>
      </c>
      <c r="B293" t="s">
        <v>12</v>
      </c>
      <c r="C293">
        <v>37078</v>
      </c>
      <c r="D293" s="160">
        <v>1012.3064814140143</v>
      </c>
      <c r="E293" s="160">
        <v>88.695112373828636</v>
      </c>
      <c r="F293" s="160">
        <v>134.46069420021553</v>
      </c>
      <c r="G293" s="160">
        <v>6.4759034845241317</v>
      </c>
      <c r="H293" s="160">
        <v>4.9111353946444503</v>
      </c>
      <c r="I293" s="160">
        <v>0.71867717085554916</v>
      </c>
      <c r="J293" s="160">
        <v>1158.872891664254</v>
      </c>
      <c r="K293" t="s">
        <v>41</v>
      </c>
      <c r="L293" t="s">
        <v>71</v>
      </c>
      <c r="M293" t="s">
        <v>94</v>
      </c>
      <c r="O293" s="183">
        <f t="shared" si="15"/>
        <v>1000</v>
      </c>
      <c r="P293" s="183">
        <f t="shared" si="15"/>
        <v>90</v>
      </c>
      <c r="Q293" s="183">
        <f t="shared" si="15"/>
        <v>130</v>
      </c>
      <c r="R293" s="183">
        <f t="shared" si="14"/>
        <v>10</v>
      </c>
      <c r="S293" s="183" t="str">
        <f t="shared" si="14"/>
        <v>*</v>
      </c>
      <c r="T293" s="183" t="str">
        <f t="shared" si="14"/>
        <v>*</v>
      </c>
      <c r="U293" s="183">
        <f t="shared" si="14"/>
        <v>1200</v>
      </c>
    </row>
    <row r="294" spans="1:21">
      <c r="A294" s="183" t="str">
        <f t="shared" si="13"/>
        <v>基本ケース⑩香南市</v>
      </c>
      <c r="B294" t="s">
        <v>13</v>
      </c>
      <c r="C294">
        <v>29794</v>
      </c>
      <c r="D294" s="160">
        <v>873.76343847176986</v>
      </c>
      <c r="E294" s="160">
        <v>83.407070214252272</v>
      </c>
      <c r="F294" s="160">
        <v>107.05106153186874</v>
      </c>
      <c r="G294" s="160">
        <v>0.73964607967208496</v>
      </c>
      <c r="H294" s="160">
        <v>2.5149285665303935</v>
      </c>
      <c r="I294" s="160">
        <v>0.91674740473923622</v>
      </c>
      <c r="J294" s="160">
        <v>984.98582205458035</v>
      </c>
      <c r="K294" t="s">
        <v>41</v>
      </c>
      <c r="L294" t="s">
        <v>71</v>
      </c>
      <c r="M294" t="s">
        <v>94</v>
      </c>
      <c r="O294" s="183">
        <f t="shared" si="15"/>
        <v>870</v>
      </c>
      <c r="P294" s="183">
        <f t="shared" si="15"/>
        <v>80</v>
      </c>
      <c r="Q294" s="183">
        <f t="shared" si="15"/>
        <v>110</v>
      </c>
      <c r="R294" s="183" t="str">
        <f t="shared" si="14"/>
        <v>*</v>
      </c>
      <c r="S294" s="183" t="str">
        <f t="shared" si="14"/>
        <v>*</v>
      </c>
      <c r="T294" s="183" t="str">
        <f t="shared" si="14"/>
        <v>*</v>
      </c>
      <c r="U294" s="183">
        <f t="shared" si="14"/>
        <v>980</v>
      </c>
    </row>
    <row r="295" spans="1:21">
      <c r="A295" s="183" t="str">
        <f t="shared" si="13"/>
        <v>基本ケース⑩香美市</v>
      </c>
      <c r="B295" t="s">
        <v>14</v>
      </c>
      <c r="C295">
        <v>27891</v>
      </c>
      <c r="D295" s="160">
        <v>845.99484615267272</v>
      </c>
      <c r="E295" s="160">
        <v>52.669908838497442</v>
      </c>
      <c r="F295" s="160">
        <v>0</v>
      </c>
      <c r="G295" s="160">
        <v>1.3176289021532301</v>
      </c>
      <c r="H295" s="160">
        <v>5.8545523630341538</v>
      </c>
      <c r="I295" s="160">
        <v>0.50113701977122138</v>
      </c>
      <c r="J295" s="160">
        <v>853.66816443763139</v>
      </c>
      <c r="K295" t="s">
        <v>41</v>
      </c>
      <c r="L295" t="s">
        <v>71</v>
      </c>
      <c r="M295" t="s">
        <v>94</v>
      </c>
      <c r="O295" s="183">
        <f t="shared" si="15"/>
        <v>850</v>
      </c>
      <c r="P295" s="183">
        <f t="shared" si="15"/>
        <v>50</v>
      </c>
      <c r="Q295" s="183">
        <f t="shared" si="15"/>
        <v>0</v>
      </c>
      <c r="R295" s="183" t="str">
        <f t="shared" si="14"/>
        <v>*</v>
      </c>
      <c r="S295" s="183">
        <f t="shared" si="14"/>
        <v>10</v>
      </c>
      <c r="T295" s="183" t="str">
        <f t="shared" si="14"/>
        <v>*</v>
      </c>
      <c r="U295" s="183">
        <f t="shared" si="14"/>
        <v>850</v>
      </c>
    </row>
    <row r="296" spans="1:21">
      <c r="A296" s="183" t="str">
        <f t="shared" si="13"/>
        <v>基本ケース⑩東洋町</v>
      </c>
      <c r="B296" t="s">
        <v>15</v>
      </c>
      <c r="C296">
        <v>2784</v>
      </c>
      <c r="D296" s="160">
        <v>104.3286183065179</v>
      </c>
      <c r="E296" s="160">
        <v>4.064363328677274</v>
      </c>
      <c r="F296" s="160">
        <v>21.010924229321603</v>
      </c>
      <c r="G296" s="160">
        <v>0.41139430803251376</v>
      </c>
      <c r="H296" s="160">
        <v>1.4291548138260028</v>
      </c>
      <c r="I296" s="160">
        <v>0.20471952470263816</v>
      </c>
      <c r="J296" s="160">
        <v>127.38481118240065</v>
      </c>
      <c r="K296" t="s">
        <v>41</v>
      </c>
      <c r="L296" t="s">
        <v>71</v>
      </c>
      <c r="M296" t="s">
        <v>94</v>
      </c>
      <c r="O296" s="183">
        <f t="shared" si="15"/>
        <v>100</v>
      </c>
      <c r="P296" s="183" t="str">
        <f t="shared" si="15"/>
        <v>*</v>
      </c>
      <c r="Q296" s="183">
        <f t="shared" si="15"/>
        <v>20</v>
      </c>
      <c r="R296" s="183" t="str">
        <f t="shared" si="14"/>
        <v>*</v>
      </c>
      <c r="S296" s="183" t="str">
        <f t="shared" si="14"/>
        <v>*</v>
      </c>
      <c r="T296" s="183" t="str">
        <f t="shared" si="14"/>
        <v>*</v>
      </c>
      <c r="U296" s="183">
        <f t="shared" si="14"/>
        <v>130</v>
      </c>
    </row>
    <row r="297" spans="1:21">
      <c r="A297" s="183" t="str">
        <f t="shared" si="13"/>
        <v>基本ケース⑩奈半利町</v>
      </c>
      <c r="B297" t="s">
        <v>16</v>
      </c>
      <c r="C297">
        <v>3467</v>
      </c>
      <c r="D297" s="160">
        <v>363.01927248088469</v>
      </c>
      <c r="E297" s="160">
        <v>65.730256594231989</v>
      </c>
      <c r="F297" s="160">
        <v>0.6053711807652129</v>
      </c>
      <c r="G297" s="160">
        <v>1.4040160062540639</v>
      </c>
      <c r="H297" s="160">
        <v>5.1482009323650191</v>
      </c>
      <c r="I297" s="160">
        <v>0.20091969505302709</v>
      </c>
      <c r="J297" s="160">
        <v>370.37778029532194</v>
      </c>
      <c r="K297" t="s">
        <v>41</v>
      </c>
      <c r="L297" t="s">
        <v>71</v>
      </c>
      <c r="M297" t="s">
        <v>94</v>
      </c>
      <c r="O297" s="183">
        <f t="shared" si="15"/>
        <v>360</v>
      </c>
      <c r="P297" s="183">
        <f t="shared" si="15"/>
        <v>70</v>
      </c>
      <c r="Q297" s="183" t="str">
        <f t="shared" si="15"/>
        <v>*</v>
      </c>
      <c r="R297" s="183" t="str">
        <f t="shared" si="14"/>
        <v>*</v>
      </c>
      <c r="S297" s="183">
        <f t="shared" si="14"/>
        <v>10</v>
      </c>
      <c r="T297" s="183" t="str">
        <f t="shared" si="14"/>
        <v>*</v>
      </c>
      <c r="U297" s="183">
        <f t="shared" si="14"/>
        <v>370</v>
      </c>
    </row>
    <row r="298" spans="1:21">
      <c r="A298" s="183" t="str">
        <f t="shared" si="13"/>
        <v>基本ケース⑩田野町</v>
      </c>
      <c r="B298" t="s">
        <v>17</v>
      </c>
      <c r="C298">
        <v>3060</v>
      </c>
      <c r="D298" s="160">
        <v>498.97493533088493</v>
      </c>
      <c r="E298" s="160">
        <v>60.984436611467764</v>
      </c>
      <c r="F298" s="160">
        <v>0.2356392105846169</v>
      </c>
      <c r="G298" s="160">
        <v>0.55298546013795258</v>
      </c>
      <c r="H298" s="160">
        <v>7.7415327442774649</v>
      </c>
      <c r="I298" s="160">
        <v>0.45038363834590123</v>
      </c>
      <c r="J298" s="160">
        <v>507.95547638423091</v>
      </c>
      <c r="K298" t="s">
        <v>41</v>
      </c>
      <c r="L298" t="s">
        <v>71</v>
      </c>
      <c r="M298" t="s">
        <v>94</v>
      </c>
      <c r="O298" s="183">
        <f t="shared" si="15"/>
        <v>500</v>
      </c>
      <c r="P298" s="183">
        <f t="shared" si="15"/>
        <v>60</v>
      </c>
      <c r="Q298" s="183" t="str">
        <f t="shared" si="15"/>
        <v>*</v>
      </c>
      <c r="R298" s="183" t="str">
        <f t="shared" si="14"/>
        <v>*</v>
      </c>
      <c r="S298" s="183">
        <f t="shared" si="14"/>
        <v>10</v>
      </c>
      <c r="T298" s="183" t="str">
        <f t="shared" si="14"/>
        <v>*</v>
      </c>
      <c r="U298" s="183">
        <f t="shared" si="14"/>
        <v>510</v>
      </c>
    </row>
    <row r="299" spans="1:21">
      <c r="A299" s="183" t="str">
        <f t="shared" si="13"/>
        <v>基本ケース⑩安田町</v>
      </c>
      <c r="B299" t="s">
        <v>18</v>
      </c>
      <c r="C299">
        <v>2678</v>
      </c>
      <c r="D299" s="160">
        <v>328.55245357283968</v>
      </c>
      <c r="E299" s="160">
        <v>37.261249018100038</v>
      </c>
      <c r="F299" s="160">
        <v>22.480027546926522</v>
      </c>
      <c r="G299" s="160">
        <v>2.9597849029249725</v>
      </c>
      <c r="H299" s="160">
        <v>2.2450547354553154</v>
      </c>
      <c r="I299" s="160">
        <v>9.3179967913373657E-2</v>
      </c>
      <c r="J299" s="160">
        <v>356.33050072605988</v>
      </c>
      <c r="K299" t="s">
        <v>41</v>
      </c>
      <c r="L299" t="s">
        <v>71</v>
      </c>
      <c r="M299" t="s">
        <v>94</v>
      </c>
      <c r="O299" s="183">
        <f t="shared" si="15"/>
        <v>330</v>
      </c>
      <c r="P299" s="183">
        <f t="shared" si="15"/>
        <v>40</v>
      </c>
      <c r="Q299" s="183">
        <f t="shared" si="15"/>
        <v>20</v>
      </c>
      <c r="R299" s="183" t="str">
        <f t="shared" si="14"/>
        <v>*</v>
      </c>
      <c r="S299" s="183" t="str">
        <f t="shared" si="14"/>
        <v>*</v>
      </c>
      <c r="T299" s="183" t="str">
        <f t="shared" si="14"/>
        <v>*</v>
      </c>
      <c r="U299" s="183">
        <f t="shared" si="14"/>
        <v>360</v>
      </c>
    </row>
    <row r="300" spans="1:21">
      <c r="A300" s="183" t="str">
        <f t="shared" si="13"/>
        <v>基本ケース⑩北川村</v>
      </c>
      <c r="B300" t="s">
        <v>19</v>
      </c>
      <c r="C300">
        <v>1349</v>
      </c>
      <c r="D300" s="160">
        <v>130.44990501648203</v>
      </c>
      <c r="E300" s="160">
        <v>9.6652870999771014</v>
      </c>
      <c r="F300" s="160">
        <v>0</v>
      </c>
      <c r="G300" s="160">
        <v>0.93558210149695509</v>
      </c>
      <c r="H300" s="160">
        <v>0.65258744078484332</v>
      </c>
      <c r="I300" s="160">
        <v>2.0982677902367252E-2</v>
      </c>
      <c r="J300" s="160">
        <v>132.05905723666621</v>
      </c>
      <c r="K300" t="s">
        <v>41</v>
      </c>
      <c r="L300" t="s">
        <v>71</v>
      </c>
      <c r="M300" t="s">
        <v>94</v>
      </c>
      <c r="O300" s="183">
        <f t="shared" si="15"/>
        <v>130</v>
      </c>
      <c r="P300" s="183">
        <f t="shared" si="15"/>
        <v>10</v>
      </c>
      <c r="Q300" s="183">
        <f t="shared" si="15"/>
        <v>0</v>
      </c>
      <c r="R300" s="183" t="str">
        <f t="shared" si="14"/>
        <v>*</v>
      </c>
      <c r="S300" s="183" t="str">
        <f t="shared" si="14"/>
        <v>*</v>
      </c>
      <c r="T300" s="183" t="str">
        <f t="shared" si="14"/>
        <v>*</v>
      </c>
      <c r="U300" s="183">
        <f t="shared" si="14"/>
        <v>130</v>
      </c>
    </row>
    <row r="301" spans="1:21">
      <c r="A301" s="183" t="str">
        <f t="shared" si="13"/>
        <v>基本ケース⑩馬路村</v>
      </c>
      <c r="B301" t="s">
        <v>20</v>
      </c>
      <c r="C301">
        <v>1061</v>
      </c>
      <c r="D301" s="160">
        <v>57.309467755621782</v>
      </c>
      <c r="E301" s="160">
        <v>2.7721857821263356</v>
      </c>
      <c r="F301" s="160">
        <v>0</v>
      </c>
      <c r="G301" s="160">
        <v>0.41820589234253536</v>
      </c>
      <c r="H301" s="160">
        <v>0.52048517455010634</v>
      </c>
      <c r="I301" s="160">
        <v>1.7713720179975734E-2</v>
      </c>
      <c r="J301" s="160">
        <v>58.265872542694396</v>
      </c>
      <c r="K301" t="s">
        <v>41</v>
      </c>
      <c r="L301" t="s">
        <v>71</v>
      </c>
      <c r="M301" t="s">
        <v>94</v>
      </c>
      <c r="O301" s="183">
        <f t="shared" si="15"/>
        <v>60</v>
      </c>
      <c r="P301" s="183" t="str">
        <f t="shared" si="15"/>
        <v>*</v>
      </c>
      <c r="Q301" s="183">
        <f t="shared" si="15"/>
        <v>0</v>
      </c>
      <c r="R301" s="183" t="str">
        <f t="shared" si="14"/>
        <v>*</v>
      </c>
      <c r="S301" s="183" t="str">
        <f t="shared" si="14"/>
        <v>*</v>
      </c>
      <c r="T301" s="183" t="str">
        <f t="shared" si="14"/>
        <v>*</v>
      </c>
      <c r="U301" s="183">
        <f t="shared" si="14"/>
        <v>60</v>
      </c>
    </row>
    <row r="302" spans="1:21">
      <c r="A302" s="183" t="str">
        <f t="shared" si="13"/>
        <v>基本ケース⑩芸西村</v>
      </c>
      <c r="B302" t="s">
        <v>21</v>
      </c>
      <c r="C302">
        <v>4139</v>
      </c>
      <c r="D302" s="160">
        <v>160.1359240796086</v>
      </c>
      <c r="E302" s="160">
        <v>20.627431285935064</v>
      </c>
      <c r="F302" s="160">
        <v>8.8328484202113753</v>
      </c>
      <c r="G302" s="160">
        <v>0.19837197189356218</v>
      </c>
      <c r="H302" s="160">
        <v>0.70003379562541679</v>
      </c>
      <c r="I302" s="160">
        <v>1.263983828150695E-2</v>
      </c>
      <c r="J302" s="160">
        <v>169.87981810562044</v>
      </c>
      <c r="K302" t="s">
        <v>41</v>
      </c>
      <c r="L302" t="s">
        <v>71</v>
      </c>
      <c r="M302" t="s">
        <v>94</v>
      </c>
      <c r="O302" s="183">
        <f t="shared" si="15"/>
        <v>160</v>
      </c>
      <c r="P302" s="183">
        <f t="shared" si="15"/>
        <v>20</v>
      </c>
      <c r="Q302" s="183">
        <f t="shared" si="15"/>
        <v>10</v>
      </c>
      <c r="R302" s="183" t="str">
        <f t="shared" si="14"/>
        <v>*</v>
      </c>
      <c r="S302" s="183" t="str">
        <f t="shared" si="14"/>
        <v>*</v>
      </c>
      <c r="T302" s="183" t="str">
        <f t="shared" si="14"/>
        <v>*</v>
      </c>
      <c r="U302" s="183">
        <f t="shared" si="14"/>
        <v>170</v>
      </c>
    </row>
    <row r="303" spans="1:21">
      <c r="A303" s="183" t="str">
        <f t="shared" si="13"/>
        <v>基本ケース⑩本山町</v>
      </c>
      <c r="B303" t="s">
        <v>22</v>
      </c>
      <c r="C303">
        <v>3986</v>
      </c>
      <c r="D303" s="160">
        <v>4.2204050392818493</v>
      </c>
      <c r="E303" s="160">
        <v>1.0591488504510278</v>
      </c>
      <c r="F303" s="160">
        <v>0</v>
      </c>
      <c r="G303" s="160">
        <v>1.0553821523244645E-44</v>
      </c>
      <c r="H303" s="160">
        <v>1.2882189627108575E-3</v>
      </c>
      <c r="I303" s="160">
        <v>0.10580722990739609</v>
      </c>
      <c r="J303" s="160">
        <v>4.3275004881519559</v>
      </c>
      <c r="K303" t="s">
        <v>41</v>
      </c>
      <c r="L303" t="s">
        <v>71</v>
      </c>
      <c r="M303" t="s">
        <v>94</v>
      </c>
      <c r="O303" s="183" t="str">
        <f t="shared" si="15"/>
        <v>*</v>
      </c>
      <c r="P303" s="183" t="str">
        <f t="shared" si="15"/>
        <v>*</v>
      </c>
      <c r="Q303" s="183">
        <f t="shared" si="15"/>
        <v>0</v>
      </c>
      <c r="R303" s="183" t="str">
        <f t="shared" si="14"/>
        <v>*</v>
      </c>
      <c r="S303" s="183" t="str">
        <f t="shared" si="14"/>
        <v>*</v>
      </c>
      <c r="T303" s="183" t="str">
        <f t="shared" si="14"/>
        <v>*</v>
      </c>
      <c r="U303" s="183" t="str">
        <f t="shared" si="14"/>
        <v>*</v>
      </c>
    </row>
    <row r="304" spans="1:21">
      <c r="A304" s="183" t="str">
        <f t="shared" si="13"/>
        <v>基本ケース⑩大豊町</v>
      </c>
      <c r="B304" t="s">
        <v>23</v>
      </c>
      <c r="C304">
        <v>4713</v>
      </c>
      <c r="D304" s="160">
        <v>100.79583479072937</v>
      </c>
      <c r="E304" s="160">
        <v>2.8249989273797134</v>
      </c>
      <c r="F304" s="160">
        <v>0</v>
      </c>
      <c r="G304" s="160">
        <v>0.2217510133277851</v>
      </c>
      <c r="H304" s="160">
        <v>6.267325079982887E-2</v>
      </c>
      <c r="I304" s="160">
        <v>2.9513084705790133E-2</v>
      </c>
      <c r="J304" s="160">
        <v>101.10977213956278</v>
      </c>
      <c r="K304" t="s">
        <v>41</v>
      </c>
      <c r="L304" t="s">
        <v>71</v>
      </c>
      <c r="M304" t="s">
        <v>94</v>
      </c>
      <c r="O304" s="183">
        <f t="shared" si="15"/>
        <v>100</v>
      </c>
      <c r="P304" s="183" t="str">
        <f t="shared" si="15"/>
        <v>*</v>
      </c>
      <c r="Q304" s="183">
        <f t="shared" si="15"/>
        <v>0</v>
      </c>
      <c r="R304" s="183" t="str">
        <f t="shared" si="14"/>
        <v>*</v>
      </c>
      <c r="S304" s="183" t="str">
        <f t="shared" si="14"/>
        <v>*</v>
      </c>
      <c r="T304" s="183" t="str">
        <f t="shared" si="14"/>
        <v>*</v>
      </c>
      <c r="U304" s="183">
        <f t="shared" si="14"/>
        <v>100</v>
      </c>
    </row>
    <row r="305" spans="1:21">
      <c r="A305" s="183" t="str">
        <f t="shared" si="13"/>
        <v>基本ケース⑩土佐町</v>
      </c>
      <c r="B305" t="s">
        <v>24</v>
      </c>
      <c r="C305">
        <v>4386</v>
      </c>
      <c r="D305" s="160">
        <v>1.5362465840159569</v>
      </c>
      <c r="E305" s="160">
        <v>0.98937902098529273</v>
      </c>
      <c r="F305" s="160">
        <v>0</v>
      </c>
      <c r="G305" s="160">
        <v>1.3545620796689937E-31</v>
      </c>
      <c r="H305" s="160">
        <v>2.5620860771518083E-3</v>
      </c>
      <c r="I305" s="160">
        <v>8.3039710729590106E-3</v>
      </c>
      <c r="J305" s="160">
        <v>1.5471126411660678</v>
      </c>
      <c r="K305" t="s">
        <v>41</v>
      </c>
      <c r="L305" t="s">
        <v>71</v>
      </c>
      <c r="M305" t="s">
        <v>94</v>
      </c>
      <c r="O305" s="183" t="str">
        <f t="shared" si="15"/>
        <v>*</v>
      </c>
      <c r="P305" s="183" t="str">
        <f t="shared" si="15"/>
        <v>*</v>
      </c>
      <c r="Q305" s="183">
        <f t="shared" si="15"/>
        <v>0</v>
      </c>
      <c r="R305" s="183" t="str">
        <f t="shared" si="14"/>
        <v>*</v>
      </c>
      <c r="S305" s="183" t="str">
        <f t="shared" si="14"/>
        <v>*</v>
      </c>
      <c r="T305" s="183" t="str">
        <f t="shared" si="14"/>
        <v>*</v>
      </c>
      <c r="U305" s="183" t="str">
        <f t="shared" si="14"/>
        <v>*</v>
      </c>
    </row>
    <row r="306" spans="1:21">
      <c r="A306" s="183" t="str">
        <f t="shared" si="13"/>
        <v>基本ケース⑩大川村</v>
      </c>
      <c r="B306" t="s">
        <v>25</v>
      </c>
      <c r="C306">
        <v>427</v>
      </c>
      <c r="D306" s="160">
        <v>0.73748534005518673</v>
      </c>
      <c r="E306" s="160">
        <v>0.11127091258243697</v>
      </c>
      <c r="F306" s="160">
        <v>0</v>
      </c>
      <c r="G306" s="160">
        <v>0</v>
      </c>
      <c r="H306" s="160">
        <v>1.6844062968648422E-4</v>
      </c>
      <c r="I306" s="160">
        <v>7.5577359293725773E-4</v>
      </c>
      <c r="J306" s="160">
        <v>0.73840955427781041</v>
      </c>
      <c r="K306" t="s">
        <v>41</v>
      </c>
      <c r="L306" t="s">
        <v>71</v>
      </c>
      <c r="M306" t="s">
        <v>94</v>
      </c>
      <c r="O306" s="183" t="str">
        <f t="shared" si="15"/>
        <v>*</v>
      </c>
      <c r="P306" s="183" t="str">
        <f t="shared" si="15"/>
        <v>*</v>
      </c>
      <c r="Q306" s="183">
        <f t="shared" si="15"/>
        <v>0</v>
      </c>
      <c r="R306" s="183">
        <f t="shared" si="14"/>
        <v>0</v>
      </c>
      <c r="S306" s="183" t="str">
        <f t="shared" si="14"/>
        <v>*</v>
      </c>
      <c r="T306" s="183" t="str">
        <f t="shared" si="14"/>
        <v>*</v>
      </c>
      <c r="U306" s="183" t="str">
        <f t="shared" si="14"/>
        <v>*</v>
      </c>
    </row>
    <row r="307" spans="1:21">
      <c r="A307" s="183" t="str">
        <f t="shared" si="13"/>
        <v>基本ケース⑩いの町</v>
      </c>
      <c r="B307" t="s">
        <v>26</v>
      </c>
      <c r="C307">
        <v>21716</v>
      </c>
      <c r="D307" s="160">
        <v>220.57756235764387</v>
      </c>
      <c r="E307" s="160">
        <v>17.276314008700041</v>
      </c>
      <c r="F307" s="160">
        <v>0</v>
      </c>
      <c r="G307" s="160">
        <v>0.91423680060655899</v>
      </c>
      <c r="H307" s="160">
        <v>0.40857846374230633</v>
      </c>
      <c r="I307" s="160">
        <v>0.11782918189639802</v>
      </c>
      <c r="J307" s="160">
        <v>222.01820680388914</v>
      </c>
      <c r="K307" t="s">
        <v>41</v>
      </c>
      <c r="L307" t="s">
        <v>71</v>
      </c>
      <c r="M307" t="s">
        <v>94</v>
      </c>
      <c r="O307" s="183">
        <f t="shared" si="15"/>
        <v>220</v>
      </c>
      <c r="P307" s="183">
        <f t="shared" si="15"/>
        <v>20</v>
      </c>
      <c r="Q307" s="183">
        <f t="shared" si="15"/>
        <v>0</v>
      </c>
      <c r="R307" s="183" t="str">
        <f t="shared" si="14"/>
        <v>*</v>
      </c>
      <c r="S307" s="183" t="str">
        <f t="shared" si="14"/>
        <v>*</v>
      </c>
      <c r="T307" s="183" t="str">
        <f t="shared" si="14"/>
        <v>*</v>
      </c>
      <c r="U307" s="183">
        <f t="shared" si="14"/>
        <v>220</v>
      </c>
    </row>
    <row r="308" spans="1:21">
      <c r="A308" s="183" t="str">
        <f t="shared" si="13"/>
        <v>基本ケース⑩仁淀川町</v>
      </c>
      <c r="B308" t="s">
        <v>27</v>
      </c>
      <c r="C308">
        <v>6649</v>
      </c>
      <c r="D308" s="160">
        <v>17.691212359833973</v>
      </c>
      <c r="E308" s="160">
        <v>2.0038857336557916</v>
      </c>
      <c r="F308" s="160">
        <v>0</v>
      </c>
      <c r="G308" s="160">
        <v>1.9742954530506205E-3</v>
      </c>
      <c r="H308" s="160">
        <v>8.8840380499169303E-3</v>
      </c>
      <c r="I308" s="160">
        <v>8.2956781185744219E-2</v>
      </c>
      <c r="J308" s="160">
        <v>17.785027474522682</v>
      </c>
      <c r="K308" t="s">
        <v>41</v>
      </c>
      <c r="L308" t="s">
        <v>71</v>
      </c>
      <c r="M308" t="s">
        <v>94</v>
      </c>
      <c r="O308" s="183">
        <f t="shared" si="15"/>
        <v>20</v>
      </c>
      <c r="P308" s="183" t="str">
        <f t="shared" si="15"/>
        <v>*</v>
      </c>
      <c r="Q308" s="183">
        <f t="shared" si="15"/>
        <v>0</v>
      </c>
      <c r="R308" s="183" t="str">
        <f t="shared" si="14"/>
        <v>*</v>
      </c>
      <c r="S308" s="183" t="str">
        <f t="shared" si="14"/>
        <v>*</v>
      </c>
      <c r="T308" s="183" t="str">
        <f t="shared" si="14"/>
        <v>*</v>
      </c>
      <c r="U308" s="183">
        <f t="shared" si="14"/>
        <v>20</v>
      </c>
    </row>
    <row r="309" spans="1:21">
      <c r="A309" s="183" t="str">
        <f t="shared" si="13"/>
        <v>基本ケース⑩中土佐町</v>
      </c>
      <c r="B309" t="s">
        <v>28</v>
      </c>
      <c r="C309">
        <v>6927</v>
      </c>
      <c r="D309" s="160">
        <v>213.84757174881463</v>
      </c>
      <c r="E309" s="160">
        <v>13.209533684163178</v>
      </c>
      <c r="F309" s="160">
        <v>67.263924870474455</v>
      </c>
      <c r="G309" s="160">
        <v>0.40029619960605706</v>
      </c>
      <c r="H309" s="160">
        <v>3.7232750562352832</v>
      </c>
      <c r="I309" s="160">
        <v>7.7712729152184856E-2</v>
      </c>
      <c r="J309" s="160">
        <v>285.31278060428264</v>
      </c>
      <c r="K309" t="s">
        <v>41</v>
      </c>
      <c r="L309" t="s">
        <v>71</v>
      </c>
      <c r="M309" t="s">
        <v>94</v>
      </c>
      <c r="O309" s="183">
        <f t="shared" si="15"/>
        <v>210</v>
      </c>
      <c r="P309" s="183">
        <f t="shared" si="15"/>
        <v>10</v>
      </c>
      <c r="Q309" s="183">
        <f t="shared" si="15"/>
        <v>70</v>
      </c>
      <c r="R309" s="183" t="str">
        <f t="shared" si="14"/>
        <v>*</v>
      </c>
      <c r="S309" s="183" t="str">
        <f t="shared" si="14"/>
        <v>*</v>
      </c>
      <c r="T309" s="183" t="str">
        <f t="shared" si="14"/>
        <v>*</v>
      </c>
      <c r="U309" s="183">
        <f t="shared" si="14"/>
        <v>290</v>
      </c>
    </row>
    <row r="310" spans="1:21">
      <c r="A310" s="183" t="str">
        <f t="shared" si="13"/>
        <v>基本ケース⑩佐川町</v>
      </c>
      <c r="B310" t="s">
        <v>29</v>
      </c>
      <c r="C310">
        <v>12447</v>
      </c>
      <c r="D310" s="160">
        <v>248.00559236403799</v>
      </c>
      <c r="E310" s="160">
        <v>15.318465072430971</v>
      </c>
      <c r="F310" s="160">
        <v>0</v>
      </c>
      <c r="G310" s="160">
        <v>0.29025455641706321</v>
      </c>
      <c r="H310" s="160">
        <v>0.36398936737986093</v>
      </c>
      <c r="I310" s="160">
        <v>0.19894761006943884</v>
      </c>
      <c r="J310" s="160">
        <v>248.85878389790437</v>
      </c>
      <c r="K310" t="s">
        <v>41</v>
      </c>
      <c r="L310" t="s">
        <v>71</v>
      </c>
      <c r="M310" t="s">
        <v>94</v>
      </c>
      <c r="O310" s="183">
        <f t="shared" si="15"/>
        <v>250</v>
      </c>
      <c r="P310" s="183">
        <f t="shared" si="15"/>
        <v>20</v>
      </c>
      <c r="Q310" s="183">
        <f t="shared" si="15"/>
        <v>0</v>
      </c>
      <c r="R310" s="183" t="str">
        <f t="shared" si="14"/>
        <v>*</v>
      </c>
      <c r="S310" s="183" t="str">
        <f t="shared" si="14"/>
        <v>*</v>
      </c>
      <c r="T310" s="183" t="str">
        <f t="shared" si="14"/>
        <v>*</v>
      </c>
      <c r="U310" s="183">
        <f t="shared" si="14"/>
        <v>250</v>
      </c>
    </row>
    <row r="311" spans="1:21">
      <c r="A311" s="183" t="str">
        <f t="shared" si="13"/>
        <v>基本ケース⑩越知町</v>
      </c>
      <c r="B311" t="s">
        <v>30</v>
      </c>
      <c r="C311">
        <v>6095</v>
      </c>
      <c r="D311" s="160">
        <v>40.792064466663938</v>
      </c>
      <c r="E311" s="160">
        <v>3.7663799106318554</v>
      </c>
      <c r="F311" s="160">
        <v>0</v>
      </c>
      <c r="G311" s="160">
        <v>2.6685074780679999E-2</v>
      </c>
      <c r="H311" s="160">
        <v>8.0958617366198187</v>
      </c>
      <c r="I311" s="160">
        <v>0.13482767547637897</v>
      </c>
      <c r="J311" s="160">
        <v>49.049438953540815</v>
      </c>
      <c r="K311" t="s">
        <v>41</v>
      </c>
      <c r="L311" t="s">
        <v>71</v>
      </c>
      <c r="M311" t="s">
        <v>94</v>
      </c>
      <c r="O311" s="183">
        <f t="shared" si="15"/>
        <v>40</v>
      </c>
      <c r="P311" s="183" t="str">
        <f t="shared" si="15"/>
        <v>*</v>
      </c>
      <c r="Q311" s="183">
        <f t="shared" si="15"/>
        <v>0</v>
      </c>
      <c r="R311" s="183" t="str">
        <f t="shared" si="14"/>
        <v>*</v>
      </c>
      <c r="S311" s="183">
        <f t="shared" si="14"/>
        <v>10</v>
      </c>
      <c r="T311" s="183" t="str">
        <f t="shared" si="14"/>
        <v>*</v>
      </c>
      <c r="U311" s="183">
        <f t="shared" si="14"/>
        <v>50</v>
      </c>
    </row>
    <row r="312" spans="1:21">
      <c r="A312" s="183" t="str">
        <f t="shared" si="13"/>
        <v>基本ケース⑩檮原町</v>
      </c>
      <c r="B312" t="s">
        <v>31</v>
      </c>
      <c r="C312">
        <v>3984</v>
      </c>
      <c r="D312" s="160">
        <v>7.8390935975862677</v>
      </c>
      <c r="E312" s="160">
        <v>1.2628889063970921</v>
      </c>
      <c r="F312" s="160">
        <v>0</v>
      </c>
      <c r="G312" s="160">
        <v>3.078713069312124E-3</v>
      </c>
      <c r="H312" s="160">
        <v>5.2101864138910806E-3</v>
      </c>
      <c r="I312" s="160">
        <v>2.0727058997019709E-2</v>
      </c>
      <c r="J312" s="160">
        <v>7.8681095560664911</v>
      </c>
      <c r="K312" t="s">
        <v>41</v>
      </c>
      <c r="L312" t="s">
        <v>71</v>
      </c>
      <c r="M312" t="s">
        <v>94</v>
      </c>
      <c r="O312" s="183">
        <f t="shared" si="15"/>
        <v>10</v>
      </c>
      <c r="P312" s="183" t="str">
        <f t="shared" si="15"/>
        <v>*</v>
      </c>
      <c r="Q312" s="183">
        <f t="shared" si="15"/>
        <v>0</v>
      </c>
      <c r="R312" s="183" t="str">
        <f t="shared" si="14"/>
        <v>*</v>
      </c>
      <c r="S312" s="183" t="str">
        <f t="shared" si="14"/>
        <v>*</v>
      </c>
      <c r="T312" s="183" t="str">
        <f t="shared" si="14"/>
        <v>*</v>
      </c>
      <c r="U312" s="183">
        <f t="shared" si="14"/>
        <v>10</v>
      </c>
    </row>
    <row r="313" spans="1:21">
      <c r="A313" s="183" t="str">
        <f t="shared" si="13"/>
        <v>基本ケース⑩日高村</v>
      </c>
      <c r="B313" t="s">
        <v>32</v>
      </c>
      <c r="C313">
        <v>5063</v>
      </c>
      <c r="D313" s="160">
        <v>34.872686930352693</v>
      </c>
      <c r="E313" s="160">
        <v>2.9315856873618147</v>
      </c>
      <c r="F313" s="160">
        <v>0</v>
      </c>
      <c r="G313" s="160">
        <v>8.9018638430129388E-2</v>
      </c>
      <c r="H313" s="160">
        <v>1.0621367718316904E-2</v>
      </c>
      <c r="I313" s="160">
        <v>1.9246249572508332E-2</v>
      </c>
      <c r="J313" s="160">
        <v>34.991573186073644</v>
      </c>
      <c r="K313" t="s">
        <v>41</v>
      </c>
      <c r="L313" t="s">
        <v>71</v>
      </c>
      <c r="M313" t="s">
        <v>94</v>
      </c>
      <c r="O313" s="183">
        <f t="shared" si="15"/>
        <v>30</v>
      </c>
      <c r="P313" s="183" t="str">
        <f t="shared" si="15"/>
        <v>*</v>
      </c>
      <c r="Q313" s="183">
        <f t="shared" si="15"/>
        <v>0</v>
      </c>
      <c r="R313" s="183" t="str">
        <f t="shared" si="14"/>
        <v>*</v>
      </c>
      <c r="S313" s="183" t="str">
        <f t="shared" si="14"/>
        <v>*</v>
      </c>
      <c r="T313" s="183" t="str">
        <f t="shared" si="14"/>
        <v>*</v>
      </c>
      <c r="U313" s="183">
        <f t="shared" si="14"/>
        <v>30</v>
      </c>
    </row>
    <row r="314" spans="1:21">
      <c r="A314" s="183" t="str">
        <f t="shared" si="13"/>
        <v>基本ケース⑩津野町</v>
      </c>
      <c r="B314" t="s">
        <v>33</v>
      </c>
      <c r="C314">
        <v>5702</v>
      </c>
      <c r="D314" s="160">
        <v>66.470751978457756</v>
      </c>
      <c r="E314" s="160">
        <v>3.6219651396292827</v>
      </c>
      <c r="F314" s="160">
        <v>0</v>
      </c>
      <c r="G314" s="160">
        <v>0.20615826617710767</v>
      </c>
      <c r="H314" s="160">
        <v>0.22518963476671447</v>
      </c>
      <c r="I314" s="160">
        <v>4.8504418835922825E-2</v>
      </c>
      <c r="J314" s="160">
        <v>66.950604298237508</v>
      </c>
      <c r="K314" t="s">
        <v>41</v>
      </c>
      <c r="L314" t="s">
        <v>71</v>
      </c>
      <c r="M314" t="s">
        <v>94</v>
      </c>
      <c r="O314" s="183">
        <f t="shared" si="15"/>
        <v>70</v>
      </c>
      <c r="P314" s="183" t="str">
        <f t="shared" si="15"/>
        <v>*</v>
      </c>
      <c r="Q314" s="183">
        <f t="shared" si="15"/>
        <v>0</v>
      </c>
      <c r="R314" s="183" t="str">
        <f t="shared" si="14"/>
        <v>*</v>
      </c>
      <c r="S314" s="183" t="str">
        <f t="shared" si="14"/>
        <v>*</v>
      </c>
      <c r="T314" s="183" t="str">
        <f t="shared" si="14"/>
        <v>*</v>
      </c>
      <c r="U314" s="183">
        <f t="shared" si="14"/>
        <v>70</v>
      </c>
    </row>
    <row r="315" spans="1:21">
      <c r="A315" s="183" t="str">
        <f t="shared" si="13"/>
        <v>基本ケース⑩四万十町</v>
      </c>
      <c r="B315" t="s">
        <v>34</v>
      </c>
      <c r="C315">
        <v>18754</v>
      </c>
      <c r="D315" s="160">
        <v>666.76156672830632</v>
      </c>
      <c r="E315" s="160">
        <v>35.858578993755529</v>
      </c>
      <c r="F315" s="160">
        <v>17.918108782961404</v>
      </c>
      <c r="G315" s="160">
        <v>1.3007656819402234</v>
      </c>
      <c r="H315" s="160">
        <v>0.3259310172899309</v>
      </c>
      <c r="I315" s="160">
        <v>5.389988761545067E-2</v>
      </c>
      <c r="J315" s="160">
        <v>686.36027209811334</v>
      </c>
      <c r="K315" t="s">
        <v>41</v>
      </c>
      <c r="L315" t="s">
        <v>71</v>
      </c>
      <c r="M315" t="s">
        <v>94</v>
      </c>
      <c r="O315" s="183">
        <f t="shared" si="15"/>
        <v>670</v>
      </c>
      <c r="P315" s="183">
        <f t="shared" si="15"/>
        <v>40</v>
      </c>
      <c r="Q315" s="183">
        <f t="shared" si="15"/>
        <v>20</v>
      </c>
      <c r="R315" s="183" t="str">
        <f t="shared" si="14"/>
        <v>*</v>
      </c>
      <c r="S315" s="183" t="str">
        <f t="shared" si="14"/>
        <v>*</v>
      </c>
      <c r="T315" s="183" t="str">
        <f t="shared" si="14"/>
        <v>*</v>
      </c>
      <c r="U315" s="183">
        <f t="shared" si="14"/>
        <v>690</v>
      </c>
    </row>
    <row r="316" spans="1:21">
      <c r="A316" s="183" t="str">
        <f t="shared" si="13"/>
        <v>基本ケース⑩大月町</v>
      </c>
      <c r="B316" t="s">
        <v>35</v>
      </c>
      <c r="C316">
        <v>5373</v>
      </c>
      <c r="D316" s="160">
        <v>79.482708359552163</v>
      </c>
      <c r="E316" s="160">
        <v>4.2652729034418737</v>
      </c>
      <c r="F316" s="160">
        <v>13.320173268737221</v>
      </c>
      <c r="G316" s="160">
        <v>0.29757527710876636</v>
      </c>
      <c r="H316" s="160">
        <v>1.2337047163272294</v>
      </c>
      <c r="I316" s="160">
        <v>3.4126056935171768E-2</v>
      </c>
      <c r="J316" s="160">
        <v>94.368287678660536</v>
      </c>
      <c r="K316" t="s">
        <v>41</v>
      </c>
      <c r="L316" t="s">
        <v>71</v>
      </c>
      <c r="M316" t="s">
        <v>94</v>
      </c>
      <c r="O316" s="183">
        <f t="shared" si="15"/>
        <v>80</v>
      </c>
      <c r="P316" s="183" t="str">
        <f t="shared" si="15"/>
        <v>*</v>
      </c>
      <c r="Q316" s="183">
        <f t="shared" si="15"/>
        <v>10</v>
      </c>
      <c r="R316" s="183" t="str">
        <f t="shared" si="14"/>
        <v>*</v>
      </c>
      <c r="S316" s="183" t="str">
        <f t="shared" si="14"/>
        <v>*</v>
      </c>
      <c r="T316" s="183" t="str">
        <f t="shared" si="14"/>
        <v>*</v>
      </c>
      <c r="U316" s="183">
        <f t="shared" si="14"/>
        <v>90</v>
      </c>
    </row>
    <row r="317" spans="1:21">
      <c r="A317" s="183" t="str">
        <f t="shared" si="13"/>
        <v>基本ケース⑩三原村</v>
      </c>
      <c r="B317" t="s">
        <v>36</v>
      </c>
      <c r="C317">
        <v>1553</v>
      </c>
      <c r="D317" s="160">
        <v>97.485542808515902</v>
      </c>
      <c r="E317" s="160">
        <v>4.0130684581934926</v>
      </c>
      <c r="F317" s="160">
        <v>0</v>
      </c>
      <c r="G317" s="160">
        <v>0.49004252022125167</v>
      </c>
      <c r="H317" s="160">
        <v>0.31594382917349184</v>
      </c>
      <c r="I317" s="160">
        <v>0.28098858886931261</v>
      </c>
      <c r="J317" s="160">
        <v>98.572517746779951</v>
      </c>
      <c r="K317" t="s">
        <v>41</v>
      </c>
      <c r="L317" t="s">
        <v>71</v>
      </c>
      <c r="M317" t="s">
        <v>94</v>
      </c>
      <c r="O317" s="183">
        <f t="shared" si="15"/>
        <v>100</v>
      </c>
      <c r="P317" s="183" t="str">
        <f t="shared" si="15"/>
        <v>*</v>
      </c>
      <c r="Q317" s="183">
        <f t="shared" si="15"/>
        <v>0</v>
      </c>
      <c r="R317" s="183" t="str">
        <f t="shared" si="14"/>
        <v>*</v>
      </c>
      <c r="S317" s="183" t="str">
        <f t="shared" si="14"/>
        <v>*</v>
      </c>
      <c r="T317" s="183" t="str">
        <f t="shared" si="14"/>
        <v>*</v>
      </c>
      <c r="U317" s="183">
        <f t="shared" si="14"/>
        <v>100</v>
      </c>
    </row>
    <row r="318" spans="1:21">
      <c r="A318" s="183" t="str">
        <f t="shared" si="13"/>
        <v>基本ケース⑩黒潮町</v>
      </c>
      <c r="B318" t="s">
        <v>37</v>
      </c>
      <c r="C318">
        <v>11115</v>
      </c>
      <c r="D318" s="160">
        <v>805.39068602251291</v>
      </c>
      <c r="E318" s="160">
        <v>72.936903907603352</v>
      </c>
      <c r="F318" s="160">
        <v>70.068595585281088</v>
      </c>
      <c r="G318" s="160">
        <v>5.0125903658338995</v>
      </c>
      <c r="H318" s="160">
        <v>0.54362779590531241</v>
      </c>
      <c r="I318" s="160">
        <v>4.762987469008375E-2</v>
      </c>
      <c r="J318" s="160">
        <v>881.0631296442233</v>
      </c>
      <c r="K318" t="s">
        <v>41</v>
      </c>
      <c r="L318" t="s">
        <v>71</v>
      </c>
      <c r="M318" t="s">
        <v>94</v>
      </c>
      <c r="O318" s="183">
        <f t="shared" si="15"/>
        <v>810</v>
      </c>
      <c r="P318" s="183">
        <f t="shared" si="15"/>
        <v>70</v>
      </c>
      <c r="Q318" s="183">
        <f t="shared" si="15"/>
        <v>70</v>
      </c>
      <c r="R318" s="183">
        <f t="shared" si="14"/>
        <v>10</v>
      </c>
      <c r="S318" s="183" t="str">
        <f t="shared" si="14"/>
        <v>*</v>
      </c>
      <c r="T318" s="183" t="str">
        <f t="shared" si="14"/>
        <v>*</v>
      </c>
      <c r="U318" s="183">
        <f t="shared" si="14"/>
        <v>880</v>
      </c>
    </row>
    <row r="319" spans="1:21">
      <c r="A319" s="183" t="str">
        <f t="shared" si="13"/>
        <v>基本ケース⑩合計</v>
      </c>
      <c r="B319" t="s">
        <v>84</v>
      </c>
      <c r="C319">
        <v>763479</v>
      </c>
      <c r="D319" s="160">
        <v>19295.612378045374</v>
      </c>
      <c r="E319" s="160">
        <v>1833.1404538365932</v>
      </c>
      <c r="F319" s="160">
        <v>1572.4005666708247</v>
      </c>
      <c r="G319" s="160">
        <v>55.878009894317316</v>
      </c>
      <c r="H319" s="160">
        <v>160.46058383964737</v>
      </c>
      <c r="I319" s="160">
        <v>29.974201880892622</v>
      </c>
      <c r="J319" s="160">
        <v>21114.325740331049</v>
      </c>
      <c r="K319" t="s">
        <v>41</v>
      </c>
      <c r="L319" t="s">
        <v>71</v>
      </c>
      <c r="M319" t="s">
        <v>94</v>
      </c>
      <c r="O319" s="183">
        <f t="shared" si="15"/>
        <v>19000</v>
      </c>
      <c r="P319" s="183">
        <f t="shared" si="15"/>
        <v>1800</v>
      </c>
      <c r="Q319" s="183">
        <f t="shared" si="15"/>
        <v>1600</v>
      </c>
      <c r="R319" s="183">
        <f t="shared" si="14"/>
        <v>60</v>
      </c>
      <c r="S319" s="183">
        <f t="shared" si="14"/>
        <v>160</v>
      </c>
      <c r="T319" s="183">
        <f t="shared" si="14"/>
        <v>30</v>
      </c>
      <c r="U319" s="183">
        <f t="shared" si="14"/>
        <v>21000</v>
      </c>
    </row>
    <row r="320" spans="1:21">
      <c r="A320" s="183" t="str">
        <f t="shared" si="13"/>
        <v>基本ケース⑩0</v>
      </c>
      <c r="B320">
        <v>0</v>
      </c>
      <c r="C320">
        <v>0</v>
      </c>
      <c r="D320" s="160">
        <v>0</v>
      </c>
      <c r="E320" s="160">
        <v>0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t="s">
        <v>41</v>
      </c>
      <c r="L320" t="s">
        <v>71</v>
      </c>
      <c r="M320">
        <v>0</v>
      </c>
      <c r="O320" s="183">
        <f t="shared" si="15"/>
        <v>0</v>
      </c>
      <c r="P320" s="183">
        <f t="shared" si="15"/>
        <v>0</v>
      </c>
      <c r="Q320" s="183">
        <f t="shared" si="15"/>
        <v>0</v>
      </c>
      <c r="R320" s="183">
        <f t="shared" si="14"/>
        <v>0</v>
      </c>
      <c r="S320" s="183">
        <f t="shared" si="14"/>
        <v>0</v>
      </c>
      <c r="T320" s="183">
        <f t="shared" si="14"/>
        <v>0</v>
      </c>
      <c r="U320" s="183">
        <f t="shared" si="14"/>
        <v>0</v>
      </c>
    </row>
    <row r="321" spans="1:21">
      <c r="A321" s="183" t="str">
        <f t="shared" si="13"/>
        <v>基本ケース⑩負傷者数</v>
      </c>
      <c r="B321" t="s">
        <v>114</v>
      </c>
      <c r="C321">
        <v>0</v>
      </c>
      <c r="D321" s="160">
        <v>0</v>
      </c>
      <c r="E321" s="160">
        <v>0</v>
      </c>
      <c r="F321" s="160">
        <v>0</v>
      </c>
      <c r="G321" s="160">
        <v>0</v>
      </c>
      <c r="H321" s="160">
        <v>0</v>
      </c>
      <c r="I321" s="160">
        <v>0</v>
      </c>
      <c r="J321" s="160">
        <v>0</v>
      </c>
      <c r="K321" t="s">
        <v>41</v>
      </c>
      <c r="L321" t="s">
        <v>71</v>
      </c>
      <c r="M321">
        <v>0</v>
      </c>
      <c r="O321" s="183">
        <f t="shared" si="15"/>
        <v>0</v>
      </c>
      <c r="P321" s="183">
        <f t="shared" si="15"/>
        <v>0</v>
      </c>
      <c r="Q321" s="183">
        <f t="shared" si="15"/>
        <v>0</v>
      </c>
      <c r="R321" s="183">
        <f t="shared" si="14"/>
        <v>0</v>
      </c>
      <c r="S321" s="183">
        <f t="shared" si="14"/>
        <v>0</v>
      </c>
      <c r="T321" s="183">
        <f t="shared" si="14"/>
        <v>0</v>
      </c>
      <c r="U321" s="183">
        <f t="shared" si="14"/>
        <v>0</v>
      </c>
    </row>
    <row r="322" spans="1:21">
      <c r="A322" s="183" t="str">
        <f t="shared" si="13"/>
        <v>基本ケース⑩地震動：基本ケース、津波ケース⑩、冬18時、早期避難率20%</v>
      </c>
      <c r="B322" t="s">
        <v>100</v>
      </c>
      <c r="C322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0</v>
      </c>
      <c r="I322" s="160">
        <v>0</v>
      </c>
      <c r="J322" s="160">
        <v>0</v>
      </c>
      <c r="K322" t="s">
        <v>41</v>
      </c>
      <c r="L322" t="s">
        <v>71</v>
      </c>
      <c r="M322">
        <v>0</v>
      </c>
      <c r="O322" s="183">
        <f t="shared" si="15"/>
        <v>0</v>
      </c>
      <c r="P322" s="183">
        <f t="shared" si="15"/>
        <v>0</v>
      </c>
      <c r="Q322" s="183">
        <f t="shared" si="15"/>
        <v>0</v>
      </c>
      <c r="R322" s="183">
        <f t="shared" si="14"/>
        <v>0</v>
      </c>
      <c r="S322" s="183">
        <f t="shared" si="14"/>
        <v>0</v>
      </c>
      <c r="T322" s="183">
        <f t="shared" si="14"/>
        <v>0</v>
      </c>
      <c r="U322" s="183">
        <f t="shared" si="14"/>
        <v>0</v>
      </c>
    </row>
    <row r="323" spans="1:21">
      <c r="A323" s="183" t="str">
        <f t="shared" si="13"/>
        <v>基本ケース⑩市町村名</v>
      </c>
      <c r="B323" t="s">
        <v>86</v>
      </c>
      <c r="C323" t="s">
        <v>87</v>
      </c>
      <c r="D323" s="160" t="s">
        <v>88</v>
      </c>
      <c r="E323" s="160">
        <v>0</v>
      </c>
      <c r="F323" s="160" t="s">
        <v>89</v>
      </c>
      <c r="G323" s="160" t="s">
        <v>90</v>
      </c>
      <c r="H323" s="160" t="s">
        <v>91</v>
      </c>
      <c r="I323" s="160" t="s">
        <v>92</v>
      </c>
      <c r="J323" s="160" t="s">
        <v>84</v>
      </c>
      <c r="K323" t="s">
        <v>41</v>
      </c>
      <c r="L323" t="s">
        <v>71</v>
      </c>
      <c r="M323">
        <v>0</v>
      </c>
      <c r="O323" s="183" t="e">
        <f t="shared" si="15"/>
        <v>#VALUE!</v>
      </c>
      <c r="P323" s="183">
        <f t="shared" si="15"/>
        <v>0</v>
      </c>
      <c r="Q323" s="183" t="e">
        <f t="shared" si="15"/>
        <v>#VALUE!</v>
      </c>
      <c r="R323" s="183" t="e">
        <f t="shared" si="14"/>
        <v>#VALUE!</v>
      </c>
      <c r="S323" s="183" t="e">
        <f t="shared" si="14"/>
        <v>#VALUE!</v>
      </c>
      <c r="T323" s="183" t="e">
        <f t="shared" si="14"/>
        <v>#VALUE!</v>
      </c>
      <c r="U323" s="183" t="e">
        <f t="shared" si="14"/>
        <v>#VALUE!</v>
      </c>
    </row>
    <row r="324" spans="1:21">
      <c r="A324" s="183" t="str">
        <f t="shared" ref="A324:A387" si="16">K324&amp;L324&amp;B324</f>
        <v>基本ケース⑩0</v>
      </c>
      <c r="B324">
        <v>0</v>
      </c>
      <c r="C324">
        <v>0</v>
      </c>
      <c r="D324" s="160">
        <v>0</v>
      </c>
      <c r="E324" s="160" t="s">
        <v>93</v>
      </c>
      <c r="F324" s="160">
        <v>0</v>
      </c>
      <c r="G324" s="160">
        <v>0</v>
      </c>
      <c r="H324" s="160">
        <v>0</v>
      </c>
      <c r="I324" s="160">
        <v>0</v>
      </c>
      <c r="J324" s="160">
        <v>0</v>
      </c>
      <c r="K324" t="s">
        <v>41</v>
      </c>
      <c r="L324" t="s">
        <v>71</v>
      </c>
      <c r="M324">
        <v>0</v>
      </c>
      <c r="O324" s="183">
        <f t="shared" si="15"/>
        <v>0</v>
      </c>
      <c r="P324" s="183" t="e">
        <f t="shared" si="15"/>
        <v>#VALUE!</v>
      </c>
      <c r="Q324" s="183">
        <f t="shared" si="15"/>
        <v>0</v>
      </c>
      <c r="R324" s="183">
        <f t="shared" si="14"/>
        <v>0</v>
      </c>
      <c r="S324" s="183">
        <f t="shared" si="14"/>
        <v>0</v>
      </c>
      <c r="T324" s="183">
        <f t="shared" si="14"/>
        <v>0</v>
      </c>
      <c r="U324" s="183">
        <f t="shared" si="14"/>
        <v>0</v>
      </c>
    </row>
    <row r="325" spans="1:21">
      <c r="A325" s="183" t="str">
        <f t="shared" si="16"/>
        <v>基本ケース⑩0</v>
      </c>
      <c r="B325">
        <v>0</v>
      </c>
      <c r="C325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  <c r="J325" s="160">
        <v>0</v>
      </c>
      <c r="K325" t="s">
        <v>41</v>
      </c>
      <c r="L325" t="s">
        <v>71</v>
      </c>
      <c r="M325">
        <v>0</v>
      </c>
      <c r="O325" s="183">
        <f t="shared" si="15"/>
        <v>0</v>
      </c>
      <c r="P325" s="183">
        <f t="shared" si="15"/>
        <v>0</v>
      </c>
      <c r="Q325" s="183">
        <f t="shared" si="15"/>
        <v>0</v>
      </c>
      <c r="R325" s="183">
        <f t="shared" si="15"/>
        <v>0</v>
      </c>
      <c r="S325" s="183">
        <f t="shared" si="15"/>
        <v>0</v>
      </c>
      <c r="T325" s="183">
        <f t="shared" si="15"/>
        <v>0</v>
      </c>
      <c r="U325" s="183">
        <f t="shared" si="15"/>
        <v>0</v>
      </c>
    </row>
    <row r="326" spans="1:21">
      <c r="A326" s="183" t="str">
        <f t="shared" si="16"/>
        <v>基本ケース⑩0</v>
      </c>
      <c r="B326">
        <v>0</v>
      </c>
      <c r="C326">
        <v>0</v>
      </c>
      <c r="D326" s="160">
        <v>0</v>
      </c>
      <c r="E326" s="160">
        <v>0</v>
      </c>
      <c r="F326" s="160">
        <v>0</v>
      </c>
      <c r="G326" s="160">
        <v>0</v>
      </c>
      <c r="H326" s="160">
        <v>0</v>
      </c>
      <c r="I326" s="160">
        <v>0</v>
      </c>
      <c r="J326" s="160">
        <v>0</v>
      </c>
      <c r="K326" t="s">
        <v>41</v>
      </c>
      <c r="L326" t="s">
        <v>71</v>
      </c>
      <c r="M326">
        <v>0</v>
      </c>
      <c r="O326" s="183">
        <f t="shared" ref="O326:U362" si="17">IF(D326&gt;10000,ROUND(D326,-3),IF(D326&gt;1000,ROUND(D326,-2),IF(D326&gt;=5,IF(D326&lt;10,ROUND(D326,-1),ROUND(D326,-1)),IF(D326=0,0,"*"))))</f>
        <v>0</v>
      </c>
      <c r="P326" s="183">
        <f t="shared" si="17"/>
        <v>0</v>
      </c>
      <c r="Q326" s="183">
        <f t="shared" si="17"/>
        <v>0</v>
      </c>
      <c r="R326" s="183">
        <f t="shared" si="17"/>
        <v>0</v>
      </c>
      <c r="S326" s="183">
        <f t="shared" si="17"/>
        <v>0</v>
      </c>
      <c r="T326" s="183">
        <f t="shared" si="17"/>
        <v>0</v>
      </c>
      <c r="U326" s="183">
        <f t="shared" si="17"/>
        <v>0</v>
      </c>
    </row>
    <row r="327" spans="1:21">
      <c r="A327" s="183" t="str">
        <f t="shared" si="16"/>
        <v>基本ケース⑩高知市</v>
      </c>
      <c r="B327" t="s">
        <v>4</v>
      </c>
      <c r="C327">
        <v>349778.6</v>
      </c>
      <c r="D327" s="160">
        <v>6239.7596494957152</v>
      </c>
      <c r="E327" s="160">
        <v>710.17058188064777</v>
      </c>
      <c r="F327" s="160">
        <v>418.43900545608278</v>
      </c>
      <c r="G327" s="160">
        <v>12.298383316402489</v>
      </c>
      <c r="H327" s="160">
        <v>144.75157222348275</v>
      </c>
      <c r="I327" s="160">
        <v>61.022937615999879</v>
      </c>
      <c r="J327" s="160">
        <v>6876.271548107683</v>
      </c>
      <c r="K327" t="s">
        <v>41</v>
      </c>
      <c r="L327" t="s">
        <v>71</v>
      </c>
      <c r="M327" t="s">
        <v>96</v>
      </c>
      <c r="O327" s="183">
        <f t="shared" si="17"/>
        <v>6200</v>
      </c>
      <c r="P327" s="183">
        <f t="shared" si="17"/>
        <v>710</v>
      </c>
      <c r="Q327" s="183">
        <f t="shared" si="17"/>
        <v>420</v>
      </c>
      <c r="R327" s="183">
        <f t="shared" si="17"/>
        <v>10</v>
      </c>
      <c r="S327" s="183">
        <f t="shared" si="17"/>
        <v>140</v>
      </c>
      <c r="T327" s="183">
        <f t="shared" si="17"/>
        <v>60</v>
      </c>
      <c r="U327" s="183">
        <f t="shared" si="17"/>
        <v>6900</v>
      </c>
    </row>
    <row r="328" spans="1:21">
      <c r="A328" s="183" t="str">
        <f t="shared" si="16"/>
        <v>基本ケース⑩室戸市</v>
      </c>
      <c r="B328" t="s">
        <v>5</v>
      </c>
      <c r="C328">
        <v>15011.1</v>
      </c>
      <c r="D328" s="160">
        <v>1096.934328482884</v>
      </c>
      <c r="E328" s="160">
        <v>84.01150451591235</v>
      </c>
      <c r="F328" s="160">
        <v>218.44512703807601</v>
      </c>
      <c r="G328" s="160">
        <v>5.4002695990286771</v>
      </c>
      <c r="H328" s="160">
        <v>11.343802437621004</v>
      </c>
      <c r="I328" s="160">
        <v>1.1928528787488295</v>
      </c>
      <c r="J328" s="160">
        <v>1333.3163804363585</v>
      </c>
      <c r="K328" t="s">
        <v>41</v>
      </c>
      <c r="L328" t="s">
        <v>71</v>
      </c>
      <c r="M328" t="s">
        <v>96</v>
      </c>
      <c r="O328" s="183">
        <f t="shared" si="17"/>
        <v>1100</v>
      </c>
      <c r="P328" s="183">
        <f t="shared" si="17"/>
        <v>80</v>
      </c>
      <c r="Q328" s="183">
        <f t="shared" si="17"/>
        <v>220</v>
      </c>
      <c r="R328" s="183">
        <f t="shared" si="17"/>
        <v>10</v>
      </c>
      <c r="S328" s="183">
        <f t="shared" si="17"/>
        <v>10</v>
      </c>
      <c r="T328" s="183" t="str">
        <f t="shared" si="17"/>
        <v>*</v>
      </c>
      <c r="U328" s="183">
        <f t="shared" si="17"/>
        <v>1300</v>
      </c>
    </row>
    <row r="329" spans="1:21">
      <c r="A329" s="183" t="str">
        <f t="shared" si="16"/>
        <v>基本ケース⑩安芸市</v>
      </c>
      <c r="B329" t="s">
        <v>6</v>
      </c>
      <c r="C329">
        <v>19573</v>
      </c>
      <c r="D329" s="160">
        <v>1213.8565387841854</v>
      </c>
      <c r="E329" s="160">
        <v>174.81338662660184</v>
      </c>
      <c r="F329" s="160">
        <v>36.939877983119288</v>
      </c>
      <c r="G329" s="160">
        <v>3.6786615059688152</v>
      </c>
      <c r="H329" s="160">
        <v>27.839959553456023</v>
      </c>
      <c r="I329" s="160">
        <v>1.8876747759366235</v>
      </c>
      <c r="J329" s="160">
        <v>1284.2027126026662</v>
      </c>
      <c r="K329" t="s">
        <v>41</v>
      </c>
      <c r="L329" t="s">
        <v>71</v>
      </c>
      <c r="M329" t="s">
        <v>96</v>
      </c>
      <c r="O329" s="183">
        <f t="shared" si="17"/>
        <v>1200</v>
      </c>
      <c r="P329" s="183">
        <f t="shared" si="17"/>
        <v>170</v>
      </c>
      <c r="Q329" s="183">
        <f t="shared" si="17"/>
        <v>40</v>
      </c>
      <c r="R329" s="183" t="str">
        <f t="shared" si="17"/>
        <v>*</v>
      </c>
      <c r="S329" s="183">
        <f t="shared" si="17"/>
        <v>30</v>
      </c>
      <c r="T329" s="183" t="str">
        <f t="shared" si="17"/>
        <v>*</v>
      </c>
      <c r="U329" s="183">
        <f t="shared" si="17"/>
        <v>1300</v>
      </c>
    </row>
    <row r="330" spans="1:21">
      <c r="A330" s="183" t="str">
        <f t="shared" si="16"/>
        <v>基本ケース⑩南国市</v>
      </c>
      <c r="B330" t="s">
        <v>7</v>
      </c>
      <c r="C330">
        <v>51255.6</v>
      </c>
      <c r="D330" s="160">
        <v>1225.0998038697353</v>
      </c>
      <c r="E330" s="160">
        <v>86.027140059475684</v>
      </c>
      <c r="F330" s="160">
        <v>137.68337545554115</v>
      </c>
      <c r="G330" s="160">
        <v>0.3777737636622237</v>
      </c>
      <c r="H330" s="160">
        <v>6.9398317591907404</v>
      </c>
      <c r="I330" s="160">
        <v>4.7766913065848566</v>
      </c>
      <c r="J330" s="160">
        <v>1374.8774761547143</v>
      </c>
      <c r="K330" t="s">
        <v>41</v>
      </c>
      <c r="L330" t="s">
        <v>71</v>
      </c>
      <c r="M330" t="s">
        <v>96</v>
      </c>
      <c r="O330" s="183">
        <f t="shared" si="17"/>
        <v>1200</v>
      </c>
      <c r="P330" s="183">
        <f t="shared" si="17"/>
        <v>90</v>
      </c>
      <c r="Q330" s="183">
        <f t="shared" si="17"/>
        <v>140</v>
      </c>
      <c r="R330" s="183" t="str">
        <f t="shared" si="17"/>
        <v>*</v>
      </c>
      <c r="S330" s="183">
        <f t="shared" si="17"/>
        <v>10</v>
      </c>
      <c r="T330" s="183" t="str">
        <f t="shared" si="17"/>
        <v>*</v>
      </c>
      <c r="U330" s="183">
        <f t="shared" si="17"/>
        <v>1400</v>
      </c>
    </row>
    <row r="331" spans="1:21">
      <c r="A331" s="183" t="str">
        <f t="shared" si="16"/>
        <v>基本ケース⑩土佐市</v>
      </c>
      <c r="B331" t="s">
        <v>8</v>
      </c>
      <c r="C331">
        <v>27471.8</v>
      </c>
      <c r="D331" s="160">
        <v>584.67938833985761</v>
      </c>
      <c r="E331" s="160">
        <v>62.063591684837832</v>
      </c>
      <c r="F331" s="160">
        <v>205.10422752207901</v>
      </c>
      <c r="G331" s="160">
        <v>2.4975346596064316</v>
      </c>
      <c r="H331" s="160">
        <v>5.5696617841826921</v>
      </c>
      <c r="I331" s="160">
        <v>1.839638634817617</v>
      </c>
      <c r="J331" s="160">
        <v>799.69045094054331</v>
      </c>
      <c r="K331" t="s">
        <v>41</v>
      </c>
      <c r="L331" t="s">
        <v>71</v>
      </c>
      <c r="M331" t="s">
        <v>96</v>
      </c>
      <c r="O331" s="183">
        <f t="shared" si="17"/>
        <v>580</v>
      </c>
      <c r="P331" s="183">
        <f t="shared" si="17"/>
        <v>60</v>
      </c>
      <c r="Q331" s="183">
        <f t="shared" si="17"/>
        <v>210</v>
      </c>
      <c r="R331" s="183" t="str">
        <f t="shared" si="17"/>
        <v>*</v>
      </c>
      <c r="S331" s="183">
        <f t="shared" si="17"/>
        <v>10</v>
      </c>
      <c r="T331" s="183" t="str">
        <f t="shared" si="17"/>
        <v>*</v>
      </c>
      <c r="U331" s="183">
        <f t="shared" si="17"/>
        <v>800</v>
      </c>
    </row>
    <row r="332" spans="1:21">
      <c r="A332" s="183" t="str">
        <f t="shared" si="16"/>
        <v>基本ケース⑩須崎市</v>
      </c>
      <c r="B332" t="s">
        <v>9</v>
      </c>
      <c r="C332">
        <v>25299.25</v>
      </c>
      <c r="D332" s="160">
        <v>673.87417068465425</v>
      </c>
      <c r="E332" s="160">
        <v>46.148248481041634</v>
      </c>
      <c r="F332" s="160">
        <v>153.65026721531228</v>
      </c>
      <c r="G332" s="160">
        <v>3.3465294220915274</v>
      </c>
      <c r="H332" s="160">
        <v>13.898340599462381</v>
      </c>
      <c r="I332" s="160">
        <v>1.1643275799440982</v>
      </c>
      <c r="J332" s="160">
        <v>845.93363550146455</v>
      </c>
      <c r="K332" t="s">
        <v>41</v>
      </c>
      <c r="L332" t="s">
        <v>71</v>
      </c>
      <c r="M332" t="s">
        <v>96</v>
      </c>
      <c r="O332" s="183">
        <f t="shared" si="17"/>
        <v>670</v>
      </c>
      <c r="P332" s="183">
        <f t="shared" si="17"/>
        <v>50</v>
      </c>
      <c r="Q332" s="183">
        <f t="shared" si="17"/>
        <v>150</v>
      </c>
      <c r="R332" s="183" t="str">
        <f t="shared" si="17"/>
        <v>*</v>
      </c>
      <c r="S332" s="183">
        <f t="shared" si="17"/>
        <v>10</v>
      </c>
      <c r="T332" s="183" t="str">
        <f t="shared" si="17"/>
        <v>*</v>
      </c>
      <c r="U332" s="183">
        <f t="shared" si="17"/>
        <v>850</v>
      </c>
    </row>
    <row r="333" spans="1:21">
      <c r="A333" s="183" t="str">
        <f t="shared" si="16"/>
        <v>基本ケース⑩宿毛市</v>
      </c>
      <c r="B333" t="s">
        <v>10</v>
      </c>
      <c r="C333">
        <v>22952.55</v>
      </c>
      <c r="D333" s="160">
        <v>268.56507808579209</v>
      </c>
      <c r="E333" s="160">
        <v>20.622760866615785</v>
      </c>
      <c r="F333" s="160">
        <v>77.398965264596981</v>
      </c>
      <c r="G333" s="160">
        <v>0.62671129446497564</v>
      </c>
      <c r="H333" s="160">
        <v>1.6244852326395818</v>
      </c>
      <c r="I333" s="160">
        <v>0.76026260031370019</v>
      </c>
      <c r="J333" s="160">
        <v>348.97550247780737</v>
      </c>
      <c r="K333" t="s">
        <v>41</v>
      </c>
      <c r="L333" t="s">
        <v>71</v>
      </c>
      <c r="M333" t="s">
        <v>96</v>
      </c>
      <c r="O333" s="183">
        <f t="shared" si="17"/>
        <v>270</v>
      </c>
      <c r="P333" s="183">
        <f t="shared" si="17"/>
        <v>20</v>
      </c>
      <c r="Q333" s="183">
        <f t="shared" si="17"/>
        <v>80</v>
      </c>
      <c r="R333" s="183" t="str">
        <f t="shared" si="17"/>
        <v>*</v>
      </c>
      <c r="S333" s="183" t="str">
        <f t="shared" si="17"/>
        <v>*</v>
      </c>
      <c r="T333" s="183" t="str">
        <f t="shared" si="17"/>
        <v>*</v>
      </c>
      <c r="U333" s="183">
        <f t="shared" si="17"/>
        <v>350</v>
      </c>
    </row>
    <row r="334" spans="1:21">
      <c r="A334" s="183" t="str">
        <f t="shared" si="16"/>
        <v>基本ケース⑩土佐清水市</v>
      </c>
      <c r="B334" t="s">
        <v>11</v>
      </c>
      <c r="C334">
        <v>15871.05</v>
      </c>
      <c r="D334" s="160">
        <v>911.74508497059651</v>
      </c>
      <c r="E334" s="160">
        <v>91.244847832532741</v>
      </c>
      <c r="F334" s="160">
        <v>88.891178899722576</v>
      </c>
      <c r="G334" s="160">
        <v>5.8981661795470446</v>
      </c>
      <c r="H334" s="160">
        <v>11.065678070571678</v>
      </c>
      <c r="I334" s="160">
        <v>1.1228452263372728</v>
      </c>
      <c r="J334" s="160">
        <v>1018.7229533467752</v>
      </c>
      <c r="K334" t="s">
        <v>41</v>
      </c>
      <c r="L334" t="s">
        <v>71</v>
      </c>
      <c r="M334" t="s">
        <v>96</v>
      </c>
      <c r="O334" s="183">
        <f t="shared" si="17"/>
        <v>910</v>
      </c>
      <c r="P334" s="183">
        <f t="shared" si="17"/>
        <v>90</v>
      </c>
      <c r="Q334" s="183">
        <f t="shared" si="17"/>
        <v>90</v>
      </c>
      <c r="R334" s="183">
        <f t="shared" si="17"/>
        <v>10</v>
      </c>
      <c r="S334" s="183">
        <f t="shared" si="17"/>
        <v>10</v>
      </c>
      <c r="T334" s="183" t="str">
        <f t="shared" si="17"/>
        <v>*</v>
      </c>
      <c r="U334" s="183">
        <f t="shared" si="17"/>
        <v>1000</v>
      </c>
    </row>
    <row r="335" spans="1:21">
      <c r="A335" s="183" t="str">
        <f t="shared" si="16"/>
        <v>基本ケース⑩四万十市</v>
      </c>
      <c r="B335" t="s">
        <v>12</v>
      </c>
      <c r="C335">
        <v>36677.25</v>
      </c>
      <c r="D335" s="160">
        <v>1060.7264583476178</v>
      </c>
      <c r="E335" s="160">
        <v>92.230175667563287</v>
      </c>
      <c r="F335" s="160">
        <v>148.15433543048795</v>
      </c>
      <c r="G335" s="160">
        <v>6.9986769842970435</v>
      </c>
      <c r="H335" s="160">
        <v>7.1620009606811017</v>
      </c>
      <c r="I335" s="160">
        <v>1.4808289016657776</v>
      </c>
      <c r="J335" s="160">
        <v>1224.5223006247495</v>
      </c>
      <c r="K335" t="s">
        <v>41</v>
      </c>
      <c r="L335" t="s">
        <v>71</v>
      </c>
      <c r="M335" t="s">
        <v>96</v>
      </c>
      <c r="O335" s="183">
        <f t="shared" si="17"/>
        <v>1100</v>
      </c>
      <c r="P335" s="183">
        <f t="shared" si="17"/>
        <v>90</v>
      </c>
      <c r="Q335" s="183">
        <f t="shared" si="17"/>
        <v>150</v>
      </c>
      <c r="R335" s="183">
        <f t="shared" si="17"/>
        <v>10</v>
      </c>
      <c r="S335" s="183">
        <f t="shared" si="17"/>
        <v>10</v>
      </c>
      <c r="T335" s="183" t="str">
        <f t="shared" si="17"/>
        <v>*</v>
      </c>
      <c r="U335" s="183">
        <f t="shared" si="17"/>
        <v>1200</v>
      </c>
    </row>
    <row r="336" spans="1:21">
      <c r="A336" s="183" t="str">
        <f t="shared" si="16"/>
        <v>基本ケース⑩香南市</v>
      </c>
      <c r="B336" t="s">
        <v>13</v>
      </c>
      <c r="C336">
        <v>31206.600000000002</v>
      </c>
      <c r="D336" s="160">
        <v>950.1596260161981</v>
      </c>
      <c r="E336" s="160">
        <v>92.425124455898285</v>
      </c>
      <c r="F336" s="160">
        <v>78.681774897514501</v>
      </c>
      <c r="G336" s="160">
        <v>0.90949241717067564</v>
      </c>
      <c r="H336" s="160">
        <v>4.537639873076742</v>
      </c>
      <c r="I336" s="160">
        <v>2.5955738897244935</v>
      </c>
      <c r="J336" s="160">
        <v>1036.8841070936844</v>
      </c>
      <c r="K336" t="s">
        <v>41</v>
      </c>
      <c r="L336" t="s">
        <v>71</v>
      </c>
      <c r="M336" t="s">
        <v>96</v>
      </c>
      <c r="O336" s="183">
        <f t="shared" si="17"/>
        <v>950</v>
      </c>
      <c r="P336" s="183">
        <f t="shared" si="17"/>
        <v>90</v>
      </c>
      <c r="Q336" s="183">
        <f t="shared" si="17"/>
        <v>80</v>
      </c>
      <c r="R336" s="183" t="str">
        <f t="shared" si="17"/>
        <v>*</v>
      </c>
      <c r="S336" s="183" t="str">
        <f t="shared" si="17"/>
        <v>*</v>
      </c>
      <c r="T336" s="183" t="str">
        <f t="shared" si="17"/>
        <v>*</v>
      </c>
      <c r="U336" s="183">
        <f t="shared" si="17"/>
        <v>1000</v>
      </c>
    </row>
    <row r="337" spans="1:21">
      <c r="A337" s="183" t="str">
        <f t="shared" si="16"/>
        <v>基本ケース⑩香美市</v>
      </c>
      <c r="B337" t="s">
        <v>14</v>
      </c>
      <c r="C337">
        <v>28197.25</v>
      </c>
      <c r="D337" s="160">
        <v>898.58642070696249</v>
      </c>
      <c r="E337" s="160">
        <v>55.568624673061954</v>
      </c>
      <c r="F337" s="160">
        <v>0</v>
      </c>
      <c r="G337" s="160">
        <v>1.4659426592850031</v>
      </c>
      <c r="H337" s="160">
        <v>11.290116866063084</v>
      </c>
      <c r="I337" s="160">
        <v>1.311010476590085</v>
      </c>
      <c r="J337" s="160">
        <v>912.65349070890068</v>
      </c>
      <c r="K337" t="s">
        <v>41</v>
      </c>
      <c r="L337" t="s">
        <v>71</v>
      </c>
      <c r="M337" t="s">
        <v>96</v>
      </c>
      <c r="O337" s="183">
        <f t="shared" si="17"/>
        <v>900</v>
      </c>
      <c r="P337" s="183">
        <f t="shared" si="17"/>
        <v>60</v>
      </c>
      <c r="Q337" s="183">
        <f t="shared" si="17"/>
        <v>0</v>
      </c>
      <c r="R337" s="183" t="str">
        <f t="shared" si="17"/>
        <v>*</v>
      </c>
      <c r="S337" s="183">
        <f t="shared" si="17"/>
        <v>10</v>
      </c>
      <c r="T337" s="183" t="str">
        <f t="shared" si="17"/>
        <v>*</v>
      </c>
      <c r="U337" s="183">
        <f t="shared" si="17"/>
        <v>910</v>
      </c>
    </row>
    <row r="338" spans="1:21">
      <c r="A338" s="183" t="str">
        <f t="shared" si="16"/>
        <v>基本ケース⑩東洋町</v>
      </c>
      <c r="B338" t="s">
        <v>15</v>
      </c>
      <c r="C338">
        <v>2841.05</v>
      </c>
      <c r="D338" s="160">
        <v>112.64286173855123</v>
      </c>
      <c r="E338" s="160">
        <v>4.3357883980835323</v>
      </c>
      <c r="F338" s="160">
        <v>31.484875259280628</v>
      </c>
      <c r="G338" s="160">
        <v>0.46108581557073652</v>
      </c>
      <c r="H338" s="160">
        <v>1.5763656690397307</v>
      </c>
      <c r="I338" s="160">
        <v>0.11753633578184482</v>
      </c>
      <c r="J338" s="160">
        <v>146.28272481822412</v>
      </c>
      <c r="K338" t="s">
        <v>41</v>
      </c>
      <c r="L338" t="s">
        <v>71</v>
      </c>
      <c r="M338" t="s">
        <v>96</v>
      </c>
      <c r="O338" s="183">
        <f t="shared" si="17"/>
        <v>110</v>
      </c>
      <c r="P338" s="183" t="str">
        <f t="shared" si="17"/>
        <v>*</v>
      </c>
      <c r="Q338" s="183">
        <f t="shared" si="17"/>
        <v>30</v>
      </c>
      <c r="R338" s="183" t="str">
        <f t="shared" si="17"/>
        <v>*</v>
      </c>
      <c r="S338" s="183" t="str">
        <f t="shared" si="17"/>
        <v>*</v>
      </c>
      <c r="T338" s="183" t="str">
        <f t="shared" si="17"/>
        <v>*</v>
      </c>
      <c r="U338" s="183">
        <f t="shared" si="17"/>
        <v>150</v>
      </c>
    </row>
    <row r="339" spans="1:21">
      <c r="A339" s="183" t="str">
        <f t="shared" si="16"/>
        <v>基本ケース⑩奈半利町</v>
      </c>
      <c r="B339" t="s">
        <v>16</v>
      </c>
      <c r="C339">
        <v>3493.25</v>
      </c>
      <c r="D339" s="160">
        <v>327.32901393014112</v>
      </c>
      <c r="E339" s="160">
        <v>67.678042629870262</v>
      </c>
      <c r="F339" s="160">
        <v>0.66915423580949873</v>
      </c>
      <c r="G339" s="160">
        <v>1.6565686375681881</v>
      </c>
      <c r="H339" s="160">
        <v>6.7041231548004019</v>
      </c>
      <c r="I339" s="160">
        <v>0.46918967547432894</v>
      </c>
      <c r="J339" s="160">
        <v>336.82804963379357</v>
      </c>
      <c r="K339" t="s">
        <v>41</v>
      </c>
      <c r="L339" t="s">
        <v>71</v>
      </c>
      <c r="M339" t="s">
        <v>96</v>
      </c>
      <c r="O339" s="183">
        <f t="shared" si="17"/>
        <v>330</v>
      </c>
      <c r="P339" s="183">
        <f t="shared" si="17"/>
        <v>70</v>
      </c>
      <c r="Q339" s="183" t="str">
        <f t="shared" si="17"/>
        <v>*</v>
      </c>
      <c r="R339" s="183" t="str">
        <f t="shared" si="17"/>
        <v>*</v>
      </c>
      <c r="S339" s="183">
        <f t="shared" si="17"/>
        <v>10</v>
      </c>
      <c r="T339" s="183" t="str">
        <f t="shared" si="17"/>
        <v>*</v>
      </c>
      <c r="U339" s="183">
        <f t="shared" si="17"/>
        <v>340</v>
      </c>
    </row>
    <row r="340" spans="1:21">
      <c r="A340" s="183" t="str">
        <f t="shared" si="16"/>
        <v>基本ケース⑩田野町</v>
      </c>
      <c r="B340" t="s">
        <v>17</v>
      </c>
      <c r="C340">
        <v>3015.2</v>
      </c>
      <c r="D340" s="160">
        <v>393.65550457972154</v>
      </c>
      <c r="E340" s="160">
        <v>63.161536674603852</v>
      </c>
      <c r="F340" s="160">
        <v>0.24738658097084662</v>
      </c>
      <c r="G340" s="160">
        <v>0.66735800267921275</v>
      </c>
      <c r="H340" s="160">
        <v>11.520626545227826</v>
      </c>
      <c r="I340" s="160">
        <v>1.181069837709207</v>
      </c>
      <c r="J340" s="160">
        <v>407.27194554630864</v>
      </c>
      <c r="K340" t="s">
        <v>41</v>
      </c>
      <c r="L340" t="s">
        <v>71</v>
      </c>
      <c r="M340" t="s">
        <v>96</v>
      </c>
      <c r="O340" s="183">
        <f t="shared" si="17"/>
        <v>390</v>
      </c>
      <c r="P340" s="183">
        <f t="shared" si="17"/>
        <v>60</v>
      </c>
      <c r="Q340" s="183" t="str">
        <f t="shared" si="17"/>
        <v>*</v>
      </c>
      <c r="R340" s="183" t="str">
        <f t="shared" si="17"/>
        <v>*</v>
      </c>
      <c r="S340" s="183">
        <f t="shared" si="17"/>
        <v>10</v>
      </c>
      <c r="T340" s="183" t="str">
        <f t="shared" si="17"/>
        <v>*</v>
      </c>
      <c r="U340" s="183">
        <f t="shared" si="17"/>
        <v>410</v>
      </c>
    </row>
    <row r="341" spans="1:21">
      <c r="A341" s="183" t="str">
        <f t="shared" si="16"/>
        <v>基本ケース⑩安田町</v>
      </c>
      <c r="B341" t="s">
        <v>18</v>
      </c>
      <c r="C341">
        <v>2780.2</v>
      </c>
      <c r="D341" s="160">
        <v>303.85178102410998</v>
      </c>
      <c r="E341" s="160">
        <v>40.520493747647961</v>
      </c>
      <c r="F341" s="160">
        <v>22.596205825219855</v>
      </c>
      <c r="G341" s="160">
        <v>3.5196263488384618</v>
      </c>
      <c r="H341" s="160">
        <v>3.5108239261626792</v>
      </c>
      <c r="I341" s="160">
        <v>0.24160723248033558</v>
      </c>
      <c r="J341" s="160">
        <v>333.72004435681134</v>
      </c>
      <c r="K341" t="s">
        <v>41</v>
      </c>
      <c r="L341" t="s">
        <v>71</v>
      </c>
      <c r="M341" t="s">
        <v>96</v>
      </c>
      <c r="O341" s="183">
        <f t="shared" si="17"/>
        <v>300</v>
      </c>
      <c r="P341" s="183">
        <f t="shared" si="17"/>
        <v>40</v>
      </c>
      <c r="Q341" s="183">
        <f t="shared" si="17"/>
        <v>20</v>
      </c>
      <c r="R341" s="183" t="str">
        <f t="shared" si="17"/>
        <v>*</v>
      </c>
      <c r="S341" s="183" t="str">
        <f t="shared" si="17"/>
        <v>*</v>
      </c>
      <c r="T341" s="183" t="str">
        <f t="shared" si="17"/>
        <v>*</v>
      </c>
      <c r="U341" s="183">
        <f t="shared" si="17"/>
        <v>330</v>
      </c>
    </row>
    <row r="342" spans="1:21">
      <c r="A342" s="183" t="str">
        <f t="shared" si="16"/>
        <v>基本ケース⑩北川村</v>
      </c>
      <c r="B342" t="s">
        <v>19</v>
      </c>
      <c r="C342">
        <v>1355.3</v>
      </c>
      <c r="D342" s="160">
        <v>124.19151226273578</v>
      </c>
      <c r="E342" s="160">
        <v>11.43363831122824</v>
      </c>
      <c r="F342" s="160">
        <v>0</v>
      </c>
      <c r="G342" s="160">
        <v>1.2994420714313852</v>
      </c>
      <c r="H342" s="160">
        <v>0.74293599320889159</v>
      </c>
      <c r="I342" s="160">
        <v>5.8231236858236737E-2</v>
      </c>
      <c r="J342" s="160">
        <v>126.29212156423429</v>
      </c>
      <c r="K342" t="s">
        <v>41</v>
      </c>
      <c r="L342" t="s">
        <v>71</v>
      </c>
      <c r="M342" t="s">
        <v>96</v>
      </c>
      <c r="O342" s="183">
        <f t="shared" si="17"/>
        <v>120</v>
      </c>
      <c r="P342" s="183">
        <f t="shared" si="17"/>
        <v>10</v>
      </c>
      <c r="Q342" s="183">
        <f t="shared" si="17"/>
        <v>0</v>
      </c>
      <c r="R342" s="183" t="str">
        <f t="shared" si="17"/>
        <v>*</v>
      </c>
      <c r="S342" s="183" t="str">
        <f t="shared" si="17"/>
        <v>*</v>
      </c>
      <c r="T342" s="183" t="str">
        <f t="shared" si="17"/>
        <v>*</v>
      </c>
      <c r="U342" s="183">
        <f t="shared" si="17"/>
        <v>130</v>
      </c>
    </row>
    <row r="343" spans="1:21">
      <c r="A343" s="183" t="str">
        <f t="shared" si="16"/>
        <v>基本ケース⑩馬路村</v>
      </c>
      <c r="B343" t="s">
        <v>20</v>
      </c>
      <c r="C343">
        <v>1044.1999999999998</v>
      </c>
      <c r="D343" s="160">
        <v>49.396651754294112</v>
      </c>
      <c r="E343" s="160">
        <v>2.793233269839821</v>
      </c>
      <c r="F343" s="160">
        <v>0</v>
      </c>
      <c r="G343" s="160">
        <v>0.46903272479579394</v>
      </c>
      <c r="H343" s="160">
        <v>0.65497535267604956</v>
      </c>
      <c r="I343" s="160">
        <v>5.0173939404701537E-2</v>
      </c>
      <c r="J343" s="160">
        <v>50.570833771170655</v>
      </c>
      <c r="K343" t="s">
        <v>41</v>
      </c>
      <c r="L343" t="s">
        <v>71</v>
      </c>
      <c r="M343" t="s">
        <v>96</v>
      </c>
      <c r="O343" s="183">
        <f t="shared" si="17"/>
        <v>50</v>
      </c>
      <c r="P343" s="183" t="str">
        <f t="shared" si="17"/>
        <v>*</v>
      </c>
      <c r="Q343" s="183">
        <f t="shared" si="17"/>
        <v>0</v>
      </c>
      <c r="R343" s="183" t="str">
        <f t="shared" si="17"/>
        <v>*</v>
      </c>
      <c r="S343" s="183" t="str">
        <f t="shared" si="17"/>
        <v>*</v>
      </c>
      <c r="T343" s="183" t="str">
        <f t="shared" si="17"/>
        <v>*</v>
      </c>
      <c r="U343" s="183">
        <f t="shared" si="17"/>
        <v>50</v>
      </c>
    </row>
    <row r="344" spans="1:21">
      <c r="A344" s="183" t="str">
        <f t="shared" si="16"/>
        <v>基本ケース⑩芸西村</v>
      </c>
      <c r="B344" t="s">
        <v>21</v>
      </c>
      <c r="C344">
        <v>4107.1499999999996</v>
      </c>
      <c r="D344" s="160">
        <v>143.67087037196222</v>
      </c>
      <c r="E344" s="160">
        <v>22.310523833403259</v>
      </c>
      <c r="F344" s="160">
        <v>10.427847670356686</v>
      </c>
      <c r="G344" s="160">
        <v>0.24118841603039098</v>
      </c>
      <c r="H344" s="160">
        <v>0.96429041432856089</v>
      </c>
      <c r="I344" s="160">
        <v>0.23592937877936354</v>
      </c>
      <c r="J344" s="160">
        <v>155.54012625145722</v>
      </c>
      <c r="K344" t="s">
        <v>41</v>
      </c>
      <c r="L344" t="s">
        <v>71</v>
      </c>
      <c r="M344" t="s">
        <v>96</v>
      </c>
      <c r="O344" s="183">
        <f t="shared" si="17"/>
        <v>140</v>
      </c>
      <c r="P344" s="183">
        <f t="shared" si="17"/>
        <v>20</v>
      </c>
      <c r="Q344" s="183">
        <f t="shared" si="17"/>
        <v>10</v>
      </c>
      <c r="R344" s="183" t="str">
        <f t="shared" si="17"/>
        <v>*</v>
      </c>
      <c r="S344" s="183" t="str">
        <f t="shared" si="17"/>
        <v>*</v>
      </c>
      <c r="T344" s="183" t="str">
        <f t="shared" si="17"/>
        <v>*</v>
      </c>
      <c r="U344" s="183">
        <f t="shared" si="17"/>
        <v>160</v>
      </c>
    </row>
    <row r="345" spans="1:21">
      <c r="A345" s="183" t="str">
        <f t="shared" si="16"/>
        <v>基本ケース⑩本山町</v>
      </c>
      <c r="B345" t="s">
        <v>22</v>
      </c>
      <c r="C345">
        <v>4026.95</v>
      </c>
      <c r="D345" s="160">
        <v>4.2613426015622391</v>
      </c>
      <c r="E345" s="160">
        <v>1.0533134792230674</v>
      </c>
      <c r="F345" s="160">
        <v>0</v>
      </c>
      <c r="G345" s="160">
        <v>1.3035217333737256E-44</v>
      </c>
      <c r="H345" s="160">
        <v>3.6393283139997097E-3</v>
      </c>
      <c r="I345" s="160">
        <v>7.0971881749961885E-2</v>
      </c>
      <c r="J345" s="160">
        <v>4.3359538116262009</v>
      </c>
      <c r="K345" t="s">
        <v>41</v>
      </c>
      <c r="L345" t="s">
        <v>71</v>
      </c>
      <c r="M345" t="s">
        <v>96</v>
      </c>
      <c r="O345" s="183" t="str">
        <f t="shared" si="17"/>
        <v>*</v>
      </c>
      <c r="P345" s="183" t="str">
        <f t="shared" si="17"/>
        <v>*</v>
      </c>
      <c r="Q345" s="183">
        <f t="shared" si="17"/>
        <v>0</v>
      </c>
      <c r="R345" s="183" t="str">
        <f t="shared" si="17"/>
        <v>*</v>
      </c>
      <c r="S345" s="183" t="str">
        <f t="shared" si="17"/>
        <v>*</v>
      </c>
      <c r="T345" s="183" t="str">
        <f t="shared" si="17"/>
        <v>*</v>
      </c>
      <c r="U345" s="183" t="str">
        <f t="shared" si="17"/>
        <v>*</v>
      </c>
    </row>
    <row r="346" spans="1:21">
      <c r="A346" s="183" t="str">
        <f t="shared" si="16"/>
        <v>基本ケース⑩大豊町</v>
      </c>
      <c r="B346" t="s">
        <v>23</v>
      </c>
      <c r="C346">
        <v>4715.1000000000004</v>
      </c>
      <c r="D346" s="160">
        <v>105.25983683637499</v>
      </c>
      <c r="E346" s="160">
        <v>2.8273555523743341</v>
      </c>
      <c r="F346" s="160">
        <v>0</v>
      </c>
      <c r="G346" s="160">
        <v>0.23141867514843117</v>
      </c>
      <c r="H346" s="160">
        <v>7.9990776621389564E-2</v>
      </c>
      <c r="I346" s="160">
        <v>6.6028451863757984E-2</v>
      </c>
      <c r="J346" s="160">
        <v>105.63727474000856</v>
      </c>
      <c r="K346" t="s">
        <v>41</v>
      </c>
      <c r="L346" t="s">
        <v>71</v>
      </c>
      <c r="M346" t="s">
        <v>96</v>
      </c>
      <c r="O346" s="183">
        <f t="shared" si="17"/>
        <v>110</v>
      </c>
      <c r="P346" s="183" t="str">
        <f t="shared" si="17"/>
        <v>*</v>
      </c>
      <c r="Q346" s="183">
        <f t="shared" si="17"/>
        <v>0</v>
      </c>
      <c r="R346" s="183" t="str">
        <f t="shared" si="17"/>
        <v>*</v>
      </c>
      <c r="S346" s="183" t="str">
        <f t="shared" si="17"/>
        <v>*</v>
      </c>
      <c r="T346" s="183" t="str">
        <f t="shared" si="17"/>
        <v>*</v>
      </c>
      <c r="U346" s="183">
        <f t="shared" si="17"/>
        <v>110</v>
      </c>
    </row>
    <row r="347" spans="1:21">
      <c r="A347" s="183" t="str">
        <f t="shared" si="16"/>
        <v>基本ケース⑩土佐町</v>
      </c>
      <c r="B347" t="s">
        <v>24</v>
      </c>
      <c r="C347">
        <v>4376.2</v>
      </c>
      <c r="D347" s="160">
        <v>1.3584223859637838</v>
      </c>
      <c r="E347" s="160">
        <v>0.96435210059245624</v>
      </c>
      <c r="F347" s="160">
        <v>0</v>
      </c>
      <c r="G347" s="160">
        <v>1.4114722626370606E-31</v>
      </c>
      <c r="H347" s="160">
        <v>3.9407084359513785E-3</v>
      </c>
      <c r="I347" s="160">
        <v>3.4897963135503578E-2</v>
      </c>
      <c r="J347" s="160">
        <v>1.3972610575352387</v>
      </c>
      <c r="K347" t="s">
        <v>41</v>
      </c>
      <c r="L347" t="s">
        <v>71</v>
      </c>
      <c r="M347" t="s">
        <v>96</v>
      </c>
      <c r="O347" s="183" t="str">
        <f t="shared" si="17"/>
        <v>*</v>
      </c>
      <c r="P347" s="183" t="str">
        <f t="shared" si="17"/>
        <v>*</v>
      </c>
      <c r="Q347" s="183">
        <f t="shared" si="17"/>
        <v>0</v>
      </c>
      <c r="R347" s="183" t="str">
        <f t="shared" si="17"/>
        <v>*</v>
      </c>
      <c r="S347" s="183" t="str">
        <f t="shared" si="17"/>
        <v>*</v>
      </c>
      <c r="T347" s="183" t="str">
        <f t="shared" si="17"/>
        <v>*</v>
      </c>
      <c r="U347" s="183" t="str">
        <f t="shared" si="17"/>
        <v>*</v>
      </c>
    </row>
    <row r="348" spans="1:21">
      <c r="A348" s="183" t="str">
        <f t="shared" si="16"/>
        <v>基本ケース⑩大川村</v>
      </c>
      <c r="B348" t="s">
        <v>25</v>
      </c>
      <c r="C348">
        <v>421.4</v>
      </c>
      <c r="D348" s="160">
        <v>0.49093308428604326</v>
      </c>
      <c r="E348" s="160">
        <v>0.10847217179575218</v>
      </c>
      <c r="F348" s="160">
        <v>0</v>
      </c>
      <c r="G348" s="160">
        <v>0</v>
      </c>
      <c r="H348" s="160">
        <v>2.4388704473996478E-2</v>
      </c>
      <c r="I348" s="160">
        <v>9.3711167510782882E-4</v>
      </c>
      <c r="J348" s="160">
        <v>0.51625890043514755</v>
      </c>
      <c r="K348" t="s">
        <v>41</v>
      </c>
      <c r="L348" t="s">
        <v>71</v>
      </c>
      <c r="M348" t="s">
        <v>96</v>
      </c>
      <c r="O348" s="183" t="str">
        <f t="shared" si="17"/>
        <v>*</v>
      </c>
      <c r="P348" s="183" t="str">
        <f t="shared" si="17"/>
        <v>*</v>
      </c>
      <c r="Q348" s="183">
        <f t="shared" si="17"/>
        <v>0</v>
      </c>
      <c r="R348" s="183">
        <f t="shared" si="17"/>
        <v>0</v>
      </c>
      <c r="S348" s="183" t="str">
        <f t="shared" si="17"/>
        <v>*</v>
      </c>
      <c r="T348" s="183" t="str">
        <f t="shared" si="17"/>
        <v>*</v>
      </c>
      <c r="U348" s="183" t="str">
        <f t="shared" si="17"/>
        <v>*</v>
      </c>
    </row>
    <row r="349" spans="1:21">
      <c r="A349" s="183" t="str">
        <f t="shared" si="16"/>
        <v>基本ケース⑩いの町</v>
      </c>
      <c r="B349" t="s">
        <v>26</v>
      </c>
      <c r="C349">
        <v>22887.1</v>
      </c>
      <c r="D349" s="160">
        <v>243.46192973105329</v>
      </c>
      <c r="E349" s="160">
        <v>18.493244417938971</v>
      </c>
      <c r="F349" s="160">
        <v>0</v>
      </c>
      <c r="G349" s="160">
        <v>1.1462130763465153</v>
      </c>
      <c r="H349" s="160">
        <v>0.84215204626763929</v>
      </c>
      <c r="I349" s="160">
        <v>0.54204681081492678</v>
      </c>
      <c r="J349" s="160">
        <v>245.99234166448238</v>
      </c>
      <c r="K349" t="s">
        <v>41</v>
      </c>
      <c r="L349" t="s">
        <v>71</v>
      </c>
      <c r="M349" t="s">
        <v>96</v>
      </c>
      <c r="O349" s="183">
        <f t="shared" si="17"/>
        <v>240</v>
      </c>
      <c r="P349" s="183">
        <f t="shared" si="17"/>
        <v>20</v>
      </c>
      <c r="Q349" s="183">
        <f t="shared" si="17"/>
        <v>0</v>
      </c>
      <c r="R349" s="183" t="str">
        <f t="shared" si="17"/>
        <v>*</v>
      </c>
      <c r="S349" s="183" t="str">
        <f t="shared" si="17"/>
        <v>*</v>
      </c>
      <c r="T349" s="183" t="str">
        <f t="shared" si="17"/>
        <v>*</v>
      </c>
      <c r="U349" s="183">
        <f t="shared" si="17"/>
        <v>250</v>
      </c>
    </row>
    <row r="350" spans="1:21">
      <c r="A350" s="183" t="str">
        <f t="shared" si="16"/>
        <v>基本ケース⑩仁淀川町</v>
      </c>
      <c r="B350" t="s">
        <v>27</v>
      </c>
      <c r="C350">
        <v>6596.85</v>
      </c>
      <c r="D350" s="160">
        <v>10.34581922790704</v>
      </c>
      <c r="E350" s="160">
        <v>1.9632432621962248</v>
      </c>
      <c r="F350" s="160">
        <v>0</v>
      </c>
      <c r="G350" s="160">
        <v>2.3704819412578271E-3</v>
      </c>
      <c r="H350" s="160">
        <v>0.21356994868924811</v>
      </c>
      <c r="I350" s="160">
        <v>5.5704265311407368E-2</v>
      </c>
      <c r="J350" s="160">
        <v>10.617463923848952</v>
      </c>
      <c r="K350" t="s">
        <v>41</v>
      </c>
      <c r="L350" t="s">
        <v>71</v>
      </c>
      <c r="M350" t="s">
        <v>96</v>
      </c>
      <c r="O350" s="183">
        <f t="shared" si="17"/>
        <v>10</v>
      </c>
      <c r="P350" s="183" t="str">
        <f t="shared" si="17"/>
        <v>*</v>
      </c>
      <c r="Q350" s="183">
        <f t="shared" si="17"/>
        <v>0</v>
      </c>
      <c r="R350" s="183" t="str">
        <f t="shared" si="17"/>
        <v>*</v>
      </c>
      <c r="S350" s="183" t="str">
        <f t="shared" si="17"/>
        <v>*</v>
      </c>
      <c r="T350" s="183" t="str">
        <f t="shared" si="17"/>
        <v>*</v>
      </c>
      <c r="U350" s="183">
        <f t="shared" si="17"/>
        <v>10</v>
      </c>
    </row>
    <row r="351" spans="1:21">
      <c r="A351" s="183" t="str">
        <f t="shared" si="16"/>
        <v>基本ケース⑩中土佐町</v>
      </c>
      <c r="B351" t="s">
        <v>28</v>
      </c>
      <c r="C351">
        <v>7156.95</v>
      </c>
      <c r="D351" s="160">
        <v>233.60317121222548</v>
      </c>
      <c r="E351" s="160">
        <v>14.005820677772574</v>
      </c>
      <c r="F351" s="160">
        <v>83.451280213632913</v>
      </c>
      <c r="G351" s="160">
        <v>0.44321465064583265</v>
      </c>
      <c r="H351" s="160">
        <v>3.2044088273611884</v>
      </c>
      <c r="I351" s="160">
        <v>0.20873595089574384</v>
      </c>
      <c r="J351" s="160">
        <v>320.91081085476111</v>
      </c>
      <c r="K351" t="s">
        <v>41</v>
      </c>
      <c r="L351" t="s">
        <v>71</v>
      </c>
      <c r="M351" t="s">
        <v>96</v>
      </c>
      <c r="O351" s="183">
        <f t="shared" si="17"/>
        <v>230</v>
      </c>
      <c r="P351" s="183">
        <f t="shared" si="17"/>
        <v>10</v>
      </c>
      <c r="Q351" s="183">
        <f t="shared" si="17"/>
        <v>80</v>
      </c>
      <c r="R351" s="183" t="str">
        <f t="shared" si="17"/>
        <v>*</v>
      </c>
      <c r="S351" s="183" t="str">
        <f t="shared" si="17"/>
        <v>*</v>
      </c>
      <c r="T351" s="183" t="str">
        <f t="shared" si="17"/>
        <v>*</v>
      </c>
      <c r="U351" s="183">
        <f t="shared" si="17"/>
        <v>320</v>
      </c>
    </row>
    <row r="352" spans="1:21">
      <c r="A352" s="183" t="str">
        <f t="shared" si="16"/>
        <v>基本ケース⑩佐川町</v>
      </c>
      <c r="B352" t="s">
        <v>29</v>
      </c>
      <c r="C352">
        <v>12973.4</v>
      </c>
      <c r="D352" s="160">
        <v>268.64312065743655</v>
      </c>
      <c r="E352" s="160">
        <v>16.276104726403887</v>
      </c>
      <c r="F352" s="160">
        <v>0</v>
      </c>
      <c r="G352" s="160">
        <v>0.36827844551741773</v>
      </c>
      <c r="H352" s="160">
        <v>0.51524971686025245</v>
      </c>
      <c r="I352" s="160">
        <v>0.73869262244241785</v>
      </c>
      <c r="J352" s="160">
        <v>270.26534144225667</v>
      </c>
      <c r="K352" t="s">
        <v>41</v>
      </c>
      <c r="L352" t="s">
        <v>71</v>
      </c>
      <c r="M352" t="s">
        <v>96</v>
      </c>
      <c r="O352" s="183">
        <f t="shared" si="17"/>
        <v>270</v>
      </c>
      <c r="P352" s="183">
        <f t="shared" si="17"/>
        <v>20</v>
      </c>
      <c r="Q352" s="183">
        <f t="shared" si="17"/>
        <v>0</v>
      </c>
      <c r="R352" s="183" t="str">
        <f t="shared" si="17"/>
        <v>*</v>
      </c>
      <c r="S352" s="183" t="str">
        <f t="shared" si="17"/>
        <v>*</v>
      </c>
      <c r="T352" s="183" t="str">
        <f t="shared" si="17"/>
        <v>*</v>
      </c>
      <c r="U352" s="183">
        <f t="shared" si="17"/>
        <v>270</v>
      </c>
    </row>
    <row r="353" spans="1:21">
      <c r="A353" s="183" t="str">
        <f t="shared" si="16"/>
        <v>基本ケース⑩越知町</v>
      </c>
      <c r="B353" t="s">
        <v>30</v>
      </c>
      <c r="C353">
        <v>6192.65</v>
      </c>
      <c r="D353" s="160">
        <v>45.186597692772551</v>
      </c>
      <c r="E353" s="160">
        <v>3.7245710066205255</v>
      </c>
      <c r="F353" s="160">
        <v>0</v>
      </c>
      <c r="G353" s="160">
        <v>3.1555656337356373E-2</v>
      </c>
      <c r="H353" s="160">
        <v>5.1175557630127955</v>
      </c>
      <c r="I353" s="160">
        <v>0.15845023723226354</v>
      </c>
      <c r="J353" s="160">
        <v>50.494159349354966</v>
      </c>
      <c r="K353" t="s">
        <v>41</v>
      </c>
      <c r="L353" t="s">
        <v>71</v>
      </c>
      <c r="M353" t="s">
        <v>96</v>
      </c>
      <c r="O353" s="183">
        <f t="shared" si="17"/>
        <v>50</v>
      </c>
      <c r="P353" s="183" t="str">
        <f t="shared" si="17"/>
        <v>*</v>
      </c>
      <c r="Q353" s="183">
        <f t="shared" si="17"/>
        <v>0</v>
      </c>
      <c r="R353" s="183" t="str">
        <f t="shared" si="17"/>
        <v>*</v>
      </c>
      <c r="S353" s="183">
        <f t="shared" si="17"/>
        <v>10</v>
      </c>
      <c r="T353" s="183" t="str">
        <f t="shared" si="17"/>
        <v>*</v>
      </c>
      <c r="U353" s="183">
        <f t="shared" si="17"/>
        <v>50</v>
      </c>
    </row>
    <row r="354" spans="1:21">
      <c r="A354" s="183" t="str">
        <f t="shared" si="16"/>
        <v>基本ケース⑩檮原町</v>
      </c>
      <c r="B354" t="s">
        <v>31</v>
      </c>
      <c r="C354">
        <v>3984</v>
      </c>
      <c r="D354" s="160">
        <v>7.504689615437468</v>
      </c>
      <c r="E354" s="160">
        <v>1.2524104233459592</v>
      </c>
      <c r="F354" s="160">
        <v>0</v>
      </c>
      <c r="G354" s="160">
        <v>3.0126197360485253E-3</v>
      </c>
      <c r="H354" s="160">
        <v>5.2662231087744057E-3</v>
      </c>
      <c r="I354" s="160">
        <v>3.7543506265227032E-2</v>
      </c>
      <c r="J354" s="160">
        <v>7.5505119645475185</v>
      </c>
      <c r="K354" t="s">
        <v>41</v>
      </c>
      <c r="L354" t="s">
        <v>71</v>
      </c>
      <c r="M354" t="s">
        <v>96</v>
      </c>
      <c r="O354" s="183">
        <f t="shared" si="17"/>
        <v>10</v>
      </c>
      <c r="P354" s="183" t="str">
        <f t="shared" si="17"/>
        <v>*</v>
      </c>
      <c r="Q354" s="183">
        <f t="shared" si="17"/>
        <v>0</v>
      </c>
      <c r="R354" s="183" t="str">
        <f t="shared" si="17"/>
        <v>*</v>
      </c>
      <c r="S354" s="183" t="str">
        <f t="shared" si="17"/>
        <v>*</v>
      </c>
      <c r="T354" s="183" t="str">
        <f t="shared" si="17"/>
        <v>*</v>
      </c>
      <c r="U354" s="183">
        <f t="shared" si="17"/>
        <v>10</v>
      </c>
    </row>
    <row r="355" spans="1:21">
      <c r="A355" s="183" t="str">
        <f t="shared" si="16"/>
        <v>基本ケース⑩日高村</v>
      </c>
      <c r="B355" t="s">
        <v>32</v>
      </c>
      <c r="C355">
        <v>5197.3999999999996</v>
      </c>
      <c r="D355" s="160">
        <v>40.928932476549058</v>
      </c>
      <c r="E355" s="160">
        <v>3.0243496076776846</v>
      </c>
      <c r="F355" s="160">
        <v>0</v>
      </c>
      <c r="G355" s="160">
        <v>0.10838535055960664</v>
      </c>
      <c r="H355" s="160">
        <v>1.7898442692037168E-2</v>
      </c>
      <c r="I355" s="160">
        <v>0.10247272254023986</v>
      </c>
      <c r="J355" s="160">
        <v>41.157688992340944</v>
      </c>
      <c r="K355" t="s">
        <v>41</v>
      </c>
      <c r="L355" t="s">
        <v>71</v>
      </c>
      <c r="M355" t="s">
        <v>96</v>
      </c>
      <c r="O355" s="183">
        <f t="shared" si="17"/>
        <v>40</v>
      </c>
      <c r="P355" s="183" t="str">
        <f t="shared" si="17"/>
        <v>*</v>
      </c>
      <c r="Q355" s="183">
        <f t="shared" si="17"/>
        <v>0</v>
      </c>
      <c r="R355" s="183" t="str">
        <f t="shared" si="17"/>
        <v>*</v>
      </c>
      <c r="S355" s="183" t="str">
        <f t="shared" si="17"/>
        <v>*</v>
      </c>
      <c r="T355" s="183" t="str">
        <f t="shared" si="17"/>
        <v>*</v>
      </c>
      <c r="U355" s="183">
        <f t="shared" si="17"/>
        <v>40</v>
      </c>
    </row>
    <row r="356" spans="1:21">
      <c r="A356" s="183" t="str">
        <f t="shared" si="16"/>
        <v>基本ケース⑩津野町</v>
      </c>
      <c r="B356" t="s">
        <v>33</v>
      </c>
      <c r="C356">
        <v>5948.75</v>
      </c>
      <c r="D356" s="160">
        <v>72.877980110898321</v>
      </c>
      <c r="E356" s="160">
        <v>3.7992178960870997</v>
      </c>
      <c r="F356" s="160">
        <v>0</v>
      </c>
      <c r="G356" s="160">
        <v>0.216208313996019</v>
      </c>
      <c r="H356" s="160">
        <v>0.1922187943060093</v>
      </c>
      <c r="I356" s="160">
        <v>0.11570515692204564</v>
      </c>
      <c r="J356" s="160">
        <v>73.402112376122403</v>
      </c>
      <c r="K356" t="s">
        <v>41</v>
      </c>
      <c r="L356" t="s">
        <v>71</v>
      </c>
      <c r="M356" t="s">
        <v>96</v>
      </c>
      <c r="O356" s="183">
        <f t="shared" si="17"/>
        <v>70</v>
      </c>
      <c r="P356" s="183" t="str">
        <f t="shared" si="17"/>
        <v>*</v>
      </c>
      <c r="Q356" s="183">
        <f t="shared" si="17"/>
        <v>0</v>
      </c>
      <c r="R356" s="183" t="str">
        <f t="shared" si="17"/>
        <v>*</v>
      </c>
      <c r="S356" s="183" t="str">
        <f t="shared" si="17"/>
        <v>*</v>
      </c>
      <c r="T356" s="183" t="str">
        <f t="shared" si="17"/>
        <v>*</v>
      </c>
      <c r="U356" s="183">
        <f t="shared" si="17"/>
        <v>70</v>
      </c>
    </row>
    <row r="357" spans="1:21">
      <c r="A357" s="183" t="str">
        <f t="shared" si="16"/>
        <v>基本ケース⑩四万十町</v>
      </c>
      <c r="B357" t="s">
        <v>34</v>
      </c>
      <c r="C357">
        <v>18746.650000000001</v>
      </c>
      <c r="D357" s="160">
        <v>643.94412756329291</v>
      </c>
      <c r="E357" s="160">
        <v>35.775885312093038</v>
      </c>
      <c r="F357" s="160">
        <v>18.276689728591677</v>
      </c>
      <c r="G357" s="160">
        <v>1.5015704068462006</v>
      </c>
      <c r="H357" s="160">
        <v>2.1940763551524038</v>
      </c>
      <c r="I357" s="160">
        <v>0.47727572878975733</v>
      </c>
      <c r="J357" s="160">
        <v>666.39373978267304</v>
      </c>
      <c r="K357" t="s">
        <v>41</v>
      </c>
      <c r="L357" t="s">
        <v>71</v>
      </c>
      <c r="M357" t="s">
        <v>96</v>
      </c>
      <c r="O357" s="183">
        <f t="shared" si="17"/>
        <v>640</v>
      </c>
      <c r="P357" s="183">
        <f t="shared" si="17"/>
        <v>40</v>
      </c>
      <c r="Q357" s="183">
        <f t="shared" si="17"/>
        <v>20</v>
      </c>
      <c r="R357" s="183" t="str">
        <f t="shared" si="17"/>
        <v>*</v>
      </c>
      <c r="S357" s="183" t="str">
        <f t="shared" si="17"/>
        <v>*</v>
      </c>
      <c r="T357" s="183" t="str">
        <f t="shared" si="17"/>
        <v>*</v>
      </c>
      <c r="U357" s="183">
        <f t="shared" si="17"/>
        <v>670</v>
      </c>
    </row>
    <row r="358" spans="1:21">
      <c r="A358" s="183" t="str">
        <f t="shared" si="16"/>
        <v>基本ケース⑩大月町</v>
      </c>
      <c r="B358" t="s">
        <v>35</v>
      </c>
      <c r="C358">
        <v>5516.5</v>
      </c>
      <c r="D358" s="160">
        <v>78.073244520124078</v>
      </c>
      <c r="E358" s="160">
        <v>4.3875687028697232</v>
      </c>
      <c r="F358" s="160">
        <v>23.198029716956817</v>
      </c>
      <c r="G358" s="160">
        <v>0.34978868675751529</v>
      </c>
      <c r="H358" s="160">
        <v>0.44129876533040535</v>
      </c>
      <c r="I358" s="160">
        <v>7.8353799651585301E-2</v>
      </c>
      <c r="J358" s="160">
        <v>102.14071548882039</v>
      </c>
      <c r="K358" t="s">
        <v>41</v>
      </c>
      <c r="L358" t="s">
        <v>71</v>
      </c>
      <c r="M358" t="s">
        <v>96</v>
      </c>
      <c r="O358" s="183">
        <f t="shared" si="17"/>
        <v>80</v>
      </c>
      <c r="P358" s="183" t="str">
        <f t="shared" si="17"/>
        <v>*</v>
      </c>
      <c r="Q358" s="183">
        <f t="shared" si="17"/>
        <v>20</v>
      </c>
      <c r="R358" s="183" t="str">
        <f t="shared" si="17"/>
        <v>*</v>
      </c>
      <c r="S358" s="183" t="str">
        <f t="shared" si="17"/>
        <v>*</v>
      </c>
      <c r="T358" s="183" t="str">
        <f t="shared" si="17"/>
        <v>*</v>
      </c>
      <c r="U358" s="183">
        <f t="shared" si="17"/>
        <v>100</v>
      </c>
    </row>
    <row r="359" spans="1:21">
      <c r="A359" s="183" t="str">
        <f t="shared" si="16"/>
        <v>基本ケース⑩三原村</v>
      </c>
      <c r="B359" t="s">
        <v>36</v>
      </c>
      <c r="C359">
        <v>1597.8</v>
      </c>
      <c r="D359" s="160">
        <v>105.03651408155218</v>
      </c>
      <c r="E359" s="160">
        <v>4.22786435807354</v>
      </c>
      <c r="F359" s="160">
        <v>0</v>
      </c>
      <c r="G359" s="160">
        <v>0.55098819534500187</v>
      </c>
      <c r="H359" s="160">
        <v>0.13244137929661093</v>
      </c>
      <c r="I359" s="160">
        <v>5.0086307573701534E-2</v>
      </c>
      <c r="J359" s="160">
        <v>105.7700299637675</v>
      </c>
      <c r="K359" t="s">
        <v>41</v>
      </c>
      <c r="L359" t="s">
        <v>71</v>
      </c>
      <c r="M359" t="s">
        <v>96</v>
      </c>
      <c r="O359" s="183">
        <f t="shared" si="17"/>
        <v>110</v>
      </c>
      <c r="P359" s="183" t="str">
        <f t="shared" si="17"/>
        <v>*</v>
      </c>
      <c r="Q359" s="183">
        <f t="shared" si="17"/>
        <v>0</v>
      </c>
      <c r="R359" s="183" t="str">
        <f t="shared" si="17"/>
        <v>*</v>
      </c>
      <c r="S359" s="183" t="str">
        <f t="shared" si="17"/>
        <v>*</v>
      </c>
      <c r="T359" s="183" t="str">
        <f t="shared" si="17"/>
        <v>*</v>
      </c>
      <c r="U359" s="183">
        <f t="shared" si="17"/>
        <v>110</v>
      </c>
    </row>
    <row r="360" spans="1:21">
      <c r="A360" s="183" t="str">
        <f t="shared" si="16"/>
        <v>基本ケース⑩黒潮町</v>
      </c>
      <c r="B360" t="s">
        <v>37</v>
      </c>
      <c r="C360">
        <v>11552.849999999999</v>
      </c>
      <c r="D360" s="160">
        <v>848.4002025138999</v>
      </c>
      <c r="E360" s="160">
        <v>78.091658800185172</v>
      </c>
      <c r="F360" s="160">
        <v>87.991009891139498</v>
      </c>
      <c r="G360" s="160">
        <v>5.6335711050954913</v>
      </c>
      <c r="H360" s="160">
        <v>7.0787636041631767</v>
      </c>
      <c r="I360" s="160">
        <v>1.0295218356220339</v>
      </c>
      <c r="J360" s="160">
        <v>950.13306894992013</v>
      </c>
      <c r="K360" t="s">
        <v>41</v>
      </c>
      <c r="L360" t="s">
        <v>71</v>
      </c>
      <c r="M360" t="s">
        <v>96</v>
      </c>
      <c r="O360" s="183">
        <f t="shared" si="17"/>
        <v>850</v>
      </c>
      <c r="P360" s="183">
        <f t="shared" si="17"/>
        <v>80</v>
      </c>
      <c r="Q360" s="183">
        <f t="shared" si="17"/>
        <v>90</v>
      </c>
      <c r="R360" s="183">
        <f t="shared" si="17"/>
        <v>10</v>
      </c>
      <c r="S360" s="183">
        <f t="shared" si="17"/>
        <v>10</v>
      </c>
      <c r="T360" s="183" t="str">
        <f t="shared" si="17"/>
        <v>*</v>
      </c>
      <c r="U360" s="183">
        <f t="shared" si="17"/>
        <v>950</v>
      </c>
    </row>
    <row r="361" spans="1:21">
      <c r="A361" s="183" t="str">
        <f t="shared" si="16"/>
        <v>基本ケース⑩合計</v>
      </c>
      <c r="B361" t="s">
        <v>84</v>
      </c>
      <c r="C361">
        <v>763820.94999999984</v>
      </c>
      <c r="D361" s="160">
        <v>19288.101607757057</v>
      </c>
      <c r="E361" s="160">
        <v>1917.5346761041164</v>
      </c>
      <c r="F361" s="160">
        <v>1841.7306142844909</v>
      </c>
      <c r="G361" s="160">
        <v>62.399019482711765</v>
      </c>
      <c r="H361" s="160">
        <v>291.7640897999579</v>
      </c>
      <c r="I361" s="160">
        <v>85.275805875636905</v>
      </c>
      <c r="J361" s="160">
        <v>21569.271137199856</v>
      </c>
      <c r="K361" t="s">
        <v>41</v>
      </c>
      <c r="L361" t="s">
        <v>71</v>
      </c>
      <c r="M361" t="s">
        <v>96</v>
      </c>
      <c r="O361" s="183">
        <f t="shared" si="17"/>
        <v>19000</v>
      </c>
      <c r="P361" s="183">
        <f t="shared" si="17"/>
        <v>1900</v>
      </c>
      <c r="Q361" s="183">
        <f t="shared" si="17"/>
        <v>1800</v>
      </c>
      <c r="R361" s="183">
        <f t="shared" si="17"/>
        <v>60</v>
      </c>
      <c r="S361" s="183">
        <f t="shared" si="17"/>
        <v>290</v>
      </c>
      <c r="T361" s="183">
        <f t="shared" si="17"/>
        <v>90</v>
      </c>
      <c r="U361" s="183">
        <f t="shared" si="17"/>
        <v>22000</v>
      </c>
    </row>
    <row r="362" spans="1:21">
      <c r="A362" s="183" t="str">
        <f t="shared" si="16"/>
        <v/>
      </c>
      <c r="D362" s="160"/>
      <c r="E362" s="160"/>
      <c r="F362" s="160"/>
      <c r="G362" s="160"/>
      <c r="H362" s="160"/>
      <c r="I362" s="160"/>
      <c r="J362" s="160"/>
      <c r="O362" s="183">
        <f t="shared" si="17"/>
        <v>0</v>
      </c>
      <c r="P362" s="183">
        <f t="shared" si="17"/>
        <v>0</v>
      </c>
      <c r="Q362" s="183">
        <f t="shared" si="17"/>
        <v>0</v>
      </c>
      <c r="R362" s="183">
        <f t="shared" ref="R362:U425" si="18">IF(G362&gt;10000,ROUND(G362,-3),IF(G362&gt;1000,ROUND(G362,-2),IF(G362&gt;=5,IF(G362&lt;10,ROUND(G362,-1),ROUND(G362,-1)),IF(G362=0,0,"*"))))</f>
        <v>0</v>
      </c>
      <c r="S362" s="183">
        <f t="shared" si="18"/>
        <v>0</v>
      </c>
      <c r="T362" s="183">
        <f t="shared" si="18"/>
        <v>0</v>
      </c>
      <c r="U362" s="183">
        <f t="shared" si="18"/>
        <v>0</v>
      </c>
    </row>
    <row r="363" spans="1:21">
      <c r="A363" s="183" t="str">
        <f t="shared" si="16"/>
        <v>陸側ケース④高知市</v>
      </c>
      <c r="B363" t="s">
        <v>4</v>
      </c>
      <c r="C363">
        <v>343393</v>
      </c>
      <c r="D363" s="160">
        <v>11214.341395147743</v>
      </c>
      <c r="E363" s="160">
        <v>2322.533638108112</v>
      </c>
      <c r="F363" s="160">
        <v>837.35088203671262</v>
      </c>
      <c r="G363" s="160">
        <v>44.624132266024013</v>
      </c>
      <c r="H363" s="160">
        <v>195.24268960261747</v>
      </c>
      <c r="I363" s="160">
        <v>6.3607239512356528E-2</v>
      </c>
      <c r="J363" s="160">
        <v>12291.62270629261</v>
      </c>
      <c r="K363" t="s">
        <v>38</v>
      </c>
      <c r="L363" t="s">
        <v>67</v>
      </c>
      <c r="M363" t="s">
        <v>83</v>
      </c>
      <c r="O363" s="183">
        <f t="shared" ref="O363:T426" si="19">IF(D363&gt;10000,ROUND(D363,-3),IF(D363&gt;1000,ROUND(D363,-2),IF(D363&gt;=5,IF(D363&lt;10,ROUND(D363,-1),ROUND(D363,-1)),IF(D363=0,0,"*"))))</f>
        <v>11000</v>
      </c>
      <c r="P363" s="183">
        <f t="shared" si="19"/>
        <v>2300</v>
      </c>
      <c r="Q363" s="183">
        <f t="shared" si="19"/>
        <v>840</v>
      </c>
      <c r="R363" s="183">
        <f t="shared" si="18"/>
        <v>40</v>
      </c>
      <c r="S363" s="183">
        <f t="shared" si="18"/>
        <v>200</v>
      </c>
      <c r="T363" s="183" t="str">
        <f t="shared" si="18"/>
        <v>*</v>
      </c>
      <c r="U363" s="183">
        <f t="shared" si="18"/>
        <v>12000</v>
      </c>
    </row>
    <row r="364" spans="1:21">
      <c r="A364" s="183" t="str">
        <f t="shared" si="16"/>
        <v>陸側ケース④室戸市</v>
      </c>
      <c r="B364" t="s">
        <v>5</v>
      </c>
      <c r="C364">
        <v>15210</v>
      </c>
      <c r="D364" s="160">
        <v>471.16727338799961</v>
      </c>
      <c r="E364" s="160">
        <v>33.589513498107294</v>
      </c>
      <c r="F364" s="160">
        <v>406.9780966922898</v>
      </c>
      <c r="G364" s="160">
        <v>0.89172813455730204</v>
      </c>
      <c r="H364" s="160">
        <v>1.7364477370207736</v>
      </c>
      <c r="I364" s="160">
        <v>5.6941085423134496E-4</v>
      </c>
      <c r="J364" s="160">
        <v>880.77411536272177</v>
      </c>
      <c r="K364" t="s">
        <v>38</v>
      </c>
      <c r="L364" t="s">
        <v>67</v>
      </c>
      <c r="M364" t="s">
        <v>83</v>
      </c>
      <c r="O364" s="183">
        <f t="shared" si="19"/>
        <v>470</v>
      </c>
      <c r="P364" s="183">
        <f t="shared" si="19"/>
        <v>30</v>
      </c>
      <c r="Q364" s="183">
        <f t="shared" si="19"/>
        <v>410</v>
      </c>
      <c r="R364" s="183" t="str">
        <f t="shared" si="18"/>
        <v>*</v>
      </c>
      <c r="S364" s="183" t="str">
        <f t="shared" si="18"/>
        <v>*</v>
      </c>
      <c r="T364" s="183" t="str">
        <f t="shared" si="18"/>
        <v>*</v>
      </c>
      <c r="U364" s="183">
        <f t="shared" si="18"/>
        <v>880</v>
      </c>
    </row>
    <row r="365" spans="1:21">
      <c r="A365" s="183" t="str">
        <f t="shared" si="16"/>
        <v>陸側ケース④安芸市</v>
      </c>
      <c r="B365" t="s">
        <v>6</v>
      </c>
      <c r="C365">
        <v>19547</v>
      </c>
      <c r="D365" s="160">
        <v>1506.259509890637</v>
      </c>
      <c r="E365" s="160">
        <v>244.39744244585322</v>
      </c>
      <c r="F365" s="160">
        <v>27.916072471580467</v>
      </c>
      <c r="G365" s="160">
        <v>5.5722218195140538</v>
      </c>
      <c r="H365" s="160">
        <v>17.337655908792708</v>
      </c>
      <c r="I365" s="160">
        <v>1.7402384799376392E-3</v>
      </c>
      <c r="J365" s="160">
        <v>1557.087200329004</v>
      </c>
      <c r="K365" t="s">
        <v>38</v>
      </c>
      <c r="L365" t="s">
        <v>67</v>
      </c>
      <c r="M365" t="s">
        <v>83</v>
      </c>
      <c r="O365" s="183">
        <f t="shared" si="19"/>
        <v>1500</v>
      </c>
      <c r="P365" s="183">
        <f t="shared" si="19"/>
        <v>240</v>
      </c>
      <c r="Q365" s="183">
        <f t="shared" si="19"/>
        <v>30</v>
      </c>
      <c r="R365" s="183">
        <f t="shared" si="18"/>
        <v>10</v>
      </c>
      <c r="S365" s="183">
        <f t="shared" si="18"/>
        <v>20</v>
      </c>
      <c r="T365" s="183" t="str">
        <f t="shared" si="18"/>
        <v>*</v>
      </c>
      <c r="U365" s="183">
        <f t="shared" si="18"/>
        <v>1600</v>
      </c>
    </row>
    <row r="366" spans="1:21">
      <c r="A366" s="183" t="str">
        <f t="shared" si="16"/>
        <v>陸側ケース④南国市</v>
      </c>
      <c r="B366" t="s">
        <v>7</v>
      </c>
      <c r="C366">
        <v>49472</v>
      </c>
      <c r="D366" s="160">
        <v>2790.8317833037581</v>
      </c>
      <c r="E366" s="160">
        <v>291.63418606246262</v>
      </c>
      <c r="F366" s="160">
        <v>212.81781500652156</v>
      </c>
      <c r="G366" s="160">
        <v>3.3854824341341381</v>
      </c>
      <c r="H366" s="160">
        <v>12.964126833806647</v>
      </c>
      <c r="I366" s="160">
        <v>7.5606379891068817E-3</v>
      </c>
      <c r="J366" s="160">
        <v>3020.0067682162098</v>
      </c>
      <c r="K366" t="s">
        <v>38</v>
      </c>
      <c r="L366" t="s">
        <v>67</v>
      </c>
      <c r="M366" t="s">
        <v>83</v>
      </c>
      <c r="O366" s="183">
        <f t="shared" si="19"/>
        <v>2800</v>
      </c>
      <c r="P366" s="183">
        <f t="shared" si="19"/>
        <v>290</v>
      </c>
      <c r="Q366" s="183">
        <f t="shared" si="19"/>
        <v>210</v>
      </c>
      <c r="R366" s="183" t="str">
        <f t="shared" si="18"/>
        <v>*</v>
      </c>
      <c r="S366" s="183">
        <f t="shared" si="18"/>
        <v>10</v>
      </c>
      <c r="T366" s="183" t="str">
        <f t="shared" si="18"/>
        <v>*</v>
      </c>
      <c r="U366" s="183">
        <f t="shared" si="18"/>
        <v>3000</v>
      </c>
    </row>
    <row r="367" spans="1:21">
      <c r="A367" s="183" t="str">
        <f t="shared" si="16"/>
        <v>陸側ケース④土佐市</v>
      </c>
      <c r="B367" t="s">
        <v>8</v>
      </c>
      <c r="C367">
        <v>28686</v>
      </c>
      <c r="D367" s="160">
        <v>982.7095610255609</v>
      </c>
      <c r="E367" s="160">
        <v>97.771864484090258</v>
      </c>
      <c r="F367" s="160">
        <v>136.01966329559289</v>
      </c>
      <c r="G367" s="160">
        <v>4.4000001169928789</v>
      </c>
      <c r="H367" s="160">
        <v>2.1624338159531202</v>
      </c>
      <c r="I367" s="160">
        <v>2.2259645584764873E-3</v>
      </c>
      <c r="J367" s="160">
        <v>1125.2938842186584</v>
      </c>
      <c r="K367" t="s">
        <v>38</v>
      </c>
      <c r="L367" t="s">
        <v>67</v>
      </c>
      <c r="M367" t="s">
        <v>83</v>
      </c>
      <c r="O367" s="183">
        <f t="shared" si="19"/>
        <v>980</v>
      </c>
      <c r="P367" s="183">
        <f t="shared" si="19"/>
        <v>100</v>
      </c>
      <c r="Q367" s="183">
        <f t="shared" si="19"/>
        <v>140</v>
      </c>
      <c r="R367" s="183" t="str">
        <f t="shared" si="18"/>
        <v>*</v>
      </c>
      <c r="S367" s="183" t="str">
        <f t="shared" si="18"/>
        <v>*</v>
      </c>
      <c r="T367" s="183" t="str">
        <f t="shared" si="18"/>
        <v>*</v>
      </c>
      <c r="U367" s="183">
        <f t="shared" si="18"/>
        <v>1100</v>
      </c>
    </row>
    <row r="368" spans="1:21">
      <c r="A368" s="183" t="str">
        <f t="shared" si="16"/>
        <v>陸側ケース④須崎市</v>
      </c>
      <c r="B368" t="s">
        <v>9</v>
      </c>
      <c r="C368">
        <v>24698</v>
      </c>
      <c r="D368" s="160">
        <v>785.86266215514149</v>
      </c>
      <c r="E368" s="160">
        <v>62.798211547330574</v>
      </c>
      <c r="F368" s="160">
        <v>235.65180709785005</v>
      </c>
      <c r="G368" s="160">
        <v>3.6881248086908398</v>
      </c>
      <c r="H368" s="160">
        <v>6.9099558199782312</v>
      </c>
      <c r="I368" s="160">
        <v>1.0124493017442397E-3</v>
      </c>
      <c r="J368" s="160">
        <v>1032.1135623309624</v>
      </c>
      <c r="K368" t="s">
        <v>38</v>
      </c>
      <c r="L368" t="s">
        <v>67</v>
      </c>
      <c r="M368" t="s">
        <v>83</v>
      </c>
      <c r="O368" s="183">
        <f t="shared" si="19"/>
        <v>790</v>
      </c>
      <c r="P368" s="183">
        <f t="shared" si="19"/>
        <v>60</v>
      </c>
      <c r="Q368" s="183">
        <f t="shared" si="19"/>
        <v>240</v>
      </c>
      <c r="R368" s="183" t="str">
        <f t="shared" si="18"/>
        <v>*</v>
      </c>
      <c r="S368" s="183">
        <f t="shared" si="18"/>
        <v>10</v>
      </c>
      <c r="T368" s="183" t="str">
        <f t="shared" si="18"/>
        <v>*</v>
      </c>
      <c r="U368" s="183">
        <f t="shared" si="18"/>
        <v>1000</v>
      </c>
    </row>
    <row r="369" spans="1:21">
      <c r="A369" s="183" t="str">
        <f t="shared" si="16"/>
        <v>陸側ケース④宿毛市</v>
      </c>
      <c r="B369" t="s">
        <v>10</v>
      </c>
      <c r="C369">
        <v>22610</v>
      </c>
      <c r="D369" s="160">
        <v>224.55069146383997</v>
      </c>
      <c r="E369" s="160">
        <v>24.553596726525484</v>
      </c>
      <c r="F369" s="160">
        <v>144.98514094087113</v>
      </c>
      <c r="G369" s="160">
        <v>0.51765027066437186</v>
      </c>
      <c r="H369" s="160">
        <v>2.5475781326459899</v>
      </c>
      <c r="I369" s="160">
        <v>4.6301467797954483E-4</v>
      </c>
      <c r="J369" s="160">
        <v>372.60152382269939</v>
      </c>
      <c r="K369" t="s">
        <v>38</v>
      </c>
      <c r="L369" t="s">
        <v>67</v>
      </c>
      <c r="M369" t="s">
        <v>83</v>
      </c>
      <c r="O369" s="183">
        <f t="shared" si="19"/>
        <v>220</v>
      </c>
      <c r="P369" s="183">
        <f t="shared" si="19"/>
        <v>20</v>
      </c>
      <c r="Q369" s="183">
        <f t="shared" si="19"/>
        <v>140</v>
      </c>
      <c r="R369" s="183" t="str">
        <f t="shared" si="18"/>
        <v>*</v>
      </c>
      <c r="S369" s="183" t="str">
        <f t="shared" si="18"/>
        <v>*</v>
      </c>
      <c r="T369" s="183" t="str">
        <f t="shared" si="18"/>
        <v>*</v>
      </c>
      <c r="U369" s="183">
        <f t="shared" si="18"/>
        <v>370</v>
      </c>
    </row>
    <row r="370" spans="1:21">
      <c r="A370" s="183" t="str">
        <f t="shared" si="16"/>
        <v>陸側ケース④土佐清水市</v>
      </c>
      <c r="B370" t="s">
        <v>11</v>
      </c>
      <c r="C370">
        <v>16029</v>
      </c>
      <c r="D370" s="160">
        <v>285.26650527139282</v>
      </c>
      <c r="E370" s="160">
        <v>31.688508188920622</v>
      </c>
      <c r="F370" s="160">
        <v>123.23671212235118</v>
      </c>
      <c r="G370" s="160">
        <v>0.56930281533056248</v>
      </c>
      <c r="H370" s="160">
        <v>2.0694844747940691</v>
      </c>
      <c r="I370" s="160">
        <v>4.5421029128983023E-4</v>
      </c>
      <c r="J370" s="160">
        <v>411.14245889415992</v>
      </c>
      <c r="K370" t="s">
        <v>38</v>
      </c>
      <c r="L370" t="s">
        <v>67</v>
      </c>
      <c r="M370" t="s">
        <v>83</v>
      </c>
      <c r="O370" s="183">
        <f t="shared" si="19"/>
        <v>290</v>
      </c>
      <c r="P370" s="183">
        <f t="shared" si="19"/>
        <v>30</v>
      </c>
      <c r="Q370" s="183">
        <f t="shared" si="19"/>
        <v>120</v>
      </c>
      <c r="R370" s="183" t="str">
        <f t="shared" si="18"/>
        <v>*</v>
      </c>
      <c r="S370" s="183" t="str">
        <f t="shared" si="18"/>
        <v>*</v>
      </c>
      <c r="T370" s="183" t="str">
        <f t="shared" si="18"/>
        <v>*</v>
      </c>
      <c r="U370" s="183">
        <f t="shared" si="18"/>
        <v>410</v>
      </c>
    </row>
    <row r="371" spans="1:21">
      <c r="A371" s="183" t="str">
        <f t="shared" si="16"/>
        <v>陸側ケース④四万十市</v>
      </c>
      <c r="B371" t="s">
        <v>12</v>
      </c>
      <c r="C371">
        <v>35933</v>
      </c>
      <c r="D371" s="160">
        <v>897.5042371849994</v>
      </c>
      <c r="E371" s="160">
        <v>81.828398990701388</v>
      </c>
      <c r="F371" s="160">
        <v>129.5520481350008</v>
      </c>
      <c r="G371" s="160">
        <v>5.1181026997602341</v>
      </c>
      <c r="H371" s="160">
        <v>2.1954894300279508</v>
      </c>
      <c r="I371" s="160">
        <v>8.1969129201350647E-4</v>
      </c>
      <c r="J371" s="160">
        <v>1034.3706971410802</v>
      </c>
      <c r="K371" t="s">
        <v>38</v>
      </c>
      <c r="L371" t="s">
        <v>67</v>
      </c>
      <c r="M371" t="s">
        <v>83</v>
      </c>
      <c r="O371" s="183">
        <f t="shared" si="19"/>
        <v>900</v>
      </c>
      <c r="P371" s="183">
        <f t="shared" si="19"/>
        <v>80</v>
      </c>
      <c r="Q371" s="183">
        <f t="shared" si="19"/>
        <v>130</v>
      </c>
      <c r="R371" s="183">
        <f t="shared" si="18"/>
        <v>10</v>
      </c>
      <c r="S371" s="183" t="str">
        <f t="shared" si="18"/>
        <v>*</v>
      </c>
      <c r="T371" s="183" t="str">
        <f t="shared" si="18"/>
        <v>*</v>
      </c>
      <c r="U371" s="183">
        <f t="shared" si="18"/>
        <v>1000</v>
      </c>
    </row>
    <row r="372" spans="1:21">
      <c r="A372" s="183" t="str">
        <f t="shared" si="16"/>
        <v>陸側ケース④香南市</v>
      </c>
      <c r="B372" t="s">
        <v>13</v>
      </c>
      <c r="C372">
        <v>33830</v>
      </c>
      <c r="D372" s="160">
        <v>1835.2805595260595</v>
      </c>
      <c r="E372" s="160">
        <v>257.99111471145579</v>
      </c>
      <c r="F372" s="160">
        <v>160.95345632819112</v>
      </c>
      <c r="G372" s="160">
        <v>3.0667539641479191</v>
      </c>
      <c r="H372" s="160">
        <v>4.840030494239282</v>
      </c>
      <c r="I372" s="160">
        <v>3.4957139465624531E-3</v>
      </c>
      <c r="J372" s="160">
        <v>2004.1442960265842</v>
      </c>
      <c r="K372" t="s">
        <v>38</v>
      </c>
      <c r="L372" t="s">
        <v>67</v>
      </c>
      <c r="M372" t="s">
        <v>83</v>
      </c>
      <c r="O372" s="183">
        <f t="shared" si="19"/>
        <v>1800</v>
      </c>
      <c r="P372" s="183">
        <f t="shared" si="19"/>
        <v>260</v>
      </c>
      <c r="Q372" s="183">
        <f t="shared" si="19"/>
        <v>160</v>
      </c>
      <c r="R372" s="183" t="str">
        <f t="shared" si="18"/>
        <v>*</v>
      </c>
      <c r="S372" s="183" t="str">
        <f t="shared" si="18"/>
        <v>*</v>
      </c>
      <c r="T372" s="183" t="str">
        <f t="shared" si="18"/>
        <v>*</v>
      </c>
      <c r="U372" s="183">
        <f t="shared" si="18"/>
        <v>2000</v>
      </c>
    </row>
    <row r="373" spans="1:21">
      <c r="A373" s="183" t="str">
        <f t="shared" si="16"/>
        <v>陸側ケース④香美市</v>
      </c>
      <c r="B373" t="s">
        <v>14</v>
      </c>
      <c r="C373">
        <v>28766</v>
      </c>
      <c r="D373" s="160">
        <v>1959.8950807389181</v>
      </c>
      <c r="E373" s="160">
        <v>159.41958011394166</v>
      </c>
      <c r="F373" s="160">
        <v>0</v>
      </c>
      <c r="G373" s="160">
        <v>6.6985414901753284</v>
      </c>
      <c r="H373" s="160">
        <v>13.286192007757611</v>
      </c>
      <c r="I373" s="160">
        <v>2.2644082549412624E-3</v>
      </c>
      <c r="J373" s="160">
        <v>1979.8820786451058</v>
      </c>
      <c r="K373" t="s">
        <v>38</v>
      </c>
      <c r="L373" t="s">
        <v>67</v>
      </c>
      <c r="M373" t="s">
        <v>83</v>
      </c>
      <c r="O373" s="183">
        <f t="shared" si="19"/>
        <v>2000</v>
      </c>
      <c r="P373" s="183">
        <f t="shared" si="19"/>
        <v>160</v>
      </c>
      <c r="Q373" s="183">
        <f t="shared" si="19"/>
        <v>0</v>
      </c>
      <c r="R373" s="183">
        <f t="shared" si="18"/>
        <v>10</v>
      </c>
      <c r="S373" s="183">
        <f t="shared" si="18"/>
        <v>10</v>
      </c>
      <c r="T373" s="183" t="str">
        <f t="shared" si="18"/>
        <v>*</v>
      </c>
      <c r="U373" s="183">
        <f t="shared" si="18"/>
        <v>2000</v>
      </c>
    </row>
    <row r="374" spans="1:21">
      <c r="A374" s="183" t="str">
        <f t="shared" si="16"/>
        <v>陸側ケース④東洋町</v>
      </c>
      <c r="B374" t="s">
        <v>15</v>
      </c>
      <c r="C374">
        <v>2947</v>
      </c>
      <c r="D374" s="160">
        <v>144.88456039266811</v>
      </c>
      <c r="E374" s="160">
        <v>6.1832510896451147</v>
      </c>
      <c r="F374" s="160">
        <v>41.518224882041139</v>
      </c>
      <c r="G374" s="160">
        <v>0.5141186712540009</v>
      </c>
      <c r="H374" s="160">
        <v>1.7469514467273837</v>
      </c>
      <c r="I374" s="160">
        <v>1.2364678848340055E-4</v>
      </c>
      <c r="J374" s="160">
        <v>188.66397903947913</v>
      </c>
      <c r="K374" t="s">
        <v>38</v>
      </c>
      <c r="L374" t="s">
        <v>67</v>
      </c>
      <c r="M374" t="s">
        <v>83</v>
      </c>
      <c r="O374" s="183">
        <f t="shared" si="19"/>
        <v>140</v>
      </c>
      <c r="P374" s="183">
        <f t="shared" si="19"/>
        <v>10</v>
      </c>
      <c r="Q374" s="183">
        <f t="shared" si="19"/>
        <v>40</v>
      </c>
      <c r="R374" s="183" t="str">
        <f t="shared" si="18"/>
        <v>*</v>
      </c>
      <c r="S374" s="183" t="str">
        <f t="shared" si="18"/>
        <v>*</v>
      </c>
      <c r="T374" s="183" t="str">
        <f t="shared" si="18"/>
        <v>*</v>
      </c>
      <c r="U374" s="183">
        <f t="shared" si="18"/>
        <v>190</v>
      </c>
    </row>
    <row r="375" spans="1:21">
      <c r="A375" s="183" t="str">
        <f t="shared" si="16"/>
        <v>陸側ケース④奈半利町</v>
      </c>
      <c r="B375" t="s">
        <v>16</v>
      </c>
      <c r="C375">
        <v>3542</v>
      </c>
      <c r="D375" s="160">
        <v>298.03585310289446</v>
      </c>
      <c r="E375" s="160">
        <v>65.941857952596891</v>
      </c>
      <c r="F375" s="160">
        <v>11.551286041847646</v>
      </c>
      <c r="G375" s="160">
        <v>1.3478288410496138</v>
      </c>
      <c r="H375" s="160">
        <v>4.1218127116117289</v>
      </c>
      <c r="I375" s="160">
        <v>3.4573868182116469E-4</v>
      </c>
      <c r="J375" s="160">
        <v>315.05712643608518</v>
      </c>
      <c r="K375" t="s">
        <v>38</v>
      </c>
      <c r="L375" t="s">
        <v>67</v>
      </c>
      <c r="M375" t="s">
        <v>83</v>
      </c>
      <c r="O375" s="183">
        <f t="shared" si="19"/>
        <v>300</v>
      </c>
      <c r="P375" s="183">
        <f t="shared" si="19"/>
        <v>70</v>
      </c>
      <c r="Q375" s="183">
        <f t="shared" si="19"/>
        <v>10</v>
      </c>
      <c r="R375" s="183" t="str">
        <f t="shared" si="18"/>
        <v>*</v>
      </c>
      <c r="S375" s="183" t="str">
        <f t="shared" si="18"/>
        <v>*</v>
      </c>
      <c r="T375" s="183" t="str">
        <f t="shared" si="18"/>
        <v>*</v>
      </c>
      <c r="U375" s="183">
        <f t="shared" si="18"/>
        <v>320</v>
      </c>
    </row>
    <row r="376" spans="1:21">
      <c r="A376" s="183" t="str">
        <f t="shared" si="16"/>
        <v>陸側ケース④田野町</v>
      </c>
      <c r="B376" t="s">
        <v>17</v>
      </c>
      <c r="C376">
        <v>2932</v>
      </c>
      <c r="D376" s="160">
        <v>353.33361956466473</v>
      </c>
      <c r="E376" s="160">
        <v>60.12553414254878</v>
      </c>
      <c r="F376" s="160">
        <v>74.274035065812271</v>
      </c>
      <c r="G376" s="160">
        <v>0.57492905919981507</v>
      </c>
      <c r="H376" s="160">
        <v>4.9714346472307351</v>
      </c>
      <c r="I376" s="160">
        <v>9.9080954787903776E-4</v>
      </c>
      <c r="J376" s="160">
        <v>433.15500914645543</v>
      </c>
      <c r="K376" t="s">
        <v>38</v>
      </c>
      <c r="L376" t="s">
        <v>67</v>
      </c>
      <c r="M376" t="s">
        <v>83</v>
      </c>
      <c r="O376" s="183">
        <f t="shared" si="19"/>
        <v>350</v>
      </c>
      <c r="P376" s="183">
        <f t="shared" si="19"/>
        <v>60</v>
      </c>
      <c r="Q376" s="183">
        <f t="shared" si="19"/>
        <v>70</v>
      </c>
      <c r="R376" s="183" t="str">
        <f t="shared" si="18"/>
        <v>*</v>
      </c>
      <c r="S376" s="183" t="str">
        <f t="shared" si="18"/>
        <v>*</v>
      </c>
      <c r="T376" s="183" t="str">
        <f t="shared" si="18"/>
        <v>*</v>
      </c>
      <c r="U376" s="183">
        <f t="shared" si="18"/>
        <v>430</v>
      </c>
    </row>
    <row r="377" spans="1:21">
      <c r="A377" s="183" t="str">
        <f t="shared" si="16"/>
        <v>陸側ケース④安田町</v>
      </c>
      <c r="B377" t="s">
        <v>18</v>
      </c>
      <c r="C377">
        <v>2970</v>
      </c>
      <c r="D377" s="160">
        <v>290.68536301976945</v>
      </c>
      <c r="E377" s="160">
        <v>37.093106180295734</v>
      </c>
      <c r="F377" s="160">
        <v>81.052125858363183</v>
      </c>
      <c r="G377" s="160">
        <v>2.7643997870755452</v>
      </c>
      <c r="H377" s="160">
        <v>1.1896315039057503</v>
      </c>
      <c r="I377" s="160">
        <v>2.4681772693530582E-4</v>
      </c>
      <c r="J377" s="160">
        <v>375.69176698684083</v>
      </c>
      <c r="K377" t="s">
        <v>38</v>
      </c>
      <c r="L377" t="s">
        <v>67</v>
      </c>
      <c r="M377" t="s">
        <v>83</v>
      </c>
      <c r="O377" s="183">
        <f t="shared" si="19"/>
        <v>290</v>
      </c>
      <c r="P377" s="183">
        <f t="shared" si="19"/>
        <v>40</v>
      </c>
      <c r="Q377" s="183">
        <f t="shared" si="19"/>
        <v>80</v>
      </c>
      <c r="R377" s="183" t="str">
        <f t="shared" si="18"/>
        <v>*</v>
      </c>
      <c r="S377" s="183" t="str">
        <f t="shared" si="18"/>
        <v>*</v>
      </c>
      <c r="T377" s="183" t="str">
        <f t="shared" si="18"/>
        <v>*</v>
      </c>
      <c r="U377" s="183">
        <f t="shared" si="18"/>
        <v>380</v>
      </c>
    </row>
    <row r="378" spans="1:21">
      <c r="A378" s="183" t="str">
        <f t="shared" si="16"/>
        <v>陸側ケース④北川村</v>
      </c>
      <c r="B378" t="s">
        <v>19</v>
      </c>
      <c r="C378">
        <v>1367</v>
      </c>
      <c r="D378" s="160">
        <v>128.3444112336106</v>
      </c>
      <c r="E378" s="160">
        <v>10.700721300889727</v>
      </c>
      <c r="F378" s="160">
        <v>0</v>
      </c>
      <c r="G378" s="160">
        <v>1.1271585314749208</v>
      </c>
      <c r="H378" s="160">
        <v>0.18059184656300611</v>
      </c>
      <c r="I378" s="160">
        <v>3.2766243455573759E-5</v>
      </c>
      <c r="J378" s="160">
        <v>129.65219437789199</v>
      </c>
      <c r="K378" t="s">
        <v>38</v>
      </c>
      <c r="L378" t="s">
        <v>67</v>
      </c>
      <c r="M378" t="s">
        <v>83</v>
      </c>
      <c r="O378" s="183">
        <f t="shared" si="19"/>
        <v>130</v>
      </c>
      <c r="P378" s="183">
        <f t="shared" si="19"/>
        <v>10</v>
      </c>
      <c r="Q378" s="183">
        <f t="shared" si="19"/>
        <v>0</v>
      </c>
      <c r="R378" s="183" t="str">
        <f t="shared" si="18"/>
        <v>*</v>
      </c>
      <c r="S378" s="183" t="str">
        <f t="shared" si="18"/>
        <v>*</v>
      </c>
      <c r="T378" s="183" t="str">
        <f t="shared" si="18"/>
        <v>*</v>
      </c>
      <c r="U378" s="183">
        <f t="shared" si="18"/>
        <v>130</v>
      </c>
    </row>
    <row r="379" spans="1:21">
      <c r="A379" s="183" t="str">
        <f t="shared" si="16"/>
        <v>陸側ケース④馬路村</v>
      </c>
      <c r="B379" t="s">
        <v>20</v>
      </c>
      <c r="C379">
        <v>1013</v>
      </c>
      <c r="D379" s="160">
        <v>61.259345272470554</v>
      </c>
      <c r="E379" s="160">
        <v>4.0637698081902673</v>
      </c>
      <c r="F379" s="160">
        <v>0</v>
      </c>
      <c r="G379" s="160">
        <v>0.7942007498028214</v>
      </c>
      <c r="H379" s="160">
        <v>0.50064786163203534</v>
      </c>
      <c r="I379" s="160">
        <v>4.5957443183630738E-5</v>
      </c>
      <c r="J379" s="160">
        <v>62.55423984134859</v>
      </c>
      <c r="K379" t="s">
        <v>38</v>
      </c>
      <c r="L379" t="s">
        <v>67</v>
      </c>
      <c r="M379" t="s">
        <v>83</v>
      </c>
      <c r="O379" s="183">
        <f t="shared" si="19"/>
        <v>60</v>
      </c>
      <c r="P379" s="183" t="str">
        <f t="shared" si="19"/>
        <v>*</v>
      </c>
      <c r="Q379" s="183">
        <f t="shared" si="19"/>
        <v>0</v>
      </c>
      <c r="R379" s="183" t="str">
        <f t="shared" si="18"/>
        <v>*</v>
      </c>
      <c r="S379" s="183" t="str">
        <f t="shared" si="18"/>
        <v>*</v>
      </c>
      <c r="T379" s="183" t="str">
        <f t="shared" si="18"/>
        <v>*</v>
      </c>
      <c r="U379" s="183">
        <f t="shared" si="18"/>
        <v>60</v>
      </c>
    </row>
    <row r="380" spans="1:21">
      <c r="A380" s="183" t="str">
        <f t="shared" si="16"/>
        <v>陸側ケース④芸西村</v>
      </c>
      <c r="B380" t="s">
        <v>21</v>
      </c>
      <c r="C380">
        <v>4048</v>
      </c>
      <c r="D380" s="160">
        <v>182.35876892512317</v>
      </c>
      <c r="E380" s="160">
        <v>42.748089637021906</v>
      </c>
      <c r="F380" s="160">
        <v>20.137954199791118</v>
      </c>
      <c r="G380" s="160">
        <v>0.494991260469753</v>
      </c>
      <c r="H380" s="160">
        <v>0.80625530778281984</v>
      </c>
      <c r="I380" s="160">
        <v>3.8427423745504634E-4</v>
      </c>
      <c r="J380" s="160">
        <v>203.79835396740432</v>
      </c>
      <c r="K380" t="s">
        <v>38</v>
      </c>
      <c r="L380" t="s">
        <v>67</v>
      </c>
      <c r="M380" t="s">
        <v>83</v>
      </c>
      <c r="O380" s="183">
        <f t="shared" si="19"/>
        <v>180</v>
      </c>
      <c r="P380" s="183">
        <f t="shared" si="19"/>
        <v>40</v>
      </c>
      <c r="Q380" s="183">
        <f t="shared" si="19"/>
        <v>20</v>
      </c>
      <c r="R380" s="183" t="str">
        <f t="shared" si="18"/>
        <v>*</v>
      </c>
      <c r="S380" s="183" t="str">
        <f t="shared" si="18"/>
        <v>*</v>
      </c>
      <c r="T380" s="183" t="str">
        <f t="shared" si="18"/>
        <v>*</v>
      </c>
      <c r="U380" s="183">
        <f t="shared" si="18"/>
        <v>200</v>
      </c>
    </row>
    <row r="381" spans="1:21">
      <c r="A381" s="183" t="str">
        <f t="shared" si="16"/>
        <v>陸側ケース④本山町</v>
      </c>
      <c r="B381" t="s">
        <v>22</v>
      </c>
      <c r="C381">
        <v>4103</v>
      </c>
      <c r="D381" s="160">
        <v>275.84540894471411</v>
      </c>
      <c r="E381" s="160">
        <v>5.1017296190526835</v>
      </c>
      <c r="F381" s="160">
        <v>0</v>
      </c>
      <c r="G381" s="160">
        <v>1.4425758236275588</v>
      </c>
      <c r="H381" s="160">
        <v>0.45588462669245833</v>
      </c>
      <c r="I381" s="160">
        <v>2.1320499066485355E-4</v>
      </c>
      <c r="J381" s="160">
        <v>277.7440826000248</v>
      </c>
      <c r="K381" t="s">
        <v>38</v>
      </c>
      <c r="L381" t="s">
        <v>67</v>
      </c>
      <c r="M381" t="s">
        <v>83</v>
      </c>
      <c r="O381" s="183">
        <f t="shared" si="19"/>
        <v>280</v>
      </c>
      <c r="P381" s="183">
        <f t="shared" si="19"/>
        <v>10</v>
      </c>
      <c r="Q381" s="183">
        <f t="shared" si="19"/>
        <v>0</v>
      </c>
      <c r="R381" s="183" t="str">
        <f t="shared" si="18"/>
        <v>*</v>
      </c>
      <c r="S381" s="183" t="str">
        <f t="shared" si="18"/>
        <v>*</v>
      </c>
      <c r="T381" s="183" t="str">
        <f t="shared" si="18"/>
        <v>*</v>
      </c>
      <c r="U381" s="183">
        <f t="shared" si="18"/>
        <v>280</v>
      </c>
    </row>
    <row r="382" spans="1:21">
      <c r="A382" s="183" t="str">
        <f t="shared" si="16"/>
        <v>陸側ケース④大豊町</v>
      </c>
      <c r="B382" t="s">
        <v>23</v>
      </c>
      <c r="C382">
        <v>4719</v>
      </c>
      <c r="D382" s="160">
        <v>731.34796851745341</v>
      </c>
      <c r="E382" s="160">
        <v>16.130473125359966</v>
      </c>
      <c r="F382" s="160">
        <v>0</v>
      </c>
      <c r="G382" s="160">
        <v>7.6642146672970499</v>
      </c>
      <c r="H382" s="160">
        <v>0.39068665877037195</v>
      </c>
      <c r="I382" s="160">
        <v>1.5366377715831661E-4</v>
      </c>
      <c r="J382" s="160">
        <v>739.40302350729803</v>
      </c>
      <c r="K382" t="s">
        <v>38</v>
      </c>
      <c r="L382" t="s">
        <v>67</v>
      </c>
      <c r="M382" t="s">
        <v>83</v>
      </c>
      <c r="O382" s="183">
        <f t="shared" si="19"/>
        <v>730</v>
      </c>
      <c r="P382" s="183">
        <f t="shared" si="19"/>
        <v>20</v>
      </c>
      <c r="Q382" s="183">
        <f t="shared" si="19"/>
        <v>0</v>
      </c>
      <c r="R382" s="183">
        <f t="shared" si="18"/>
        <v>10</v>
      </c>
      <c r="S382" s="183" t="str">
        <f t="shared" si="18"/>
        <v>*</v>
      </c>
      <c r="T382" s="183" t="str">
        <f t="shared" si="18"/>
        <v>*</v>
      </c>
      <c r="U382" s="183">
        <f t="shared" si="18"/>
        <v>740</v>
      </c>
    </row>
    <row r="383" spans="1:21">
      <c r="A383" s="183" t="str">
        <f t="shared" si="16"/>
        <v>陸側ケース④土佐町</v>
      </c>
      <c r="B383" t="s">
        <v>24</v>
      </c>
      <c r="C383">
        <v>4358</v>
      </c>
      <c r="D383" s="160">
        <v>277.36650583493503</v>
      </c>
      <c r="E383" s="160">
        <v>4.1525566174717836</v>
      </c>
      <c r="F383" s="160">
        <v>0</v>
      </c>
      <c r="G383" s="160">
        <v>1.3164762558880434</v>
      </c>
      <c r="H383" s="160">
        <v>0.2533242894058057</v>
      </c>
      <c r="I383" s="160">
        <v>1.5979425914188679E-4</v>
      </c>
      <c r="J383" s="160">
        <v>278.93646617448803</v>
      </c>
      <c r="K383" t="s">
        <v>38</v>
      </c>
      <c r="L383" t="s">
        <v>67</v>
      </c>
      <c r="M383" t="s">
        <v>83</v>
      </c>
      <c r="O383" s="183">
        <f t="shared" si="19"/>
        <v>280</v>
      </c>
      <c r="P383" s="183" t="str">
        <f t="shared" si="19"/>
        <v>*</v>
      </c>
      <c r="Q383" s="183">
        <f t="shared" si="19"/>
        <v>0</v>
      </c>
      <c r="R383" s="183" t="str">
        <f t="shared" si="18"/>
        <v>*</v>
      </c>
      <c r="S383" s="183" t="str">
        <f t="shared" si="18"/>
        <v>*</v>
      </c>
      <c r="T383" s="183" t="str">
        <f t="shared" si="18"/>
        <v>*</v>
      </c>
      <c r="U383" s="183">
        <f t="shared" si="18"/>
        <v>280</v>
      </c>
    </row>
    <row r="384" spans="1:21">
      <c r="A384" s="183" t="str">
        <f t="shared" si="16"/>
        <v>陸側ケース④大川村</v>
      </c>
      <c r="B384" t="s">
        <v>25</v>
      </c>
      <c r="C384">
        <v>411</v>
      </c>
      <c r="D384" s="160">
        <v>30.305532152798548</v>
      </c>
      <c r="E384" s="160">
        <v>0.46048491588324714</v>
      </c>
      <c r="F384" s="160">
        <v>0</v>
      </c>
      <c r="G384" s="160">
        <v>0.33492221460443927</v>
      </c>
      <c r="H384" s="160">
        <v>2.8119287051460502E-2</v>
      </c>
      <c r="I384" s="160">
        <v>3.9941739269998863E-6</v>
      </c>
      <c r="J384" s="160">
        <v>30.668577648628375</v>
      </c>
      <c r="K384" t="s">
        <v>38</v>
      </c>
      <c r="L384" t="s">
        <v>67</v>
      </c>
      <c r="M384" t="s">
        <v>83</v>
      </c>
      <c r="O384" s="183">
        <f t="shared" si="19"/>
        <v>30</v>
      </c>
      <c r="P384" s="183" t="str">
        <f t="shared" si="19"/>
        <v>*</v>
      </c>
      <c r="Q384" s="183">
        <f t="shared" si="19"/>
        <v>0</v>
      </c>
      <c r="R384" s="183" t="str">
        <f t="shared" si="18"/>
        <v>*</v>
      </c>
      <c r="S384" s="183" t="str">
        <f t="shared" si="18"/>
        <v>*</v>
      </c>
      <c r="T384" s="183" t="str">
        <f t="shared" si="18"/>
        <v>*</v>
      </c>
      <c r="U384" s="183">
        <f t="shared" si="18"/>
        <v>30</v>
      </c>
    </row>
    <row r="385" spans="1:21">
      <c r="A385" s="183" t="str">
        <f t="shared" si="16"/>
        <v>陸側ケース④いの町</v>
      </c>
      <c r="B385" t="s">
        <v>26</v>
      </c>
      <c r="C385">
        <v>25062</v>
      </c>
      <c r="D385" s="160">
        <v>1050.9131508697012</v>
      </c>
      <c r="E385" s="160">
        <v>67.038231641580737</v>
      </c>
      <c r="F385" s="160">
        <v>0</v>
      </c>
      <c r="G385" s="160">
        <v>9.5842141420270828</v>
      </c>
      <c r="H385" s="160">
        <v>2.7891065077447177</v>
      </c>
      <c r="I385" s="160">
        <v>9.5857976163803062E-4</v>
      </c>
      <c r="J385" s="160">
        <v>1063.2874300992346</v>
      </c>
      <c r="K385" t="s">
        <v>38</v>
      </c>
      <c r="L385" t="s">
        <v>67</v>
      </c>
      <c r="M385" t="s">
        <v>83</v>
      </c>
      <c r="O385" s="183">
        <f t="shared" si="19"/>
        <v>1100</v>
      </c>
      <c r="P385" s="183">
        <f t="shared" si="19"/>
        <v>70</v>
      </c>
      <c r="Q385" s="183">
        <f t="shared" si="19"/>
        <v>0</v>
      </c>
      <c r="R385" s="183">
        <f t="shared" si="18"/>
        <v>10</v>
      </c>
      <c r="S385" s="183" t="str">
        <f t="shared" si="18"/>
        <v>*</v>
      </c>
      <c r="T385" s="183" t="str">
        <f t="shared" si="18"/>
        <v>*</v>
      </c>
      <c r="U385" s="183">
        <f t="shared" si="18"/>
        <v>1100</v>
      </c>
    </row>
    <row r="386" spans="1:21">
      <c r="A386" s="183" t="str">
        <f t="shared" si="16"/>
        <v>陸側ケース④仁淀川町</v>
      </c>
      <c r="B386" t="s">
        <v>27</v>
      </c>
      <c r="C386">
        <v>6500</v>
      </c>
      <c r="D386" s="160">
        <v>472.07529560628308</v>
      </c>
      <c r="E386" s="160">
        <v>5.9208737934467717</v>
      </c>
      <c r="F386" s="160">
        <v>0</v>
      </c>
      <c r="G386" s="160">
        <v>2.3575735740966497</v>
      </c>
      <c r="H386" s="160">
        <v>0.18868803638199044</v>
      </c>
      <c r="I386" s="160">
        <v>1.7776952742545684E-4</v>
      </c>
      <c r="J386" s="160">
        <v>474.62173498628914</v>
      </c>
      <c r="K386" t="s">
        <v>38</v>
      </c>
      <c r="L386" t="s">
        <v>67</v>
      </c>
      <c r="M386" t="s">
        <v>83</v>
      </c>
      <c r="O386" s="183">
        <f t="shared" si="19"/>
        <v>470</v>
      </c>
      <c r="P386" s="183">
        <f t="shared" si="19"/>
        <v>10</v>
      </c>
      <c r="Q386" s="183">
        <f t="shared" si="19"/>
        <v>0</v>
      </c>
      <c r="R386" s="183" t="str">
        <f t="shared" si="18"/>
        <v>*</v>
      </c>
      <c r="S386" s="183" t="str">
        <f t="shared" si="18"/>
        <v>*</v>
      </c>
      <c r="T386" s="183" t="str">
        <f t="shared" si="18"/>
        <v>*</v>
      </c>
      <c r="U386" s="183">
        <f t="shared" si="18"/>
        <v>470</v>
      </c>
    </row>
    <row r="387" spans="1:21">
      <c r="A387" s="183" t="str">
        <f t="shared" si="16"/>
        <v>陸側ケース④中土佐町</v>
      </c>
      <c r="B387" t="s">
        <v>28</v>
      </c>
      <c r="C387">
        <v>7584</v>
      </c>
      <c r="D387" s="160">
        <v>719.22367418535669</v>
      </c>
      <c r="E387" s="160">
        <v>54.074353952607638</v>
      </c>
      <c r="F387" s="160">
        <v>66.261183814886465</v>
      </c>
      <c r="G387" s="160">
        <v>4.8045468645375147</v>
      </c>
      <c r="H387" s="160">
        <v>4.8718526867625549</v>
      </c>
      <c r="I387" s="160">
        <v>3.7332737285507777E-4</v>
      </c>
      <c r="J387" s="160">
        <v>795.16163087891596</v>
      </c>
      <c r="K387" t="s">
        <v>38</v>
      </c>
      <c r="L387" t="s">
        <v>67</v>
      </c>
      <c r="M387" t="s">
        <v>83</v>
      </c>
      <c r="O387" s="183">
        <f t="shared" si="19"/>
        <v>720</v>
      </c>
      <c r="P387" s="183">
        <f t="shared" si="19"/>
        <v>50</v>
      </c>
      <c r="Q387" s="183">
        <f t="shared" si="19"/>
        <v>70</v>
      </c>
      <c r="R387" s="183" t="str">
        <f t="shared" si="18"/>
        <v>*</v>
      </c>
      <c r="S387" s="183" t="str">
        <f t="shared" si="18"/>
        <v>*</v>
      </c>
      <c r="T387" s="183" t="str">
        <f t="shared" si="18"/>
        <v>*</v>
      </c>
      <c r="U387" s="183">
        <f t="shared" si="18"/>
        <v>800</v>
      </c>
    </row>
    <row r="388" spans="1:21">
      <c r="A388" s="183" t="str">
        <f t="shared" ref="A388:A451" si="20">K388&amp;L388&amp;B388</f>
        <v>陸側ケース④佐川町</v>
      </c>
      <c r="B388" t="s">
        <v>29</v>
      </c>
      <c r="C388">
        <v>13951</v>
      </c>
      <c r="D388" s="160">
        <v>760.32241872334009</v>
      </c>
      <c r="E388" s="160">
        <v>45.223068256054695</v>
      </c>
      <c r="F388" s="160">
        <v>0</v>
      </c>
      <c r="G388" s="160">
        <v>2.1508162799421289</v>
      </c>
      <c r="H388" s="160">
        <v>0.97636238946736964</v>
      </c>
      <c r="I388" s="160">
        <v>1.0214341912480075E-3</v>
      </c>
      <c r="J388" s="160">
        <v>763.45061882694074</v>
      </c>
      <c r="K388" t="s">
        <v>38</v>
      </c>
      <c r="L388" t="s">
        <v>67</v>
      </c>
      <c r="M388" t="s">
        <v>83</v>
      </c>
      <c r="O388" s="183">
        <f t="shared" si="19"/>
        <v>760</v>
      </c>
      <c r="P388" s="183">
        <f t="shared" si="19"/>
        <v>50</v>
      </c>
      <c r="Q388" s="183">
        <f t="shared" si="19"/>
        <v>0</v>
      </c>
      <c r="R388" s="183" t="str">
        <f t="shared" si="18"/>
        <v>*</v>
      </c>
      <c r="S388" s="183" t="str">
        <f t="shared" si="18"/>
        <v>*</v>
      </c>
      <c r="T388" s="183" t="str">
        <f t="shared" si="18"/>
        <v>*</v>
      </c>
      <c r="U388" s="183">
        <f t="shared" si="18"/>
        <v>760</v>
      </c>
    </row>
    <row r="389" spans="1:21">
      <c r="A389" s="183" t="str">
        <f t="shared" si="20"/>
        <v>陸側ケース④越知町</v>
      </c>
      <c r="B389" t="s">
        <v>30</v>
      </c>
      <c r="C389">
        <v>6374</v>
      </c>
      <c r="D389" s="160">
        <v>380.48806374979029</v>
      </c>
      <c r="E389" s="160">
        <v>14.266428189309392</v>
      </c>
      <c r="F389" s="160">
        <v>0</v>
      </c>
      <c r="G389" s="160">
        <v>1.2749988068408953</v>
      </c>
      <c r="H389" s="160">
        <v>5.5608990194566879</v>
      </c>
      <c r="I389" s="160">
        <v>2.9035811864110627E-4</v>
      </c>
      <c r="J389" s="160">
        <v>387.32425193420653</v>
      </c>
      <c r="K389" t="s">
        <v>38</v>
      </c>
      <c r="L389" t="s">
        <v>67</v>
      </c>
      <c r="M389" t="s">
        <v>83</v>
      </c>
      <c r="O389" s="183">
        <f t="shared" si="19"/>
        <v>380</v>
      </c>
      <c r="P389" s="183">
        <f t="shared" si="19"/>
        <v>10</v>
      </c>
      <c r="Q389" s="183">
        <f t="shared" si="19"/>
        <v>0</v>
      </c>
      <c r="R389" s="183" t="str">
        <f t="shared" si="18"/>
        <v>*</v>
      </c>
      <c r="S389" s="183">
        <f t="shared" si="18"/>
        <v>10</v>
      </c>
      <c r="T389" s="183" t="str">
        <f t="shared" si="18"/>
        <v>*</v>
      </c>
      <c r="U389" s="183">
        <f t="shared" si="18"/>
        <v>390</v>
      </c>
    </row>
    <row r="390" spans="1:21">
      <c r="A390" s="183" t="str">
        <f t="shared" si="20"/>
        <v>陸側ケース④檮原町</v>
      </c>
      <c r="B390" t="s">
        <v>31</v>
      </c>
      <c r="C390">
        <v>3984</v>
      </c>
      <c r="D390" s="160">
        <v>285.26376536710603</v>
      </c>
      <c r="E390" s="160">
        <v>5.0460394443044621</v>
      </c>
      <c r="F390" s="160">
        <v>0</v>
      </c>
      <c r="G390" s="160">
        <v>1.8599858504035081</v>
      </c>
      <c r="H390" s="160">
        <v>0.19091646299014542</v>
      </c>
      <c r="I390" s="160">
        <v>1.3511593358575167E-4</v>
      </c>
      <c r="J390" s="160">
        <v>287.3148027964333</v>
      </c>
      <c r="K390" t="s">
        <v>38</v>
      </c>
      <c r="L390" t="s">
        <v>67</v>
      </c>
      <c r="M390" t="s">
        <v>83</v>
      </c>
      <c r="O390" s="183">
        <f t="shared" si="19"/>
        <v>290</v>
      </c>
      <c r="P390" s="183">
        <f t="shared" si="19"/>
        <v>10</v>
      </c>
      <c r="Q390" s="183">
        <f t="shared" si="19"/>
        <v>0</v>
      </c>
      <c r="R390" s="183" t="str">
        <f t="shared" si="18"/>
        <v>*</v>
      </c>
      <c r="S390" s="183" t="str">
        <f t="shared" si="18"/>
        <v>*</v>
      </c>
      <c r="T390" s="183" t="str">
        <f t="shared" si="18"/>
        <v>*</v>
      </c>
      <c r="U390" s="183">
        <f t="shared" si="18"/>
        <v>290</v>
      </c>
    </row>
    <row r="391" spans="1:21">
      <c r="A391" s="183" t="str">
        <f t="shared" si="20"/>
        <v>陸側ケース④日高村</v>
      </c>
      <c r="B391" t="s">
        <v>32</v>
      </c>
      <c r="C391">
        <v>5447</v>
      </c>
      <c r="D391" s="160">
        <v>219.89004639681096</v>
      </c>
      <c r="E391" s="160">
        <v>8.4004681116456013</v>
      </c>
      <c r="F391" s="160">
        <v>0</v>
      </c>
      <c r="G391" s="160">
        <v>1.2688811481156128</v>
      </c>
      <c r="H391" s="160">
        <v>0.20678666758891642</v>
      </c>
      <c r="I391" s="160">
        <v>2.1949654013247503E-4</v>
      </c>
      <c r="J391" s="160">
        <v>221.36593370905561</v>
      </c>
      <c r="K391" t="s">
        <v>38</v>
      </c>
      <c r="L391" t="s">
        <v>67</v>
      </c>
      <c r="M391" t="s">
        <v>83</v>
      </c>
      <c r="O391" s="183">
        <f t="shared" si="19"/>
        <v>220</v>
      </c>
      <c r="P391" s="183">
        <f t="shared" si="19"/>
        <v>10</v>
      </c>
      <c r="Q391" s="183">
        <f t="shared" si="19"/>
        <v>0</v>
      </c>
      <c r="R391" s="183" t="str">
        <f t="shared" si="18"/>
        <v>*</v>
      </c>
      <c r="S391" s="183" t="str">
        <f t="shared" si="18"/>
        <v>*</v>
      </c>
      <c r="T391" s="183" t="str">
        <f t="shared" si="18"/>
        <v>*</v>
      </c>
      <c r="U391" s="183">
        <f t="shared" si="18"/>
        <v>220</v>
      </c>
    </row>
    <row r="392" spans="1:21">
      <c r="A392" s="183" t="str">
        <f t="shared" si="20"/>
        <v>陸側ケース④津野町</v>
      </c>
      <c r="B392" t="s">
        <v>33</v>
      </c>
      <c r="C392">
        <v>6407</v>
      </c>
      <c r="D392" s="160">
        <v>481.57113195657115</v>
      </c>
      <c r="E392" s="160">
        <v>16.48577196110741</v>
      </c>
      <c r="F392" s="160">
        <v>0</v>
      </c>
      <c r="G392" s="160">
        <v>4.0230122026939634</v>
      </c>
      <c r="H392" s="160">
        <v>0.56303662007645738</v>
      </c>
      <c r="I392" s="160">
        <v>2.8720330871891294E-4</v>
      </c>
      <c r="J392" s="160">
        <v>486.1574679826503</v>
      </c>
      <c r="K392" t="s">
        <v>38</v>
      </c>
      <c r="L392" t="s">
        <v>67</v>
      </c>
      <c r="M392" t="s">
        <v>83</v>
      </c>
      <c r="O392" s="183">
        <f t="shared" si="19"/>
        <v>480</v>
      </c>
      <c r="P392" s="183">
        <f t="shared" si="19"/>
        <v>20</v>
      </c>
      <c r="Q392" s="183">
        <f t="shared" si="19"/>
        <v>0</v>
      </c>
      <c r="R392" s="183" t="str">
        <f t="shared" si="18"/>
        <v>*</v>
      </c>
      <c r="S392" s="183" t="str">
        <f t="shared" si="18"/>
        <v>*</v>
      </c>
      <c r="T392" s="183" t="str">
        <f t="shared" si="18"/>
        <v>*</v>
      </c>
      <c r="U392" s="183">
        <f t="shared" si="18"/>
        <v>490</v>
      </c>
    </row>
    <row r="393" spans="1:21">
      <c r="A393" s="183" t="str">
        <f t="shared" si="20"/>
        <v>陸側ケース④四万十町</v>
      </c>
      <c r="B393" t="s">
        <v>34</v>
      </c>
      <c r="C393">
        <v>18733</v>
      </c>
      <c r="D393" s="160">
        <v>1703.5517650159859</v>
      </c>
      <c r="E393" s="160">
        <v>135.31477333759662</v>
      </c>
      <c r="F393" s="160">
        <v>17.199617165168799</v>
      </c>
      <c r="G393" s="160">
        <v>9.7158735116525996</v>
      </c>
      <c r="H393" s="160">
        <v>4.1553873839301581</v>
      </c>
      <c r="I393" s="160">
        <v>7.3228997034081118E-4</v>
      </c>
      <c r="J393" s="160">
        <v>1734.6233753667077</v>
      </c>
      <c r="K393" t="s">
        <v>38</v>
      </c>
      <c r="L393" t="s">
        <v>67</v>
      </c>
      <c r="M393" t="s">
        <v>83</v>
      </c>
      <c r="O393" s="183">
        <f t="shared" si="19"/>
        <v>1700</v>
      </c>
      <c r="P393" s="183">
        <f t="shared" si="19"/>
        <v>140</v>
      </c>
      <c r="Q393" s="183">
        <f t="shared" si="19"/>
        <v>20</v>
      </c>
      <c r="R393" s="183">
        <f t="shared" si="18"/>
        <v>10</v>
      </c>
      <c r="S393" s="183" t="str">
        <f t="shared" si="18"/>
        <v>*</v>
      </c>
      <c r="T393" s="183" t="str">
        <f t="shared" si="18"/>
        <v>*</v>
      </c>
      <c r="U393" s="183">
        <f t="shared" si="18"/>
        <v>1700</v>
      </c>
    </row>
    <row r="394" spans="1:21">
      <c r="A394" s="183" t="str">
        <f t="shared" si="20"/>
        <v>陸側ケース④大月町</v>
      </c>
      <c r="B394" t="s">
        <v>35</v>
      </c>
      <c r="C394">
        <v>5783</v>
      </c>
      <c r="D394" s="160">
        <v>16.435296450886561</v>
      </c>
      <c r="E394" s="160">
        <v>4.1854207606976077</v>
      </c>
      <c r="F394" s="160">
        <v>38.322982471375923</v>
      </c>
      <c r="G394" s="160">
        <v>4.0959047352504392E-2</v>
      </c>
      <c r="H394" s="160">
        <v>1.6219143149939759E-3</v>
      </c>
      <c r="I394" s="160">
        <v>4.0518529524229153E-5</v>
      </c>
      <c r="J394" s="160">
        <v>54.800900402459504</v>
      </c>
      <c r="K394" t="s">
        <v>38</v>
      </c>
      <c r="L394" t="s">
        <v>67</v>
      </c>
      <c r="M394" t="s">
        <v>83</v>
      </c>
      <c r="O394" s="183">
        <f t="shared" si="19"/>
        <v>20</v>
      </c>
      <c r="P394" s="183" t="str">
        <f t="shared" si="19"/>
        <v>*</v>
      </c>
      <c r="Q394" s="183">
        <f t="shared" si="19"/>
        <v>40</v>
      </c>
      <c r="R394" s="183" t="str">
        <f t="shared" si="18"/>
        <v>*</v>
      </c>
      <c r="S394" s="183" t="str">
        <f t="shared" si="18"/>
        <v>*</v>
      </c>
      <c r="T394" s="183" t="str">
        <f t="shared" si="18"/>
        <v>*</v>
      </c>
      <c r="U394" s="183">
        <f t="shared" si="18"/>
        <v>50</v>
      </c>
    </row>
    <row r="395" spans="1:21">
      <c r="A395" s="183" t="str">
        <f t="shared" si="20"/>
        <v>陸側ケース④三原村</v>
      </c>
      <c r="B395" t="s">
        <v>36</v>
      </c>
      <c r="C395">
        <v>1681</v>
      </c>
      <c r="D395" s="160">
        <v>52.344876661421551</v>
      </c>
      <c r="E395" s="160">
        <v>2.8039331886686139</v>
      </c>
      <c r="F395" s="160">
        <v>0</v>
      </c>
      <c r="G395" s="160">
        <v>0.11008552188628315</v>
      </c>
      <c r="H395" s="160">
        <v>7.6116980961793451E-2</v>
      </c>
      <c r="I395" s="160">
        <v>3.8876991664018688E-5</v>
      </c>
      <c r="J395" s="160">
        <v>52.531118041261294</v>
      </c>
      <c r="K395" t="s">
        <v>38</v>
      </c>
      <c r="L395" t="s">
        <v>67</v>
      </c>
      <c r="M395" t="s">
        <v>83</v>
      </c>
      <c r="O395" s="183">
        <f t="shared" si="19"/>
        <v>50</v>
      </c>
      <c r="P395" s="183" t="str">
        <f t="shared" si="19"/>
        <v>*</v>
      </c>
      <c r="Q395" s="183">
        <f t="shared" si="19"/>
        <v>0</v>
      </c>
      <c r="R395" s="183" t="str">
        <f t="shared" si="18"/>
        <v>*</v>
      </c>
      <c r="S395" s="183" t="str">
        <f t="shared" si="18"/>
        <v>*</v>
      </c>
      <c r="T395" s="183" t="str">
        <f t="shared" si="18"/>
        <v>*</v>
      </c>
      <c r="U395" s="183">
        <f t="shared" si="18"/>
        <v>50</v>
      </c>
    </row>
    <row r="396" spans="1:21">
      <c r="A396" s="183" t="str">
        <f t="shared" si="20"/>
        <v>陸側ケース④黒潮町</v>
      </c>
      <c r="B396" t="s">
        <v>37</v>
      </c>
      <c r="C396">
        <v>12366</v>
      </c>
      <c r="D396" s="160">
        <v>996.02408423107477</v>
      </c>
      <c r="E396" s="160">
        <v>97.7117097690614</v>
      </c>
      <c r="F396" s="160">
        <v>87.140957416535883</v>
      </c>
      <c r="G396" s="160">
        <v>6.3530123940009373</v>
      </c>
      <c r="H396" s="160">
        <v>2.8934831191468446</v>
      </c>
      <c r="I396" s="160">
        <v>9.9634183473501611E-4</v>
      </c>
      <c r="J396" s="160">
        <v>1092.4125335025931</v>
      </c>
      <c r="K396" t="s">
        <v>38</v>
      </c>
      <c r="L396" t="s">
        <v>67</v>
      </c>
      <c r="M396" t="s">
        <v>83</v>
      </c>
      <c r="O396" s="183">
        <f t="shared" si="19"/>
        <v>1000</v>
      </c>
      <c r="P396" s="183">
        <f t="shared" si="19"/>
        <v>100</v>
      </c>
      <c r="Q396" s="183">
        <f t="shared" si="19"/>
        <v>90</v>
      </c>
      <c r="R396" s="183">
        <f t="shared" si="18"/>
        <v>10</v>
      </c>
      <c r="S396" s="183" t="str">
        <f t="shared" si="18"/>
        <v>*</v>
      </c>
      <c r="T396" s="183" t="str">
        <f t="shared" si="18"/>
        <v>*</v>
      </c>
      <c r="U396" s="183">
        <f t="shared" si="18"/>
        <v>1100</v>
      </c>
    </row>
    <row r="397" spans="1:21">
      <c r="A397" s="183" t="str">
        <f t="shared" si="20"/>
        <v>陸側ケース④合計</v>
      </c>
      <c r="B397" t="s">
        <v>84</v>
      </c>
      <c r="C397">
        <v>764456</v>
      </c>
      <c r="D397" s="160">
        <v>32865.540165271479</v>
      </c>
      <c r="E397" s="160">
        <v>4317.3787016725373</v>
      </c>
      <c r="F397" s="160">
        <v>2852.9200610427838</v>
      </c>
      <c r="G397" s="160">
        <v>140.45181602528487</v>
      </c>
      <c r="H397" s="160">
        <v>298.41168223382994</v>
      </c>
      <c r="I397" s="160">
        <v>9.2184959109253825E-2</v>
      </c>
      <c r="J397" s="160">
        <v>36157.415909532494</v>
      </c>
      <c r="K397" t="s">
        <v>38</v>
      </c>
      <c r="L397" t="s">
        <v>67</v>
      </c>
      <c r="M397" t="s">
        <v>83</v>
      </c>
      <c r="O397" s="183">
        <f t="shared" si="19"/>
        <v>33000</v>
      </c>
      <c r="P397" s="183">
        <f t="shared" si="19"/>
        <v>4300</v>
      </c>
      <c r="Q397" s="183">
        <f t="shared" si="19"/>
        <v>2900</v>
      </c>
      <c r="R397" s="183">
        <f t="shared" si="18"/>
        <v>140</v>
      </c>
      <c r="S397" s="183">
        <f t="shared" si="18"/>
        <v>300</v>
      </c>
      <c r="T397" s="183" t="str">
        <f t="shared" si="18"/>
        <v>*</v>
      </c>
      <c r="U397" s="183">
        <f t="shared" si="18"/>
        <v>36000</v>
      </c>
    </row>
    <row r="398" spans="1:21">
      <c r="A398" s="183" t="str">
        <f t="shared" si="20"/>
        <v>陸側ケース④0</v>
      </c>
      <c r="B398">
        <v>0</v>
      </c>
      <c r="C398">
        <v>0</v>
      </c>
      <c r="D398" s="160">
        <v>0</v>
      </c>
      <c r="E398" s="160">
        <v>0</v>
      </c>
      <c r="F398" s="160">
        <v>0</v>
      </c>
      <c r="G398" s="160">
        <v>0</v>
      </c>
      <c r="H398" s="160">
        <v>0</v>
      </c>
      <c r="I398" s="160">
        <v>0</v>
      </c>
      <c r="J398" s="160">
        <v>0</v>
      </c>
      <c r="K398" t="s">
        <v>38</v>
      </c>
      <c r="L398" t="s">
        <v>67</v>
      </c>
      <c r="M398">
        <v>0</v>
      </c>
      <c r="O398" s="183">
        <f t="shared" si="19"/>
        <v>0</v>
      </c>
      <c r="P398" s="183">
        <f t="shared" si="19"/>
        <v>0</v>
      </c>
      <c r="Q398" s="183">
        <f t="shared" si="19"/>
        <v>0</v>
      </c>
      <c r="R398" s="183">
        <f t="shared" si="18"/>
        <v>0</v>
      </c>
      <c r="S398" s="183">
        <f t="shared" si="18"/>
        <v>0</v>
      </c>
      <c r="T398" s="183">
        <f t="shared" si="18"/>
        <v>0</v>
      </c>
      <c r="U398" s="183">
        <f t="shared" si="18"/>
        <v>0</v>
      </c>
    </row>
    <row r="399" spans="1:21">
      <c r="A399" s="183" t="str">
        <f t="shared" si="20"/>
        <v>陸側ケース④負傷者数</v>
      </c>
      <c r="B399" t="s">
        <v>114</v>
      </c>
      <c r="C399">
        <v>0</v>
      </c>
      <c r="D399" s="160">
        <v>0</v>
      </c>
      <c r="E399" s="160">
        <v>0</v>
      </c>
      <c r="F399" s="160">
        <v>0</v>
      </c>
      <c r="G399" s="160">
        <v>0</v>
      </c>
      <c r="H399" s="160">
        <v>0</v>
      </c>
      <c r="I399" s="160">
        <v>0</v>
      </c>
      <c r="J399" s="160">
        <v>0</v>
      </c>
      <c r="K399" t="s">
        <v>38</v>
      </c>
      <c r="L399" t="s">
        <v>67</v>
      </c>
      <c r="M399">
        <v>0</v>
      </c>
      <c r="O399" s="183">
        <f t="shared" si="19"/>
        <v>0</v>
      </c>
      <c r="P399" s="183">
        <f t="shared" si="19"/>
        <v>0</v>
      </c>
      <c r="Q399" s="183">
        <f t="shared" si="19"/>
        <v>0</v>
      </c>
      <c r="R399" s="183">
        <f t="shared" si="18"/>
        <v>0</v>
      </c>
      <c r="S399" s="183">
        <f t="shared" si="18"/>
        <v>0</v>
      </c>
      <c r="T399" s="183">
        <f t="shared" si="18"/>
        <v>0</v>
      </c>
      <c r="U399" s="183">
        <f t="shared" si="18"/>
        <v>0</v>
      </c>
    </row>
    <row r="400" spans="1:21">
      <c r="A400" s="183" t="str">
        <f t="shared" si="20"/>
        <v>陸側ケース④地震動：陸側ケース、津波ケース④、夏12時、早期避難率20%</v>
      </c>
      <c r="B400" t="s">
        <v>101</v>
      </c>
      <c r="C400">
        <v>0</v>
      </c>
      <c r="D400" s="160">
        <v>0</v>
      </c>
      <c r="E400" s="160">
        <v>0</v>
      </c>
      <c r="F400" s="160">
        <v>0</v>
      </c>
      <c r="G400" s="160">
        <v>0</v>
      </c>
      <c r="H400" s="160">
        <v>0</v>
      </c>
      <c r="I400" s="160">
        <v>0</v>
      </c>
      <c r="J400" s="160">
        <v>0</v>
      </c>
      <c r="K400" t="s">
        <v>38</v>
      </c>
      <c r="L400" t="s">
        <v>67</v>
      </c>
      <c r="M400">
        <v>0</v>
      </c>
      <c r="O400" s="183">
        <f t="shared" si="19"/>
        <v>0</v>
      </c>
      <c r="P400" s="183">
        <f t="shared" si="19"/>
        <v>0</v>
      </c>
      <c r="Q400" s="183">
        <f t="shared" si="19"/>
        <v>0</v>
      </c>
      <c r="R400" s="183">
        <f t="shared" si="18"/>
        <v>0</v>
      </c>
      <c r="S400" s="183">
        <f t="shared" si="18"/>
        <v>0</v>
      </c>
      <c r="T400" s="183">
        <f t="shared" si="18"/>
        <v>0</v>
      </c>
      <c r="U400" s="183">
        <f t="shared" si="18"/>
        <v>0</v>
      </c>
    </row>
    <row r="401" spans="1:21">
      <c r="A401" s="183" t="str">
        <f t="shared" si="20"/>
        <v>陸側ケース④市町村名</v>
      </c>
      <c r="B401" t="s">
        <v>86</v>
      </c>
      <c r="C401" t="s">
        <v>87</v>
      </c>
      <c r="D401" s="160" t="s">
        <v>88</v>
      </c>
      <c r="E401" s="160">
        <v>0</v>
      </c>
      <c r="F401" s="160" t="s">
        <v>89</v>
      </c>
      <c r="G401" s="160" t="s">
        <v>90</v>
      </c>
      <c r="H401" s="160" t="s">
        <v>91</v>
      </c>
      <c r="I401" s="160" t="s">
        <v>92</v>
      </c>
      <c r="J401" s="160" t="s">
        <v>84</v>
      </c>
      <c r="K401" t="s">
        <v>38</v>
      </c>
      <c r="L401" t="s">
        <v>67</v>
      </c>
      <c r="M401">
        <v>0</v>
      </c>
      <c r="O401" s="183" t="e">
        <f t="shared" si="19"/>
        <v>#VALUE!</v>
      </c>
      <c r="P401" s="183">
        <f t="shared" si="19"/>
        <v>0</v>
      </c>
      <c r="Q401" s="183" t="e">
        <f t="shared" si="19"/>
        <v>#VALUE!</v>
      </c>
      <c r="R401" s="183" t="e">
        <f t="shared" si="18"/>
        <v>#VALUE!</v>
      </c>
      <c r="S401" s="183" t="e">
        <f t="shared" si="18"/>
        <v>#VALUE!</v>
      </c>
      <c r="T401" s="183" t="e">
        <f t="shared" si="18"/>
        <v>#VALUE!</v>
      </c>
      <c r="U401" s="183" t="e">
        <f t="shared" si="18"/>
        <v>#VALUE!</v>
      </c>
    </row>
    <row r="402" spans="1:21">
      <c r="A402" s="183" t="str">
        <f t="shared" si="20"/>
        <v>陸側ケース④0</v>
      </c>
      <c r="B402">
        <v>0</v>
      </c>
      <c r="C402">
        <v>0</v>
      </c>
      <c r="D402" s="160">
        <v>0</v>
      </c>
      <c r="E402" s="160" t="s">
        <v>93</v>
      </c>
      <c r="F402" s="160">
        <v>0</v>
      </c>
      <c r="G402" s="160">
        <v>0</v>
      </c>
      <c r="H402" s="160">
        <v>0</v>
      </c>
      <c r="I402" s="160">
        <v>0</v>
      </c>
      <c r="J402" s="160">
        <v>0</v>
      </c>
      <c r="K402" t="s">
        <v>38</v>
      </c>
      <c r="L402" t="s">
        <v>67</v>
      </c>
      <c r="M402">
        <v>0</v>
      </c>
      <c r="O402" s="183">
        <f t="shared" si="19"/>
        <v>0</v>
      </c>
      <c r="P402" s="183" t="e">
        <f t="shared" si="19"/>
        <v>#VALUE!</v>
      </c>
      <c r="Q402" s="183">
        <f t="shared" si="19"/>
        <v>0</v>
      </c>
      <c r="R402" s="183">
        <f t="shared" si="18"/>
        <v>0</v>
      </c>
      <c r="S402" s="183">
        <f t="shared" si="18"/>
        <v>0</v>
      </c>
      <c r="T402" s="183">
        <f t="shared" si="18"/>
        <v>0</v>
      </c>
      <c r="U402" s="183">
        <f t="shared" si="18"/>
        <v>0</v>
      </c>
    </row>
    <row r="403" spans="1:21">
      <c r="A403" s="183" t="str">
        <f t="shared" si="20"/>
        <v>陸側ケース④0</v>
      </c>
      <c r="B403">
        <v>0</v>
      </c>
      <c r="C403">
        <v>0</v>
      </c>
      <c r="D403" s="160">
        <v>0</v>
      </c>
      <c r="E403" s="160">
        <v>0</v>
      </c>
      <c r="F403" s="160">
        <v>0</v>
      </c>
      <c r="G403" s="160">
        <v>0</v>
      </c>
      <c r="H403" s="160">
        <v>0</v>
      </c>
      <c r="I403" s="160">
        <v>0</v>
      </c>
      <c r="J403" s="160">
        <v>0</v>
      </c>
      <c r="K403" t="s">
        <v>38</v>
      </c>
      <c r="L403" t="s">
        <v>67</v>
      </c>
      <c r="M403">
        <v>0</v>
      </c>
      <c r="O403" s="183">
        <f t="shared" si="19"/>
        <v>0</v>
      </c>
      <c r="P403" s="183">
        <f t="shared" si="19"/>
        <v>0</v>
      </c>
      <c r="Q403" s="183">
        <f t="shared" si="19"/>
        <v>0</v>
      </c>
      <c r="R403" s="183">
        <f t="shared" si="18"/>
        <v>0</v>
      </c>
      <c r="S403" s="183">
        <f t="shared" si="18"/>
        <v>0</v>
      </c>
      <c r="T403" s="183">
        <f t="shared" si="18"/>
        <v>0</v>
      </c>
      <c r="U403" s="183">
        <f t="shared" si="18"/>
        <v>0</v>
      </c>
    </row>
    <row r="404" spans="1:21">
      <c r="A404" s="183" t="str">
        <f t="shared" si="20"/>
        <v>陸側ケース④0</v>
      </c>
      <c r="B404">
        <v>0</v>
      </c>
      <c r="C404">
        <v>0</v>
      </c>
      <c r="D404" s="160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t="s">
        <v>38</v>
      </c>
      <c r="L404" t="s">
        <v>67</v>
      </c>
      <c r="M404">
        <v>0</v>
      </c>
      <c r="O404" s="183">
        <f t="shared" si="19"/>
        <v>0</v>
      </c>
      <c r="P404" s="183">
        <f t="shared" si="19"/>
        <v>0</v>
      </c>
      <c r="Q404" s="183">
        <f t="shared" si="19"/>
        <v>0</v>
      </c>
      <c r="R404" s="183">
        <f t="shared" si="18"/>
        <v>0</v>
      </c>
      <c r="S404" s="183">
        <f t="shared" si="18"/>
        <v>0</v>
      </c>
      <c r="T404" s="183">
        <f t="shared" si="18"/>
        <v>0</v>
      </c>
      <c r="U404" s="183">
        <f t="shared" si="18"/>
        <v>0</v>
      </c>
    </row>
    <row r="405" spans="1:21">
      <c r="A405" s="183" t="str">
        <f t="shared" si="20"/>
        <v>陸側ケース④高知市</v>
      </c>
      <c r="B405" t="s">
        <v>4</v>
      </c>
      <c r="C405">
        <v>353217</v>
      </c>
      <c r="D405" s="160">
        <v>12130.370827848465</v>
      </c>
      <c r="E405" s="160">
        <v>1576.0032199061507</v>
      </c>
      <c r="F405" s="160">
        <v>466.62564893195486</v>
      </c>
      <c r="G405" s="160">
        <v>36.445334310622158</v>
      </c>
      <c r="H405" s="160">
        <v>258.7399007678639</v>
      </c>
      <c r="I405" s="160">
        <v>41.025897729034348</v>
      </c>
      <c r="J405" s="160">
        <v>12933.207609587938</v>
      </c>
      <c r="K405" t="s">
        <v>38</v>
      </c>
      <c r="L405" t="s">
        <v>67</v>
      </c>
      <c r="M405" t="s">
        <v>94</v>
      </c>
      <c r="O405" s="183">
        <f t="shared" si="19"/>
        <v>12000</v>
      </c>
      <c r="P405" s="183">
        <f t="shared" si="19"/>
        <v>1600</v>
      </c>
      <c r="Q405" s="183">
        <f t="shared" si="19"/>
        <v>470</v>
      </c>
      <c r="R405" s="183">
        <f t="shared" si="18"/>
        <v>40</v>
      </c>
      <c r="S405" s="183">
        <f t="shared" si="18"/>
        <v>260</v>
      </c>
      <c r="T405" s="183">
        <f t="shared" si="18"/>
        <v>40</v>
      </c>
      <c r="U405" s="183">
        <f t="shared" si="18"/>
        <v>13000</v>
      </c>
    </row>
    <row r="406" spans="1:21">
      <c r="A406" s="183" t="str">
        <f t="shared" si="20"/>
        <v>陸側ケース④室戸市</v>
      </c>
      <c r="B406" t="s">
        <v>5</v>
      </c>
      <c r="C406">
        <v>14904</v>
      </c>
      <c r="D406" s="160">
        <v>389.79262754125926</v>
      </c>
      <c r="E406" s="160">
        <v>23.68317029004351</v>
      </c>
      <c r="F406" s="160">
        <v>342.33743875807096</v>
      </c>
      <c r="G406" s="160">
        <v>0.75342705006861133</v>
      </c>
      <c r="H406" s="160">
        <v>2.2556551547680472</v>
      </c>
      <c r="I406" s="160">
        <v>0.28214801507078213</v>
      </c>
      <c r="J406" s="160">
        <v>735.42129651923767</v>
      </c>
      <c r="K406" t="s">
        <v>38</v>
      </c>
      <c r="L406" t="s">
        <v>67</v>
      </c>
      <c r="M406" t="s">
        <v>94</v>
      </c>
      <c r="O406" s="183">
        <f t="shared" si="19"/>
        <v>390</v>
      </c>
      <c r="P406" s="183">
        <f t="shared" si="19"/>
        <v>20</v>
      </c>
      <c r="Q406" s="183">
        <f t="shared" si="19"/>
        <v>340</v>
      </c>
      <c r="R406" s="183" t="str">
        <f t="shared" si="18"/>
        <v>*</v>
      </c>
      <c r="S406" s="183" t="str">
        <f t="shared" si="18"/>
        <v>*</v>
      </c>
      <c r="T406" s="183" t="str">
        <f t="shared" si="18"/>
        <v>*</v>
      </c>
      <c r="U406" s="183">
        <f t="shared" si="18"/>
        <v>740</v>
      </c>
    </row>
    <row r="407" spans="1:21">
      <c r="A407" s="183" t="str">
        <f t="shared" si="20"/>
        <v>陸側ケース④安芸市</v>
      </c>
      <c r="B407" t="s">
        <v>6</v>
      </c>
      <c r="C407">
        <v>19587</v>
      </c>
      <c r="D407" s="160">
        <v>1222.1698013250546</v>
      </c>
      <c r="E407" s="160">
        <v>152.44786719520985</v>
      </c>
      <c r="F407" s="160">
        <v>19.124982242255335</v>
      </c>
      <c r="G407" s="160">
        <v>4.2778648031838342</v>
      </c>
      <c r="H407" s="160">
        <v>19.540442769930252</v>
      </c>
      <c r="I407" s="160">
        <v>0.69901300007519718</v>
      </c>
      <c r="J407" s="160">
        <v>1265.8121041404991</v>
      </c>
      <c r="K407" t="s">
        <v>38</v>
      </c>
      <c r="L407" t="s">
        <v>67</v>
      </c>
      <c r="M407" t="s">
        <v>94</v>
      </c>
      <c r="O407" s="183">
        <f t="shared" si="19"/>
        <v>1200</v>
      </c>
      <c r="P407" s="183">
        <f t="shared" si="19"/>
        <v>150</v>
      </c>
      <c r="Q407" s="183">
        <f t="shared" si="19"/>
        <v>20</v>
      </c>
      <c r="R407" s="183" t="str">
        <f t="shared" si="18"/>
        <v>*</v>
      </c>
      <c r="S407" s="183">
        <f t="shared" si="18"/>
        <v>20</v>
      </c>
      <c r="T407" s="183" t="str">
        <f t="shared" si="18"/>
        <v>*</v>
      </c>
      <c r="U407" s="183">
        <f t="shared" si="18"/>
        <v>1300</v>
      </c>
    </row>
    <row r="408" spans="1:21">
      <c r="A408" s="183" t="str">
        <f t="shared" si="20"/>
        <v>陸側ケース④南国市</v>
      </c>
      <c r="B408" t="s">
        <v>7</v>
      </c>
      <c r="C408">
        <v>52216</v>
      </c>
      <c r="D408" s="160">
        <v>3092.5354907858828</v>
      </c>
      <c r="E408" s="160">
        <v>204.6083610122009</v>
      </c>
      <c r="F408" s="160">
        <v>244.9873628253722</v>
      </c>
      <c r="G408" s="160">
        <v>2.3689450901131752</v>
      </c>
      <c r="H408" s="160">
        <v>17.863945694047253</v>
      </c>
      <c r="I408" s="160">
        <v>3.1778777393246469</v>
      </c>
      <c r="J408" s="160">
        <v>3360.9336221347403</v>
      </c>
      <c r="K408" t="s">
        <v>38</v>
      </c>
      <c r="L408" t="s">
        <v>67</v>
      </c>
      <c r="M408" t="s">
        <v>94</v>
      </c>
      <c r="O408" s="183">
        <f t="shared" si="19"/>
        <v>3100</v>
      </c>
      <c r="P408" s="183">
        <f t="shared" si="19"/>
        <v>200</v>
      </c>
      <c r="Q408" s="183">
        <f t="shared" si="19"/>
        <v>240</v>
      </c>
      <c r="R408" s="183" t="str">
        <f t="shared" si="18"/>
        <v>*</v>
      </c>
      <c r="S408" s="183">
        <f t="shared" si="18"/>
        <v>20</v>
      </c>
      <c r="T408" s="183" t="str">
        <f t="shared" si="18"/>
        <v>*</v>
      </c>
      <c r="U408" s="183">
        <f t="shared" si="18"/>
        <v>3400</v>
      </c>
    </row>
    <row r="409" spans="1:21">
      <c r="A409" s="183" t="str">
        <f t="shared" si="20"/>
        <v>陸側ケース④土佐市</v>
      </c>
      <c r="B409" t="s">
        <v>8</v>
      </c>
      <c r="C409">
        <v>26818</v>
      </c>
      <c r="D409" s="160">
        <v>686.28368130318574</v>
      </c>
      <c r="E409" s="160">
        <v>59.88471768325018</v>
      </c>
      <c r="F409" s="160">
        <v>78.399709034695491</v>
      </c>
      <c r="G409" s="160">
        <v>2.9638229750111007</v>
      </c>
      <c r="H409" s="160">
        <v>3.4963141712346419</v>
      </c>
      <c r="I409" s="160">
        <v>0.97003712577303525</v>
      </c>
      <c r="J409" s="160">
        <v>772.1135646099001</v>
      </c>
      <c r="K409" t="s">
        <v>38</v>
      </c>
      <c r="L409" t="s">
        <v>67</v>
      </c>
      <c r="M409" t="s">
        <v>94</v>
      </c>
      <c r="O409" s="183">
        <f t="shared" si="19"/>
        <v>690</v>
      </c>
      <c r="P409" s="183">
        <f t="shared" si="19"/>
        <v>60</v>
      </c>
      <c r="Q409" s="183">
        <f t="shared" si="19"/>
        <v>80</v>
      </c>
      <c r="R409" s="183" t="str">
        <f t="shared" si="18"/>
        <v>*</v>
      </c>
      <c r="S409" s="183" t="str">
        <f t="shared" si="18"/>
        <v>*</v>
      </c>
      <c r="T409" s="183" t="str">
        <f t="shared" si="18"/>
        <v>*</v>
      </c>
      <c r="U409" s="183">
        <f t="shared" si="18"/>
        <v>770</v>
      </c>
    </row>
    <row r="410" spans="1:21">
      <c r="A410" s="183" t="str">
        <f t="shared" si="20"/>
        <v>陸側ケース④須崎市</v>
      </c>
      <c r="B410" t="s">
        <v>9</v>
      </c>
      <c r="C410">
        <v>25623</v>
      </c>
      <c r="D410" s="160">
        <v>996.16359507771836</v>
      </c>
      <c r="E410" s="160">
        <v>42.811379590823677</v>
      </c>
      <c r="F410" s="160">
        <v>119.44709856975555</v>
      </c>
      <c r="G410" s="160">
        <v>2.6836613513940359</v>
      </c>
      <c r="H410" s="160">
        <v>6.3446046169831138</v>
      </c>
      <c r="I410" s="160">
        <v>0.50822287877508576</v>
      </c>
      <c r="J410" s="160">
        <v>1125.1471824946261</v>
      </c>
      <c r="K410" t="s">
        <v>38</v>
      </c>
      <c r="L410" t="s">
        <v>67</v>
      </c>
      <c r="M410" t="s">
        <v>94</v>
      </c>
      <c r="O410" s="183">
        <f t="shared" si="19"/>
        <v>1000</v>
      </c>
      <c r="P410" s="183">
        <f t="shared" si="19"/>
        <v>40</v>
      </c>
      <c r="Q410" s="183">
        <f t="shared" si="19"/>
        <v>120</v>
      </c>
      <c r="R410" s="183" t="str">
        <f t="shared" si="18"/>
        <v>*</v>
      </c>
      <c r="S410" s="183">
        <f t="shared" si="18"/>
        <v>10</v>
      </c>
      <c r="T410" s="183" t="str">
        <f t="shared" si="18"/>
        <v>*</v>
      </c>
      <c r="U410" s="183">
        <f t="shared" si="18"/>
        <v>1100</v>
      </c>
    </row>
    <row r="411" spans="1:21">
      <c r="A411" s="183" t="str">
        <f t="shared" si="20"/>
        <v>陸側ケース④宿毛市</v>
      </c>
      <c r="B411" t="s">
        <v>10</v>
      </c>
      <c r="C411">
        <v>23137</v>
      </c>
      <c r="D411" s="160">
        <v>184.41248107765404</v>
      </c>
      <c r="E411" s="160">
        <v>18.9325317088005</v>
      </c>
      <c r="F411" s="160">
        <v>61.678435304335977</v>
      </c>
      <c r="G411" s="160">
        <v>0.36785864426895037</v>
      </c>
      <c r="H411" s="160">
        <v>2.1130702309473604</v>
      </c>
      <c r="I411" s="160">
        <v>0.20247998503138573</v>
      </c>
      <c r="J411" s="160">
        <v>248.77432524223769</v>
      </c>
      <c r="K411" t="s">
        <v>38</v>
      </c>
      <c r="L411" t="s">
        <v>67</v>
      </c>
      <c r="M411" t="s">
        <v>94</v>
      </c>
      <c r="O411" s="183">
        <f t="shared" si="19"/>
        <v>180</v>
      </c>
      <c r="P411" s="183">
        <f t="shared" si="19"/>
        <v>20</v>
      </c>
      <c r="Q411" s="183">
        <f t="shared" si="19"/>
        <v>60</v>
      </c>
      <c r="R411" s="183" t="str">
        <f t="shared" si="18"/>
        <v>*</v>
      </c>
      <c r="S411" s="183" t="str">
        <f t="shared" si="18"/>
        <v>*</v>
      </c>
      <c r="T411" s="183" t="str">
        <f t="shared" si="18"/>
        <v>*</v>
      </c>
      <c r="U411" s="183">
        <f t="shared" si="18"/>
        <v>250</v>
      </c>
    </row>
    <row r="412" spans="1:21">
      <c r="A412" s="183" t="str">
        <f t="shared" si="20"/>
        <v>陸側ケース④土佐清水市</v>
      </c>
      <c r="B412" t="s">
        <v>11</v>
      </c>
      <c r="C412">
        <v>15786</v>
      </c>
      <c r="D412" s="160">
        <v>228.58545264150251</v>
      </c>
      <c r="E412" s="160">
        <v>24.912743989355818</v>
      </c>
      <c r="F412" s="160">
        <v>142.16963198736929</v>
      </c>
      <c r="G412" s="160">
        <v>0.45741259186104088</v>
      </c>
      <c r="H412" s="160">
        <v>2.2215240197658486</v>
      </c>
      <c r="I412" s="160">
        <v>0.24854904776571421</v>
      </c>
      <c r="J412" s="160">
        <v>373.68257028826446</v>
      </c>
      <c r="K412" t="s">
        <v>38</v>
      </c>
      <c r="L412" t="s">
        <v>67</v>
      </c>
      <c r="M412" t="s">
        <v>94</v>
      </c>
      <c r="O412" s="183">
        <f t="shared" si="19"/>
        <v>230</v>
      </c>
      <c r="P412" s="183">
        <f t="shared" si="19"/>
        <v>20</v>
      </c>
      <c r="Q412" s="183">
        <f t="shared" si="19"/>
        <v>140</v>
      </c>
      <c r="R412" s="183" t="str">
        <f t="shared" si="18"/>
        <v>*</v>
      </c>
      <c r="S412" s="183" t="str">
        <f t="shared" si="18"/>
        <v>*</v>
      </c>
      <c r="T412" s="183" t="str">
        <f t="shared" si="18"/>
        <v>*</v>
      </c>
      <c r="U412" s="183">
        <f t="shared" si="18"/>
        <v>370</v>
      </c>
    </row>
    <row r="413" spans="1:21">
      <c r="A413" s="183" t="str">
        <f t="shared" si="20"/>
        <v>陸側ケース④四万十市</v>
      </c>
      <c r="B413" t="s">
        <v>12</v>
      </c>
      <c r="C413">
        <v>37078</v>
      </c>
      <c r="D413" s="160">
        <v>682.86464723785923</v>
      </c>
      <c r="E413" s="160">
        <v>58.756099278311865</v>
      </c>
      <c r="F413" s="160">
        <v>115.27099523519922</v>
      </c>
      <c r="G413" s="160">
        <v>4.0878540077955865</v>
      </c>
      <c r="H413" s="160">
        <v>2.9056112572238533</v>
      </c>
      <c r="I413" s="160">
        <v>0.5715480269916593</v>
      </c>
      <c r="J413" s="160">
        <v>805.70065576506954</v>
      </c>
      <c r="K413" t="s">
        <v>38</v>
      </c>
      <c r="L413" t="s">
        <v>67</v>
      </c>
      <c r="M413" t="s">
        <v>94</v>
      </c>
      <c r="O413" s="183">
        <f t="shared" si="19"/>
        <v>680</v>
      </c>
      <c r="P413" s="183">
        <f t="shared" si="19"/>
        <v>60</v>
      </c>
      <c r="Q413" s="183">
        <f t="shared" si="19"/>
        <v>120</v>
      </c>
      <c r="R413" s="183" t="str">
        <f t="shared" si="18"/>
        <v>*</v>
      </c>
      <c r="S413" s="183" t="str">
        <f t="shared" si="18"/>
        <v>*</v>
      </c>
      <c r="T413" s="183" t="str">
        <f t="shared" si="18"/>
        <v>*</v>
      </c>
      <c r="U413" s="183">
        <f t="shared" si="18"/>
        <v>810</v>
      </c>
    </row>
    <row r="414" spans="1:21">
      <c r="A414" s="183" t="str">
        <f t="shared" si="20"/>
        <v>陸側ケース④香南市</v>
      </c>
      <c r="B414" t="s">
        <v>13</v>
      </c>
      <c r="C414">
        <v>29794</v>
      </c>
      <c r="D414" s="160">
        <v>1458.7646223043525</v>
      </c>
      <c r="E414" s="160">
        <v>152.65862843100996</v>
      </c>
      <c r="F414" s="160">
        <v>65.056317307699146</v>
      </c>
      <c r="G414" s="160">
        <v>2.0175274032115471</v>
      </c>
      <c r="H414" s="160">
        <v>5.6494313191278298</v>
      </c>
      <c r="I414" s="160">
        <v>1.3387661723365882</v>
      </c>
      <c r="J414" s="160">
        <v>1532.8266645067276</v>
      </c>
      <c r="K414" t="s">
        <v>38</v>
      </c>
      <c r="L414" t="s">
        <v>67</v>
      </c>
      <c r="M414" t="s">
        <v>94</v>
      </c>
      <c r="O414" s="183">
        <f t="shared" si="19"/>
        <v>1500</v>
      </c>
      <c r="P414" s="183">
        <f t="shared" si="19"/>
        <v>150</v>
      </c>
      <c r="Q414" s="183">
        <f t="shared" si="19"/>
        <v>70</v>
      </c>
      <c r="R414" s="183" t="str">
        <f t="shared" si="18"/>
        <v>*</v>
      </c>
      <c r="S414" s="183">
        <f t="shared" si="18"/>
        <v>10</v>
      </c>
      <c r="T414" s="183" t="str">
        <f t="shared" si="18"/>
        <v>*</v>
      </c>
      <c r="U414" s="183">
        <f t="shared" si="18"/>
        <v>1500</v>
      </c>
    </row>
    <row r="415" spans="1:21">
      <c r="A415" s="183" t="str">
        <f t="shared" si="20"/>
        <v>陸側ケース④香美市</v>
      </c>
      <c r="B415" t="s">
        <v>14</v>
      </c>
      <c r="C415">
        <v>27891</v>
      </c>
      <c r="D415" s="160">
        <v>1662.5366070683515</v>
      </c>
      <c r="E415" s="160">
        <v>102.1158712510111</v>
      </c>
      <c r="F415" s="160">
        <v>0</v>
      </c>
      <c r="G415" s="160">
        <v>5.0901722454325329</v>
      </c>
      <c r="H415" s="160">
        <v>18.152457359031409</v>
      </c>
      <c r="I415" s="160">
        <v>0.84599047085656776</v>
      </c>
      <c r="J415" s="160">
        <v>1686.625227143672</v>
      </c>
      <c r="K415" t="s">
        <v>38</v>
      </c>
      <c r="L415" t="s">
        <v>67</v>
      </c>
      <c r="M415" t="s">
        <v>94</v>
      </c>
      <c r="O415" s="183">
        <f t="shared" si="19"/>
        <v>1700</v>
      </c>
      <c r="P415" s="183">
        <f t="shared" si="19"/>
        <v>100</v>
      </c>
      <c r="Q415" s="183">
        <f t="shared" si="19"/>
        <v>0</v>
      </c>
      <c r="R415" s="183">
        <f t="shared" si="18"/>
        <v>10</v>
      </c>
      <c r="S415" s="183">
        <f t="shared" si="18"/>
        <v>20</v>
      </c>
      <c r="T415" s="183" t="str">
        <f t="shared" si="18"/>
        <v>*</v>
      </c>
      <c r="U415" s="183">
        <f t="shared" si="18"/>
        <v>1700</v>
      </c>
    </row>
    <row r="416" spans="1:21">
      <c r="A416" s="183" t="str">
        <f t="shared" si="20"/>
        <v>陸側ケース④東洋町</v>
      </c>
      <c r="B416" t="s">
        <v>15</v>
      </c>
      <c r="C416">
        <v>2784</v>
      </c>
      <c r="D416" s="160">
        <v>113.94514109218009</v>
      </c>
      <c r="E416" s="160">
        <v>4.0660009836633586</v>
      </c>
      <c r="F416" s="160">
        <v>47.526218247923197</v>
      </c>
      <c r="G416" s="160">
        <v>0.39754940803192984</v>
      </c>
      <c r="H416" s="160">
        <v>1.4179985003777205</v>
      </c>
      <c r="I416" s="160">
        <v>0.18886129529505569</v>
      </c>
      <c r="J416" s="160">
        <v>163.47576854380799</v>
      </c>
      <c r="K416" t="s">
        <v>38</v>
      </c>
      <c r="L416" t="s">
        <v>67</v>
      </c>
      <c r="M416" t="s">
        <v>94</v>
      </c>
      <c r="O416" s="183">
        <f t="shared" si="19"/>
        <v>110</v>
      </c>
      <c r="P416" s="183" t="str">
        <f t="shared" si="19"/>
        <v>*</v>
      </c>
      <c r="Q416" s="183">
        <f t="shared" si="19"/>
        <v>50</v>
      </c>
      <c r="R416" s="183" t="str">
        <f t="shared" si="18"/>
        <v>*</v>
      </c>
      <c r="S416" s="183" t="str">
        <f t="shared" si="18"/>
        <v>*</v>
      </c>
      <c r="T416" s="183" t="str">
        <f t="shared" si="18"/>
        <v>*</v>
      </c>
      <c r="U416" s="183">
        <f t="shared" si="18"/>
        <v>160</v>
      </c>
    </row>
    <row r="417" spans="1:21">
      <c r="A417" s="183" t="str">
        <f t="shared" si="20"/>
        <v>陸側ケース④奈半利町</v>
      </c>
      <c r="B417" t="s">
        <v>16</v>
      </c>
      <c r="C417">
        <v>3467</v>
      </c>
      <c r="D417" s="160">
        <v>263.49043128606485</v>
      </c>
      <c r="E417" s="160">
        <v>45.753917702642902</v>
      </c>
      <c r="F417" s="160">
        <v>0.53001108106348793</v>
      </c>
      <c r="G417" s="160">
        <v>0.97595220272422645</v>
      </c>
      <c r="H417" s="160">
        <v>3.3350133171380594</v>
      </c>
      <c r="I417" s="160">
        <v>0.12285362826255034</v>
      </c>
      <c r="J417" s="160">
        <v>268.45426151525317</v>
      </c>
      <c r="K417" t="s">
        <v>38</v>
      </c>
      <c r="L417" t="s">
        <v>67</v>
      </c>
      <c r="M417" t="s">
        <v>94</v>
      </c>
      <c r="O417" s="183">
        <f t="shared" si="19"/>
        <v>260</v>
      </c>
      <c r="P417" s="183">
        <f t="shared" si="19"/>
        <v>50</v>
      </c>
      <c r="Q417" s="183" t="str">
        <f t="shared" si="19"/>
        <v>*</v>
      </c>
      <c r="R417" s="183" t="str">
        <f t="shared" si="18"/>
        <v>*</v>
      </c>
      <c r="S417" s="183" t="str">
        <f t="shared" si="18"/>
        <v>*</v>
      </c>
      <c r="T417" s="183" t="str">
        <f t="shared" si="18"/>
        <v>*</v>
      </c>
      <c r="U417" s="183">
        <f t="shared" si="18"/>
        <v>270</v>
      </c>
    </row>
    <row r="418" spans="1:21">
      <c r="A418" s="183" t="str">
        <f t="shared" si="20"/>
        <v>陸側ケース④田野町</v>
      </c>
      <c r="B418" t="s">
        <v>17</v>
      </c>
      <c r="C418">
        <v>3060</v>
      </c>
      <c r="D418" s="160">
        <v>327.16465538543105</v>
      </c>
      <c r="E418" s="160">
        <v>38.772567293185851</v>
      </c>
      <c r="F418" s="160">
        <v>24.229134938269475</v>
      </c>
      <c r="G418" s="160">
        <v>0.41206715766254504</v>
      </c>
      <c r="H418" s="160">
        <v>7.9497787155086712</v>
      </c>
      <c r="I418" s="160">
        <v>0.27565901045176805</v>
      </c>
      <c r="J418" s="160">
        <v>360.03129520732347</v>
      </c>
      <c r="K418" t="s">
        <v>38</v>
      </c>
      <c r="L418" t="s">
        <v>67</v>
      </c>
      <c r="M418" t="s">
        <v>94</v>
      </c>
      <c r="O418" s="183">
        <f t="shared" si="19"/>
        <v>330</v>
      </c>
      <c r="P418" s="183">
        <f t="shared" si="19"/>
        <v>40</v>
      </c>
      <c r="Q418" s="183">
        <f t="shared" si="19"/>
        <v>20</v>
      </c>
      <c r="R418" s="183" t="str">
        <f t="shared" si="18"/>
        <v>*</v>
      </c>
      <c r="S418" s="183">
        <f t="shared" si="18"/>
        <v>10</v>
      </c>
      <c r="T418" s="183" t="str">
        <f t="shared" si="18"/>
        <v>*</v>
      </c>
      <c r="U418" s="183">
        <f t="shared" si="18"/>
        <v>360</v>
      </c>
    </row>
    <row r="419" spans="1:21">
      <c r="A419" s="183" t="str">
        <f t="shared" si="20"/>
        <v>陸側ケース④安田町</v>
      </c>
      <c r="B419" t="s">
        <v>18</v>
      </c>
      <c r="C419">
        <v>2678</v>
      </c>
      <c r="D419" s="160">
        <v>235.14551619890318</v>
      </c>
      <c r="E419" s="160">
        <v>22.593725108274789</v>
      </c>
      <c r="F419" s="160">
        <v>76.194676175436939</v>
      </c>
      <c r="G419" s="160">
        <v>1.9632562974293573</v>
      </c>
      <c r="H419" s="160">
        <v>0.9794523596520921</v>
      </c>
      <c r="I419" s="160">
        <v>6.6189485089941782E-2</v>
      </c>
      <c r="J419" s="160">
        <v>314.34909051651152</v>
      </c>
      <c r="K419" t="s">
        <v>38</v>
      </c>
      <c r="L419" t="s">
        <v>67</v>
      </c>
      <c r="M419" t="s">
        <v>94</v>
      </c>
      <c r="O419" s="183">
        <f t="shared" si="19"/>
        <v>240</v>
      </c>
      <c r="P419" s="183">
        <f t="shared" si="19"/>
        <v>20</v>
      </c>
      <c r="Q419" s="183">
        <f t="shared" si="19"/>
        <v>80</v>
      </c>
      <c r="R419" s="183" t="str">
        <f t="shared" si="18"/>
        <v>*</v>
      </c>
      <c r="S419" s="183" t="str">
        <f t="shared" si="18"/>
        <v>*</v>
      </c>
      <c r="T419" s="183" t="str">
        <f t="shared" si="18"/>
        <v>*</v>
      </c>
      <c r="U419" s="183">
        <f t="shared" si="18"/>
        <v>310</v>
      </c>
    </row>
    <row r="420" spans="1:21">
      <c r="A420" s="183" t="str">
        <f t="shared" si="20"/>
        <v>陸側ケース④北川村</v>
      </c>
      <c r="B420" t="s">
        <v>19</v>
      </c>
      <c r="C420">
        <v>1349</v>
      </c>
      <c r="D420" s="160">
        <v>89.136339504663567</v>
      </c>
      <c r="E420" s="160">
        <v>5.8944345788729944</v>
      </c>
      <c r="F420" s="160">
        <v>0</v>
      </c>
      <c r="G420" s="160">
        <v>0.61663202224019553</v>
      </c>
      <c r="H420" s="160">
        <v>0.25071046137058589</v>
      </c>
      <c r="I420" s="160">
        <v>1.4838855923613626E-2</v>
      </c>
      <c r="J420" s="160">
        <v>90.018520844197965</v>
      </c>
      <c r="K420" t="s">
        <v>38</v>
      </c>
      <c r="L420" t="s">
        <v>67</v>
      </c>
      <c r="M420" t="s">
        <v>94</v>
      </c>
      <c r="O420" s="183">
        <f t="shared" si="19"/>
        <v>90</v>
      </c>
      <c r="P420" s="183">
        <f t="shared" si="19"/>
        <v>10</v>
      </c>
      <c r="Q420" s="183">
        <f t="shared" si="19"/>
        <v>0</v>
      </c>
      <c r="R420" s="183" t="str">
        <f t="shared" si="18"/>
        <v>*</v>
      </c>
      <c r="S420" s="183" t="str">
        <f t="shared" si="18"/>
        <v>*</v>
      </c>
      <c r="T420" s="183" t="str">
        <f t="shared" si="18"/>
        <v>*</v>
      </c>
      <c r="U420" s="183">
        <f t="shared" si="18"/>
        <v>90</v>
      </c>
    </row>
    <row r="421" spans="1:21">
      <c r="A421" s="183" t="str">
        <f t="shared" si="20"/>
        <v>陸側ケース④馬路村</v>
      </c>
      <c r="B421" t="s">
        <v>20</v>
      </c>
      <c r="C421">
        <v>1061</v>
      </c>
      <c r="D421" s="160">
        <v>63.124889671193394</v>
      </c>
      <c r="E421" s="160">
        <v>3.0131528979102531</v>
      </c>
      <c r="F421" s="160">
        <v>0</v>
      </c>
      <c r="G421" s="160">
        <v>0.60622400684180477</v>
      </c>
      <c r="H421" s="160">
        <v>0.52661921517175592</v>
      </c>
      <c r="I421" s="160">
        <v>1.8320311708752562E-2</v>
      </c>
      <c r="J421" s="160">
        <v>64.276053204915698</v>
      </c>
      <c r="K421" t="s">
        <v>38</v>
      </c>
      <c r="L421" t="s">
        <v>67</v>
      </c>
      <c r="M421" t="s">
        <v>94</v>
      </c>
      <c r="O421" s="183">
        <f t="shared" si="19"/>
        <v>60</v>
      </c>
      <c r="P421" s="183" t="str">
        <f t="shared" si="19"/>
        <v>*</v>
      </c>
      <c r="Q421" s="183">
        <f t="shared" si="19"/>
        <v>0</v>
      </c>
      <c r="R421" s="183" t="str">
        <f t="shared" si="18"/>
        <v>*</v>
      </c>
      <c r="S421" s="183" t="str">
        <f t="shared" si="18"/>
        <v>*</v>
      </c>
      <c r="T421" s="183" t="str">
        <f t="shared" si="18"/>
        <v>*</v>
      </c>
      <c r="U421" s="183">
        <f t="shared" si="18"/>
        <v>60</v>
      </c>
    </row>
    <row r="422" spans="1:21">
      <c r="A422" s="183" t="str">
        <f t="shared" si="20"/>
        <v>陸側ケース④芸西村</v>
      </c>
      <c r="B422" t="s">
        <v>21</v>
      </c>
      <c r="C422">
        <v>4139</v>
      </c>
      <c r="D422" s="160">
        <v>194.53512678871334</v>
      </c>
      <c r="E422" s="160">
        <v>27.057930422722784</v>
      </c>
      <c r="F422" s="160">
        <v>12.681669588436737</v>
      </c>
      <c r="G422" s="160">
        <v>0.3301859719345443</v>
      </c>
      <c r="H422" s="160">
        <v>0.74154578644868052</v>
      </c>
      <c r="I422" s="160">
        <v>1.6067190880158243E-2</v>
      </c>
      <c r="J422" s="160">
        <v>208.30459532641348</v>
      </c>
      <c r="K422" t="s">
        <v>38</v>
      </c>
      <c r="L422" t="s">
        <v>67</v>
      </c>
      <c r="M422" t="s">
        <v>94</v>
      </c>
      <c r="O422" s="183">
        <f t="shared" si="19"/>
        <v>190</v>
      </c>
      <c r="P422" s="183">
        <f t="shared" si="19"/>
        <v>30</v>
      </c>
      <c r="Q422" s="183">
        <f t="shared" si="19"/>
        <v>10</v>
      </c>
      <c r="R422" s="183" t="str">
        <f t="shared" si="18"/>
        <v>*</v>
      </c>
      <c r="S422" s="183" t="str">
        <f t="shared" si="18"/>
        <v>*</v>
      </c>
      <c r="T422" s="183" t="str">
        <f t="shared" si="18"/>
        <v>*</v>
      </c>
      <c r="U422" s="183">
        <f t="shared" si="18"/>
        <v>210</v>
      </c>
    </row>
    <row r="423" spans="1:21">
      <c r="A423" s="183" t="str">
        <f t="shared" si="20"/>
        <v>陸側ケース④本山町</v>
      </c>
      <c r="B423" t="s">
        <v>22</v>
      </c>
      <c r="C423">
        <v>3986</v>
      </c>
      <c r="D423" s="160">
        <v>190.61071053564891</v>
      </c>
      <c r="E423" s="160">
        <v>3.3654347761558596</v>
      </c>
      <c r="F423" s="160">
        <v>0</v>
      </c>
      <c r="G423" s="160">
        <v>0.94175828015928409</v>
      </c>
      <c r="H423" s="160">
        <v>0.39877335060209101</v>
      </c>
      <c r="I423" s="160">
        <v>0.3268266948255622</v>
      </c>
      <c r="J423" s="160">
        <v>192.27806886123585</v>
      </c>
      <c r="K423" t="s">
        <v>38</v>
      </c>
      <c r="L423" t="s">
        <v>67</v>
      </c>
      <c r="M423" t="s">
        <v>94</v>
      </c>
      <c r="O423" s="183">
        <f t="shared" si="19"/>
        <v>190</v>
      </c>
      <c r="P423" s="183" t="str">
        <f t="shared" si="19"/>
        <v>*</v>
      </c>
      <c r="Q423" s="183">
        <f t="shared" si="19"/>
        <v>0</v>
      </c>
      <c r="R423" s="183" t="str">
        <f t="shared" si="18"/>
        <v>*</v>
      </c>
      <c r="S423" s="183" t="str">
        <f t="shared" si="18"/>
        <v>*</v>
      </c>
      <c r="T423" s="183" t="str">
        <f t="shared" si="18"/>
        <v>*</v>
      </c>
      <c r="U423" s="183">
        <f t="shared" si="18"/>
        <v>190</v>
      </c>
    </row>
    <row r="424" spans="1:21">
      <c r="A424" s="183" t="str">
        <f t="shared" si="20"/>
        <v>陸側ケース④大豊町</v>
      </c>
      <c r="B424" t="s">
        <v>23</v>
      </c>
      <c r="C424">
        <v>4713</v>
      </c>
      <c r="D424" s="160">
        <v>633.76286640583942</v>
      </c>
      <c r="E424" s="160">
        <v>11.013541813941259</v>
      </c>
      <c r="F424" s="160">
        <v>0</v>
      </c>
      <c r="G424" s="160">
        <v>6.6360684044457177</v>
      </c>
      <c r="H424" s="160">
        <v>0.41359197940598702</v>
      </c>
      <c r="I424" s="160">
        <v>6.9089133858624308E-2</v>
      </c>
      <c r="J424" s="160">
        <v>640.8816159235497</v>
      </c>
      <c r="K424" t="s">
        <v>38</v>
      </c>
      <c r="L424" t="s">
        <v>67</v>
      </c>
      <c r="M424" t="s">
        <v>94</v>
      </c>
      <c r="O424" s="183">
        <f t="shared" si="19"/>
        <v>630</v>
      </c>
      <c r="P424" s="183">
        <f t="shared" si="19"/>
        <v>10</v>
      </c>
      <c r="Q424" s="183">
        <f t="shared" si="19"/>
        <v>0</v>
      </c>
      <c r="R424" s="183">
        <f t="shared" si="18"/>
        <v>10</v>
      </c>
      <c r="S424" s="183" t="str">
        <f t="shared" si="18"/>
        <v>*</v>
      </c>
      <c r="T424" s="183" t="str">
        <f t="shared" si="18"/>
        <v>*</v>
      </c>
      <c r="U424" s="183">
        <f t="shared" si="18"/>
        <v>640</v>
      </c>
    </row>
    <row r="425" spans="1:21">
      <c r="A425" s="183" t="str">
        <f t="shared" si="20"/>
        <v>陸側ケース④土佐町</v>
      </c>
      <c r="B425" t="s">
        <v>24</v>
      </c>
      <c r="C425">
        <v>4386</v>
      </c>
      <c r="D425" s="160">
        <v>235.60353401612343</v>
      </c>
      <c r="E425" s="160">
        <v>3.2022827748783236</v>
      </c>
      <c r="F425" s="160">
        <v>0</v>
      </c>
      <c r="G425" s="160">
        <v>1.1290146566075059</v>
      </c>
      <c r="H425" s="160">
        <v>0.33581732086446425</v>
      </c>
      <c r="I425" s="160">
        <v>4.1433007050572186E-2</v>
      </c>
      <c r="J425" s="160">
        <v>237.10979900064598</v>
      </c>
      <c r="K425" t="s">
        <v>38</v>
      </c>
      <c r="L425" t="s">
        <v>67</v>
      </c>
      <c r="M425" t="s">
        <v>94</v>
      </c>
      <c r="O425" s="183">
        <f t="shared" si="19"/>
        <v>240</v>
      </c>
      <c r="P425" s="183" t="str">
        <f t="shared" si="19"/>
        <v>*</v>
      </c>
      <c r="Q425" s="183">
        <f t="shared" si="19"/>
        <v>0</v>
      </c>
      <c r="R425" s="183" t="str">
        <f t="shared" si="18"/>
        <v>*</v>
      </c>
      <c r="S425" s="183" t="str">
        <f t="shared" si="18"/>
        <v>*</v>
      </c>
      <c r="T425" s="183" t="str">
        <f t="shared" si="18"/>
        <v>*</v>
      </c>
      <c r="U425" s="183">
        <f t="shared" ref="U425:U488" si="21">IF(J425&gt;10000,ROUND(J425,-3),IF(J425&gt;1000,ROUND(J425,-2),IF(J425&gt;=5,IF(J425&lt;10,ROUND(J425,-1),ROUND(J425,-1)),IF(J425=0,0,"*"))))</f>
        <v>240</v>
      </c>
    </row>
    <row r="426" spans="1:21">
      <c r="A426" s="183" t="str">
        <f t="shared" si="20"/>
        <v>陸側ケース④大川村</v>
      </c>
      <c r="B426" t="s">
        <v>25</v>
      </c>
      <c r="C426">
        <v>427</v>
      </c>
      <c r="D426" s="160">
        <v>27.197598877967341</v>
      </c>
      <c r="E426" s="160">
        <v>0.298919347587843</v>
      </c>
      <c r="F426" s="160">
        <v>0</v>
      </c>
      <c r="G426" s="160">
        <v>0.21547448557832899</v>
      </c>
      <c r="H426" s="160">
        <v>2.7108178094611742E-2</v>
      </c>
      <c r="I426" s="160">
        <v>3.6949583587248471E-3</v>
      </c>
      <c r="J426" s="160">
        <v>27.443876499999007</v>
      </c>
      <c r="K426" t="s">
        <v>38</v>
      </c>
      <c r="L426" t="s">
        <v>67</v>
      </c>
      <c r="M426" t="s">
        <v>94</v>
      </c>
      <c r="O426" s="183">
        <f t="shared" si="19"/>
        <v>30</v>
      </c>
      <c r="P426" s="183" t="str">
        <f t="shared" si="19"/>
        <v>*</v>
      </c>
      <c r="Q426" s="183">
        <f t="shared" si="19"/>
        <v>0</v>
      </c>
      <c r="R426" s="183" t="str">
        <f t="shared" si="19"/>
        <v>*</v>
      </c>
      <c r="S426" s="183" t="str">
        <f t="shared" si="19"/>
        <v>*</v>
      </c>
      <c r="T426" s="183" t="str">
        <f t="shared" si="19"/>
        <v>*</v>
      </c>
      <c r="U426" s="183">
        <f t="shared" si="21"/>
        <v>30</v>
      </c>
    </row>
    <row r="427" spans="1:21">
      <c r="A427" s="183" t="str">
        <f t="shared" si="20"/>
        <v>陸側ケース④いの町</v>
      </c>
      <c r="B427" t="s">
        <v>26</v>
      </c>
      <c r="C427">
        <v>21716</v>
      </c>
      <c r="D427" s="160">
        <v>789.52841048272887</v>
      </c>
      <c r="E427" s="160">
        <v>40.042323776475655</v>
      </c>
      <c r="F427" s="160">
        <v>0</v>
      </c>
      <c r="G427" s="160">
        <v>6.1710404012837179</v>
      </c>
      <c r="H427" s="160">
        <v>1.1822113806717749</v>
      </c>
      <c r="I427" s="160">
        <v>0.25593993496164086</v>
      </c>
      <c r="J427" s="160">
        <v>797.13760219964593</v>
      </c>
      <c r="K427" t="s">
        <v>38</v>
      </c>
      <c r="L427" t="s">
        <v>67</v>
      </c>
      <c r="M427" t="s">
        <v>94</v>
      </c>
      <c r="O427" s="183">
        <f t="shared" ref="O427:T469" si="22">IF(D427&gt;10000,ROUND(D427,-3),IF(D427&gt;1000,ROUND(D427,-2),IF(D427&gt;=5,IF(D427&lt;10,ROUND(D427,-1),ROUND(D427,-1)),IF(D427=0,0,"*"))))</f>
        <v>790</v>
      </c>
      <c r="P427" s="183">
        <f t="shared" si="22"/>
        <v>40</v>
      </c>
      <c r="Q427" s="183">
        <f t="shared" si="22"/>
        <v>0</v>
      </c>
      <c r="R427" s="183">
        <f t="shared" si="22"/>
        <v>10</v>
      </c>
      <c r="S427" s="183" t="str">
        <f t="shared" si="22"/>
        <v>*</v>
      </c>
      <c r="T427" s="183" t="str">
        <f t="shared" si="22"/>
        <v>*</v>
      </c>
      <c r="U427" s="183">
        <f t="shared" si="21"/>
        <v>800</v>
      </c>
    </row>
    <row r="428" spans="1:21">
      <c r="A428" s="183" t="str">
        <f t="shared" si="20"/>
        <v>陸側ケース④仁淀川町</v>
      </c>
      <c r="B428" t="s">
        <v>27</v>
      </c>
      <c r="C428">
        <v>6649</v>
      </c>
      <c r="D428" s="160">
        <v>633.08858703289297</v>
      </c>
      <c r="E428" s="160">
        <v>4.2620205170112904</v>
      </c>
      <c r="F428" s="160">
        <v>0</v>
      </c>
      <c r="G428" s="160">
        <v>1.6412469662515554</v>
      </c>
      <c r="H428" s="160">
        <v>0.78847307512656872</v>
      </c>
      <c r="I428" s="160">
        <v>0.2604258188038871</v>
      </c>
      <c r="J428" s="160">
        <v>635.77873289307502</v>
      </c>
      <c r="K428" t="s">
        <v>38</v>
      </c>
      <c r="L428" t="s">
        <v>67</v>
      </c>
      <c r="M428" t="s">
        <v>94</v>
      </c>
      <c r="O428" s="183">
        <f t="shared" si="22"/>
        <v>630</v>
      </c>
      <c r="P428" s="183" t="str">
        <f t="shared" si="22"/>
        <v>*</v>
      </c>
      <c r="Q428" s="183">
        <f t="shared" si="22"/>
        <v>0</v>
      </c>
      <c r="R428" s="183" t="str">
        <f t="shared" si="22"/>
        <v>*</v>
      </c>
      <c r="S428" s="183" t="str">
        <f t="shared" si="22"/>
        <v>*</v>
      </c>
      <c r="T428" s="183" t="str">
        <f t="shared" si="22"/>
        <v>*</v>
      </c>
      <c r="U428" s="183">
        <f t="shared" si="21"/>
        <v>640</v>
      </c>
    </row>
    <row r="429" spans="1:21">
      <c r="A429" s="183" t="str">
        <f t="shared" si="20"/>
        <v>陸側ケース④中土佐町</v>
      </c>
      <c r="B429" t="s">
        <v>28</v>
      </c>
      <c r="C429">
        <v>6927</v>
      </c>
      <c r="D429" s="160">
        <v>589.0155279191431</v>
      </c>
      <c r="E429" s="160">
        <v>35.482095136275348</v>
      </c>
      <c r="F429" s="160">
        <v>27.766230233476684</v>
      </c>
      <c r="G429" s="160">
        <v>3.7326856019456169</v>
      </c>
      <c r="H429" s="160">
        <v>7.5642645846262031</v>
      </c>
      <c r="I429" s="160">
        <v>0.14735727755995642</v>
      </c>
      <c r="J429" s="160">
        <v>628.22606561675161</v>
      </c>
      <c r="K429" t="s">
        <v>38</v>
      </c>
      <c r="L429" t="s">
        <v>67</v>
      </c>
      <c r="M429" t="s">
        <v>94</v>
      </c>
      <c r="O429" s="183">
        <f t="shared" si="22"/>
        <v>590</v>
      </c>
      <c r="P429" s="183">
        <f t="shared" si="22"/>
        <v>40</v>
      </c>
      <c r="Q429" s="183">
        <f t="shared" si="22"/>
        <v>30</v>
      </c>
      <c r="R429" s="183" t="str">
        <f t="shared" si="22"/>
        <v>*</v>
      </c>
      <c r="S429" s="183">
        <f t="shared" si="22"/>
        <v>10</v>
      </c>
      <c r="T429" s="183" t="str">
        <f t="shared" si="22"/>
        <v>*</v>
      </c>
      <c r="U429" s="183">
        <f t="shared" si="21"/>
        <v>630</v>
      </c>
    </row>
    <row r="430" spans="1:21">
      <c r="A430" s="183" t="str">
        <f t="shared" si="20"/>
        <v>陸側ケース④佐川町</v>
      </c>
      <c r="B430" t="s">
        <v>29</v>
      </c>
      <c r="C430">
        <v>12447</v>
      </c>
      <c r="D430" s="160">
        <v>608.16354586030434</v>
      </c>
      <c r="E430" s="160">
        <v>29.888176407950752</v>
      </c>
      <c r="F430" s="160">
        <v>0</v>
      </c>
      <c r="G430" s="160">
        <v>1.3568750493919146</v>
      </c>
      <c r="H430" s="160">
        <v>0.50849988707241733</v>
      </c>
      <c r="I430" s="160">
        <v>0.26624933344401741</v>
      </c>
      <c r="J430" s="160">
        <v>610.29517013021257</v>
      </c>
      <c r="K430" t="s">
        <v>38</v>
      </c>
      <c r="L430" t="s">
        <v>67</v>
      </c>
      <c r="M430" t="s">
        <v>94</v>
      </c>
      <c r="O430" s="183">
        <f t="shared" si="22"/>
        <v>610</v>
      </c>
      <c r="P430" s="183">
        <f t="shared" si="22"/>
        <v>30</v>
      </c>
      <c r="Q430" s="183">
        <f t="shared" si="22"/>
        <v>0</v>
      </c>
      <c r="R430" s="183" t="str">
        <f t="shared" si="22"/>
        <v>*</v>
      </c>
      <c r="S430" s="183" t="str">
        <f t="shared" si="22"/>
        <v>*</v>
      </c>
      <c r="T430" s="183" t="str">
        <f t="shared" si="22"/>
        <v>*</v>
      </c>
      <c r="U430" s="183">
        <f t="shared" si="21"/>
        <v>610</v>
      </c>
    </row>
    <row r="431" spans="1:21">
      <c r="A431" s="183" t="str">
        <f t="shared" si="20"/>
        <v>陸側ケース④越知町</v>
      </c>
      <c r="B431" t="s">
        <v>30</v>
      </c>
      <c r="C431">
        <v>6095</v>
      </c>
      <c r="D431" s="160">
        <v>281.33573292974114</v>
      </c>
      <c r="E431" s="160">
        <v>9.6383681163556645</v>
      </c>
      <c r="F431" s="160">
        <v>0</v>
      </c>
      <c r="G431" s="160">
        <v>0.89816429712198464</v>
      </c>
      <c r="H431" s="160">
        <v>8.0613970879949051</v>
      </c>
      <c r="I431" s="160">
        <v>0.25922929608001899</v>
      </c>
      <c r="J431" s="160">
        <v>290.55452361093808</v>
      </c>
      <c r="K431" t="s">
        <v>38</v>
      </c>
      <c r="L431" t="s">
        <v>67</v>
      </c>
      <c r="M431" t="s">
        <v>94</v>
      </c>
      <c r="O431" s="183">
        <f t="shared" si="22"/>
        <v>280</v>
      </c>
      <c r="P431" s="183">
        <f t="shared" si="22"/>
        <v>10</v>
      </c>
      <c r="Q431" s="183">
        <f t="shared" si="22"/>
        <v>0</v>
      </c>
      <c r="R431" s="183" t="str">
        <f t="shared" si="22"/>
        <v>*</v>
      </c>
      <c r="S431" s="183">
        <f t="shared" si="22"/>
        <v>10</v>
      </c>
      <c r="T431" s="183" t="str">
        <f t="shared" si="22"/>
        <v>*</v>
      </c>
      <c r="U431" s="183">
        <f t="shared" si="21"/>
        <v>290</v>
      </c>
    </row>
    <row r="432" spans="1:21">
      <c r="A432" s="183" t="str">
        <f t="shared" si="20"/>
        <v>陸側ケース④檮原町</v>
      </c>
      <c r="B432" t="s">
        <v>31</v>
      </c>
      <c r="C432">
        <v>3984</v>
      </c>
      <c r="D432" s="160">
        <v>285.51086054291159</v>
      </c>
      <c r="E432" s="160">
        <v>3.5577802599164361</v>
      </c>
      <c r="F432" s="160">
        <v>0</v>
      </c>
      <c r="G432" s="160">
        <v>1.7419320548132635</v>
      </c>
      <c r="H432" s="160">
        <v>0.35635848148848098</v>
      </c>
      <c r="I432" s="160">
        <v>7.717485881782768E-2</v>
      </c>
      <c r="J432" s="160">
        <v>287.68632593803119</v>
      </c>
      <c r="K432" t="s">
        <v>38</v>
      </c>
      <c r="L432" t="s">
        <v>67</v>
      </c>
      <c r="M432" t="s">
        <v>94</v>
      </c>
      <c r="O432" s="183">
        <f t="shared" si="22"/>
        <v>290</v>
      </c>
      <c r="P432" s="183" t="str">
        <f t="shared" si="22"/>
        <v>*</v>
      </c>
      <c r="Q432" s="183">
        <f t="shared" si="22"/>
        <v>0</v>
      </c>
      <c r="R432" s="183" t="str">
        <f t="shared" si="22"/>
        <v>*</v>
      </c>
      <c r="S432" s="183" t="str">
        <f t="shared" si="22"/>
        <v>*</v>
      </c>
      <c r="T432" s="183" t="str">
        <f t="shared" si="22"/>
        <v>*</v>
      </c>
      <c r="U432" s="183">
        <f t="shared" si="21"/>
        <v>290</v>
      </c>
    </row>
    <row r="433" spans="1:21">
      <c r="A433" s="183" t="str">
        <f t="shared" si="20"/>
        <v>陸側ケース④日高村</v>
      </c>
      <c r="B433" t="s">
        <v>32</v>
      </c>
      <c r="C433">
        <v>5063</v>
      </c>
      <c r="D433" s="160">
        <v>143.22453484290997</v>
      </c>
      <c r="E433" s="160">
        <v>5.291607677037053</v>
      </c>
      <c r="F433" s="160">
        <v>0</v>
      </c>
      <c r="G433" s="160">
        <v>0.84775352167087215</v>
      </c>
      <c r="H433" s="160">
        <v>0.16376003723559351</v>
      </c>
      <c r="I433" s="160">
        <v>4.3138741646617532E-2</v>
      </c>
      <c r="J433" s="160">
        <v>144.27918714346308</v>
      </c>
      <c r="K433" t="s">
        <v>38</v>
      </c>
      <c r="L433" t="s">
        <v>67</v>
      </c>
      <c r="M433" t="s">
        <v>94</v>
      </c>
      <c r="O433" s="183">
        <f t="shared" si="22"/>
        <v>140</v>
      </c>
      <c r="P433" s="183">
        <f t="shared" si="22"/>
        <v>10</v>
      </c>
      <c r="Q433" s="183">
        <f t="shared" si="22"/>
        <v>0</v>
      </c>
      <c r="R433" s="183" t="str">
        <f t="shared" si="22"/>
        <v>*</v>
      </c>
      <c r="S433" s="183" t="str">
        <f t="shared" si="22"/>
        <v>*</v>
      </c>
      <c r="T433" s="183" t="str">
        <f t="shared" si="22"/>
        <v>*</v>
      </c>
      <c r="U433" s="183">
        <f t="shared" si="21"/>
        <v>140</v>
      </c>
    </row>
    <row r="434" spans="1:21">
      <c r="A434" s="183" t="str">
        <f t="shared" si="20"/>
        <v>陸側ケース④津野町</v>
      </c>
      <c r="B434" t="s">
        <v>33</v>
      </c>
      <c r="C434">
        <v>5702</v>
      </c>
      <c r="D434" s="160">
        <v>370.66005445802301</v>
      </c>
      <c r="E434" s="160">
        <v>10.558703209534876</v>
      </c>
      <c r="F434" s="160">
        <v>0</v>
      </c>
      <c r="G434" s="160">
        <v>3.440125300880978</v>
      </c>
      <c r="H434" s="160">
        <v>0.65684634758118698</v>
      </c>
      <c r="I434" s="160">
        <v>0.11366729952327825</v>
      </c>
      <c r="J434" s="160">
        <v>374.87069340600846</v>
      </c>
      <c r="K434" t="s">
        <v>38</v>
      </c>
      <c r="L434" t="s">
        <v>67</v>
      </c>
      <c r="M434" t="s">
        <v>94</v>
      </c>
      <c r="O434" s="183">
        <f t="shared" si="22"/>
        <v>370</v>
      </c>
      <c r="P434" s="183">
        <f t="shared" si="22"/>
        <v>10</v>
      </c>
      <c r="Q434" s="183">
        <f t="shared" si="22"/>
        <v>0</v>
      </c>
      <c r="R434" s="183" t="str">
        <f t="shared" si="22"/>
        <v>*</v>
      </c>
      <c r="S434" s="183" t="str">
        <f t="shared" si="22"/>
        <v>*</v>
      </c>
      <c r="T434" s="183" t="str">
        <f t="shared" si="22"/>
        <v>*</v>
      </c>
      <c r="U434" s="183">
        <f t="shared" si="21"/>
        <v>370</v>
      </c>
    </row>
    <row r="435" spans="1:21">
      <c r="A435" s="183" t="str">
        <f t="shared" si="20"/>
        <v>陸側ケース④四万十町</v>
      </c>
      <c r="B435" t="s">
        <v>34</v>
      </c>
      <c r="C435">
        <v>18754</v>
      </c>
      <c r="D435" s="160">
        <v>1744.1438642013889</v>
      </c>
      <c r="E435" s="160">
        <v>101.28087022667832</v>
      </c>
      <c r="F435" s="160">
        <v>10.437959693744221</v>
      </c>
      <c r="G435" s="160">
        <v>7.0339018185550337</v>
      </c>
      <c r="H435" s="160">
        <v>1.8844104992169992</v>
      </c>
      <c r="I435" s="160">
        <v>9.415046371456004E-2</v>
      </c>
      <c r="J435" s="160">
        <v>1763.5942866766197</v>
      </c>
      <c r="K435" t="s">
        <v>38</v>
      </c>
      <c r="L435" t="s">
        <v>67</v>
      </c>
      <c r="M435" t="s">
        <v>94</v>
      </c>
      <c r="O435" s="183">
        <f t="shared" si="22"/>
        <v>1700</v>
      </c>
      <c r="P435" s="183">
        <f t="shared" si="22"/>
        <v>100</v>
      </c>
      <c r="Q435" s="183">
        <f t="shared" si="22"/>
        <v>10</v>
      </c>
      <c r="R435" s="183">
        <f t="shared" si="22"/>
        <v>10</v>
      </c>
      <c r="S435" s="183" t="str">
        <f t="shared" si="22"/>
        <v>*</v>
      </c>
      <c r="T435" s="183" t="str">
        <f t="shared" si="22"/>
        <v>*</v>
      </c>
      <c r="U435" s="183">
        <f t="shared" si="21"/>
        <v>1800</v>
      </c>
    </row>
    <row r="436" spans="1:21">
      <c r="A436" s="183" t="str">
        <f t="shared" si="20"/>
        <v>陸側ケース④大月町</v>
      </c>
      <c r="B436" t="s">
        <v>35</v>
      </c>
      <c r="C436">
        <v>5373</v>
      </c>
      <c r="D436" s="160">
        <v>15.644103111469475</v>
      </c>
      <c r="E436" s="160">
        <v>3.0601992788706829</v>
      </c>
      <c r="F436" s="160">
        <v>45.06691330222646</v>
      </c>
      <c r="G436" s="160">
        <v>2.9311438520504642E-2</v>
      </c>
      <c r="H436" s="160">
        <v>6.5562736815234415E-3</v>
      </c>
      <c r="I436" s="160">
        <v>1.8256582826042041E-2</v>
      </c>
      <c r="J436" s="160">
        <v>60.765140708724005</v>
      </c>
      <c r="K436" t="s">
        <v>38</v>
      </c>
      <c r="L436" t="s">
        <v>67</v>
      </c>
      <c r="M436" t="s">
        <v>94</v>
      </c>
      <c r="O436" s="183">
        <f t="shared" si="22"/>
        <v>20</v>
      </c>
      <c r="P436" s="183" t="str">
        <f t="shared" si="22"/>
        <v>*</v>
      </c>
      <c r="Q436" s="183">
        <f t="shared" si="22"/>
        <v>50</v>
      </c>
      <c r="R436" s="183" t="str">
        <f t="shared" si="22"/>
        <v>*</v>
      </c>
      <c r="S436" s="183" t="str">
        <f t="shared" si="22"/>
        <v>*</v>
      </c>
      <c r="T436" s="183" t="str">
        <f t="shared" si="22"/>
        <v>*</v>
      </c>
      <c r="U436" s="183">
        <f t="shared" si="21"/>
        <v>60</v>
      </c>
    </row>
    <row r="437" spans="1:21">
      <c r="A437" s="183" t="str">
        <f t="shared" si="20"/>
        <v>陸側ケース④三原村</v>
      </c>
      <c r="B437" t="s">
        <v>36</v>
      </c>
      <c r="C437">
        <v>1553</v>
      </c>
      <c r="D437" s="160">
        <v>41.681242375261185</v>
      </c>
      <c r="E437" s="160">
        <v>1.9328909003522945</v>
      </c>
      <c r="F437" s="160">
        <v>0</v>
      </c>
      <c r="G437" s="160">
        <v>8.3669571895963274E-2</v>
      </c>
      <c r="H437" s="160">
        <v>0.23963482622990689</v>
      </c>
      <c r="I437" s="160">
        <v>0.19806461893056501</v>
      </c>
      <c r="J437" s="160">
        <v>42.202611392317621</v>
      </c>
      <c r="K437" t="s">
        <v>38</v>
      </c>
      <c r="L437" t="s">
        <v>67</v>
      </c>
      <c r="M437" t="s">
        <v>94</v>
      </c>
      <c r="O437" s="183">
        <f t="shared" si="22"/>
        <v>40</v>
      </c>
      <c r="P437" s="183" t="str">
        <f t="shared" si="22"/>
        <v>*</v>
      </c>
      <c r="Q437" s="183">
        <f t="shared" si="22"/>
        <v>0</v>
      </c>
      <c r="R437" s="183" t="str">
        <f t="shared" si="22"/>
        <v>*</v>
      </c>
      <c r="S437" s="183" t="str">
        <f t="shared" si="22"/>
        <v>*</v>
      </c>
      <c r="T437" s="183" t="str">
        <f t="shared" si="22"/>
        <v>*</v>
      </c>
      <c r="U437" s="183">
        <f t="shared" si="21"/>
        <v>40</v>
      </c>
    </row>
    <row r="438" spans="1:21">
      <c r="A438" s="183" t="str">
        <f t="shared" si="20"/>
        <v>陸側ケース④黒潮町</v>
      </c>
      <c r="B438" t="s">
        <v>37</v>
      </c>
      <c r="C438">
        <v>11115</v>
      </c>
      <c r="D438" s="160">
        <v>755.84544420133784</v>
      </c>
      <c r="E438" s="160">
        <v>63.331109712484476</v>
      </c>
      <c r="F438" s="160">
        <v>71.997695335476962</v>
      </c>
      <c r="G438" s="160">
        <v>4.83544267724346</v>
      </c>
      <c r="H438" s="160">
        <v>0.53347896206300494</v>
      </c>
      <c r="I438" s="160">
        <v>4.3057359689619427E-2</v>
      </c>
      <c r="J438" s="160">
        <v>833.25511853581088</v>
      </c>
      <c r="K438" t="s">
        <v>38</v>
      </c>
      <c r="L438" t="s">
        <v>67</v>
      </c>
      <c r="M438" t="s">
        <v>94</v>
      </c>
      <c r="O438" s="183">
        <f t="shared" si="22"/>
        <v>760</v>
      </c>
      <c r="P438" s="183">
        <f t="shared" si="22"/>
        <v>60</v>
      </c>
      <c r="Q438" s="183">
        <f t="shared" si="22"/>
        <v>70</v>
      </c>
      <c r="R438" s="183" t="str">
        <f t="shared" si="22"/>
        <v>*</v>
      </c>
      <c r="S438" s="183" t="str">
        <f t="shared" si="22"/>
        <v>*</v>
      </c>
      <c r="T438" s="183" t="str">
        <f t="shared" si="22"/>
        <v>*</v>
      </c>
      <c r="U438" s="183">
        <f t="shared" si="21"/>
        <v>830</v>
      </c>
    </row>
    <row r="439" spans="1:21">
      <c r="A439" s="183" t="str">
        <f t="shared" si="20"/>
        <v>陸側ケース④合計</v>
      </c>
      <c r="B439" t="s">
        <v>84</v>
      </c>
      <c r="C439">
        <v>763479</v>
      </c>
      <c r="D439" s="160">
        <v>31366.038551932132</v>
      </c>
      <c r="E439" s="160">
        <v>2890.1726432549476</v>
      </c>
      <c r="F439" s="160">
        <v>1971.5281287927623</v>
      </c>
      <c r="G439" s="160">
        <v>107.55021206619287</v>
      </c>
      <c r="H439" s="160">
        <v>377.60525798854678</v>
      </c>
      <c r="I439" s="160">
        <v>52.791075348738367</v>
      </c>
      <c r="J439" s="160">
        <v>33875.513226128365</v>
      </c>
      <c r="K439" t="s">
        <v>38</v>
      </c>
      <c r="L439" t="s">
        <v>67</v>
      </c>
      <c r="M439" t="s">
        <v>94</v>
      </c>
      <c r="O439" s="183">
        <f t="shared" si="22"/>
        <v>31000</v>
      </c>
      <c r="P439" s="183">
        <f t="shared" si="22"/>
        <v>2900</v>
      </c>
      <c r="Q439" s="183">
        <f t="shared" si="22"/>
        <v>2000</v>
      </c>
      <c r="R439" s="183">
        <f t="shared" si="22"/>
        <v>110</v>
      </c>
      <c r="S439" s="183">
        <f t="shared" si="22"/>
        <v>380</v>
      </c>
      <c r="T439" s="183">
        <f t="shared" si="22"/>
        <v>50</v>
      </c>
      <c r="U439" s="183">
        <f t="shared" si="21"/>
        <v>34000</v>
      </c>
    </row>
    <row r="440" spans="1:21">
      <c r="A440" s="183" t="str">
        <f t="shared" si="20"/>
        <v>陸側ケース④0</v>
      </c>
      <c r="B440">
        <v>0</v>
      </c>
      <c r="C440">
        <v>0</v>
      </c>
      <c r="D440" s="160">
        <v>0</v>
      </c>
      <c r="E440" s="160">
        <v>0</v>
      </c>
      <c r="F440" s="160">
        <v>0</v>
      </c>
      <c r="G440" s="160">
        <v>0</v>
      </c>
      <c r="H440" s="160">
        <v>0</v>
      </c>
      <c r="I440" s="160">
        <v>0</v>
      </c>
      <c r="J440" s="160">
        <v>0</v>
      </c>
      <c r="K440" t="s">
        <v>38</v>
      </c>
      <c r="L440" t="s">
        <v>67</v>
      </c>
      <c r="M440">
        <v>0</v>
      </c>
      <c r="O440" s="183">
        <f t="shared" si="22"/>
        <v>0</v>
      </c>
      <c r="P440" s="183">
        <f t="shared" si="22"/>
        <v>0</v>
      </c>
      <c r="Q440" s="183">
        <f t="shared" si="22"/>
        <v>0</v>
      </c>
      <c r="R440" s="183">
        <f t="shared" si="22"/>
        <v>0</v>
      </c>
      <c r="S440" s="183">
        <f t="shared" si="22"/>
        <v>0</v>
      </c>
      <c r="T440" s="183">
        <f t="shared" si="22"/>
        <v>0</v>
      </c>
      <c r="U440" s="183">
        <f t="shared" si="21"/>
        <v>0</v>
      </c>
    </row>
    <row r="441" spans="1:21">
      <c r="A441" s="183" t="str">
        <f t="shared" si="20"/>
        <v>陸側ケース④負傷者数</v>
      </c>
      <c r="B441" t="s">
        <v>114</v>
      </c>
      <c r="C441">
        <v>0</v>
      </c>
      <c r="D441" s="160">
        <v>0</v>
      </c>
      <c r="E441" s="160">
        <v>0</v>
      </c>
      <c r="F441" s="160">
        <v>0</v>
      </c>
      <c r="G441" s="160">
        <v>0</v>
      </c>
      <c r="H441" s="160">
        <v>0</v>
      </c>
      <c r="I441" s="160">
        <v>0</v>
      </c>
      <c r="J441" s="160">
        <v>0</v>
      </c>
      <c r="K441" t="s">
        <v>38</v>
      </c>
      <c r="L441" t="s">
        <v>67</v>
      </c>
      <c r="M441">
        <v>0</v>
      </c>
      <c r="O441" s="183">
        <f t="shared" si="22"/>
        <v>0</v>
      </c>
      <c r="P441" s="183">
        <f t="shared" si="22"/>
        <v>0</v>
      </c>
      <c r="Q441" s="183">
        <f t="shared" si="22"/>
        <v>0</v>
      </c>
      <c r="R441" s="183">
        <f t="shared" si="22"/>
        <v>0</v>
      </c>
      <c r="S441" s="183">
        <f t="shared" si="22"/>
        <v>0</v>
      </c>
      <c r="T441" s="183">
        <f t="shared" si="22"/>
        <v>0</v>
      </c>
      <c r="U441" s="183">
        <f t="shared" si="21"/>
        <v>0</v>
      </c>
    </row>
    <row r="442" spans="1:21">
      <c r="A442" s="183" t="str">
        <f t="shared" si="20"/>
        <v>陸側ケース④地震動：陸側ケース、津波ケース④、冬18時、早期避難率20%</v>
      </c>
      <c r="B442" t="s">
        <v>102</v>
      </c>
      <c r="C442">
        <v>0</v>
      </c>
      <c r="D442" s="160">
        <v>0</v>
      </c>
      <c r="E442" s="160">
        <v>0</v>
      </c>
      <c r="F442" s="160">
        <v>0</v>
      </c>
      <c r="G442" s="160">
        <v>0</v>
      </c>
      <c r="H442" s="160">
        <v>0</v>
      </c>
      <c r="I442" s="160">
        <v>0</v>
      </c>
      <c r="J442" s="160">
        <v>0</v>
      </c>
      <c r="K442" t="s">
        <v>38</v>
      </c>
      <c r="L442" t="s">
        <v>67</v>
      </c>
      <c r="M442">
        <v>0</v>
      </c>
      <c r="O442" s="183">
        <f t="shared" si="22"/>
        <v>0</v>
      </c>
      <c r="P442" s="183">
        <f t="shared" si="22"/>
        <v>0</v>
      </c>
      <c r="Q442" s="183">
        <f t="shared" si="22"/>
        <v>0</v>
      </c>
      <c r="R442" s="183">
        <f t="shared" si="22"/>
        <v>0</v>
      </c>
      <c r="S442" s="183">
        <f t="shared" si="22"/>
        <v>0</v>
      </c>
      <c r="T442" s="183">
        <f t="shared" si="22"/>
        <v>0</v>
      </c>
      <c r="U442" s="183">
        <f t="shared" si="21"/>
        <v>0</v>
      </c>
    </row>
    <row r="443" spans="1:21">
      <c r="A443" s="183" t="str">
        <f t="shared" si="20"/>
        <v>陸側ケース④市町村名</v>
      </c>
      <c r="B443" t="s">
        <v>86</v>
      </c>
      <c r="C443" t="s">
        <v>87</v>
      </c>
      <c r="D443" s="160" t="s">
        <v>88</v>
      </c>
      <c r="E443" s="160">
        <v>0</v>
      </c>
      <c r="F443" s="160" t="s">
        <v>89</v>
      </c>
      <c r="G443" s="160" t="s">
        <v>90</v>
      </c>
      <c r="H443" s="160" t="s">
        <v>91</v>
      </c>
      <c r="I443" s="160" t="s">
        <v>92</v>
      </c>
      <c r="J443" s="160" t="s">
        <v>84</v>
      </c>
      <c r="K443" t="s">
        <v>38</v>
      </c>
      <c r="L443" t="s">
        <v>67</v>
      </c>
      <c r="M443">
        <v>0</v>
      </c>
      <c r="O443" s="183" t="e">
        <f t="shared" si="22"/>
        <v>#VALUE!</v>
      </c>
      <c r="P443" s="183">
        <f t="shared" si="22"/>
        <v>0</v>
      </c>
      <c r="Q443" s="183" t="e">
        <f t="shared" si="22"/>
        <v>#VALUE!</v>
      </c>
      <c r="R443" s="183" t="e">
        <f t="shared" si="22"/>
        <v>#VALUE!</v>
      </c>
      <c r="S443" s="183" t="e">
        <f t="shared" si="22"/>
        <v>#VALUE!</v>
      </c>
      <c r="T443" s="183" t="e">
        <f t="shared" si="22"/>
        <v>#VALUE!</v>
      </c>
      <c r="U443" s="183" t="e">
        <f t="shared" si="21"/>
        <v>#VALUE!</v>
      </c>
    </row>
    <row r="444" spans="1:21">
      <c r="A444" s="183" t="str">
        <f t="shared" si="20"/>
        <v>陸側ケース④0</v>
      </c>
      <c r="B444">
        <v>0</v>
      </c>
      <c r="C444">
        <v>0</v>
      </c>
      <c r="D444" s="160">
        <v>0</v>
      </c>
      <c r="E444" s="160" t="s">
        <v>93</v>
      </c>
      <c r="F444" s="160">
        <v>0</v>
      </c>
      <c r="G444" s="160">
        <v>0</v>
      </c>
      <c r="H444" s="160">
        <v>0</v>
      </c>
      <c r="I444" s="160">
        <v>0</v>
      </c>
      <c r="J444" s="160">
        <v>0</v>
      </c>
      <c r="K444" t="s">
        <v>38</v>
      </c>
      <c r="L444" t="s">
        <v>67</v>
      </c>
      <c r="M444">
        <v>0</v>
      </c>
      <c r="O444" s="183">
        <f t="shared" si="22"/>
        <v>0</v>
      </c>
      <c r="P444" s="183" t="e">
        <f t="shared" si="22"/>
        <v>#VALUE!</v>
      </c>
      <c r="Q444" s="183">
        <f t="shared" si="22"/>
        <v>0</v>
      </c>
      <c r="R444" s="183">
        <f t="shared" si="22"/>
        <v>0</v>
      </c>
      <c r="S444" s="183">
        <f t="shared" si="22"/>
        <v>0</v>
      </c>
      <c r="T444" s="183">
        <f t="shared" si="22"/>
        <v>0</v>
      </c>
      <c r="U444" s="183">
        <f t="shared" si="21"/>
        <v>0</v>
      </c>
    </row>
    <row r="445" spans="1:21">
      <c r="A445" s="183" t="str">
        <f t="shared" si="20"/>
        <v>陸側ケース④0</v>
      </c>
      <c r="B445">
        <v>0</v>
      </c>
      <c r="C445">
        <v>0</v>
      </c>
      <c r="D445" s="160">
        <v>0</v>
      </c>
      <c r="E445" s="160">
        <v>0</v>
      </c>
      <c r="F445" s="160">
        <v>0</v>
      </c>
      <c r="G445" s="160">
        <v>0</v>
      </c>
      <c r="H445" s="160">
        <v>0</v>
      </c>
      <c r="I445" s="160">
        <v>0</v>
      </c>
      <c r="J445" s="160">
        <v>0</v>
      </c>
      <c r="K445" t="s">
        <v>38</v>
      </c>
      <c r="L445" t="s">
        <v>67</v>
      </c>
      <c r="M445">
        <v>0</v>
      </c>
      <c r="O445" s="183">
        <f t="shared" si="22"/>
        <v>0</v>
      </c>
      <c r="P445" s="183">
        <f t="shared" si="22"/>
        <v>0</v>
      </c>
      <c r="Q445" s="183">
        <f t="shared" si="22"/>
        <v>0</v>
      </c>
      <c r="R445" s="183">
        <f t="shared" si="22"/>
        <v>0</v>
      </c>
      <c r="S445" s="183">
        <f t="shared" si="22"/>
        <v>0</v>
      </c>
      <c r="T445" s="183">
        <f t="shared" si="22"/>
        <v>0</v>
      </c>
      <c r="U445" s="183">
        <f t="shared" si="21"/>
        <v>0</v>
      </c>
    </row>
    <row r="446" spans="1:21">
      <c r="A446" s="183" t="str">
        <f t="shared" si="20"/>
        <v>陸側ケース④0</v>
      </c>
      <c r="B446">
        <v>0</v>
      </c>
      <c r="C446">
        <v>0</v>
      </c>
      <c r="D446" s="160">
        <v>0</v>
      </c>
      <c r="E446" s="160">
        <v>0</v>
      </c>
      <c r="F446" s="160">
        <v>0</v>
      </c>
      <c r="G446" s="160">
        <v>0</v>
      </c>
      <c r="H446" s="160">
        <v>0</v>
      </c>
      <c r="I446" s="160">
        <v>0</v>
      </c>
      <c r="J446" s="160">
        <v>0</v>
      </c>
      <c r="K446" t="s">
        <v>38</v>
      </c>
      <c r="L446" t="s">
        <v>67</v>
      </c>
      <c r="M446">
        <v>0</v>
      </c>
      <c r="O446" s="183">
        <f t="shared" si="22"/>
        <v>0</v>
      </c>
      <c r="P446" s="183">
        <f t="shared" si="22"/>
        <v>0</v>
      </c>
      <c r="Q446" s="183">
        <f t="shared" si="22"/>
        <v>0</v>
      </c>
      <c r="R446" s="183">
        <f t="shared" si="22"/>
        <v>0</v>
      </c>
      <c r="S446" s="183">
        <f t="shared" si="22"/>
        <v>0</v>
      </c>
      <c r="T446" s="183">
        <f t="shared" si="22"/>
        <v>0</v>
      </c>
      <c r="U446" s="183">
        <f t="shared" si="21"/>
        <v>0</v>
      </c>
    </row>
    <row r="447" spans="1:21">
      <c r="A447" s="183" t="str">
        <f t="shared" si="20"/>
        <v>陸側ケース④高知市</v>
      </c>
      <c r="B447" t="s">
        <v>4</v>
      </c>
      <c r="C447">
        <v>349778.6</v>
      </c>
      <c r="D447" s="160">
        <v>11552.106641214081</v>
      </c>
      <c r="E447" s="160">
        <v>1650.7821521015503</v>
      </c>
      <c r="F447" s="160">
        <v>495.10753612723227</v>
      </c>
      <c r="G447" s="160">
        <v>38.912660603016256</v>
      </c>
      <c r="H447" s="160">
        <v>476.80619861779508</v>
      </c>
      <c r="I447" s="160">
        <v>120.89433840728952</v>
      </c>
      <c r="J447" s="160">
        <v>12683.827374969414</v>
      </c>
      <c r="K447" t="s">
        <v>38</v>
      </c>
      <c r="L447" t="s">
        <v>67</v>
      </c>
      <c r="M447" t="s">
        <v>96</v>
      </c>
      <c r="O447" s="183">
        <f t="shared" si="22"/>
        <v>12000</v>
      </c>
      <c r="P447" s="183">
        <f t="shared" si="22"/>
        <v>1700</v>
      </c>
      <c r="Q447" s="183">
        <f t="shared" si="22"/>
        <v>500</v>
      </c>
      <c r="R447" s="183">
        <f t="shared" si="22"/>
        <v>40</v>
      </c>
      <c r="S447" s="183">
        <f t="shared" si="22"/>
        <v>480</v>
      </c>
      <c r="T447" s="183">
        <f t="shared" si="22"/>
        <v>120</v>
      </c>
      <c r="U447" s="183">
        <f t="shared" si="21"/>
        <v>13000</v>
      </c>
    </row>
    <row r="448" spans="1:21">
      <c r="A448" s="183" t="str">
        <f t="shared" si="20"/>
        <v>陸側ケース④室戸市</v>
      </c>
      <c r="B448" t="s">
        <v>5</v>
      </c>
      <c r="C448">
        <v>15011.1</v>
      </c>
      <c r="D448" s="160">
        <v>410.62250661459228</v>
      </c>
      <c r="E448" s="160">
        <v>24.248212454946202</v>
      </c>
      <c r="F448" s="160">
        <v>368.32500603372887</v>
      </c>
      <c r="G448" s="160">
        <v>0.79631782167458187</v>
      </c>
      <c r="H448" s="160">
        <v>2.3556871172746234</v>
      </c>
      <c r="I448" s="160">
        <v>0.59375232834226688</v>
      </c>
      <c r="J448" s="160">
        <v>782.69326991561275</v>
      </c>
      <c r="K448" t="s">
        <v>38</v>
      </c>
      <c r="L448" t="s">
        <v>67</v>
      </c>
      <c r="M448" t="s">
        <v>96</v>
      </c>
      <c r="O448" s="183">
        <f t="shared" si="22"/>
        <v>410</v>
      </c>
      <c r="P448" s="183">
        <f t="shared" si="22"/>
        <v>20</v>
      </c>
      <c r="Q448" s="183">
        <f t="shared" si="22"/>
        <v>370</v>
      </c>
      <c r="R448" s="183" t="str">
        <f t="shared" si="22"/>
        <v>*</v>
      </c>
      <c r="S448" s="183" t="str">
        <f t="shared" si="22"/>
        <v>*</v>
      </c>
      <c r="T448" s="183" t="str">
        <f t="shared" si="22"/>
        <v>*</v>
      </c>
      <c r="U448" s="183">
        <f t="shared" si="21"/>
        <v>780</v>
      </c>
    </row>
    <row r="449" spans="1:21">
      <c r="A449" s="183" t="str">
        <f t="shared" si="20"/>
        <v>陸側ケース④安芸市</v>
      </c>
      <c r="B449" t="s">
        <v>6</v>
      </c>
      <c r="C449">
        <v>19573</v>
      </c>
      <c r="D449" s="160">
        <v>1210.0792104966094</v>
      </c>
      <c r="E449" s="160">
        <v>166.69380807923105</v>
      </c>
      <c r="F449" s="160">
        <v>25.638283217590548</v>
      </c>
      <c r="G449" s="160">
        <v>4.7384542590899432</v>
      </c>
      <c r="H449" s="160">
        <v>31.516824573474061</v>
      </c>
      <c r="I449" s="160">
        <v>1.9380814145627432</v>
      </c>
      <c r="J449" s="160">
        <v>1273.9108539613264</v>
      </c>
      <c r="K449" t="s">
        <v>38</v>
      </c>
      <c r="L449" t="s">
        <v>67</v>
      </c>
      <c r="M449" t="s">
        <v>96</v>
      </c>
      <c r="O449" s="183">
        <f t="shared" si="22"/>
        <v>1200</v>
      </c>
      <c r="P449" s="183">
        <f t="shared" si="22"/>
        <v>170</v>
      </c>
      <c r="Q449" s="183">
        <f t="shared" si="22"/>
        <v>30</v>
      </c>
      <c r="R449" s="183" t="str">
        <f t="shared" si="22"/>
        <v>*</v>
      </c>
      <c r="S449" s="183">
        <f t="shared" si="22"/>
        <v>30</v>
      </c>
      <c r="T449" s="183" t="str">
        <f t="shared" si="22"/>
        <v>*</v>
      </c>
      <c r="U449" s="183">
        <f t="shared" si="21"/>
        <v>1300</v>
      </c>
    </row>
    <row r="450" spans="1:21">
      <c r="A450" s="183" t="str">
        <f t="shared" si="20"/>
        <v>陸側ケース④南国市</v>
      </c>
      <c r="B450" t="s">
        <v>7</v>
      </c>
      <c r="C450">
        <v>51255.6</v>
      </c>
      <c r="D450" s="160">
        <v>2727.9908917661669</v>
      </c>
      <c r="E450" s="160">
        <v>215.40229776014627</v>
      </c>
      <c r="F450" s="160">
        <v>222.55790109324619</v>
      </c>
      <c r="G450" s="160">
        <v>2.7806933355386056</v>
      </c>
      <c r="H450" s="160">
        <v>30.208221444262406</v>
      </c>
      <c r="I450" s="160">
        <v>9.0768117526399923</v>
      </c>
      <c r="J450" s="160">
        <v>2992.6145193918542</v>
      </c>
      <c r="K450" t="s">
        <v>38</v>
      </c>
      <c r="L450" t="s">
        <v>67</v>
      </c>
      <c r="M450" t="s">
        <v>96</v>
      </c>
      <c r="O450" s="183">
        <f t="shared" si="22"/>
        <v>2700</v>
      </c>
      <c r="P450" s="183">
        <f t="shared" si="22"/>
        <v>220</v>
      </c>
      <c r="Q450" s="183">
        <f t="shared" si="22"/>
        <v>220</v>
      </c>
      <c r="R450" s="183" t="str">
        <f t="shared" si="22"/>
        <v>*</v>
      </c>
      <c r="S450" s="183">
        <f t="shared" si="22"/>
        <v>30</v>
      </c>
      <c r="T450" s="183">
        <f t="shared" si="22"/>
        <v>10</v>
      </c>
      <c r="U450" s="183">
        <f t="shared" si="21"/>
        <v>3000</v>
      </c>
    </row>
    <row r="451" spans="1:21">
      <c r="A451" s="183" t="str">
        <f t="shared" si="20"/>
        <v>陸側ケース④土佐市</v>
      </c>
      <c r="B451" t="s">
        <v>8</v>
      </c>
      <c r="C451">
        <v>27471.8</v>
      </c>
      <c r="D451" s="160">
        <v>750.08951631133311</v>
      </c>
      <c r="E451" s="160">
        <v>65.848610288834593</v>
      </c>
      <c r="F451" s="160">
        <v>121.98784520281635</v>
      </c>
      <c r="G451" s="160">
        <v>3.5866661626651579</v>
      </c>
      <c r="H451" s="160">
        <v>5.6454327986705408</v>
      </c>
      <c r="I451" s="160">
        <v>2.519950419584648</v>
      </c>
      <c r="J451" s="160">
        <v>883.82941089506994</v>
      </c>
      <c r="K451" t="s">
        <v>38</v>
      </c>
      <c r="L451" t="s">
        <v>67</v>
      </c>
      <c r="M451" t="s">
        <v>96</v>
      </c>
      <c r="O451" s="183">
        <f t="shared" si="22"/>
        <v>750</v>
      </c>
      <c r="P451" s="183">
        <f t="shared" si="22"/>
        <v>70</v>
      </c>
      <c r="Q451" s="183">
        <f t="shared" si="22"/>
        <v>120</v>
      </c>
      <c r="R451" s="183" t="str">
        <f t="shared" si="22"/>
        <v>*</v>
      </c>
      <c r="S451" s="183">
        <f t="shared" si="22"/>
        <v>10</v>
      </c>
      <c r="T451" s="183" t="str">
        <f t="shared" si="22"/>
        <v>*</v>
      </c>
      <c r="U451" s="183">
        <f t="shared" si="21"/>
        <v>880</v>
      </c>
    </row>
    <row r="452" spans="1:21">
      <c r="A452" s="183" t="str">
        <f t="shared" ref="A452:A515" si="23">K452&amp;L452&amp;B452</f>
        <v>陸側ケース④須崎市</v>
      </c>
      <c r="B452" t="s">
        <v>9</v>
      </c>
      <c r="C452">
        <v>25299.25</v>
      </c>
      <c r="D452" s="160">
        <v>884.76809618151776</v>
      </c>
      <c r="E452" s="160">
        <v>44.649582397992077</v>
      </c>
      <c r="F452" s="160">
        <v>128.15431878618148</v>
      </c>
      <c r="G452" s="160">
        <v>3.0772460188017408</v>
      </c>
      <c r="H452" s="160">
        <v>13.792510873812972</v>
      </c>
      <c r="I452" s="160">
        <v>1.4058045298453732</v>
      </c>
      <c r="J452" s="160">
        <v>1031.1979763901595</v>
      </c>
      <c r="K452" t="s">
        <v>38</v>
      </c>
      <c r="L452" t="s">
        <v>67</v>
      </c>
      <c r="M452" t="s">
        <v>96</v>
      </c>
      <c r="O452" s="183">
        <f t="shared" si="22"/>
        <v>880</v>
      </c>
      <c r="P452" s="183">
        <f t="shared" si="22"/>
        <v>40</v>
      </c>
      <c r="Q452" s="183">
        <f t="shared" si="22"/>
        <v>130</v>
      </c>
      <c r="R452" s="183" t="str">
        <f t="shared" si="22"/>
        <v>*</v>
      </c>
      <c r="S452" s="183">
        <f t="shared" si="22"/>
        <v>10</v>
      </c>
      <c r="T452" s="183" t="str">
        <f t="shared" si="22"/>
        <v>*</v>
      </c>
      <c r="U452" s="183">
        <f t="shared" si="21"/>
        <v>1000</v>
      </c>
    </row>
    <row r="453" spans="1:21">
      <c r="A453" s="183" t="str">
        <f t="shared" si="23"/>
        <v>陸側ケース④宿毛市</v>
      </c>
      <c r="B453" t="s">
        <v>10</v>
      </c>
      <c r="C453">
        <v>22952.55</v>
      </c>
      <c r="D453" s="160">
        <v>193.61079807875697</v>
      </c>
      <c r="E453" s="160">
        <v>18.668162184807386</v>
      </c>
      <c r="F453" s="160">
        <v>63.111636440208486</v>
      </c>
      <c r="G453" s="160">
        <v>0.43054736440141633</v>
      </c>
      <c r="H453" s="160">
        <v>1.6021824531382893</v>
      </c>
      <c r="I453" s="160">
        <v>0.57315601023100238</v>
      </c>
      <c r="J453" s="160">
        <v>259.32832034673618</v>
      </c>
      <c r="K453" t="s">
        <v>38</v>
      </c>
      <c r="L453" t="s">
        <v>67</v>
      </c>
      <c r="M453" t="s">
        <v>96</v>
      </c>
      <c r="O453" s="183">
        <f t="shared" si="22"/>
        <v>190</v>
      </c>
      <c r="P453" s="183">
        <f t="shared" si="22"/>
        <v>20</v>
      </c>
      <c r="Q453" s="183">
        <f t="shared" si="22"/>
        <v>60</v>
      </c>
      <c r="R453" s="183" t="str">
        <f t="shared" si="22"/>
        <v>*</v>
      </c>
      <c r="S453" s="183" t="str">
        <f t="shared" si="22"/>
        <v>*</v>
      </c>
      <c r="T453" s="183" t="str">
        <f t="shared" si="22"/>
        <v>*</v>
      </c>
      <c r="U453" s="183">
        <f t="shared" si="21"/>
        <v>260</v>
      </c>
    </row>
    <row r="454" spans="1:21">
      <c r="A454" s="183" t="str">
        <f t="shared" si="23"/>
        <v>陸側ケース④土佐清水市</v>
      </c>
      <c r="B454" t="s">
        <v>11</v>
      </c>
      <c r="C454">
        <v>15871.05</v>
      </c>
      <c r="D454" s="160">
        <v>244.82341108357721</v>
      </c>
      <c r="E454" s="160">
        <v>24.619774164929598</v>
      </c>
      <c r="F454" s="160">
        <v>112.92676376612621</v>
      </c>
      <c r="G454" s="160">
        <v>0.49827629690283243</v>
      </c>
      <c r="H454" s="160">
        <v>2.13868574372363</v>
      </c>
      <c r="I454" s="160">
        <v>0.54034640715947024</v>
      </c>
      <c r="J454" s="160">
        <v>360.92748329748929</v>
      </c>
      <c r="K454" t="s">
        <v>38</v>
      </c>
      <c r="L454" t="s">
        <v>67</v>
      </c>
      <c r="M454" t="s">
        <v>96</v>
      </c>
      <c r="O454" s="183">
        <f t="shared" si="22"/>
        <v>240</v>
      </c>
      <c r="P454" s="183">
        <f t="shared" si="22"/>
        <v>20</v>
      </c>
      <c r="Q454" s="183">
        <f t="shared" si="22"/>
        <v>110</v>
      </c>
      <c r="R454" s="183" t="str">
        <f t="shared" si="22"/>
        <v>*</v>
      </c>
      <c r="S454" s="183" t="str">
        <f t="shared" si="22"/>
        <v>*</v>
      </c>
      <c r="T454" s="183" t="str">
        <f t="shared" si="22"/>
        <v>*</v>
      </c>
      <c r="U454" s="183">
        <f t="shared" si="21"/>
        <v>360</v>
      </c>
    </row>
    <row r="455" spans="1:21">
      <c r="A455" s="183" t="str">
        <f t="shared" si="23"/>
        <v>陸側ケース④四万十市</v>
      </c>
      <c r="B455" t="s">
        <v>12</v>
      </c>
      <c r="C455">
        <v>36677.25</v>
      </c>
      <c r="D455" s="160">
        <v>730.0563355567632</v>
      </c>
      <c r="E455" s="160">
        <v>59.89571211162955</v>
      </c>
      <c r="F455" s="160">
        <v>129.52916064712122</v>
      </c>
      <c r="G455" s="160">
        <v>4.4252130649582888</v>
      </c>
      <c r="H455" s="160">
        <v>4.773133583516282</v>
      </c>
      <c r="I455" s="160">
        <v>1.1778566362114917</v>
      </c>
      <c r="J455" s="160">
        <v>869.96169948857039</v>
      </c>
      <c r="K455" t="s">
        <v>38</v>
      </c>
      <c r="L455" t="s">
        <v>67</v>
      </c>
      <c r="M455" t="s">
        <v>96</v>
      </c>
      <c r="O455" s="183">
        <f t="shared" si="22"/>
        <v>730</v>
      </c>
      <c r="P455" s="183">
        <f t="shared" si="22"/>
        <v>60</v>
      </c>
      <c r="Q455" s="183">
        <f t="shared" si="22"/>
        <v>130</v>
      </c>
      <c r="R455" s="183" t="str">
        <f t="shared" si="22"/>
        <v>*</v>
      </c>
      <c r="S455" s="183" t="str">
        <f t="shared" si="22"/>
        <v>*</v>
      </c>
      <c r="T455" s="183" t="str">
        <f t="shared" si="22"/>
        <v>*</v>
      </c>
      <c r="U455" s="183">
        <f t="shared" si="21"/>
        <v>870</v>
      </c>
    </row>
    <row r="456" spans="1:21">
      <c r="A456" s="183" t="str">
        <f t="shared" si="23"/>
        <v>陸側ケース④香南市</v>
      </c>
      <c r="B456" t="s">
        <v>13</v>
      </c>
      <c r="C456">
        <v>31206.600000000002</v>
      </c>
      <c r="D456" s="160">
        <v>1474.2571493600797</v>
      </c>
      <c r="E456" s="160">
        <v>170.8420190868859</v>
      </c>
      <c r="F456" s="160">
        <v>90.895680870497813</v>
      </c>
      <c r="G456" s="160">
        <v>2.4836832842724252</v>
      </c>
      <c r="H456" s="160">
        <v>9.7206854647884242</v>
      </c>
      <c r="I456" s="160">
        <v>3.79682988823112</v>
      </c>
      <c r="J456" s="160">
        <v>1581.1540288678693</v>
      </c>
      <c r="K456" t="s">
        <v>38</v>
      </c>
      <c r="L456" t="s">
        <v>67</v>
      </c>
      <c r="M456" t="s">
        <v>96</v>
      </c>
      <c r="O456" s="183">
        <f t="shared" si="22"/>
        <v>1500</v>
      </c>
      <c r="P456" s="183">
        <f t="shared" si="22"/>
        <v>170</v>
      </c>
      <c r="Q456" s="183">
        <f t="shared" si="22"/>
        <v>90</v>
      </c>
      <c r="R456" s="183" t="str">
        <f t="shared" si="22"/>
        <v>*</v>
      </c>
      <c r="S456" s="183">
        <f t="shared" si="22"/>
        <v>10</v>
      </c>
      <c r="T456" s="183" t="str">
        <f t="shared" si="22"/>
        <v>*</v>
      </c>
      <c r="U456" s="183">
        <f t="shared" si="21"/>
        <v>1600</v>
      </c>
    </row>
    <row r="457" spans="1:21">
      <c r="A457" s="183" t="str">
        <f t="shared" si="23"/>
        <v>陸側ケース④香美市</v>
      </c>
      <c r="B457" t="s">
        <v>14</v>
      </c>
      <c r="C457">
        <v>28197.25</v>
      </c>
      <c r="D457" s="160">
        <v>1671.8747385343927</v>
      </c>
      <c r="E457" s="160">
        <v>110.16544703301054</v>
      </c>
      <c r="F457" s="160">
        <v>0</v>
      </c>
      <c r="G457" s="160">
        <v>5.6721107296606563</v>
      </c>
      <c r="H457" s="160">
        <v>22.566695458261979</v>
      </c>
      <c r="I457" s="160">
        <v>2.2174650281586459</v>
      </c>
      <c r="J457" s="160">
        <v>1702.3310097504741</v>
      </c>
      <c r="K457" t="s">
        <v>38</v>
      </c>
      <c r="L457" t="s">
        <v>67</v>
      </c>
      <c r="M457" t="s">
        <v>96</v>
      </c>
      <c r="O457" s="183">
        <f t="shared" si="22"/>
        <v>1700</v>
      </c>
      <c r="P457" s="183">
        <f t="shared" si="22"/>
        <v>110</v>
      </c>
      <c r="Q457" s="183">
        <f t="shared" si="22"/>
        <v>0</v>
      </c>
      <c r="R457" s="183">
        <f t="shared" si="22"/>
        <v>10</v>
      </c>
      <c r="S457" s="183">
        <f t="shared" si="22"/>
        <v>20</v>
      </c>
      <c r="T457" s="183" t="str">
        <f t="shared" si="22"/>
        <v>*</v>
      </c>
      <c r="U457" s="183">
        <f t="shared" si="21"/>
        <v>1700</v>
      </c>
    </row>
    <row r="458" spans="1:21">
      <c r="A458" s="183" t="str">
        <f t="shared" si="23"/>
        <v>陸側ケース④東洋町</v>
      </c>
      <c r="B458" t="s">
        <v>15</v>
      </c>
      <c r="C458">
        <v>2841.05</v>
      </c>
      <c r="D458" s="160">
        <v>123.10791550449522</v>
      </c>
      <c r="E458" s="160">
        <v>4.323983056562982</v>
      </c>
      <c r="F458" s="160">
        <v>40.871704914320233</v>
      </c>
      <c r="G458" s="160">
        <v>0.44657725694046291</v>
      </c>
      <c r="H458" s="160">
        <v>1.5702138203157481</v>
      </c>
      <c r="I458" s="160">
        <v>0.10886922812287456</v>
      </c>
      <c r="J458" s="160">
        <v>166.10528072419453</v>
      </c>
      <c r="K458" t="s">
        <v>38</v>
      </c>
      <c r="L458" t="s">
        <v>67</v>
      </c>
      <c r="M458" t="s">
        <v>96</v>
      </c>
      <c r="O458" s="183">
        <f t="shared" si="22"/>
        <v>120</v>
      </c>
      <c r="P458" s="183" t="str">
        <f t="shared" si="22"/>
        <v>*</v>
      </c>
      <c r="Q458" s="183">
        <f t="shared" si="22"/>
        <v>40</v>
      </c>
      <c r="R458" s="183" t="str">
        <f t="shared" si="22"/>
        <v>*</v>
      </c>
      <c r="S458" s="183" t="str">
        <f t="shared" si="22"/>
        <v>*</v>
      </c>
      <c r="T458" s="183" t="str">
        <f t="shared" si="22"/>
        <v>*</v>
      </c>
      <c r="U458" s="183">
        <f t="shared" si="21"/>
        <v>170</v>
      </c>
    </row>
    <row r="459" spans="1:21">
      <c r="A459" s="183" t="str">
        <f t="shared" si="23"/>
        <v>陸側ケース④奈半利町</v>
      </c>
      <c r="B459" t="s">
        <v>16</v>
      </c>
      <c r="C459">
        <v>3493.25</v>
      </c>
      <c r="D459" s="160">
        <v>257.61975447240178</v>
      </c>
      <c r="E459" s="160">
        <v>47.957060692629817</v>
      </c>
      <c r="F459" s="160">
        <v>0.69013700585807758</v>
      </c>
      <c r="G459" s="160">
        <v>1.1375243319481221</v>
      </c>
      <c r="H459" s="160">
        <v>5.3275281864810271</v>
      </c>
      <c r="I459" s="160">
        <v>0.28406697267324865</v>
      </c>
      <c r="J459" s="160">
        <v>265.05901096936225</v>
      </c>
      <c r="K459" t="s">
        <v>38</v>
      </c>
      <c r="L459" t="s">
        <v>67</v>
      </c>
      <c r="M459" t="s">
        <v>96</v>
      </c>
      <c r="O459" s="183">
        <f t="shared" si="22"/>
        <v>260</v>
      </c>
      <c r="P459" s="183">
        <f t="shared" si="22"/>
        <v>50</v>
      </c>
      <c r="Q459" s="183" t="str">
        <f t="shared" si="22"/>
        <v>*</v>
      </c>
      <c r="R459" s="183" t="str">
        <f t="shared" si="22"/>
        <v>*</v>
      </c>
      <c r="S459" s="183">
        <f t="shared" si="22"/>
        <v>10</v>
      </c>
      <c r="T459" s="183" t="str">
        <f t="shared" si="22"/>
        <v>*</v>
      </c>
      <c r="U459" s="183">
        <f t="shared" si="21"/>
        <v>270</v>
      </c>
    </row>
    <row r="460" spans="1:21">
      <c r="A460" s="183" t="str">
        <f t="shared" si="23"/>
        <v>陸側ケース④田野町</v>
      </c>
      <c r="B460" t="s">
        <v>17</v>
      </c>
      <c r="C460">
        <v>3015.2</v>
      </c>
      <c r="D460" s="160">
        <v>298.39844785442267</v>
      </c>
      <c r="E460" s="160">
        <v>41.917150003601108</v>
      </c>
      <c r="F460" s="160">
        <v>28.196645636578278</v>
      </c>
      <c r="G460" s="160">
        <v>0.47870113350798815</v>
      </c>
      <c r="H460" s="160">
        <v>10.001682611771848</v>
      </c>
      <c r="I460" s="160">
        <v>0.7016509498386716</v>
      </c>
      <c r="J460" s="160">
        <v>337.77712818611946</v>
      </c>
      <c r="K460" t="s">
        <v>38</v>
      </c>
      <c r="L460" t="s">
        <v>67</v>
      </c>
      <c r="M460" t="s">
        <v>96</v>
      </c>
      <c r="O460" s="183">
        <f t="shared" si="22"/>
        <v>300</v>
      </c>
      <c r="P460" s="183">
        <f t="shared" si="22"/>
        <v>40</v>
      </c>
      <c r="Q460" s="183">
        <f t="shared" si="22"/>
        <v>30</v>
      </c>
      <c r="R460" s="183" t="str">
        <f t="shared" si="22"/>
        <v>*</v>
      </c>
      <c r="S460" s="183">
        <f t="shared" si="22"/>
        <v>10</v>
      </c>
      <c r="T460" s="183" t="str">
        <f t="shared" si="22"/>
        <v>*</v>
      </c>
      <c r="U460" s="183">
        <f t="shared" si="21"/>
        <v>340</v>
      </c>
    </row>
    <row r="461" spans="1:21">
      <c r="A461" s="183" t="str">
        <f t="shared" si="23"/>
        <v>陸側ケース④安田町</v>
      </c>
      <c r="B461" t="s">
        <v>18</v>
      </c>
      <c r="C461">
        <v>2780.2</v>
      </c>
      <c r="D461" s="160">
        <v>237.25194964587408</v>
      </c>
      <c r="E461" s="160">
        <v>24.916579744939312</v>
      </c>
      <c r="F461" s="160">
        <v>68.942625703664362</v>
      </c>
      <c r="G461" s="160">
        <v>2.2994973550607178</v>
      </c>
      <c r="H461" s="160">
        <v>2.3383118577265289</v>
      </c>
      <c r="I461" s="160">
        <v>0.16991231102271678</v>
      </c>
      <c r="J461" s="160">
        <v>311.00229687334843</v>
      </c>
      <c r="K461" t="s">
        <v>38</v>
      </c>
      <c r="L461" t="s">
        <v>67</v>
      </c>
      <c r="M461" t="s">
        <v>96</v>
      </c>
      <c r="O461" s="183">
        <f t="shared" si="22"/>
        <v>240</v>
      </c>
      <c r="P461" s="183">
        <f t="shared" si="22"/>
        <v>20</v>
      </c>
      <c r="Q461" s="183">
        <f t="shared" si="22"/>
        <v>70</v>
      </c>
      <c r="R461" s="183" t="str">
        <f t="shared" si="22"/>
        <v>*</v>
      </c>
      <c r="S461" s="183" t="str">
        <f t="shared" si="22"/>
        <v>*</v>
      </c>
      <c r="T461" s="183" t="str">
        <f t="shared" si="22"/>
        <v>*</v>
      </c>
      <c r="U461" s="183">
        <f t="shared" si="21"/>
        <v>310</v>
      </c>
    </row>
    <row r="462" spans="1:21">
      <c r="A462" s="183" t="str">
        <f t="shared" si="23"/>
        <v>陸側ケース④北川村</v>
      </c>
      <c r="B462" t="s">
        <v>19</v>
      </c>
      <c r="C462">
        <v>1355.3</v>
      </c>
      <c r="D462" s="160">
        <v>95.116893785355913</v>
      </c>
      <c r="E462" s="160">
        <v>6.9492921732183213</v>
      </c>
      <c r="F462" s="160">
        <v>0</v>
      </c>
      <c r="G462" s="160">
        <v>0.85167057767529142</v>
      </c>
      <c r="H462" s="160">
        <v>0.2580102336914849</v>
      </c>
      <c r="I462" s="160">
        <v>4.077649582267568E-2</v>
      </c>
      <c r="J462" s="160">
        <v>96.267351092545354</v>
      </c>
      <c r="K462" t="s">
        <v>38</v>
      </c>
      <c r="L462" t="s">
        <v>67</v>
      </c>
      <c r="M462" t="s">
        <v>96</v>
      </c>
      <c r="O462" s="183">
        <f t="shared" si="22"/>
        <v>100</v>
      </c>
      <c r="P462" s="183">
        <f t="shared" si="22"/>
        <v>10</v>
      </c>
      <c r="Q462" s="183">
        <f t="shared" si="22"/>
        <v>0</v>
      </c>
      <c r="R462" s="183" t="str">
        <f t="shared" si="22"/>
        <v>*</v>
      </c>
      <c r="S462" s="183" t="str">
        <f t="shared" si="22"/>
        <v>*</v>
      </c>
      <c r="T462" s="183" t="str">
        <f t="shared" si="22"/>
        <v>*</v>
      </c>
      <c r="U462" s="183">
        <f t="shared" si="21"/>
        <v>100</v>
      </c>
    </row>
    <row r="463" spans="1:21">
      <c r="A463" s="183" t="str">
        <f t="shared" si="23"/>
        <v>陸側ケース④馬路村</v>
      </c>
      <c r="B463" t="s">
        <v>20</v>
      </c>
      <c r="C463">
        <v>1044.1999999999998</v>
      </c>
      <c r="D463" s="160">
        <v>55.371057669502605</v>
      </c>
      <c r="E463" s="160">
        <v>3.0698112762895269</v>
      </c>
      <c r="F463" s="160">
        <v>0</v>
      </c>
      <c r="G463" s="160">
        <v>0.67511385698406645</v>
      </c>
      <c r="H463" s="160">
        <v>0.66287605646393954</v>
      </c>
      <c r="I463" s="160">
        <v>5.1880008894753943E-2</v>
      </c>
      <c r="J463" s="160">
        <v>56.760927591845366</v>
      </c>
      <c r="K463" t="s">
        <v>38</v>
      </c>
      <c r="L463" t="s">
        <v>67</v>
      </c>
      <c r="M463" t="s">
        <v>96</v>
      </c>
      <c r="O463" s="183">
        <f t="shared" si="22"/>
        <v>60</v>
      </c>
      <c r="P463" s="183" t="str">
        <f t="shared" si="22"/>
        <v>*</v>
      </c>
      <c r="Q463" s="183">
        <f t="shared" si="22"/>
        <v>0</v>
      </c>
      <c r="R463" s="183" t="str">
        <f t="shared" si="22"/>
        <v>*</v>
      </c>
      <c r="S463" s="183" t="str">
        <f t="shared" si="22"/>
        <v>*</v>
      </c>
      <c r="T463" s="183" t="str">
        <f t="shared" si="22"/>
        <v>*</v>
      </c>
      <c r="U463" s="183">
        <f t="shared" si="21"/>
        <v>60</v>
      </c>
    </row>
    <row r="464" spans="1:21">
      <c r="A464" s="183" t="str">
        <f t="shared" si="23"/>
        <v>陸側ケース④芸西村</v>
      </c>
      <c r="B464" t="s">
        <v>21</v>
      </c>
      <c r="C464">
        <v>4107.1499999999996</v>
      </c>
      <c r="D464" s="160">
        <v>167.09290637307603</v>
      </c>
      <c r="E464" s="160">
        <v>29.798290952909458</v>
      </c>
      <c r="F464" s="160">
        <v>16.36737422617874</v>
      </c>
      <c r="G464" s="160">
        <v>0.39991014227970656</v>
      </c>
      <c r="H464" s="160">
        <v>1.0115387453797562</v>
      </c>
      <c r="I464" s="160">
        <v>0.30062370022567475</v>
      </c>
      <c r="J464" s="160">
        <v>185.17235318713992</v>
      </c>
      <c r="K464" t="s">
        <v>38</v>
      </c>
      <c r="L464" t="s">
        <v>67</v>
      </c>
      <c r="M464" t="s">
        <v>96</v>
      </c>
      <c r="O464" s="183">
        <f t="shared" si="22"/>
        <v>170</v>
      </c>
      <c r="P464" s="183">
        <f t="shared" si="22"/>
        <v>30</v>
      </c>
      <c r="Q464" s="183">
        <f t="shared" si="22"/>
        <v>20</v>
      </c>
      <c r="R464" s="183" t="str">
        <f t="shared" si="22"/>
        <v>*</v>
      </c>
      <c r="S464" s="183" t="str">
        <f t="shared" si="22"/>
        <v>*</v>
      </c>
      <c r="T464" s="183" t="str">
        <f t="shared" si="22"/>
        <v>*</v>
      </c>
      <c r="U464" s="183">
        <f t="shared" si="21"/>
        <v>190</v>
      </c>
    </row>
    <row r="465" spans="1:21">
      <c r="A465" s="183" t="str">
        <f t="shared" si="23"/>
        <v>陸側ケース④本山町</v>
      </c>
      <c r="B465" t="s">
        <v>22</v>
      </c>
      <c r="C465">
        <v>4026.95</v>
      </c>
      <c r="D465" s="160">
        <v>206.62778386291004</v>
      </c>
      <c r="E465" s="160">
        <v>3.5974558340028269</v>
      </c>
      <c r="F465" s="160">
        <v>0</v>
      </c>
      <c r="G465" s="160">
        <v>1.1631821178505179</v>
      </c>
      <c r="H465" s="160">
        <v>0.77932282316897838</v>
      </c>
      <c r="I465" s="160">
        <v>0.21839451718173841</v>
      </c>
      <c r="J465" s="160">
        <v>208.78868332111125</v>
      </c>
      <c r="K465" t="s">
        <v>38</v>
      </c>
      <c r="L465" t="s">
        <v>67</v>
      </c>
      <c r="M465" t="s">
        <v>96</v>
      </c>
      <c r="O465" s="183">
        <f t="shared" si="22"/>
        <v>210</v>
      </c>
      <c r="P465" s="183" t="str">
        <f t="shared" si="22"/>
        <v>*</v>
      </c>
      <c r="Q465" s="183">
        <f t="shared" si="22"/>
        <v>0</v>
      </c>
      <c r="R465" s="183" t="str">
        <f t="shared" si="22"/>
        <v>*</v>
      </c>
      <c r="S465" s="183" t="str">
        <f t="shared" si="22"/>
        <v>*</v>
      </c>
      <c r="T465" s="183" t="str">
        <f t="shared" si="22"/>
        <v>*</v>
      </c>
      <c r="U465" s="183">
        <f t="shared" si="21"/>
        <v>210</v>
      </c>
    </row>
    <row r="466" spans="1:21">
      <c r="A466" s="183" t="str">
        <f t="shared" si="23"/>
        <v>陸側ケース④大豊町</v>
      </c>
      <c r="B466" t="s">
        <v>23</v>
      </c>
      <c r="C466">
        <v>4715.1000000000004</v>
      </c>
      <c r="D466" s="160">
        <v>618.49028932944805</v>
      </c>
      <c r="E466" s="160">
        <v>11.737571102460869</v>
      </c>
      <c r="F466" s="160">
        <v>0</v>
      </c>
      <c r="G466" s="160">
        <v>6.9320193823375655</v>
      </c>
      <c r="H466" s="160">
        <v>0.54480980782587518</v>
      </c>
      <c r="I466" s="160">
        <v>0.15529744182458649</v>
      </c>
      <c r="J466" s="160">
        <v>626.1224159614361</v>
      </c>
      <c r="K466" t="s">
        <v>38</v>
      </c>
      <c r="L466" t="s">
        <v>67</v>
      </c>
      <c r="M466" t="s">
        <v>96</v>
      </c>
      <c r="O466" s="183">
        <f t="shared" si="22"/>
        <v>620</v>
      </c>
      <c r="P466" s="183">
        <f t="shared" si="22"/>
        <v>10</v>
      </c>
      <c r="Q466" s="183">
        <f t="shared" si="22"/>
        <v>0</v>
      </c>
      <c r="R466" s="183">
        <f t="shared" si="22"/>
        <v>10</v>
      </c>
      <c r="S466" s="183" t="str">
        <f t="shared" si="22"/>
        <v>*</v>
      </c>
      <c r="T466" s="183" t="str">
        <f t="shared" si="22"/>
        <v>*</v>
      </c>
      <c r="U466" s="183">
        <f t="shared" si="21"/>
        <v>630</v>
      </c>
    </row>
    <row r="467" spans="1:21">
      <c r="A467" s="183" t="str">
        <f t="shared" si="23"/>
        <v>陸側ケース④土佐町</v>
      </c>
      <c r="B467" t="s">
        <v>24</v>
      </c>
      <c r="C467">
        <v>4376.2</v>
      </c>
      <c r="D467" s="160">
        <v>239.2491867758811</v>
      </c>
      <c r="E467" s="160">
        <v>3.1738723425381723</v>
      </c>
      <c r="F467" s="160">
        <v>0</v>
      </c>
      <c r="G467" s="160">
        <v>1.1764018587321643</v>
      </c>
      <c r="H467" s="160">
        <v>0.32382405535152003</v>
      </c>
      <c r="I467" s="160">
        <v>0.1739415381320685</v>
      </c>
      <c r="J467" s="160">
        <v>240.92335422809683</v>
      </c>
      <c r="K467" t="s">
        <v>38</v>
      </c>
      <c r="L467" t="s">
        <v>67</v>
      </c>
      <c r="M467" t="s">
        <v>96</v>
      </c>
      <c r="O467" s="183">
        <f t="shared" si="22"/>
        <v>240</v>
      </c>
      <c r="P467" s="183" t="str">
        <f t="shared" si="22"/>
        <v>*</v>
      </c>
      <c r="Q467" s="183">
        <f t="shared" si="22"/>
        <v>0</v>
      </c>
      <c r="R467" s="183" t="str">
        <f t="shared" si="22"/>
        <v>*</v>
      </c>
      <c r="S467" s="183" t="str">
        <f t="shared" si="22"/>
        <v>*</v>
      </c>
      <c r="T467" s="183" t="str">
        <f t="shared" si="22"/>
        <v>*</v>
      </c>
      <c r="U467" s="183">
        <f t="shared" si="21"/>
        <v>240</v>
      </c>
    </row>
    <row r="468" spans="1:21">
      <c r="A468" s="183" t="str">
        <f t="shared" si="23"/>
        <v>陸側ケース④大川村</v>
      </c>
      <c r="B468" t="s">
        <v>25</v>
      </c>
      <c r="C468">
        <v>421.4</v>
      </c>
      <c r="D468" s="160">
        <v>21.892545048780111</v>
      </c>
      <c r="E468" s="160">
        <v>0.32627997539240339</v>
      </c>
      <c r="F468" s="160">
        <v>0</v>
      </c>
      <c r="G468" s="160">
        <v>0.26822371720576332</v>
      </c>
      <c r="H468" s="160">
        <v>3.5197336740744448E-2</v>
      </c>
      <c r="I468" s="160">
        <v>4.6358978371468813E-3</v>
      </c>
      <c r="J468" s="160">
        <v>22.200602000563766</v>
      </c>
      <c r="K468" t="s">
        <v>38</v>
      </c>
      <c r="L468" t="s">
        <v>67</v>
      </c>
      <c r="M468" t="s">
        <v>96</v>
      </c>
      <c r="O468" s="183">
        <f t="shared" si="22"/>
        <v>20</v>
      </c>
      <c r="P468" s="183" t="str">
        <f t="shared" si="22"/>
        <v>*</v>
      </c>
      <c r="Q468" s="183">
        <f t="shared" si="22"/>
        <v>0</v>
      </c>
      <c r="R468" s="183" t="str">
        <f t="shared" si="22"/>
        <v>*</v>
      </c>
      <c r="S468" s="183" t="str">
        <f t="shared" si="22"/>
        <v>*</v>
      </c>
      <c r="T468" s="183" t="str">
        <f t="shared" si="22"/>
        <v>*</v>
      </c>
      <c r="U468" s="183">
        <f t="shared" si="21"/>
        <v>20</v>
      </c>
    </row>
    <row r="469" spans="1:21">
      <c r="A469" s="183" t="str">
        <f t="shared" si="23"/>
        <v>陸側ケース④いの町</v>
      </c>
      <c r="B469" t="s">
        <v>26</v>
      </c>
      <c r="C469">
        <v>22887.1</v>
      </c>
      <c r="D469" s="160">
        <v>845.30940582161281</v>
      </c>
      <c r="E469" s="160">
        <v>44.209835691797714</v>
      </c>
      <c r="F469" s="160">
        <v>0</v>
      </c>
      <c r="G469" s="160">
        <v>7.7406202826417321</v>
      </c>
      <c r="H469" s="160">
        <v>3.6066306778581101</v>
      </c>
      <c r="I469" s="160">
        <v>1.1771342644950089</v>
      </c>
      <c r="J469" s="160">
        <v>857.83379104660764</v>
      </c>
      <c r="K469" t="s">
        <v>38</v>
      </c>
      <c r="L469" t="s">
        <v>67</v>
      </c>
      <c r="M469" t="s">
        <v>96</v>
      </c>
      <c r="O469" s="183">
        <f t="shared" si="22"/>
        <v>850</v>
      </c>
      <c r="P469" s="183">
        <f t="shared" si="22"/>
        <v>40</v>
      </c>
      <c r="Q469" s="183">
        <f t="shared" si="22"/>
        <v>0</v>
      </c>
      <c r="R469" s="183">
        <f t="shared" ref="R469:U532" si="24">IF(G469&gt;10000,ROUND(G469,-3),IF(G469&gt;1000,ROUND(G469,-2),IF(G469&gt;=5,IF(G469&lt;10,ROUND(G469,-1),ROUND(G469,-1)),IF(G469=0,0,"*"))))</f>
        <v>10</v>
      </c>
      <c r="S469" s="183" t="str">
        <f t="shared" si="24"/>
        <v>*</v>
      </c>
      <c r="T469" s="183" t="str">
        <f t="shared" si="24"/>
        <v>*</v>
      </c>
      <c r="U469" s="183">
        <f t="shared" si="21"/>
        <v>860</v>
      </c>
    </row>
    <row r="470" spans="1:21">
      <c r="A470" s="183" t="str">
        <f t="shared" si="23"/>
        <v>陸側ケース④仁淀川町</v>
      </c>
      <c r="B470" t="s">
        <v>27</v>
      </c>
      <c r="C470">
        <v>6596.85</v>
      </c>
      <c r="D470" s="160">
        <v>405.96850959353145</v>
      </c>
      <c r="E470" s="160">
        <v>4.4576341256347112</v>
      </c>
      <c r="F470" s="160">
        <v>0</v>
      </c>
      <c r="G470" s="160">
        <v>1.9684436998044612</v>
      </c>
      <c r="H470" s="160">
        <v>0.29133638280694457</v>
      </c>
      <c r="I470" s="160">
        <v>0.1811894960024398</v>
      </c>
      <c r="J470" s="160">
        <v>408.40947917214532</v>
      </c>
      <c r="K470" t="s">
        <v>38</v>
      </c>
      <c r="L470" t="s">
        <v>67</v>
      </c>
      <c r="M470" t="s">
        <v>96</v>
      </c>
      <c r="O470" s="183">
        <f t="shared" ref="O470:U533" si="25">IF(D470&gt;10000,ROUND(D470,-3),IF(D470&gt;1000,ROUND(D470,-2),IF(D470&gt;=5,IF(D470&lt;10,ROUND(D470,-1),ROUND(D470,-1)),IF(D470=0,0,"*"))))</f>
        <v>410</v>
      </c>
      <c r="P470" s="183" t="str">
        <f t="shared" si="25"/>
        <v>*</v>
      </c>
      <c r="Q470" s="183">
        <f t="shared" si="25"/>
        <v>0</v>
      </c>
      <c r="R470" s="183" t="str">
        <f t="shared" si="24"/>
        <v>*</v>
      </c>
      <c r="S470" s="183" t="str">
        <f t="shared" si="24"/>
        <v>*</v>
      </c>
      <c r="T470" s="183" t="str">
        <f t="shared" si="24"/>
        <v>*</v>
      </c>
      <c r="U470" s="183">
        <f t="shared" si="21"/>
        <v>410</v>
      </c>
    </row>
    <row r="471" spans="1:21">
      <c r="A471" s="183" t="str">
        <f t="shared" si="23"/>
        <v>陸側ケース④中土佐町</v>
      </c>
      <c r="B471" t="s">
        <v>28</v>
      </c>
      <c r="C471">
        <v>7156.95</v>
      </c>
      <c r="D471" s="160">
        <v>599.11495394843951</v>
      </c>
      <c r="E471" s="160">
        <v>37.812475504995767</v>
      </c>
      <c r="F471" s="160">
        <v>55.820589315427078</v>
      </c>
      <c r="G471" s="160">
        <v>4.140447362491658</v>
      </c>
      <c r="H471" s="160">
        <v>13.525081552290615</v>
      </c>
      <c r="I471" s="160">
        <v>0.39627210982649158</v>
      </c>
      <c r="J471" s="160">
        <v>672.99734428847535</v>
      </c>
      <c r="K471" t="s">
        <v>38</v>
      </c>
      <c r="L471" t="s">
        <v>67</v>
      </c>
      <c r="M471" t="s">
        <v>96</v>
      </c>
      <c r="O471" s="183">
        <f t="shared" si="25"/>
        <v>600</v>
      </c>
      <c r="P471" s="183">
        <f t="shared" si="25"/>
        <v>40</v>
      </c>
      <c r="Q471" s="183">
        <f t="shared" si="25"/>
        <v>60</v>
      </c>
      <c r="R471" s="183" t="str">
        <f t="shared" si="24"/>
        <v>*</v>
      </c>
      <c r="S471" s="183">
        <f t="shared" si="24"/>
        <v>10</v>
      </c>
      <c r="T471" s="183" t="str">
        <f t="shared" si="24"/>
        <v>*</v>
      </c>
      <c r="U471" s="183">
        <f t="shared" si="21"/>
        <v>670</v>
      </c>
    </row>
    <row r="472" spans="1:21">
      <c r="A472" s="183" t="str">
        <f t="shared" si="23"/>
        <v>陸側ケース④佐川町</v>
      </c>
      <c r="B472" t="s">
        <v>29</v>
      </c>
      <c r="C472">
        <v>12973.4</v>
      </c>
      <c r="D472" s="160">
        <v>614.88065234882185</v>
      </c>
      <c r="E472" s="160">
        <v>32.479982592560937</v>
      </c>
      <c r="F472" s="160">
        <v>0</v>
      </c>
      <c r="G472" s="160">
        <v>1.7229945529580641</v>
      </c>
      <c r="H472" s="160">
        <v>1.6130685190386913</v>
      </c>
      <c r="I472" s="160">
        <v>0.99082703618445189</v>
      </c>
      <c r="J472" s="160">
        <v>619.20754245700311</v>
      </c>
      <c r="K472" t="s">
        <v>38</v>
      </c>
      <c r="L472" t="s">
        <v>67</v>
      </c>
      <c r="M472" t="s">
        <v>96</v>
      </c>
      <c r="O472" s="183">
        <f t="shared" si="25"/>
        <v>610</v>
      </c>
      <c r="P472" s="183">
        <f t="shared" si="25"/>
        <v>30</v>
      </c>
      <c r="Q472" s="183">
        <f t="shared" si="25"/>
        <v>0</v>
      </c>
      <c r="R472" s="183" t="str">
        <f t="shared" si="24"/>
        <v>*</v>
      </c>
      <c r="S472" s="183" t="str">
        <f t="shared" si="24"/>
        <v>*</v>
      </c>
      <c r="T472" s="183" t="str">
        <f t="shared" si="24"/>
        <v>*</v>
      </c>
      <c r="U472" s="183">
        <f t="shared" si="21"/>
        <v>620</v>
      </c>
    </row>
    <row r="473" spans="1:21">
      <c r="A473" s="183" t="str">
        <f t="shared" si="23"/>
        <v>陸側ケース④越知町</v>
      </c>
      <c r="B473" t="s">
        <v>30</v>
      </c>
      <c r="C473">
        <v>6192.65</v>
      </c>
      <c r="D473" s="160">
        <v>302.59861989880051</v>
      </c>
      <c r="E473" s="160">
        <v>10.258461586406227</v>
      </c>
      <c r="F473" s="160">
        <v>0</v>
      </c>
      <c r="G473" s="160">
        <v>1.0627443065761266</v>
      </c>
      <c r="H473" s="160">
        <v>8.3241087408648387</v>
      </c>
      <c r="I473" s="160">
        <v>0.30384576107684652</v>
      </c>
      <c r="J473" s="160">
        <v>312.28931870731833</v>
      </c>
      <c r="K473" t="s">
        <v>38</v>
      </c>
      <c r="L473" t="s">
        <v>67</v>
      </c>
      <c r="M473" t="s">
        <v>96</v>
      </c>
      <c r="O473" s="183">
        <f t="shared" si="25"/>
        <v>300</v>
      </c>
      <c r="P473" s="183">
        <f t="shared" si="25"/>
        <v>10</v>
      </c>
      <c r="Q473" s="183">
        <f t="shared" si="25"/>
        <v>0</v>
      </c>
      <c r="R473" s="183" t="str">
        <f t="shared" si="24"/>
        <v>*</v>
      </c>
      <c r="S473" s="183">
        <f t="shared" si="24"/>
        <v>10</v>
      </c>
      <c r="T473" s="183" t="str">
        <f t="shared" si="24"/>
        <v>*</v>
      </c>
      <c r="U473" s="183">
        <f t="shared" si="21"/>
        <v>310</v>
      </c>
    </row>
    <row r="474" spans="1:21">
      <c r="A474" s="183" t="str">
        <f t="shared" si="23"/>
        <v>陸側ケース④檮原町</v>
      </c>
      <c r="B474" t="s">
        <v>31</v>
      </c>
      <c r="C474">
        <v>3984</v>
      </c>
      <c r="D474" s="160">
        <v>264.20090142429081</v>
      </c>
      <c r="E474" s="160">
        <v>3.5840747522861252</v>
      </c>
      <c r="F474" s="160">
        <v>0</v>
      </c>
      <c r="G474" s="160">
        <v>1.7043931851658938</v>
      </c>
      <c r="H474" s="160">
        <v>0.3838225372977434</v>
      </c>
      <c r="I474" s="160">
        <v>0.14058436490685963</v>
      </c>
      <c r="J474" s="160">
        <v>266.42970151166134</v>
      </c>
      <c r="K474" t="s">
        <v>38</v>
      </c>
      <c r="L474" t="s">
        <v>67</v>
      </c>
      <c r="M474" t="s">
        <v>96</v>
      </c>
      <c r="O474" s="183">
        <f t="shared" si="25"/>
        <v>260</v>
      </c>
      <c r="P474" s="183" t="str">
        <f t="shared" si="25"/>
        <v>*</v>
      </c>
      <c r="Q474" s="183">
        <f t="shared" si="25"/>
        <v>0</v>
      </c>
      <c r="R474" s="183" t="str">
        <f t="shared" si="24"/>
        <v>*</v>
      </c>
      <c r="S474" s="183" t="str">
        <f t="shared" si="24"/>
        <v>*</v>
      </c>
      <c r="T474" s="183" t="str">
        <f t="shared" si="24"/>
        <v>*</v>
      </c>
      <c r="U474" s="183">
        <f t="shared" si="21"/>
        <v>270</v>
      </c>
    </row>
    <row r="475" spans="1:21">
      <c r="A475" s="183" t="str">
        <f t="shared" si="23"/>
        <v>陸側ケース④日高村</v>
      </c>
      <c r="B475" t="s">
        <v>32</v>
      </c>
      <c r="C475">
        <v>5197.3999999999996</v>
      </c>
      <c r="D475" s="160">
        <v>166.24787692849395</v>
      </c>
      <c r="E475" s="160">
        <v>5.7145762978362509</v>
      </c>
      <c r="F475" s="160">
        <v>0</v>
      </c>
      <c r="G475" s="160">
        <v>1.0332160331951683</v>
      </c>
      <c r="H475" s="160">
        <v>0.21654332827219969</v>
      </c>
      <c r="I475" s="160">
        <v>0.2290292352844118</v>
      </c>
      <c r="J475" s="160">
        <v>167.72666552524572</v>
      </c>
      <c r="K475" t="s">
        <v>38</v>
      </c>
      <c r="L475" t="s">
        <v>67</v>
      </c>
      <c r="M475" t="s">
        <v>96</v>
      </c>
      <c r="O475" s="183">
        <f t="shared" si="25"/>
        <v>170</v>
      </c>
      <c r="P475" s="183">
        <f t="shared" si="25"/>
        <v>10</v>
      </c>
      <c r="Q475" s="183">
        <f t="shared" si="25"/>
        <v>0</v>
      </c>
      <c r="R475" s="183" t="str">
        <f t="shared" si="24"/>
        <v>*</v>
      </c>
      <c r="S475" s="183" t="str">
        <f t="shared" si="24"/>
        <v>*</v>
      </c>
      <c r="T475" s="183" t="str">
        <f t="shared" si="24"/>
        <v>*</v>
      </c>
      <c r="U475" s="183">
        <f t="shared" si="21"/>
        <v>170</v>
      </c>
    </row>
    <row r="476" spans="1:21">
      <c r="A476" s="183" t="str">
        <f t="shared" si="23"/>
        <v>陸側ケース④津野町</v>
      </c>
      <c r="B476" t="s">
        <v>33</v>
      </c>
      <c r="C476">
        <v>5948.75</v>
      </c>
      <c r="D476" s="160">
        <v>392.54036569556376</v>
      </c>
      <c r="E476" s="160">
        <v>11.319911591249669</v>
      </c>
      <c r="F476" s="160">
        <v>0</v>
      </c>
      <c r="G476" s="160">
        <v>3.6099965202684769</v>
      </c>
      <c r="H476" s="160">
        <v>1.1789124842370458</v>
      </c>
      <c r="I476" s="160">
        <v>0.27101041868743359</v>
      </c>
      <c r="J476" s="160">
        <v>397.60028511875669</v>
      </c>
      <c r="K476" t="s">
        <v>38</v>
      </c>
      <c r="L476" t="s">
        <v>67</v>
      </c>
      <c r="M476" t="s">
        <v>96</v>
      </c>
      <c r="O476" s="183">
        <f t="shared" si="25"/>
        <v>390</v>
      </c>
      <c r="P476" s="183">
        <f t="shared" si="25"/>
        <v>10</v>
      </c>
      <c r="Q476" s="183">
        <f t="shared" si="25"/>
        <v>0</v>
      </c>
      <c r="R476" s="183" t="str">
        <f t="shared" si="24"/>
        <v>*</v>
      </c>
      <c r="S476" s="183" t="str">
        <f t="shared" si="24"/>
        <v>*</v>
      </c>
      <c r="T476" s="183" t="str">
        <f t="shared" si="24"/>
        <v>*</v>
      </c>
      <c r="U476" s="183">
        <f t="shared" si="21"/>
        <v>400</v>
      </c>
    </row>
    <row r="477" spans="1:21">
      <c r="A477" s="183" t="str">
        <f t="shared" si="23"/>
        <v>陸側ケース④四万十町</v>
      </c>
      <c r="B477" t="s">
        <v>34</v>
      </c>
      <c r="C477">
        <v>18746.650000000001</v>
      </c>
      <c r="D477" s="160">
        <v>1483.5387022667915</v>
      </c>
      <c r="E477" s="160">
        <v>103.26756259280829</v>
      </c>
      <c r="F477" s="160">
        <v>13.686819924675557</v>
      </c>
      <c r="G477" s="160">
        <v>8.1096378438888443</v>
      </c>
      <c r="H477" s="160">
        <v>8.7215352842530258</v>
      </c>
      <c r="I477" s="160">
        <v>0.84508851248437544</v>
      </c>
      <c r="J477" s="160">
        <v>1514.9017838320931</v>
      </c>
      <c r="K477" t="s">
        <v>38</v>
      </c>
      <c r="L477" t="s">
        <v>67</v>
      </c>
      <c r="M477" t="s">
        <v>96</v>
      </c>
      <c r="O477" s="183">
        <f t="shared" si="25"/>
        <v>1500</v>
      </c>
      <c r="P477" s="183">
        <f t="shared" si="25"/>
        <v>100</v>
      </c>
      <c r="Q477" s="183">
        <f t="shared" si="25"/>
        <v>10</v>
      </c>
      <c r="R477" s="183">
        <f t="shared" si="24"/>
        <v>10</v>
      </c>
      <c r="S477" s="183">
        <f t="shared" si="24"/>
        <v>10</v>
      </c>
      <c r="T477" s="183" t="str">
        <f t="shared" si="24"/>
        <v>*</v>
      </c>
      <c r="U477" s="183">
        <f t="shared" si="21"/>
        <v>1500</v>
      </c>
    </row>
    <row r="478" spans="1:21">
      <c r="A478" s="183" t="str">
        <f t="shared" si="23"/>
        <v>陸側ケース④大月町</v>
      </c>
      <c r="B478" t="s">
        <v>35</v>
      </c>
      <c r="C478">
        <v>5516.5</v>
      </c>
      <c r="D478" s="160">
        <v>13.578502458068053</v>
      </c>
      <c r="E478" s="160">
        <v>3.0865469642859362</v>
      </c>
      <c r="F478" s="160">
        <v>32.411832171828237</v>
      </c>
      <c r="G478" s="160">
        <v>3.4432129203257805E-2</v>
      </c>
      <c r="H478" s="160">
        <v>0.43355319415106053</v>
      </c>
      <c r="I478" s="160">
        <v>4.2020968967274627E-2</v>
      </c>
      <c r="J478" s="160">
        <v>46.50034092221788</v>
      </c>
      <c r="K478" t="s">
        <v>38</v>
      </c>
      <c r="L478" t="s">
        <v>67</v>
      </c>
      <c r="M478" t="s">
        <v>96</v>
      </c>
      <c r="O478" s="183">
        <f t="shared" si="25"/>
        <v>10</v>
      </c>
      <c r="P478" s="183" t="str">
        <f t="shared" si="25"/>
        <v>*</v>
      </c>
      <c r="Q478" s="183">
        <f t="shared" si="25"/>
        <v>30</v>
      </c>
      <c r="R478" s="183" t="str">
        <f t="shared" si="24"/>
        <v>*</v>
      </c>
      <c r="S478" s="183" t="str">
        <f t="shared" si="24"/>
        <v>*</v>
      </c>
      <c r="T478" s="183" t="str">
        <f t="shared" si="24"/>
        <v>*</v>
      </c>
      <c r="U478" s="183">
        <f t="shared" si="21"/>
        <v>50</v>
      </c>
    </row>
    <row r="479" spans="1:21">
      <c r="A479" s="183" t="str">
        <f t="shared" si="23"/>
        <v>陸側ケース④三原村</v>
      </c>
      <c r="B479" t="s">
        <v>36</v>
      </c>
      <c r="C479">
        <v>1597.8</v>
      </c>
      <c r="D479" s="160">
        <v>44.744782235709842</v>
      </c>
      <c r="E479" s="160">
        <v>1.9925776458646653</v>
      </c>
      <c r="F479" s="160">
        <v>0</v>
      </c>
      <c r="G479" s="160">
        <v>9.4374042370918607E-2</v>
      </c>
      <c r="H479" s="160">
        <v>0.10873759407537818</v>
      </c>
      <c r="I479" s="160">
        <v>3.5374662826933502E-2</v>
      </c>
      <c r="J479" s="160">
        <v>44.983268534983068</v>
      </c>
      <c r="K479" t="s">
        <v>38</v>
      </c>
      <c r="L479" t="s">
        <v>67</v>
      </c>
      <c r="M479" t="s">
        <v>96</v>
      </c>
      <c r="O479" s="183">
        <f t="shared" si="25"/>
        <v>40</v>
      </c>
      <c r="P479" s="183" t="str">
        <f t="shared" si="25"/>
        <v>*</v>
      </c>
      <c r="Q479" s="183">
        <f t="shared" si="25"/>
        <v>0</v>
      </c>
      <c r="R479" s="183" t="str">
        <f t="shared" si="24"/>
        <v>*</v>
      </c>
      <c r="S479" s="183" t="str">
        <f t="shared" si="24"/>
        <v>*</v>
      </c>
      <c r="T479" s="183" t="str">
        <f t="shared" si="24"/>
        <v>*</v>
      </c>
      <c r="U479" s="183">
        <f t="shared" si="21"/>
        <v>40</v>
      </c>
    </row>
    <row r="480" spans="1:21">
      <c r="A480" s="183" t="str">
        <f t="shared" si="23"/>
        <v>陸側ケース④黒潮町</v>
      </c>
      <c r="B480" t="s">
        <v>37</v>
      </c>
      <c r="C480">
        <v>11552.849999999999</v>
      </c>
      <c r="D480" s="160">
        <v>797.30503159989382</v>
      </c>
      <c r="E480" s="160">
        <v>67.686671678372917</v>
      </c>
      <c r="F480" s="160">
        <v>66.517518516467774</v>
      </c>
      <c r="G480" s="160">
        <v>5.4402058116900145</v>
      </c>
      <c r="H480" s="160">
        <v>7.0189735079892284</v>
      </c>
      <c r="I480" s="160">
        <v>0.93199971065983556</v>
      </c>
      <c r="J480" s="160">
        <v>877.21372914670076</v>
      </c>
      <c r="K480" t="s">
        <v>38</v>
      </c>
      <c r="L480" t="s">
        <v>67</v>
      </c>
      <c r="M480" t="s">
        <v>96</v>
      </c>
      <c r="O480" s="183">
        <f t="shared" si="25"/>
        <v>800</v>
      </c>
      <c r="P480" s="183">
        <f t="shared" si="25"/>
        <v>70</v>
      </c>
      <c r="Q480" s="183">
        <f t="shared" si="25"/>
        <v>70</v>
      </c>
      <c r="R480" s="183">
        <f t="shared" si="24"/>
        <v>10</v>
      </c>
      <c r="S480" s="183">
        <f t="shared" si="24"/>
        <v>10</v>
      </c>
      <c r="T480" s="183" t="str">
        <f t="shared" si="24"/>
        <v>*</v>
      </c>
      <c r="U480" s="183">
        <f t="shared" si="21"/>
        <v>880</v>
      </c>
    </row>
    <row r="481" spans="1:21">
      <c r="A481" s="183" t="str">
        <f t="shared" si="23"/>
        <v>陸側ケース④合計</v>
      </c>
      <c r="B481" t="s">
        <v>84</v>
      </c>
      <c r="C481">
        <v>763820.94999999984</v>
      </c>
      <c r="D481" s="160">
        <v>30100.526329740031</v>
      </c>
      <c r="E481" s="160">
        <v>3055.4534358426081</v>
      </c>
      <c r="F481" s="160">
        <v>2081.7393795997477</v>
      </c>
      <c r="G481" s="160">
        <v>119.89219644175891</v>
      </c>
      <c r="H481" s="160">
        <v>669.40187746677066</v>
      </c>
      <c r="I481" s="160">
        <v>152.4888184252348</v>
      </c>
      <c r="J481" s="160">
        <v>33124.048601673545</v>
      </c>
      <c r="K481" t="s">
        <v>38</v>
      </c>
      <c r="L481" t="s">
        <v>67</v>
      </c>
      <c r="M481" t="s">
        <v>96</v>
      </c>
      <c r="O481" s="183">
        <f t="shared" si="25"/>
        <v>30000</v>
      </c>
      <c r="P481" s="183">
        <f t="shared" si="25"/>
        <v>3100</v>
      </c>
      <c r="Q481" s="183">
        <f t="shared" si="25"/>
        <v>2100</v>
      </c>
      <c r="R481" s="183">
        <f t="shared" si="24"/>
        <v>120</v>
      </c>
      <c r="S481" s="183">
        <f t="shared" si="24"/>
        <v>670</v>
      </c>
      <c r="T481" s="183">
        <f t="shared" si="24"/>
        <v>150</v>
      </c>
      <c r="U481" s="183">
        <f t="shared" si="21"/>
        <v>33000</v>
      </c>
    </row>
    <row r="482" spans="1:21">
      <c r="A482" s="183" t="str">
        <f t="shared" si="23"/>
        <v/>
      </c>
      <c r="D482" s="160"/>
      <c r="E482" s="160"/>
      <c r="F482" s="160"/>
      <c r="G482" s="160"/>
      <c r="H482" s="160"/>
      <c r="I482" s="160"/>
      <c r="J482" s="160"/>
      <c r="O482" s="183">
        <f t="shared" si="25"/>
        <v>0</v>
      </c>
      <c r="P482" s="183">
        <f t="shared" si="25"/>
        <v>0</v>
      </c>
      <c r="Q482" s="183">
        <f t="shared" si="25"/>
        <v>0</v>
      </c>
      <c r="R482" s="183">
        <f t="shared" si="24"/>
        <v>0</v>
      </c>
      <c r="S482" s="183">
        <f t="shared" si="24"/>
        <v>0</v>
      </c>
      <c r="T482" s="183">
        <f t="shared" si="24"/>
        <v>0</v>
      </c>
      <c r="U482" s="183">
        <f t="shared" si="21"/>
        <v>0</v>
      </c>
    </row>
    <row r="483" spans="1:21">
      <c r="A483" s="183" t="str">
        <f t="shared" si="23"/>
        <v>陸側ケース⑩高知市</v>
      </c>
      <c r="B483" t="s">
        <v>4</v>
      </c>
      <c r="C483">
        <v>343393</v>
      </c>
      <c r="D483" s="160">
        <v>11214.341395147743</v>
      </c>
      <c r="E483" s="160">
        <v>2322.533638108112</v>
      </c>
      <c r="F483" s="160">
        <v>713.55640820903056</v>
      </c>
      <c r="G483" s="160">
        <v>44.624132266024013</v>
      </c>
      <c r="H483" s="160">
        <v>195.28396611572364</v>
      </c>
      <c r="I483" s="160">
        <v>6.3622834485441079E-2</v>
      </c>
      <c r="J483" s="160">
        <v>12167.869524573007</v>
      </c>
      <c r="K483" t="s">
        <v>38</v>
      </c>
      <c r="L483" t="s">
        <v>71</v>
      </c>
      <c r="M483" t="s">
        <v>83</v>
      </c>
      <c r="O483" s="183">
        <f t="shared" si="25"/>
        <v>11000</v>
      </c>
      <c r="P483" s="183">
        <f t="shared" si="25"/>
        <v>2300</v>
      </c>
      <c r="Q483" s="183">
        <f t="shared" si="25"/>
        <v>710</v>
      </c>
      <c r="R483" s="183">
        <f t="shared" si="24"/>
        <v>40</v>
      </c>
      <c r="S483" s="183">
        <f t="shared" si="24"/>
        <v>200</v>
      </c>
      <c r="T483" s="183" t="str">
        <f t="shared" si="24"/>
        <v>*</v>
      </c>
      <c r="U483" s="183">
        <f t="shared" si="21"/>
        <v>12000</v>
      </c>
    </row>
    <row r="484" spans="1:21">
      <c r="A484" s="183" t="str">
        <f t="shared" si="23"/>
        <v>陸側ケース⑩室戸市</v>
      </c>
      <c r="B484" t="s">
        <v>5</v>
      </c>
      <c r="C484">
        <v>15210</v>
      </c>
      <c r="D484" s="160">
        <v>471.16727338799961</v>
      </c>
      <c r="E484" s="160">
        <v>33.589513498107294</v>
      </c>
      <c r="F484" s="160">
        <v>251.89495151301054</v>
      </c>
      <c r="G484" s="160">
        <v>0.89172813455730204</v>
      </c>
      <c r="H484" s="160">
        <v>1.7469656727969776</v>
      </c>
      <c r="I484" s="160">
        <v>5.7341947030892313E-4</v>
      </c>
      <c r="J484" s="160">
        <v>725.70149212783474</v>
      </c>
      <c r="K484" t="s">
        <v>38</v>
      </c>
      <c r="L484" t="s">
        <v>71</v>
      </c>
      <c r="M484" t="s">
        <v>83</v>
      </c>
      <c r="O484" s="183">
        <f t="shared" si="25"/>
        <v>470</v>
      </c>
      <c r="P484" s="183">
        <f t="shared" si="25"/>
        <v>30</v>
      </c>
      <c r="Q484" s="183">
        <f t="shared" si="25"/>
        <v>250</v>
      </c>
      <c r="R484" s="183" t="str">
        <f t="shared" si="24"/>
        <v>*</v>
      </c>
      <c r="S484" s="183" t="str">
        <f t="shared" si="24"/>
        <v>*</v>
      </c>
      <c r="T484" s="183" t="str">
        <f t="shared" si="24"/>
        <v>*</v>
      </c>
      <c r="U484" s="183">
        <f t="shared" si="21"/>
        <v>730</v>
      </c>
    </row>
    <row r="485" spans="1:21">
      <c r="A485" s="183" t="str">
        <f t="shared" si="23"/>
        <v>陸側ケース⑩安芸市</v>
      </c>
      <c r="B485" t="s">
        <v>6</v>
      </c>
      <c r="C485">
        <v>19547</v>
      </c>
      <c r="D485" s="160">
        <v>1506.259509890637</v>
      </c>
      <c r="E485" s="160">
        <v>244.39744244585322</v>
      </c>
      <c r="F485" s="160">
        <v>41.654051893753554</v>
      </c>
      <c r="G485" s="160">
        <v>5.5722218195140538</v>
      </c>
      <c r="H485" s="160">
        <v>17.330242463533491</v>
      </c>
      <c r="I485" s="160">
        <v>1.739373433795361E-3</v>
      </c>
      <c r="J485" s="160">
        <v>1570.8177654408719</v>
      </c>
      <c r="K485" t="s">
        <v>38</v>
      </c>
      <c r="L485" t="s">
        <v>71</v>
      </c>
      <c r="M485" t="s">
        <v>83</v>
      </c>
      <c r="O485" s="183">
        <f t="shared" si="25"/>
        <v>1500</v>
      </c>
      <c r="P485" s="183">
        <f t="shared" si="25"/>
        <v>240</v>
      </c>
      <c r="Q485" s="183">
        <f t="shared" si="25"/>
        <v>40</v>
      </c>
      <c r="R485" s="183">
        <f t="shared" si="24"/>
        <v>10</v>
      </c>
      <c r="S485" s="183">
        <f t="shared" si="24"/>
        <v>20</v>
      </c>
      <c r="T485" s="183" t="str">
        <f t="shared" si="24"/>
        <v>*</v>
      </c>
      <c r="U485" s="183">
        <f t="shared" si="21"/>
        <v>1600</v>
      </c>
    </row>
    <row r="486" spans="1:21">
      <c r="A486" s="183" t="str">
        <f t="shared" si="23"/>
        <v>陸側ケース⑩南国市</v>
      </c>
      <c r="B486" t="s">
        <v>7</v>
      </c>
      <c r="C486">
        <v>49472</v>
      </c>
      <c r="D486" s="160">
        <v>2790.8317833037581</v>
      </c>
      <c r="E486" s="160">
        <v>291.63418606246262</v>
      </c>
      <c r="F486" s="160">
        <v>137.4583325925129</v>
      </c>
      <c r="G486" s="160">
        <v>3.3854824341341381</v>
      </c>
      <c r="H486" s="160">
        <v>12.975948211365331</v>
      </c>
      <c r="I486" s="160">
        <v>7.5686473590436381E-3</v>
      </c>
      <c r="J486" s="160">
        <v>2944.6591151891298</v>
      </c>
      <c r="K486" t="s">
        <v>38</v>
      </c>
      <c r="L486" t="s">
        <v>71</v>
      </c>
      <c r="M486" t="s">
        <v>83</v>
      </c>
      <c r="O486" s="183">
        <f t="shared" si="25"/>
        <v>2800</v>
      </c>
      <c r="P486" s="183">
        <f t="shared" si="25"/>
        <v>290</v>
      </c>
      <c r="Q486" s="183">
        <f t="shared" si="25"/>
        <v>140</v>
      </c>
      <c r="R486" s="183" t="str">
        <f t="shared" si="24"/>
        <v>*</v>
      </c>
      <c r="S486" s="183">
        <f t="shared" si="24"/>
        <v>10</v>
      </c>
      <c r="T486" s="183" t="str">
        <f t="shared" si="24"/>
        <v>*</v>
      </c>
      <c r="U486" s="183">
        <f t="shared" si="21"/>
        <v>2900</v>
      </c>
    </row>
    <row r="487" spans="1:21">
      <c r="A487" s="183" t="str">
        <f t="shared" si="23"/>
        <v>陸側ケース⑩土佐市</v>
      </c>
      <c r="B487" t="s">
        <v>8</v>
      </c>
      <c r="C487">
        <v>28686</v>
      </c>
      <c r="D487" s="160">
        <v>982.7095610255609</v>
      </c>
      <c r="E487" s="160">
        <v>97.771864484090258</v>
      </c>
      <c r="F487" s="160">
        <v>229.67664739948322</v>
      </c>
      <c r="G487" s="160">
        <v>4.4000001169928789</v>
      </c>
      <c r="H487" s="160">
        <v>2.1582841314212056</v>
      </c>
      <c r="I487" s="160">
        <v>2.221007115498874E-3</v>
      </c>
      <c r="J487" s="160">
        <v>1218.9467136805736</v>
      </c>
      <c r="K487" t="s">
        <v>38</v>
      </c>
      <c r="L487" t="s">
        <v>71</v>
      </c>
      <c r="M487" t="s">
        <v>83</v>
      </c>
      <c r="O487" s="183">
        <f t="shared" si="25"/>
        <v>980</v>
      </c>
      <c r="P487" s="183">
        <f t="shared" si="25"/>
        <v>100</v>
      </c>
      <c r="Q487" s="183">
        <f t="shared" si="25"/>
        <v>230</v>
      </c>
      <c r="R487" s="183" t="str">
        <f t="shared" si="24"/>
        <v>*</v>
      </c>
      <c r="S487" s="183" t="str">
        <f t="shared" si="24"/>
        <v>*</v>
      </c>
      <c r="T487" s="183" t="str">
        <f t="shared" si="24"/>
        <v>*</v>
      </c>
      <c r="U487" s="183">
        <f t="shared" si="21"/>
        <v>1200</v>
      </c>
    </row>
    <row r="488" spans="1:21">
      <c r="A488" s="183" t="str">
        <f t="shared" si="23"/>
        <v>陸側ケース⑩須崎市</v>
      </c>
      <c r="B488" t="s">
        <v>9</v>
      </c>
      <c r="C488">
        <v>24698</v>
      </c>
      <c r="D488" s="160">
        <v>785.86266215514149</v>
      </c>
      <c r="E488" s="160">
        <v>62.798211547330574</v>
      </c>
      <c r="F488" s="160">
        <v>212.77239174408092</v>
      </c>
      <c r="G488" s="160">
        <v>3.6881248086908398</v>
      </c>
      <c r="H488" s="160">
        <v>6.9137229299918541</v>
      </c>
      <c r="I488" s="160">
        <v>1.0130897939196269E-3</v>
      </c>
      <c r="J488" s="160">
        <v>1009.237914727699</v>
      </c>
      <c r="K488" t="s">
        <v>38</v>
      </c>
      <c r="L488" t="s">
        <v>71</v>
      </c>
      <c r="M488" t="s">
        <v>83</v>
      </c>
      <c r="O488" s="183">
        <f t="shared" si="25"/>
        <v>790</v>
      </c>
      <c r="P488" s="183">
        <f t="shared" si="25"/>
        <v>60</v>
      </c>
      <c r="Q488" s="183">
        <f t="shared" si="25"/>
        <v>210</v>
      </c>
      <c r="R488" s="183" t="str">
        <f t="shared" si="24"/>
        <v>*</v>
      </c>
      <c r="S488" s="183">
        <f t="shared" si="24"/>
        <v>10</v>
      </c>
      <c r="T488" s="183" t="str">
        <f t="shared" si="24"/>
        <v>*</v>
      </c>
      <c r="U488" s="183">
        <f t="shared" si="21"/>
        <v>1000</v>
      </c>
    </row>
    <row r="489" spans="1:21">
      <c r="A489" s="183" t="str">
        <f t="shared" si="23"/>
        <v>陸側ケース⑩宿毛市</v>
      </c>
      <c r="B489" t="s">
        <v>10</v>
      </c>
      <c r="C489">
        <v>22610</v>
      </c>
      <c r="D489" s="160">
        <v>224.55069146383997</v>
      </c>
      <c r="E489" s="160">
        <v>24.553596726525484</v>
      </c>
      <c r="F489" s="160">
        <v>150.62879273199962</v>
      </c>
      <c r="G489" s="160">
        <v>0.51765027066437186</v>
      </c>
      <c r="H489" s="160">
        <v>2.5472112432950524</v>
      </c>
      <c r="I489" s="160">
        <v>4.6293741781106945E-4</v>
      </c>
      <c r="J489" s="160">
        <v>378.24480864721681</v>
      </c>
      <c r="K489" t="s">
        <v>38</v>
      </c>
      <c r="L489" t="s">
        <v>71</v>
      </c>
      <c r="M489" t="s">
        <v>83</v>
      </c>
      <c r="O489" s="183">
        <f t="shared" si="25"/>
        <v>220</v>
      </c>
      <c r="P489" s="183">
        <f t="shared" si="25"/>
        <v>20</v>
      </c>
      <c r="Q489" s="183">
        <f t="shared" si="25"/>
        <v>150</v>
      </c>
      <c r="R489" s="183" t="str">
        <f t="shared" si="24"/>
        <v>*</v>
      </c>
      <c r="S489" s="183" t="str">
        <f t="shared" si="24"/>
        <v>*</v>
      </c>
      <c r="T489" s="183" t="str">
        <f t="shared" si="24"/>
        <v>*</v>
      </c>
      <c r="U489" s="183">
        <f t="shared" si="24"/>
        <v>380</v>
      </c>
    </row>
    <row r="490" spans="1:21">
      <c r="A490" s="183" t="str">
        <f t="shared" si="23"/>
        <v>陸側ケース⑩土佐清水市</v>
      </c>
      <c r="B490" t="s">
        <v>11</v>
      </c>
      <c r="C490">
        <v>16029</v>
      </c>
      <c r="D490" s="160">
        <v>285.26650527139282</v>
      </c>
      <c r="E490" s="160">
        <v>31.688508188920622</v>
      </c>
      <c r="F490" s="160">
        <v>98.61160970978527</v>
      </c>
      <c r="G490" s="160">
        <v>0.56930281533056248</v>
      </c>
      <c r="H490" s="160">
        <v>2.0713319693223253</v>
      </c>
      <c r="I490" s="160">
        <v>4.5468036437971759E-4</v>
      </c>
      <c r="J490" s="160">
        <v>386.51920444619537</v>
      </c>
      <c r="K490" t="s">
        <v>38</v>
      </c>
      <c r="L490" t="s">
        <v>71</v>
      </c>
      <c r="M490" t="s">
        <v>83</v>
      </c>
      <c r="O490" s="183">
        <f t="shared" si="25"/>
        <v>290</v>
      </c>
      <c r="P490" s="183">
        <f t="shared" si="25"/>
        <v>30</v>
      </c>
      <c r="Q490" s="183">
        <f t="shared" si="25"/>
        <v>100</v>
      </c>
      <c r="R490" s="183" t="str">
        <f t="shared" si="24"/>
        <v>*</v>
      </c>
      <c r="S490" s="183" t="str">
        <f t="shared" si="24"/>
        <v>*</v>
      </c>
      <c r="T490" s="183" t="str">
        <f t="shared" si="24"/>
        <v>*</v>
      </c>
      <c r="U490" s="183">
        <f t="shared" si="24"/>
        <v>390</v>
      </c>
    </row>
    <row r="491" spans="1:21">
      <c r="A491" s="183" t="str">
        <f t="shared" si="23"/>
        <v>陸側ケース⑩四万十市</v>
      </c>
      <c r="B491" t="s">
        <v>12</v>
      </c>
      <c r="C491">
        <v>35933</v>
      </c>
      <c r="D491" s="160">
        <v>897.5042371849994</v>
      </c>
      <c r="E491" s="160">
        <v>81.828398990701388</v>
      </c>
      <c r="F491" s="160">
        <v>148.61482004599466</v>
      </c>
      <c r="G491" s="160">
        <v>5.1181026997602341</v>
      </c>
      <c r="H491" s="160">
        <v>2.1948103703162034</v>
      </c>
      <c r="I491" s="160">
        <v>8.1939729735301594E-4</v>
      </c>
      <c r="J491" s="160">
        <v>1053.4327896983677</v>
      </c>
      <c r="K491" t="s">
        <v>38</v>
      </c>
      <c r="L491" t="s">
        <v>71</v>
      </c>
      <c r="M491" t="s">
        <v>83</v>
      </c>
      <c r="O491" s="183">
        <f t="shared" si="25"/>
        <v>900</v>
      </c>
      <c r="P491" s="183">
        <f t="shared" si="25"/>
        <v>80</v>
      </c>
      <c r="Q491" s="183">
        <f t="shared" si="25"/>
        <v>150</v>
      </c>
      <c r="R491" s="183">
        <f t="shared" si="24"/>
        <v>10</v>
      </c>
      <c r="S491" s="183" t="str">
        <f t="shared" si="24"/>
        <v>*</v>
      </c>
      <c r="T491" s="183" t="str">
        <f t="shared" si="24"/>
        <v>*</v>
      </c>
      <c r="U491" s="183">
        <f t="shared" si="24"/>
        <v>1100</v>
      </c>
    </row>
    <row r="492" spans="1:21">
      <c r="A492" s="183" t="str">
        <f t="shared" si="23"/>
        <v>陸側ケース⑩香南市</v>
      </c>
      <c r="B492" t="s">
        <v>13</v>
      </c>
      <c r="C492">
        <v>33830</v>
      </c>
      <c r="D492" s="160">
        <v>1835.2805595260595</v>
      </c>
      <c r="E492" s="160">
        <v>257.99111471145579</v>
      </c>
      <c r="F492" s="160">
        <v>114.73437044589608</v>
      </c>
      <c r="G492" s="160">
        <v>3.0667539641479191</v>
      </c>
      <c r="H492" s="160">
        <v>4.8439810271575983</v>
      </c>
      <c r="I492" s="160">
        <v>3.4990299896598869E-3</v>
      </c>
      <c r="J492" s="160">
        <v>1957.9291639932505</v>
      </c>
      <c r="K492" t="s">
        <v>38</v>
      </c>
      <c r="L492" t="s">
        <v>71</v>
      </c>
      <c r="M492" t="s">
        <v>83</v>
      </c>
      <c r="O492" s="183">
        <f t="shared" si="25"/>
        <v>1800</v>
      </c>
      <c r="P492" s="183">
        <f t="shared" si="25"/>
        <v>260</v>
      </c>
      <c r="Q492" s="183">
        <f t="shared" si="25"/>
        <v>110</v>
      </c>
      <c r="R492" s="183" t="str">
        <f t="shared" si="24"/>
        <v>*</v>
      </c>
      <c r="S492" s="183" t="str">
        <f t="shared" si="24"/>
        <v>*</v>
      </c>
      <c r="T492" s="183" t="str">
        <f t="shared" si="24"/>
        <v>*</v>
      </c>
      <c r="U492" s="183">
        <f t="shared" si="24"/>
        <v>2000</v>
      </c>
    </row>
    <row r="493" spans="1:21">
      <c r="A493" s="183" t="str">
        <f t="shared" si="23"/>
        <v>陸側ケース⑩香美市</v>
      </c>
      <c r="B493" t="s">
        <v>14</v>
      </c>
      <c r="C493">
        <v>28766</v>
      </c>
      <c r="D493" s="160">
        <v>1959.8950807389181</v>
      </c>
      <c r="E493" s="160">
        <v>159.41958011394166</v>
      </c>
      <c r="F493" s="160">
        <v>0</v>
      </c>
      <c r="G493" s="160">
        <v>6.6985414901753284</v>
      </c>
      <c r="H493" s="160">
        <v>13.286192007757611</v>
      </c>
      <c r="I493" s="160">
        <v>2.2644082549412624E-3</v>
      </c>
      <c r="J493" s="160">
        <v>1979.8820786451058</v>
      </c>
      <c r="K493" t="s">
        <v>38</v>
      </c>
      <c r="L493" t="s">
        <v>71</v>
      </c>
      <c r="M493" t="s">
        <v>83</v>
      </c>
      <c r="O493" s="183">
        <f t="shared" si="25"/>
        <v>2000</v>
      </c>
      <c r="P493" s="183">
        <f t="shared" si="25"/>
        <v>160</v>
      </c>
      <c r="Q493" s="183">
        <f t="shared" si="25"/>
        <v>0</v>
      </c>
      <c r="R493" s="183">
        <f t="shared" si="24"/>
        <v>10</v>
      </c>
      <c r="S493" s="183">
        <f t="shared" si="24"/>
        <v>10</v>
      </c>
      <c r="T493" s="183" t="str">
        <f t="shared" si="24"/>
        <v>*</v>
      </c>
      <c r="U493" s="183">
        <f t="shared" si="24"/>
        <v>2000</v>
      </c>
    </row>
    <row r="494" spans="1:21">
      <c r="A494" s="183" t="str">
        <f t="shared" si="23"/>
        <v>陸側ケース⑩東洋町</v>
      </c>
      <c r="B494" t="s">
        <v>15</v>
      </c>
      <c r="C494">
        <v>2947</v>
      </c>
      <c r="D494" s="160">
        <v>144.88456039266811</v>
      </c>
      <c r="E494" s="160">
        <v>6.1832510896451147</v>
      </c>
      <c r="F494" s="160">
        <v>39.326827855519277</v>
      </c>
      <c r="G494" s="160">
        <v>0.5141186712540009</v>
      </c>
      <c r="H494" s="160">
        <v>1.747729256357371</v>
      </c>
      <c r="I494" s="160">
        <v>1.2371075554226863E-4</v>
      </c>
      <c r="J494" s="160">
        <v>186.47335988655428</v>
      </c>
      <c r="K494" t="s">
        <v>38</v>
      </c>
      <c r="L494" t="s">
        <v>71</v>
      </c>
      <c r="M494" t="s">
        <v>83</v>
      </c>
      <c r="O494" s="183">
        <f t="shared" si="25"/>
        <v>140</v>
      </c>
      <c r="P494" s="183">
        <f t="shared" si="25"/>
        <v>10</v>
      </c>
      <c r="Q494" s="183">
        <f t="shared" si="25"/>
        <v>40</v>
      </c>
      <c r="R494" s="183" t="str">
        <f t="shared" si="24"/>
        <v>*</v>
      </c>
      <c r="S494" s="183" t="str">
        <f t="shared" si="24"/>
        <v>*</v>
      </c>
      <c r="T494" s="183" t="str">
        <f t="shared" si="24"/>
        <v>*</v>
      </c>
      <c r="U494" s="183">
        <f t="shared" si="24"/>
        <v>190</v>
      </c>
    </row>
    <row r="495" spans="1:21">
      <c r="A495" s="183" t="str">
        <f t="shared" si="23"/>
        <v>陸側ケース⑩奈半利町</v>
      </c>
      <c r="B495" t="s">
        <v>16</v>
      </c>
      <c r="C495">
        <v>3542</v>
      </c>
      <c r="D495" s="160">
        <v>298.03585310289446</v>
      </c>
      <c r="E495" s="160">
        <v>65.941857952596891</v>
      </c>
      <c r="F495" s="160">
        <v>0.8669832807061213</v>
      </c>
      <c r="G495" s="160">
        <v>1.3478288410496138</v>
      </c>
      <c r="H495" s="160">
        <v>4.1294321779030927</v>
      </c>
      <c r="I495" s="160">
        <v>3.4648214037456788E-4</v>
      </c>
      <c r="J495" s="160">
        <v>304.38044388469365</v>
      </c>
      <c r="K495" t="s">
        <v>38</v>
      </c>
      <c r="L495" t="s">
        <v>71</v>
      </c>
      <c r="M495" t="s">
        <v>83</v>
      </c>
      <c r="O495" s="183">
        <f t="shared" si="25"/>
        <v>300</v>
      </c>
      <c r="P495" s="183">
        <f t="shared" si="25"/>
        <v>70</v>
      </c>
      <c r="Q495" s="183" t="str">
        <f t="shared" si="25"/>
        <v>*</v>
      </c>
      <c r="R495" s="183" t="str">
        <f t="shared" si="24"/>
        <v>*</v>
      </c>
      <c r="S495" s="183" t="str">
        <f t="shared" si="24"/>
        <v>*</v>
      </c>
      <c r="T495" s="183" t="str">
        <f t="shared" si="24"/>
        <v>*</v>
      </c>
      <c r="U495" s="183">
        <f t="shared" si="24"/>
        <v>300</v>
      </c>
    </row>
    <row r="496" spans="1:21">
      <c r="A496" s="183" t="str">
        <f t="shared" si="23"/>
        <v>陸側ケース⑩田野町</v>
      </c>
      <c r="B496" t="s">
        <v>17</v>
      </c>
      <c r="C496">
        <v>2932</v>
      </c>
      <c r="D496" s="160">
        <v>353.33361956466473</v>
      </c>
      <c r="E496" s="160">
        <v>60.12553414254878</v>
      </c>
      <c r="F496" s="160">
        <v>0.25789827832110601</v>
      </c>
      <c r="G496" s="160">
        <v>0.57492905919981507</v>
      </c>
      <c r="H496" s="160">
        <v>5.0519489436610989</v>
      </c>
      <c r="I496" s="160">
        <v>1.0095595013663819E-3</v>
      </c>
      <c r="J496" s="160">
        <v>359.21940540534808</v>
      </c>
      <c r="K496" t="s">
        <v>38</v>
      </c>
      <c r="L496" t="s">
        <v>71</v>
      </c>
      <c r="M496" t="s">
        <v>83</v>
      </c>
      <c r="O496" s="183">
        <f t="shared" si="25"/>
        <v>350</v>
      </c>
      <c r="P496" s="183">
        <f t="shared" si="25"/>
        <v>60</v>
      </c>
      <c r="Q496" s="183" t="str">
        <f t="shared" si="25"/>
        <v>*</v>
      </c>
      <c r="R496" s="183" t="str">
        <f t="shared" si="24"/>
        <v>*</v>
      </c>
      <c r="S496" s="183">
        <f t="shared" si="24"/>
        <v>10</v>
      </c>
      <c r="T496" s="183" t="str">
        <f t="shared" si="24"/>
        <v>*</v>
      </c>
      <c r="U496" s="183">
        <f t="shared" si="24"/>
        <v>360</v>
      </c>
    </row>
    <row r="497" spans="1:21">
      <c r="A497" s="183" t="str">
        <f t="shared" si="23"/>
        <v>陸側ケース⑩安田町</v>
      </c>
      <c r="B497" t="s">
        <v>18</v>
      </c>
      <c r="C497">
        <v>2970</v>
      </c>
      <c r="D497" s="160">
        <v>290.68536301976945</v>
      </c>
      <c r="E497" s="160">
        <v>37.093106180295734</v>
      </c>
      <c r="F497" s="160">
        <v>24.005970419449504</v>
      </c>
      <c r="G497" s="160">
        <v>2.7643997870755452</v>
      </c>
      <c r="H497" s="160">
        <v>1.2040198158731212</v>
      </c>
      <c r="I497" s="160">
        <v>2.5030271796379355E-4</v>
      </c>
      <c r="J497" s="160">
        <v>318.66000334488558</v>
      </c>
      <c r="K497" t="s">
        <v>38</v>
      </c>
      <c r="L497" t="s">
        <v>71</v>
      </c>
      <c r="M497" t="s">
        <v>83</v>
      </c>
      <c r="O497" s="183">
        <f t="shared" si="25"/>
        <v>290</v>
      </c>
      <c r="P497" s="183">
        <f t="shared" si="25"/>
        <v>40</v>
      </c>
      <c r="Q497" s="183">
        <f t="shared" si="25"/>
        <v>20</v>
      </c>
      <c r="R497" s="183" t="str">
        <f t="shared" si="24"/>
        <v>*</v>
      </c>
      <c r="S497" s="183" t="str">
        <f t="shared" si="24"/>
        <v>*</v>
      </c>
      <c r="T497" s="183" t="str">
        <f t="shared" si="24"/>
        <v>*</v>
      </c>
      <c r="U497" s="183">
        <f t="shared" si="24"/>
        <v>320</v>
      </c>
    </row>
    <row r="498" spans="1:21">
      <c r="A498" s="183" t="str">
        <f t="shared" si="23"/>
        <v>陸側ケース⑩北川村</v>
      </c>
      <c r="B498" t="s">
        <v>19</v>
      </c>
      <c r="C498">
        <v>1367</v>
      </c>
      <c r="D498" s="160">
        <v>128.3444112336106</v>
      </c>
      <c r="E498" s="160">
        <v>10.700721300889727</v>
      </c>
      <c r="F498" s="160">
        <v>0</v>
      </c>
      <c r="G498" s="160">
        <v>1.1271585314749208</v>
      </c>
      <c r="H498" s="160">
        <v>0.18059184656300611</v>
      </c>
      <c r="I498" s="160">
        <v>3.2766243455573759E-5</v>
      </c>
      <c r="J498" s="160">
        <v>129.65219437789199</v>
      </c>
      <c r="K498" t="s">
        <v>38</v>
      </c>
      <c r="L498" t="s">
        <v>71</v>
      </c>
      <c r="M498" t="s">
        <v>83</v>
      </c>
      <c r="O498" s="183">
        <f t="shared" si="25"/>
        <v>130</v>
      </c>
      <c r="P498" s="183">
        <f t="shared" si="25"/>
        <v>10</v>
      </c>
      <c r="Q498" s="183">
        <f t="shared" si="25"/>
        <v>0</v>
      </c>
      <c r="R498" s="183" t="str">
        <f t="shared" si="24"/>
        <v>*</v>
      </c>
      <c r="S498" s="183" t="str">
        <f t="shared" si="24"/>
        <v>*</v>
      </c>
      <c r="T498" s="183" t="str">
        <f t="shared" si="24"/>
        <v>*</v>
      </c>
      <c r="U498" s="183">
        <f t="shared" si="24"/>
        <v>130</v>
      </c>
    </row>
    <row r="499" spans="1:21">
      <c r="A499" s="183" t="str">
        <f t="shared" si="23"/>
        <v>陸側ケース⑩馬路村</v>
      </c>
      <c r="B499" t="s">
        <v>20</v>
      </c>
      <c r="C499">
        <v>1013</v>
      </c>
      <c r="D499" s="160">
        <v>61.259345272470554</v>
      </c>
      <c r="E499" s="160">
        <v>4.0637698081902673</v>
      </c>
      <c r="F499" s="160">
        <v>0</v>
      </c>
      <c r="G499" s="160">
        <v>0.7942007498028214</v>
      </c>
      <c r="H499" s="160">
        <v>0.50064786163203534</v>
      </c>
      <c r="I499" s="160">
        <v>4.5957443183630738E-5</v>
      </c>
      <c r="J499" s="160">
        <v>62.55423984134859</v>
      </c>
      <c r="K499" t="s">
        <v>38</v>
      </c>
      <c r="L499" t="s">
        <v>71</v>
      </c>
      <c r="M499" t="s">
        <v>83</v>
      </c>
      <c r="O499" s="183">
        <f t="shared" si="25"/>
        <v>60</v>
      </c>
      <c r="P499" s="183" t="str">
        <f t="shared" si="25"/>
        <v>*</v>
      </c>
      <c r="Q499" s="183">
        <f t="shared" si="25"/>
        <v>0</v>
      </c>
      <c r="R499" s="183" t="str">
        <f t="shared" si="24"/>
        <v>*</v>
      </c>
      <c r="S499" s="183" t="str">
        <f t="shared" si="24"/>
        <v>*</v>
      </c>
      <c r="T499" s="183" t="str">
        <f t="shared" si="24"/>
        <v>*</v>
      </c>
      <c r="U499" s="183">
        <f t="shared" si="24"/>
        <v>60</v>
      </c>
    </row>
    <row r="500" spans="1:21">
      <c r="A500" s="183" t="str">
        <f t="shared" si="23"/>
        <v>陸側ケース⑩芸西村</v>
      </c>
      <c r="B500" t="s">
        <v>21</v>
      </c>
      <c r="C500">
        <v>4048</v>
      </c>
      <c r="D500" s="160">
        <v>182.35876892512317</v>
      </c>
      <c r="E500" s="160">
        <v>42.748089637021906</v>
      </c>
      <c r="F500" s="160">
        <v>15.065486743614963</v>
      </c>
      <c r="G500" s="160">
        <v>0.494991260469753</v>
      </c>
      <c r="H500" s="160">
        <v>0.80685461060042307</v>
      </c>
      <c r="I500" s="160">
        <v>3.8460589833748984E-4</v>
      </c>
      <c r="J500" s="160">
        <v>198.72648614570667</v>
      </c>
      <c r="K500" t="s">
        <v>38</v>
      </c>
      <c r="L500" t="s">
        <v>71</v>
      </c>
      <c r="M500" t="s">
        <v>83</v>
      </c>
      <c r="O500" s="183">
        <f t="shared" si="25"/>
        <v>180</v>
      </c>
      <c r="P500" s="183">
        <f t="shared" si="25"/>
        <v>40</v>
      </c>
      <c r="Q500" s="183">
        <f t="shared" si="25"/>
        <v>20</v>
      </c>
      <c r="R500" s="183" t="str">
        <f t="shared" si="24"/>
        <v>*</v>
      </c>
      <c r="S500" s="183" t="str">
        <f t="shared" si="24"/>
        <v>*</v>
      </c>
      <c r="T500" s="183" t="str">
        <f t="shared" si="24"/>
        <v>*</v>
      </c>
      <c r="U500" s="183">
        <f t="shared" si="24"/>
        <v>200</v>
      </c>
    </row>
    <row r="501" spans="1:21">
      <c r="A501" s="183" t="str">
        <f t="shared" si="23"/>
        <v>陸側ケース⑩本山町</v>
      </c>
      <c r="B501" t="s">
        <v>22</v>
      </c>
      <c r="C501">
        <v>4103</v>
      </c>
      <c r="D501" s="160">
        <v>275.84540894471411</v>
      </c>
      <c r="E501" s="160">
        <v>5.1017296190526835</v>
      </c>
      <c r="F501" s="160">
        <v>0</v>
      </c>
      <c r="G501" s="160">
        <v>1.4425758236275588</v>
      </c>
      <c r="H501" s="160">
        <v>0.45588462669245833</v>
      </c>
      <c r="I501" s="160">
        <v>2.1320499066485355E-4</v>
      </c>
      <c r="J501" s="160">
        <v>277.7440826000248</v>
      </c>
      <c r="K501" t="s">
        <v>38</v>
      </c>
      <c r="L501" t="s">
        <v>71</v>
      </c>
      <c r="M501" t="s">
        <v>83</v>
      </c>
      <c r="O501" s="183">
        <f t="shared" si="25"/>
        <v>280</v>
      </c>
      <c r="P501" s="183">
        <f t="shared" si="25"/>
        <v>10</v>
      </c>
      <c r="Q501" s="183">
        <f t="shared" si="25"/>
        <v>0</v>
      </c>
      <c r="R501" s="183" t="str">
        <f t="shared" si="24"/>
        <v>*</v>
      </c>
      <c r="S501" s="183" t="str">
        <f t="shared" si="24"/>
        <v>*</v>
      </c>
      <c r="T501" s="183" t="str">
        <f t="shared" si="24"/>
        <v>*</v>
      </c>
      <c r="U501" s="183">
        <f t="shared" si="24"/>
        <v>280</v>
      </c>
    </row>
    <row r="502" spans="1:21">
      <c r="A502" s="183" t="str">
        <f t="shared" si="23"/>
        <v>陸側ケース⑩大豊町</v>
      </c>
      <c r="B502" t="s">
        <v>23</v>
      </c>
      <c r="C502">
        <v>4719</v>
      </c>
      <c r="D502" s="160">
        <v>731.34796851745341</v>
      </c>
      <c r="E502" s="160">
        <v>16.130473125359966</v>
      </c>
      <c r="F502" s="160">
        <v>0</v>
      </c>
      <c r="G502" s="160">
        <v>7.6642146672970499</v>
      </c>
      <c r="H502" s="160">
        <v>0.39068665877037195</v>
      </c>
      <c r="I502" s="160">
        <v>1.5366377715831661E-4</v>
      </c>
      <c r="J502" s="160">
        <v>739.40302350729803</v>
      </c>
      <c r="K502" t="s">
        <v>38</v>
      </c>
      <c r="L502" t="s">
        <v>71</v>
      </c>
      <c r="M502" t="s">
        <v>83</v>
      </c>
      <c r="O502" s="183">
        <f t="shared" si="25"/>
        <v>730</v>
      </c>
      <c r="P502" s="183">
        <f t="shared" si="25"/>
        <v>20</v>
      </c>
      <c r="Q502" s="183">
        <f t="shared" si="25"/>
        <v>0</v>
      </c>
      <c r="R502" s="183">
        <f t="shared" si="24"/>
        <v>10</v>
      </c>
      <c r="S502" s="183" t="str">
        <f t="shared" si="24"/>
        <v>*</v>
      </c>
      <c r="T502" s="183" t="str">
        <f t="shared" si="24"/>
        <v>*</v>
      </c>
      <c r="U502" s="183">
        <f t="shared" si="24"/>
        <v>740</v>
      </c>
    </row>
    <row r="503" spans="1:21">
      <c r="A503" s="183" t="str">
        <f t="shared" si="23"/>
        <v>陸側ケース⑩土佐町</v>
      </c>
      <c r="B503" t="s">
        <v>24</v>
      </c>
      <c r="C503">
        <v>4358</v>
      </c>
      <c r="D503" s="160">
        <v>277.36650583493503</v>
      </c>
      <c r="E503" s="160">
        <v>4.1525566174717836</v>
      </c>
      <c r="F503" s="160">
        <v>0</v>
      </c>
      <c r="G503" s="160">
        <v>1.3164762558880434</v>
      </c>
      <c r="H503" s="160">
        <v>0.2533242894058057</v>
      </c>
      <c r="I503" s="160">
        <v>1.5979425914188679E-4</v>
      </c>
      <c r="J503" s="160">
        <v>278.93646617448803</v>
      </c>
      <c r="K503" t="s">
        <v>38</v>
      </c>
      <c r="L503" t="s">
        <v>71</v>
      </c>
      <c r="M503" t="s">
        <v>83</v>
      </c>
      <c r="O503" s="183">
        <f t="shared" si="25"/>
        <v>280</v>
      </c>
      <c r="P503" s="183" t="str">
        <f t="shared" si="25"/>
        <v>*</v>
      </c>
      <c r="Q503" s="183">
        <f t="shared" si="25"/>
        <v>0</v>
      </c>
      <c r="R503" s="183" t="str">
        <f t="shared" si="24"/>
        <v>*</v>
      </c>
      <c r="S503" s="183" t="str">
        <f t="shared" si="24"/>
        <v>*</v>
      </c>
      <c r="T503" s="183" t="str">
        <f t="shared" si="24"/>
        <v>*</v>
      </c>
      <c r="U503" s="183">
        <f t="shared" si="24"/>
        <v>280</v>
      </c>
    </row>
    <row r="504" spans="1:21">
      <c r="A504" s="183" t="str">
        <f t="shared" si="23"/>
        <v>陸側ケース⑩大川村</v>
      </c>
      <c r="B504" t="s">
        <v>25</v>
      </c>
      <c r="C504">
        <v>411</v>
      </c>
      <c r="D504" s="160">
        <v>30.305532152798548</v>
      </c>
      <c r="E504" s="160">
        <v>0.46048491588324714</v>
      </c>
      <c r="F504" s="160">
        <v>0</v>
      </c>
      <c r="G504" s="160">
        <v>0.33492221460443927</v>
      </c>
      <c r="H504" s="160">
        <v>2.8119287051460502E-2</v>
      </c>
      <c r="I504" s="160">
        <v>3.9941739269998863E-6</v>
      </c>
      <c r="J504" s="160">
        <v>30.668577648628375</v>
      </c>
      <c r="K504" t="s">
        <v>38</v>
      </c>
      <c r="L504" t="s">
        <v>71</v>
      </c>
      <c r="M504" t="s">
        <v>83</v>
      </c>
      <c r="O504" s="183">
        <f t="shared" si="25"/>
        <v>30</v>
      </c>
      <c r="P504" s="183" t="str">
        <f t="shared" si="25"/>
        <v>*</v>
      </c>
      <c r="Q504" s="183">
        <f t="shared" si="25"/>
        <v>0</v>
      </c>
      <c r="R504" s="183" t="str">
        <f t="shared" si="24"/>
        <v>*</v>
      </c>
      <c r="S504" s="183" t="str">
        <f t="shared" si="24"/>
        <v>*</v>
      </c>
      <c r="T504" s="183" t="str">
        <f t="shared" si="24"/>
        <v>*</v>
      </c>
      <c r="U504" s="183">
        <f t="shared" si="24"/>
        <v>30</v>
      </c>
    </row>
    <row r="505" spans="1:21">
      <c r="A505" s="183" t="str">
        <f t="shared" si="23"/>
        <v>陸側ケース⑩いの町</v>
      </c>
      <c r="B505" t="s">
        <v>26</v>
      </c>
      <c r="C505">
        <v>25062</v>
      </c>
      <c r="D505" s="160">
        <v>1050.9131508697012</v>
      </c>
      <c r="E505" s="160">
        <v>67.038231641580737</v>
      </c>
      <c r="F505" s="160">
        <v>0</v>
      </c>
      <c r="G505" s="160">
        <v>9.5842141420270828</v>
      </c>
      <c r="H505" s="160">
        <v>2.7891065077447177</v>
      </c>
      <c r="I505" s="160">
        <v>9.5857976163803062E-4</v>
      </c>
      <c r="J505" s="160">
        <v>1063.2874300992346</v>
      </c>
      <c r="K505" t="s">
        <v>38</v>
      </c>
      <c r="L505" t="s">
        <v>71</v>
      </c>
      <c r="M505" t="s">
        <v>83</v>
      </c>
      <c r="O505" s="183">
        <f t="shared" si="25"/>
        <v>1100</v>
      </c>
      <c r="P505" s="183">
        <f t="shared" si="25"/>
        <v>70</v>
      </c>
      <c r="Q505" s="183">
        <f t="shared" si="25"/>
        <v>0</v>
      </c>
      <c r="R505" s="183">
        <f t="shared" si="24"/>
        <v>10</v>
      </c>
      <c r="S505" s="183" t="str">
        <f t="shared" si="24"/>
        <v>*</v>
      </c>
      <c r="T505" s="183" t="str">
        <f t="shared" si="24"/>
        <v>*</v>
      </c>
      <c r="U505" s="183">
        <f t="shared" si="24"/>
        <v>1100</v>
      </c>
    </row>
    <row r="506" spans="1:21">
      <c r="A506" s="183" t="str">
        <f t="shared" si="23"/>
        <v>陸側ケース⑩仁淀川町</v>
      </c>
      <c r="B506" t="s">
        <v>27</v>
      </c>
      <c r="C506">
        <v>6500</v>
      </c>
      <c r="D506" s="160">
        <v>472.07529560628308</v>
      </c>
      <c r="E506" s="160">
        <v>5.9208737934467717</v>
      </c>
      <c r="F506" s="160">
        <v>0</v>
      </c>
      <c r="G506" s="160">
        <v>2.3575735740966497</v>
      </c>
      <c r="H506" s="160">
        <v>0.18868803638199044</v>
      </c>
      <c r="I506" s="160">
        <v>1.7776952742545684E-4</v>
      </c>
      <c r="J506" s="160">
        <v>474.62173498628914</v>
      </c>
      <c r="K506" t="s">
        <v>38</v>
      </c>
      <c r="L506" t="s">
        <v>71</v>
      </c>
      <c r="M506" t="s">
        <v>83</v>
      </c>
      <c r="O506" s="183">
        <f t="shared" si="25"/>
        <v>470</v>
      </c>
      <c r="P506" s="183">
        <f t="shared" si="25"/>
        <v>10</v>
      </c>
      <c r="Q506" s="183">
        <f t="shared" si="25"/>
        <v>0</v>
      </c>
      <c r="R506" s="183" t="str">
        <f t="shared" si="24"/>
        <v>*</v>
      </c>
      <c r="S506" s="183" t="str">
        <f t="shared" si="24"/>
        <v>*</v>
      </c>
      <c r="T506" s="183" t="str">
        <f t="shared" si="24"/>
        <v>*</v>
      </c>
      <c r="U506" s="183">
        <f t="shared" si="24"/>
        <v>470</v>
      </c>
    </row>
    <row r="507" spans="1:21">
      <c r="A507" s="183" t="str">
        <f t="shared" si="23"/>
        <v>陸側ケース⑩中土佐町</v>
      </c>
      <c r="B507" t="s">
        <v>28</v>
      </c>
      <c r="C507">
        <v>7584</v>
      </c>
      <c r="D507" s="160">
        <v>719.22367418535669</v>
      </c>
      <c r="E507" s="160">
        <v>54.074353952607638</v>
      </c>
      <c r="F507" s="160">
        <v>82.189072096468863</v>
      </c>
      <c r="G507" s="160">
        <v>4.8045468645375147</v>
      </c>
      <c r="H507" s="160">
        <v>4.8655016073298851</v>
      </c>
      <c r="I507" s="160">
        <v>3.7276052015146045E-4</v>
      </c>
      <c r="J507" s="160">
        <v>811.08316751421307</v>
      </c>
      <c r="K507" t="s">
        <v>38</v>
      </c>
      <c r="L507" t="s">
        <v>71</v>
      </c>
      <c r="M507" t="s">
        <v>83</v>
      </c>
      <c r="O507" s="183">
        <f t="shared" si="25"/>
        <v>720</v>
      </c>
      <c r="P507" s="183">
        <f t="shared" si="25"/>
        <v>50</v>
      </c>
      <c r="Q507" s="183">
        <f t="shared" si="25"/>
        <v>80</v>
      </c>
      <c r="R507" s="183" t="str">
        <f t="shared" si="24"/>
        <v>*</v>
      </c>
      <c r="S507" s="183" t="str">
        <f t="shared" si="24"/>
        <v>*</v>
      </c>
      <c r="T507" s="183" t="str">
        <f t="shared" si="24"/>
        <v>*</v>
      </c>
      <c r="U507" s="183">
        <f t="shared" si="24"/>
        <v>810</v>
      </c>
    </row>
    <row r="508" spans="1:21">
      <c r="A508" s="183" t="str">
        <f t="shared" si="23"/>
        <v>陸側ケース⑩佐川町</v>
      </c>
      <c r="B508" t="s">
        <v>29</v>
      </c>
      <c r="C508">
        <v>13951</v>
      </c>
      <c r="D508" s="160">
        <v>760.32241872334009</v>
      </c>
      <c r="E508" s="160">
        <v>45.223068256054695</v>
      </c>
      <c r="F508" s="160">
        <v>0</v>
      </c>
      <c r="G508" s="160">
        <v>2.1508162799421289</v>
      </c>
      <c r="H508" s="160">
        <v>0.97636238946736964</v>
      </c>
      <c r="I508" s="160">
        <v>1.0214341912480075E-3</v>
      </c>
      <c r="J508" s="160">
        <v>763.45061882694074</v>
      </c>
      <c r="K508" t="s">
        <v>38</v>
      </c>
      <c r="L508" t="s">
        <v>71</v>
      </c>
      <c r="M508" t="s">
        <v>83</v>
      </c>
      <c r="O508" s="183">
        <f t="shared" si="25"/>
        <v>760</v>
      </c>
      <c r="P508" s="183">
        <f t="shared" si="25"/>
        <v>50</v>
      </c>
      <c r="Q508" s="183">
        <f t="shared" si="25"/>
        <v>0</v>
      </c>
      <c r="R508" s="183" t="str">
        <f t="shared" si="24"/>
        <v>*</v>
      </c>
      <c r="S508" s="183" t="str">
        <f t="shared" si="24"/>
        <v>*</v>
      </c>
      <c r="T508" s="183" t="str">
        <f t="shared" si="24"/>
        <v>*</v>
      </c>
      <c r="U508" s="183">
        <f t="shared" si="24"/>
        <v>760</v>
      </c>
    </row>
    <row r="509" spans="1:21">
      <c r="A509" s="183" t="str">
        <f t="shared" si="23"/>
        <v>陸側ケース⑩越知町</v>
      </c>
      <c r="B509" t="s">
        <v>30</v>
      </c>
      <c r="C509">
        <v>6374</v>
      </c>
      <c r="D509" s="160">
        <v>380.48806374979029</v>
      </c>
      <c r="E509" s="160">
        <v>14.266428189309392</v>
      </c>
      <c r="F509" s="160">
        <v>0</v>
      </c>
      <c r="G509" s="160">
        <v>1.2749988068408953</v>
      </c>
      <c r="H509" s="160">
        <v>5.5608990194566879</v>
      </c>
      <c r="I509" s="160">
        <v>2.9035811864110627E-4</v>
      </c>
      <c r="J509" s="160">
        <v>387.32425193420653</v>
      </c>
      <c r="K509" t="s">
        <v>38</v>
      </c>
      <c r="L509" t="s">
        <v>71</v>
      </c>
      <c r="M509" t="s">
        <v>83</v>
      </c>
      <c r="O509" s="183">
        <f t="shared" si="25"/>
        <v>380</v>
      </c>
      <c r="P509" s="183">
        <f t="shared" si="25"/>
        <v>10</v>
      </c>
      <c r="Q509" s="183">
        <f t="shared" si="25"/>
        <v>0</v>
      </c>
      <c r="R509" s="183" t="str">
        <f t="shared" si="24"/>
        <v>*</v>
      </c>
      <c r="S509" s="183">
        <f t="shared" si="24"/>
        <v>10</v>
      </c>
      <c r="T509" s="183" t="str">
        <f t="shared" si="24"/>
        <v>*</v>
      </c>
      <c r="U509" s="183">
        <f t="shared" si="24"/>
        <v>390</v>
      </c>
    </row>
    <row r="510" spans="1:21">
      <c r="A510" s="183" t="str">
        <f t="shared" si="23"/>
        <v>陸側ケース⑩檮原町</v>
      </c>
      <c r="B510" t="s">
        <v>31</v>
      </c>
      <c r="C510">
        <v>3984</v>
      </c>
      <c r="D510" s="160">
        <v>285.26376536710603</v>
      </c>
      <c r="E510" s="160">
        <v>5.0460394443044621</v>
      </c>
      <c r="F510" s="160">
        <v>0</v>
      </c>
      <c r="G510" s="160">
        <v>1.8599858504035081</v>
      </c>
      <c r="H510" s="160">
        <v>0.19091646299014542</v>
      </c>
      <c r="I510" s="160">
        <v>1.3511593358575167E-4</v>
      </c>
      <c r="J510" s="160">
        <v>287.3148027964333</v>
      </c>
      <c r="K510" t="s">
        <v>38</v>
      </c>
      <c r="L510" t="s">
        <v>71</v>
      </c>
      <c r="M510" t="s">
        <v>83</v>
      </c>
      <c r="O510" s="183">
        <f t="shared" si="25"/>
        <v>290</v>
      </c>
      <c r="P510" s="183">
        <f t="shared" si="25"/>
        <v>10</v>
      </c>
      <c r="Q510" s="183">
        <f t="shared" si="25"/>
        <v>0</v>
      </c>
      <c r="R510" s="183" t="str">
        <f t="shared" si="24"/>
        <v>*</v>
      </c>
      <c r="S510" s="183" t="str">
        <f t="shared" si="24"/>
        <v>*</v>
      </c>
      <c r="T510" s="183" t="str">
        <f t="shared" si="24"/>
        <v>*</v>
      </c>
      <c r="U510" s="183">
        <f t="shared" si="24"/>
        <v>290</v>
      </c>
    </row>
    <row r="511" spans="1:21">
      <c r="A511" s="183" t="str">
        <f t="shared" si="23"/>
        <v>陸側ケース⑩日高村</v>
      </c>
      <c r="B511" t="s">
        <v>32</v>
      </c>
      <c r="C511">
        <v>5447</v>
      </c>
      <c r="D511" s="160">
        <v>219.89004639681096</v>
      </c>
      <c r="E511" s="160">
        <v>8.4004681116456013</v>
      </c>
      <c r="F511" s="160">
        <v>0</v>
      </c>
      <c r="G511" s="160">
        <v>1.2688811481156128</v>
      </c>
      <c r="H511" s="160">
        <v>0.20678666758891642</v>
      </c>
      <c r="I511" s="160">
        <v>2.1949654013247503E-4</v>
      </c>
      <c r="J511" s="160">
        <v>221.36593370905561</v>
      </c>
      <c r="K511" t="s">
        <v>38</v>
      </c>
      <c r="L511" t="s">
        <v>71</v>
      </c>
      <c r="M511" t="s">
        <v>83</v>
      </c>
      <c r="O511" s="183">
        <f t="shared" si="25"/>
        <v>220</v>
      </c>
      <c r="P511" s="183">
        <f t="shared" si="25"/>
        <v>10</v>
      </c>
      <c r="Q511" s="183">
        <f t="shared" si="25"/>
        <v>0</v>
      </c>
      <c r="R511" s="183" t="str">
        <f t="shared" si="24"/>
        <v>*</v>
      </c>
      <c r="S511" s="183" t="str">
        <f t="shared" si="24"/>
        <v>*</v>
      </c>
      <c r="T511" s="183" t="str">
        <f t="shared" si="24"/>
        <v>*</v>
      </c>
      <c r="U511" s="183">
        <f t="shared" si="24"/>
        <v>220</v>
      </c>
    </row>
    <row r="512" spans="1:21">
      <c r="A512" s="183" t="str">
        <f t="shared" si="23"/>
        <v>陸側ケース⑩津野町</v>
      </c>
      <c r="B512" t="s">
        <v>33</v>
      </c>
      <c r="C512">
        <v>6407</v>
      </c>
      <c r="D512" s="160">
        <v>481.57113195657115</v>
      </c>
      <c r="E512" s="160">
        <v>16.48577196110741</v>
      </c>
      <c r="F512" s="160">
        <v>0</v>
      </c>
      <c r="G512" s="160">
        <v>4.0230122026939634</v>
      </c>
      <c r="H512" s="160">
        <v>0.56303662007645738</v>
      </c>
      <c r="I512" s="160">
        <v>2.8720330871891294E-4</v>
      </c>
      <c r="J512" s="160">
        <v>486.1574679826503</v>
      </c>
      <c r="K512" t="s">
        <v>38</v>
      </c>
      <c r="L512" t="s">
        <v>71</v>
      </c>
      <c r="M512" t="s">
        <v>83</v>
      </c>
      <c r="O512" s="183">
        <f t="shared" si="25"/>
        <v>480</v>
      </c>
      <c r="P512" s="183">
        <f t="shared" si="25"/>
        <v>20</v>
      </c>
      <c r="Q512" s="183">
        <f t="shared" si="25"/>
        <v>0</v>
      </c>
      <c r="R512" s="183" t="str">
        <f t="shared" si="24"/>
        <v>*</v>
      </c>
      <c r="S512" s="183" t="str">
        <f t="shared" si="24"/>
        <v>*</v>
      </c>
      <c r="T512" s="183" t="str">
        <f t="shared" si="24"/>
        <v>*</v>
      </c>
      <c r="U512" s="183">
        <f t="shared" si="24"/>
        <v>490</v>
      </c>
    </row>
    <row r="513" spans="1:21">
      <c r="A513" s="183" t="str">
        <f t="shared" si="23"/>
        <v>陸側ケース⑩四万十町</v>
      </c>
      <c r="B513" t="s">
        <v>34</v>
      </c>
      <c r="C513">
        <v>18733</v>
      </c>
      <c r="D513" s="160">
        <v>1703.5517650159859</v>
      </c>
      <c r="E513" s="160">
        <v>135.31477333759662</v>
      </c>
      <c r="F513" s="160">
        <v>21.414330151693449</v>
      </c>
      <c r="G513" s="160">
        <v>9.7158735116525996</v>
      </c>
      <c r="H513" s="160">
        <v>4.154812402727952</v>
      </c>
      <c r="I513" s="160">
        <v>7.3217196459062558E-4</v>
      </c>
      <c r="J513" s="160">
        <v>1738.8375132540243</v>
      </c>
      <c r="K513" t="s">
        <v>38</v>
      </c>
      <c r="L513" t="s">
        <v>71</v>
      </c>
      <c r="M513" t="s">
        <v>83</v>
      </c>
      <c r="O513" s="183">
        <f t="shared" si="25"/>
        <v>1700</v>
      </c>
      <c r="P513" s="183">
        <f t="shared" si="25"/>
        <v>140</v>
      </c>
      <c r="Q513" s="183">
        <f t="shared" si="25"/>
        <v>20</v>
      </c>
      <c r="R513" s="183">
        <f t="shared" si="24"/>
        <v>10</v>
      </c>
      <c r="S513" s="183" t="str">
        <f t="shared" si="24"/>
        <v>*</v>
      </c>
      <c r="T513" s="183" t="str">
        <f t="shared" si="24"/>
        <v>*</v>
      </c>
      <c r="U513" s="183">
        <f t="shared" si="24"/>
        <v>1700</v>
      </c>
    </row>
    <row r="514" spans="1:21">
      <c r="A514" s="183" t="str">
        <f t="shared" si="23"/>
        <v>陸側ケース⑩大月町</v>
      </c>
      <c r="B514" t="s">
        <v>35</v>
      </c>
      <c r="C514">
        <v>5783</v>
      </c>
      <c r="D514" s="160">
        <v>16.435296450886561</v>
      </c>
      <c r="E514" s="160">
        <v>4.1854207606976077</v>
      </c>
      <c r="F514" s="160">
        <v>26.621114026423662</v>
      </c>
      <c r="G514" s="160">
        <v>4.0959047352504392E-2</v>
      </c>
      <c r="H514" s="160">
        <v>1.6237911139272791E-3</v>
      </c>
      <c r="I514" s="160">
        <v>4.0573012818235683E-5</v>
      </c>
      <c r="J514" s="160">
        <v>43.099033888789471</v>
      </c>
      <c r="K514" t="s">
        <v>38</v>
      </c>
      <c r="L514" t="s">
        <v>71</v>
      </c>
      <c r="M514" t="s">
        <v>83</v>
      </c>
      <c r="O514" s="183">
        <f t="shared" si="25"/>
        <v>20</v>
      </c>
      <c r="P514" s="183" t="str">
        <f t="shared" si="25"/>
        <v>*</v>
      </c>
      <c r="Q514" s="183">
        <f t="shared" si="25"/>
        <v>30</v>
      </c>
      <c r="R514" s="183" t="str">
        <f t="shared" si="24"/>
        <v>*</v>
      </c>
      <c r="S514" s="183" t="str">
        <f t="shared" si="24"/>
        <v>*</v>
      </c>
      <c r="T514" s="183" t="str">
        <f t="shared" si="24"/>
        <v>*</v>
      </c>
      <c r="U514" s="183">
        <f t="shared" si="24"/>
        <v>40</v>
      </c>
    </row>
    <row r="515" spans="1:21">
      <c r="A515" s="183" t="str">
        <f t="shared" si="23"/>
        <v>陸側ケース⑩三原村</v>
      </c>
      <c r="B515" t="s">
        <v>36</v>
      </c>
      <c r="C515">
        <v>1681</v>
      </c>
      <c r="D515" s="160">
        <v>52.344876661421551</v>
      </c>
      <c r="E515" s="160">
        <v>2.8039331886686139</v>
      </c>
      <c r="F515" s="160">
        <v>0</v>
      </c>
      <c r="G515" s="160">
        <v>0.11008552188628315</v>
      </c>
      <c r="H515" s="160">
        <v>7.6116980961793451E-2</v>
      </c>
      <c r="I515" s="160">
        <v>3.8876991664018688E-5</v>
      </c>
      <c r="J515" s="160">
        <v>52.531118041261294</v>
      </c>
      <c r="K515" t="s">
        <v>38</v>
      </c>
      <c r="L515" t="s">
        <v>71</v>
      </c>
      <c r="M515" t="s">
        <v>83</v>
      </c>
      <c r="O515" s="183">
        <f t="shared" si="25"/>
        <v>50</v>
      </c>
      <c r="P515" s="183" t="str">
        <f t="shared" si="25"/>
        <v>*</v>
      </c>
      <c r="Q515" s="183">
        <f t="shared" si="25"/>
        <v>0</v>
      </c>
      <c r="R515" s="183" t="str">
        <f t="shared" si="24"/>
        <v>*</v>
      </c>
      <c r="S515" s="183" t="str">
        <f t="shared" si="24"/>
        <v>*</v>
      </c>
      <c r="T515" s="183" t="str">
        <f t="shared" si="24"/>
        <v>*</v>
      </c>
      <c r="U515" s="183">
        <f t="shared" si="24"/>
        <v>50</v>
      </c>
    </row>
    <row r="516" spans="1:21">
      <c r="A516" s="183" t="str">
        <f t="shared" ref="A516:A579" si="26">K516&amp;L516&amp;B516</f>
        <v>陸側ケース⑩黒潮町</v>
      </c>
      <c r="B516" t="s">
        <v>37</v>
      </c>
      <c r="C516">
        <v>12366</v>
      </c>
      <c r="D516" s="160">
        <v>996.02408423107477</v>
      </c>
      <c r="E516" s="160">
        <v>97.7117097690614</v>
      </c>
      <c r="F516" s="160">
        <v>102.54697609985294</v>
      </c>
      <c r="G516" s="160">
        <v>6.3530123940009373</v>
      </c>
      <c r="H516" s="160">
        <v>2.8912767736656315</v>
      </c>
      <c r="I516" s="160">
        <v>9.9545739910218201E-4</v>
      </c>
      <c r="J516" s="160">
        <v>1107.8163449559931</v>
      </c>
      <c r="K516" t="s">
        <v>38</v>
      </c>
      <c r="L516" t="s">
        <v>71</v>
      </c>
      <c r="M516" t="s">
        <v>83</v>
      </c>
      <c r="O516" s="183">
        <f t="shared" si="25"/>
        <v>1000</v>
      </c>
      <c r="P516" s="183">
        <f t="shared" si="25"/>
        <v>100</v>
      </c>
      <c r="Q516" s="183">
        <f t="shared" si="25"/>
        <v>100</v>
      </c>
      <c r="R516" s="183">
        <f t="shared" si="24"/>
        <v>10</v>
      </c>
      <c r="S516" s="183" t="str">
        <f t="shared" si="24"/>
        <v>*</v>
      </c>
      <c r="T516" s="183" t="str">
        <f t="shared" si="24"/>
        <v>*</v>
      </c>
      <c r="U516" s="183">
        <f t="shared" si="24"/>
        <v>1100</v>
      </c>
    </row>
    <row r="517" spans="1:21">
      <c r="A517" s="183" t="str">
        <f t="shared" si="26"/>
        <v>陸側ケース⑩合計</v>
      </c>
      <c r="B517" t="s">
        <v>84</v>
      </c>
      <c r="C517">
        <v>764456</v>
      </c>
      <c r="D517" s="160">
        <v>32865.540165271479</v>
      </c>
      <c r="E517" s="160">
        <v>4317.3787016725373</v>
      </c>
      <c r="F517" s="160">
        <v>2411.8970352375982</v>
      </c>
      <c r="G517" s="160">
        <v>140.45181602528487</v>
      </c>
      <c r="H517" s="160">
        <v>298.567022776697</v>
      </c>
      <c r="I517" s="160">
        <v>9.2232664152984506E-2</v>
      </c>
      <c r="J517" s="160">
        <v>35716.548271975204</v>
      </c>
      <c r="K517" t="s">
        <v>38</v>
      </c>
      <c r="L517" t="s">
        <v>71</v>
      </c>
      <c r="M517" t="s">
        <v>83</v>
      </c>
      <c r="O517" s="183">
        <f t="shared" si="25"/>
        <v>33000</v>
      </c>
      <c r="P517" s="183">
        <f t="shared" si="25"/>
        <v>4300</v>
      </c>
      <c r="Q517" s="183">
        <f t="shared" si="25"/>
        <v>2400</v>
      </c>
      <c r="R517" s="183">
        <f t="shared" si="24"/>
        <v>140</v>
      </c>
      <c r="S517" s="183">
        <f t="shared" si="24"/>
        <v>300</v>
      </c>
      <c r="T517" s="183" t="str">
        <f t="shared" si="24"/>
        <v>*</v>
      </c>
      <c r="U517" s="183">
        <f t="shared" si="24"/>
        <v>36000</v>
      </c>
    </row>
    <row r="518" spans="1:21">
      <c r="A518" s="183" t="str">
        <f t="shared" si="26"/>
        <v>陸側ケース⑩0</v>
      </c>
      <c r="B518">
        <v>0</v>
      </c>
      <c r="C518">
        <v>0</v>
      </c>
      <c r="D518" s="160">
        <v>0</v>
      </c>
      <c r="E518" s="160">
        <v>0</v>
      </c>
      <c r="F518" s="160">
        <v>0</v>
      </c>
      <c r="G518" s="160">
        <v>0</v>
      </c>
      <c r="H518" s="160">
        <v>0</v>
      </c>
      <c r="I518" s="160">
        <v>0</v>
      </c>
      <c r="J518" s="160">
        <v>0</v>
      </c>
      <c r="K518" t="s">
        <v>38</v>
      </c>
      <c r="L518" t="s">
        <v>71</v>
      </c>
      <c r="M518">
        <v>0</v>
      </c>
      <c r="O518" s="183">
        <f t="shared" si="25"/>
        <v>0</v>
      </c>
      <c r="P518" s="183">
        <f t="shared" si="25"/>
        <v>0</v>
      </c>
      <c r="Q518" s="183">
        <f t="shared" si="25"/>
        <v>0</v>
      </c>
      <c r="R518" s="183">
        <f t="shared" si="24"/>
        <v>0</v>
      </c>
      <c r="S518" s="183">
        <f t="shared" si="24"/>
        <v>0</v>
      </c>
      <c r="T518" s="183">
        <f t="shared" si="24"/>
        <v>0</v>
      </c>
      <c r="U518" s="183">
        <f t="shared" si="24"/>
        <v>0</v>
      </c>
    </row>
    <row r="519" spans="1:21">
      <c r="A519" s="183" t="str">
        <f t="shared" si="26"/>
        <v>陸側ケース⑩負傷者数</v>
      </c>
      <c r="B519" t="s">
        <v>114</v>
      </c>
      <c r="C519">
        <v>0</v>
      </c>
      <c r="D519" s="160">
        <v>0</v>
      </c>
      <c r="E519" s="160">
        <v>0</v>
      </c>
      <c r="F519" s="160">
        <v>0</v>
      </c>
      <c r="G519" s="160">
        <v>0</v>
      </c>
      <c r="H519" s="160">
        <v>0</v>
      </c>
      <c r="I519" s="160">
        <v>0</v>
      </c>
      <c r="J519" s="160">
        <v>0</v>
      </c>
      <c r="K519" t="s">
        <v>38</v>
      </c>
      <c r="L519" t="s">
        <v>71</v>
      </c>
      <c r="M519">
        <v>0</v>
      </c>
      <c r="O519" s="183">
        <f t="shared" si="25"/>
        <v>0</v>
      </c>
      <c r="P519" s="183">
        <f t="shared" si="25"/>
        <v>0</v>
      </c>
      <c r="Q519" s="183">
        <f t="shared" si="25"/>
        <v>0</v>
      </c>
      <c r="R519" s="183">
        <f t="shared" si="24"/>
        <v>0</v>
      </c>
      <c r="S519" s="183">
        <f t="shared" si="24"/>
        <v>0</v>
      </c>
      <c r="T519" s="183">
        <f t="shared" si="24"/>
        <v>0</v>
      </c>
      <c r="U519" s="183">
        <f t="shared" si="24"/>
        <v>0</v>
      </c>
    </row>
    <row r="520" spans="1:21">
      <c r="A520" s="183" t="str">
        <f t="shared" si="26"/>
        <v>陸側ケース⑩地震動：陸側ケース、津波ケース⑩、夏12時、早期避難率20%</v>
      </c>
      <c r="B520" t="s">
        <v>103</v>
      </c>
      <c r="C520">
        <v>0</v>
      </c>
      <c r="D520" s="160">
        <v>0</v>
      </c>
      <c r="E520" s="160">
        <v>0</v>
      </c>
      <c r="F520" s="160">
        <v>0</v>
      </c>
      <c r="G520" s="160">
        <v>0</v>
      </c>
      <c r="H520" s="160">
        <v>0</v>
      </c>
      <c r="I520" s="160">
        <v>0</v>
      </c>
      <c r="J520" s="160">
        <v>0</v>
      </c>
      <c r="K520" t="s">
        <v>38</v>
      </c>
      <c r="L520" t="s">
        <v>71</v>
      </c>
      <c r="M520">
        <v>0</v>
      </c>
      <c r="O520" s="183">
        <f t="shared" si="25"/>
        <v>0</v>
      </c>
      <c r="P520" s="183">
        <f t="shared" si="25"/>
        <v>0</v>
      </c>
      <c r="Q520" s="183">
        <f t="shared" si="25"/>
        <v>0</v>
      </c>
      <c r="R520" s="183">
        <f t="shared" si="24"/>
        <v>0</v>
      </c>
      <c r="S520" s="183">
        <f t="shared" si="24"/>
        <v>0</v>
      </c>
      <c r="T520" s="183">
        <f t="shared" si="24"/>
        <v>0</v>
      </c>
      <c r="U520" s="183">
        <f t="shared" si="24"/>
        <v>0</v>
      </c>
    </row>
    <row r="521" spans="1:21">
      <c r="A521" s="183" t="str">
        <f t="shared" si="26"/>
        <v>陸側ケース⑩市町村名</v>
      </c>
      <c r="B521" t="s">
        <v>86</v>
      </c>
      <c r="C521" t="s">
        <v>87</v>
      </c>
      <c r="D521" s="160" t="s">
        <v>88</v>
      </c>
      <c r="E521" s="160">
        <v>0</v>
      </c>
      <c r="F521" s="160" t="s">
        <v>89</v>
      </c>
      <c r="G521" s="160" t="s">
        <v>90</v>
      </c>
      <c r="H521" s="160" t="s">
        <v>91</v>
      </c>
      <c r="I521" s="160" t="s">
        <v>92</v>
      </c>
      <c r="J521" s="160" t="s">
        <v>84</v>
      </c>
      <c r="K521" t="s">
        <v>38</v>
      </c>
      <c r="L521" t="s">
        <v>71</v>
      </c>
      <c r="M521">
        <v>0</v>
      </c>
      <c r="O521" s="183" t="e">
        <f t="shared" si="25"/>
        <v>#VALUE!</v>
      </c>
      <c r="P521" s="183">
        <f t="shared" si="25"/>
        <v>0</v>
      </c>
      <c r="Q521" s="183" t="e">
        <f t="shared" si="25"/>
        <v>#VALUE!</v>
      </c>
      <c r="R521" s="183" t="e">
        <f t="shared" si="24"/>
        <v>#VALUE!</v>
      </c>
      <c r="S521" s="183" t="e">
        <f t="shared" si="24"/>
        <v>#VALUE!</v>
      </c>
      <c r="T521" s="183" t="e">
        <f t="shared" si="24"/>
        <v>#VALUE!</v>
      </c>
      <c r="U521" s="183" t="e">
        <f t="shared" si="24"/>
        <v>#VALUE!</v>
      </c>
    </row>
    <row r="522" spans="1:21">
      <c r="A522" s="183" t="str">
        <f t="shared" si="26"/>
        <v>陸側ケース⑩0</v>
      </c>
      <c r="B522">
        <v>0</v>
      </c>
      <c r="C522">
        <v>0</v>
      </c>
      <c r="D522" s="160">
        <v>0</v>
      </c>
      <c r="E522" s="160" t="s">
        <v>93</v>
      </c>
      <c r="F522" s="160">
        <v>0</v>
      </c>
      <c r="G522" s="160">
        <v>0</v>
      </c>
      <c r="H522" s="160">
        <v>0</v>
      </c>
      <c r="I522" s="160">
        <v>0</v>
      </c>
      <c r="J522" s="160">
        <v>0</v>
      </c>
      <c r="K522" t="s">
        <v>38</v>
      </c>
      <c r="L522" t="s">
        <v>71</v>
      </c>
      <c r="M522">
        <v>0</v>
      </c>
      <c r="O522" s="183">
        <f t="shared" si="25"/>
        <v>0</v>
      </c>
      <c r="P522" s="183" t="e">
        <f t="shared" si="25"/>
        <v>#VALUE!</v>
      </c>
      <c r="Q522" s="183">
        <f t="shared" si="25"/>
        <v>0</v>
      </c>
      <c r="R522" s="183">
        <f t="shared" si="24"/>
        <v>0</v>
      </c>
      <c r="S522" s="183">
        <f t="shared" si="24"/>
        <v>0</v>
      </c>
      <c r="T522" s="183">
        <f t="shared" si="24"/>
        <v>0</v>
      </c>
      <c r="U522" s="183">
        <f t="shared" si="24"/>
        <v>0</v>
      </c>
    </row>
    <row r="523" spans="1:21">
      <c r="A523" s="183" t="str">
        <f t="shared" si="26"/>
        <v>陸側ケース⑩0</v>
      </c>
      <c r="B523">
        <v>0</v>
      </c>
      <c r="C523">
        <v>0</v>
      </c>
      <c r="D523" s="160">
        <v>0</v>
      </c>
      <c r="E523" s="160">
        <v>0</v>
      </c>
      <c r="F523" s="160">
        <v>0</v>
      </c>
      <c r="G523" s="160">
        <v>0</v>
      </c>
      <c r="H523" s="160">
        <v>0</v>
      </c>
      <c r="I523" s="160">
        <v>0</v>
      </c>
      <c r="J523" s="160">
        <v>0</v>
      </c>
      <c r="K523" t="s">
        <v>38</v>
      </c>
      <c r="L523" t="s">
        <v>71</v>
      </c>
      <c r="M523">
        <v>0</v>
      </c>
      <c r="O523" s="183">
        <f t="shared" si="25"/>
        <v>0</v>
      </c>
      <c r="P523" s="183">
        <f t="shared" si="25"/>
        <v>0</v>
      </c>
      <c r="Q523" s="183">
        <f t="shared" si="25"/>
        <v>0</v>
      </c>
      <c r="R523" s="183">
        <f t="shared" si="24"/>
        <v>0</v>
      </c>
      <c r="S523" s="183">
        <f t="shared" si="24"/>
        <v>0</v>
      </c>
      <c r="T523" s="183">
        <f t="shared" si="24"/>
        <v>0</v>
      </c>
      <c r="U523" s="183">
        <f t="shared" si="24"/>
        <v>0</v>
      </c>
    </row>
    <row r="524" spans="1:21">
      <c r="A524" s="183" t="str">
        <f t="shared" si="26"/>
        <v>陸側ケース⑩0</v>
      </c>
      <c r="B524">
        <v>0</v>
      </c>
      <c r="C524">
        <v>0</v>
      </c>
      <c r="D524" s="160">
        <v>0</v>
      </c>
      <c r="E524" s="160">
        <v>0</v>
      </c>
      <c r="F524" s="160">
        <v>0</v>
      </c>
      <c r="G524" s="160">
        <v>0</v>
      </c>
      <c r="H524" s="160">
        <v>0</v>
      </c>
      <c r="I524" s="160">
        <v>0</v>
      </c>
      <c r="J524" s="160">
        <v>0</v>
      </c>
      <c r="K524" t="s">
        <v>38</v>
      </c>
      <c r="L524" t="s">
        <v>71</v>
      </c>
      <c r="M524">
        <v>0</v>
      </c>
      <c r="O524" s="183">
        <f t="shared" si="25"/>
        <v>0</v>
      </c>
      <c r="P524" s="183">
        <f t="shared" si="25"/>
        <v>0</v>
      </c>
      <c r="Q524" s="183">
        <f t="shared" si="25"/>
        <v>0</v>
      </c>
      <c r="R524" s="183">
        <f t="shared" si="24"/>
        <v>0</v>
      </c>
      <c r="S524" s="183">
        <f t="shared" si="24"/>
        <v>0</v>
      </c>
      <c r="T524" s="183">
        <f t="shared" si="24"/>
        <v>0</v>
      </c>
      <c r="U524" s="183">
        <f t="shared" si="24"/>
        <v>0</v>
      </c>
    </row>
    <row r="525" spans="1:21">
      <c r="A525" s="183" t="str">
        <f t="shared" si="26"/>
        <v>陸側ケース⑩高知市</v>
      </c>
      <c r="B525" t="s">
        <v>4</v>
      </c>
      <c r="C525">
        <v>353217</v>
      </c>
      <c r="D525" s="160">
        <v>12130.370827848465</v>
      </c>
      <c r="E525" s="160">
        <v>1576.0032199061507</v>
      </c>
      <c r="F525" s="160">
        <v>348.54128511158478</v>
      </c>
      <c r="G525" s="160">
        <v>36.445334310622158</v>
      </c>
      <c r="H525" s="160">
        <v>258.79066335870453</v>
      </c>
      <c r="I525" s="160">
        <v>41.035231986833331</v>
      </c>
      <c r="J525" s="160">
        <v>12815.183342616208</v>
      </c>
      <c r="K525" t="s">
        <v>38</v>
      </c>
      <c r="L525" t="s">
        <v>71</v>
      </c>
      <c r="M525" t="s">
        <v>94</v>
      </c>
      <c r="O525" s="183">
        <f t="shared" si="25"/>
        <v>12000</v>
      </c>
      <c r="P525" s="183">
        <f t="shared" si="25"/>
        <v>1600</v>
      </c>
      <c r="Q525" s="183">
        <f t="shared" si="25"/>
        <v>350</v>
      </c>
      <c r="R525" s="183">
        <f t="shared" si="24"/>
        <v>40</v>
      </c>
      <c r="S525" s="183">
        <f t="shared" si="24"/>
        <v>260</v>
      </c>
      <c r="T525" s="183">
        <f t="shared" si="24"/>
        <v>40</v>
      </c>
      <c r="U525" s="183">
        <f t="shared" si="24"/>
        <v>13000</v>
      </c>
    </row>
    <row r="526" spans="1:21">
      <c r="A526" s="183" t="str">
        <f t="shared" si="26"/>
        <v>陸側ケース⑩室戸市</v>
      </c>
      <c r="B526" t="s">
        <v>5</v>
      </c>
      <c r="C526">
        <v>14904</v>
      </c>
      <c r="D526" s="160">
        <v>389.79262754125926</v>
      </c>
      <c r="E526" s="160">
        <v>23.68317029004351</v>
      </c>
      <c r="F526" s="160">
        <v>217.86156184388574</v>
      </c>
      <c r="G526" s="160">
        <v>0.75342705006861133</v>
      </c>
      <c r="H526" s="160">
        <v>2.2667767021618532</v>
      </c>
      <c r="I526" s="160">
        <v>0.28376384894665696</v>
      </c>
      <c r="J526" s="160">
        <v>610.95815698632214</v>
      </c>
      <c r="K526" t="s">
        <v>38</v>
      </c>
      <c r="L526" t="s">
        <v>71</v>
      </c>
      <c r="M526" t="s">
        <v>94</v>
      </c>
      <c r="O526" s="183">
        <f t="shared" si="25"/>
        <v>390</v>
      </c>
      <c r="P526" s="183">
        <f t="shared" si="25"/>
        <v>20</v>
      </c>
      <c r="Q526" s="183">
        <f t="shared" si="25"/>
        <v>220</v>
      </c>
      <c r="R526" s="183" t="str">
        <f t="shared" si="24"/>
        <v>*</v>
      </c>
      <c r="S526" s="183" t="str">
        <f t="shared" si="24"/>
        <v>*</v>
      </c>
      <c r="T526" s="183" t="str">
        <f t="shared" si="24"/>
        <v>*</v>
      </c>
      <c r="U526" s="183">
        <f t="shared" si="24"/>
        <v>610</v>
      </c>
    </row>
    <row r="527" spans="1:21">
      <c r="A527" s="183" t="str">
        <f t="shared" si="26"/>
        <v>陸側ケース⑩安芸市</v>
      </c>
      <c r="B527" t="s">
        <v>6</v>
      </c>
      <c r="C527">
        <v>19587</v>
      </c>
      <c r="D527" s="160">
        <v>1222.1698013250546</v>
      </c>
      <c r="E527" s="160">
        <v>152.44786719520985</v>
      </c>
      <c r="F527" s="160">
        <v>39.445935689297606</v>
      </c>
      <c r="G527" s="160">
        <v>4.2778648031838342</v>
      </c>
      <c r="H527" s="160">
        <v>19.528266348140932</v>
      </c>
      <c r="I527" s="160">
        <v>0.69850704595799917</v>
      </c>
      <c r="J527" s="160">
        <v>1286.1203752116348</v>
      </c>
      <c r="K527" t="s">
        <v>38</v>
      </c>
      <c r="L527" t="s">
        <v>71</v>
      </c>
      <c r="M527" t="s">
        <v>94</v>
      </c>
      <c r="O527" s="183">
        <f t="shared" si="25"/>
        <v>1200</v>
      </c>
      <c r="P527" s="183">
        <f t="shared" si="25"/>
        <v>150</v>
      </c>
      <c r="Q527" s="183">
        <f t="shared" si="25"/>
        <v>40</v>
      </c>
      <c r="R527" s="183" t="str">
        <f t="shared" si="24"/>
        <v>*</v>
      </c>
      <c r="S527" s="183">
        <f t="shared" si="24"/>
        <v>20</v>
      </c>
      <c r="T527" s="183" t="str">
        <f t="shared" si="24"/>
        <v>*</v>
      </c>
      <c r="U527" s="183">
        <f t="shared" si="24"/>
        <v>1300</v>
      </c>
    </row>
    <row r="528" spans="1:21">
      <c r="A528" s="183" t="str">
        <f t="shared" si="26"/>
        <v>陸側ケース⑩南国市</v>
      </c>
      <c r="B528" t="s">
        <v>7</v>
      </c>
      <c r="C528">
        <v>52216</v>
      </c>
      <c r="D528" s="160">
        <v>3092.5354907858828</v>
      </c>
      <c r="E528" s="160">
        <v>204.6083610122009</v>
      </c>
      <c r="F528" s="160">
        <v>133.51201706098209</v>
      </c>
      <c r="G528" s="160">
        <v>2.3689450901131752</v>
      </c>
      <c r="H528" s="160">
        <v>17.886833402211479</v>
      </c>
      <c r="I528" s="160">
        <v>3.1826090519161849</v>
      </c>
      <c r="J528" s="160">
        <v>3249.4858953911057</v>
      </c>
      <c r="K528" t="s">
        <v>38</v>
      </c>
      <c r="L528" t="s">
        <v>71</v>
      </c>
      <c r="M528" t="s">
        <v>94</v>
      </c>
      <c r="O528" s="183">
        <f t="shared" si="25"/>
        <v>3100</v>
      </c>
      <c r="P528" s="183">
        <f t="shared" si="25"/>
        <v>200</v>
      </c>
      <c r="Q528" s="183">
        <f t="shared" si="25"/>
        <v>130</v>
      </c>
      <c r="R528" s="183" t="str">
        <f t="shared" si="24"/>
        <v>*</v>
      </c>
      <c r="S528" s="183">
        <f t="shared" si="24"/>
        <v>20</v>
      </c>
      <c r="T528" s="183" t="str">
        <f t="shared" si="24"/>
        <v>*</v>
      </c>
      <c r="U528" s="183">
        <f t="shared" si="24"/>
        <v>3200</v>
      </c>
    </row>
    <row r="529" spans="1:21">
      <c r="A529" s="183" t="str">
        <f t="shared" si="26"/>
        <v>陸側ケース⑩土佐市</v>
      </c>
      <c r="B529" t="s">
        <v>8</v>
      </c>
      <c r="C529">
        <v>26818</v>
      </c>
      <c r="D529" s="160">
        <v>686.28368130318574</v>
      </c>
      <c r="E529" s="160">
        <v>59.88471768325018</v>
      </c>
      <c r="F529" s="160">
        <v>118.41396530939961</v>
      </c>
      <c r="G529" s="160">
        <v>2.9638229750111007</v>
      </c>
      <c r="H529" s="160">
        <v>3.4932727105651065</v>
      </c>
      <c r="I529" s="160">
        <v>0.96905855183666334</v>
      </c>
      <c r="J529" s="160">
        <v>812.12380084999813</v>
      </c>
      <c r="K529" t="s">
        <v>38</v>
      </c>
      <c r="L529" t="s">
        <v>71</v>
      </c>
      <c r="M529" t="s">
        <v>94</v>
      </c>
      <c r="O529" s="183">
        <f t="shared" si="25"/>
        <v>690</v>
      </c>
      <c r="P529" s="183">
        <f t="shared" si="25"/>
        <v>60</v>
      </c>
      <c r="Q529" s="183">
        <f t="shared" si="25"/>
        <v>120</v>
      </c>
      <c r="R529" s="183" t="str">
        <f t="shared" si="24"/>
        <v>*</v>
      </c>
      <c r="S529" s="183" t="str">
        <f t="shared" si="24"/>
        <v>*</v>
      </c>
      <c r="T529" s="183" t="str">
        <f t="shared" si="24"/>
        <v>*</v>
      </c>
      <c r="U529" s="183">
        <f t="shared" si="24"/>
        <v>810</v>
      </c>
    </row>
    <row r="530" spans="1:21">
      <c r="A530" s="183" t="str">
        <f t="shared" si="26"/>
        <v>陸側ケース⑩須崎市</v>
      </c>
      <c r="B530" t="s">
        <v>9</v>
      </c>
      <c r="C530">
        <v>25623</v>
      </c>
      <c r="D530" s="160">
        <v>996.16359507771836</v>
      </c>
      <c r="E530" s="160">
        <v>42.811379590823677</v>
      </c>
      <c r="F530" s="160">
        <v>113.29093070542518</v>
      </c>
      <c r="G530" s="160">
        <v>2.6836613513940359</v>
      </c>
      <c r="H530" s="160">
        <v>6.3455043009926051</v>
      </c>
      <c r="I530" s="160">
        <v>0.508306502976268</v>
      </c>
      <c r="J530" s="160">
        <v>1118.9919979385063</v>
      </c>
      <c r="K530" t="s">
        <v>38</v>
      </c>
      <c r="L530" t="s">
        <v>71</v>
      </c>
      <c r="M530" t="s">
        <v>94</v>
      </c>
      <c r="O530" s="183">
        <f t="shared" si="25"/>
        <v>1000</v>
      </c>
      <c r="P530" s="183">
        <f t="shared" si="25"/>
        <v>40</v>
      </c>
      <c r="Q530" s="183">
        <f t="shared" si="25"/>
        <v>110</v>
      </c>
      <c r="R530" s="183" t="str">
        <f t="shared" si="24"/>
        <v>*</v>
      </c>
      <c r="S530" s="183">
        <f t="shared" si="24"/>
        <v>10</v>
      </c>
      <c r="T530" s="183" t="str">
        <f t="shared" si="24"/>
        <v>*</v>
      </c>
      <c r="U530" s="183">
        <f t="shared" si="24"/>
        <v>1100</v>
      </c>
    </row>
    <row r="531" spans="1:21">
      <c r="A531" s="183" t="str">
        <f t="shared" si="26"/>
        <v>陸側ケース⑩宿毛市</v>
      </c>
      <c r="B531" t="s">
        <v>10</v>
      </c>
      <c r="C531">
        <v>23137</v>
      </c>
      <c r="D531" s="160">
        <v>184.41248107765404</v>
      </c>
      <c r="E531" s="160">
        <v>18.9325317088005</v>
      </c>
      <c r="F531" s="160">
        <v>60.730995568603369</v>
      </c>
      <c r="G531" s="160">
        <v>0.36785864426895037</v>
      </c>
      <c r="H531" s="160">
        <v>2.1131199655874267</v>
      </c>
      <c r="I531" s="160">
        <v>0.20248550462417603</v>
      </c>
      <c r="J531" s="160">
        <v>247.82694076073795</v>
      </c>
      <c r="K531" t="s">
        <v>38</v>
      </c>
      <c r="L531" t="s">
        <v>71</v>
      </c>
      <c r="M531" t="s">
        <v>94</v>
      </c>
      <c r="O531" s="183">
        <f t="shared" si="25"/>
        <v>180</v>
      </c>
      <c r="P531" s="183">
        <f t="shared" si="25"/>
        <v>20</v>
      </c>
      <c r="Q531" s="183">
        <f t="shared" si="25"/>
        <v>60</v>
      </c>
      <c r="R531" s="183" t="str">
        <f t="shared" si="24"/>
        <v>*</v>
      </c>
      <c r="S531" s="183" t="str">
        <f t="shared" si="24"/>
        <v>*</v>
      </c>
      <c r="T531" s="183" t="str">
        <f t="shared" si="24"/>
        <v>*</v>
      </c>
      <c r="U531" s="183">
        <f t="shared" si="24"/>
        <v>250</v>
      </c>
    </row>
    <row r="532" spans="1:21">
      <c r="A532" s="183" t="str">
        <f t="shared" si="26"/>
        <v>陸側ケース⑩土佐清水市</v>
      </c>
      <c r="B532" t="s">
        <v>11</v>
      </c>
      <c r="C532">
        <v>15786</v>
      </c>
      <c r="D532" s="160">
        <v>228.58545264150251</v>
      </c>
      <c r="E532" s="160">
        <v>24.912743989355818</v>
      </c>
      <c r="F532" s="160">
        <v>78.144960082824497</v>
      </c>
      <c r="G532" s="160">
        <v>0.45741259186104088</v>
      </c>
      <c r="H532" s="160">
        <v>2.2267494639167573</v>
      </c>
      <c r="I532" s="160">
        <v>0.24922677572138155</v>
      </c>
      <c r="J532" s="160">
        <v>309.66380155582618</v>
      </c>
      <c r="K532" t="s">
        <v>38</v>
      </c>
      <c r="L532" t="s">
        <v>71</v>
      </c>
      <c r="M532" t="s">
        <v>94</v>
      </c>
      <c r="O532" s="183">
        <f t="shared" si="25"/>
        <v>230</v>
      </c>
      <c r="P532" s="183">
        <f t="shared" si="25"/>
        <v>20</v>
      </c>
      <c r="Q532" s="183">
        <f t="shared" si="25"/>
        <v>80</v>
      </c>
      <c r="R532" s="183" t="str">
        <f t="shared" si="24"/>
        <v>*</v>
      </c>
      <c r="S532" s="183" t="str">
        <f t="shared" si="24"/>
        <v>*</v>
      </c>
      <c r="T532" s="183" t="str">
        <f t="shared" si="24"/>
        <v>*</v>
      </c>
      <c r="U532" s="183">
        <f t="shared" si="24"/>
        <v>310</v>
      </c>
    </row>
    <row r="533" spans="1:21">
      <c r="A533" s="183" t="str">
        <f t="shared" si="26"/>
        <v>陸側ケース⑩四万十市</v>
      </c>
      <c r="B533" t="s">
        <v>12</v>
      </c>
      <c r="C533">
        <v>37078</v>
      </c>
      <c r="D533" s="160">
        <v>682.86464723785923</v>
      </c>
      <c r="E533" s="160">
        <v>58.756099278311865</v>
      </c>
      <c r="F533" s="160">
        <v>135.51049570671191</v>
      </c>
      <c r="G533" s="160">
        <v>4.0878540077955865</v>
      </c>
      <c r="H533" s="160">
        <v>2.9046918369307182</v>
      </c>
      <c r="I533" s="160">
        <v>0.57133837628809492</v>
      </c>
      <c r="J533" s="160">
        <v>825.93902716558557</v>
      </c>
      <c r="K533" t="s">
        <v>38</v>
      </c>
      <c r="L533" t="s">
        <v>71</v>
      </c>
      <c r="M533" t="s">
        <v>94</v>
      </c>
      <c r="O533" s="183">
        <f t="shared" si="25"/>
        <v>680</v>
      </c>
      <c r="P533" s="183">
        <f t="shared" si="25"/>
        <v>60</v>
      </c>
      <c r="Q533" s="183">
        <f t="shared" si="25"/>
        <v>140</v>
      </c>
      <c r="R533" s="183" t="str">
        <f t="shared" si="25"/>
        <v>*</v>
      </c>
      <c r="S533" s="183" t="str">
        <f t="shared" si="25"/>
        <v>*</v>
      </c>
      <c r="T533" s="183" t="str">
        <f t="shared" si="25"/>
        <v>*</v>
      </c>
      <c r="U533" s="183">
        <f t="shared" si="25"/>
        <v>830</v>
      </c>
    </row>
    <row r="534" spans="1:21">
      <c r="A534" s="183" t="str">
        <f t="shared" si="26"/>
        <v>陸側ケース⑩香南市</v>
      </c>
      <c r="B534" t="s">
        <v>13</v>
      </c>
      <c r="C534">
        <v>29794</v>
      </c>
      <c r="D534" s="160">
        <v>1458.7646223043525</v>
      </c>
      <c r="E534" s="160">
        <v>152.65862843100996</v>
      </c>
      <c r="F534" s="160">
        <v>105.21017939214443</v>
      </c>
      <c r="G534" s="160">
        <v>2.0175274032115471</v>
      </c>
      <c r="H534" s="160">
        <v>5.6449099706349406</v>
      </c>
      <c r="I534" s="160">
        <v>1.3375215607674495</v>
      </c>
      <c r="J534" s="160">
        <v>1572.9747606311109</v>
      </c>
      <c r="K534" t="s">
        <v>38</v>
      </c>
      <c r="L534" t="s">
        <v>71</v>
      </c>
      <c r="M534" t="s">
        <v>94</v>
      </c>
      <c r="O534" s="183">
        <f t="shared" ref="O534:U570" si="27">IF(D534&gt;10000,ROUND(D534,-3),IF(D534&gt;1000,ROUND(D534,-2),IF(D534&gt;=5,IF(D534&lt;10,ROUND(D534,-1),ROUND(D534,-1)),IF(D534=0,0,"*"))))</f>
        <v>1500</v>
      </c>
      <c r="P534" s="183">
        <f t="shared" si="27"/>
        <v>150</v>
      </c>
      <c r="Q534" s="183">
        <f t="shared" si="27"/>
        <v>110</v>
      </c>
      <c r="R534" s="183" t="str">
        <f t="shared" si="27"/>
        <v>*</v>
      </c>
      <c r="S534" s="183">
        <f t="shared" si="27"/>
        <v>10</v>
      </c>
      <c r="T534" s="183" t="str">
        <f t="shared" si="27"/>
        <v>*</v>
      </c>
      <c r="U534" s="183">
        <f t="shared" si="27"/>
        <v>1600</v>
      </c>
    </row>
    <row r="535" spans="1:21">
      <c r="A535" s="183" t="str">
        <f t="shared" si="26"/>
        <v>陸側ケース⑩香美市</v>
      </c>
      <c r="B535" t="s">
        <v>14</v>
      </c>
      <c r="C535">
        <v>27891</v>
      </c>
      <c r="D535" s="160">
        <v>1662.5366070683515</v>
      </c>
      <c r="E535" s="160">
        <v>102.1158712510111</v>
      </c>
      <c r="F535" s="160">
        <v>0</v>
      </c>
      <c r="G535" s="160">
        <v>5.0901722454325329</v>
      </c>
      <c r="H535" s="160">
        <v>18.152457359031409</v>
      </c>
      <c r="I535" s="160">
        <v>0.84599047085656776</v>
      </c>
      <c r="J535" s="160">
        <v>1686.625227143672</v>
      </c>
      <c r="K535" t="s">
        <v>38</v>
      </c>
      <c r="L535" t="s">
        <v>71</v>
      </c>
      <c r="M535" t="s">
        <v>94</v>
      </c>
      <c r="O535" s="183">
        <f t="shared" si="27"/>
        <v>1700</v>
      </c>
      <c r="P535" s="183">
        <f t="shared" si="27"/>
        <v>100</v>
      </c>
      <c r="Q535" s="183">
        <f t="shared" si="27"/>
        <v>0</v>
      </c>
      <c r="R535" s="183">
        <f t="shared" si="27"/>
        <v>10</v>
      </c>
      <c r="S535" s="183">
        <f t="shared" si="27"/>
        <v>20</v>
      </c>
      <c r="T535" s="183" t="str">
        <f t="shared" si="27"/>
        <v>*</v>
      </c>
      <c r="U535" s="183">
        <f t="shared" si="27"/>
        <v>1700</v>
      </c>
    </row>
    <row r="536" spans="1:21">
      <c r="A536" s="183" t="str">
        <f t="shared" si="26"/>
        <v>陸側ケース⑩東洋町</v>
      </c>
      <c r="B536" t="s">
        <v>15</v>
      </c>
      <c r="C536">
        <v>2784</v>
      </c>
      <c r="D536" s="160">
        <v>113.94514109218009</v>
      </c>
      <c r="E536" s="160">
        <v>4.0660009836633586</v>
      </c>
      <c r="F536" s="160">
        <v>20.94713365836828</v>
      </c>
      <c r="G536" s="160">
        <v>0.39754940803192984</v>
      </c>
      <c r="H536" s="160">
        <v>1.4260624705987053</v>
      </c>
      <c r="I536" s="160">
        <v>0.19010904606428825</v>
      </c>
      <c r="J536" s="160">
        <v>136.9059956752433</v>
      </c>
      <c r="K536" t="s">
        <v>38</v>
      </c>
      <c r="L536" t="s">
        <v>71</v>
      </c>
      <c r="M536" t="s">
        <v>94</v>
      </c>
      <c r="O536" s="183">
        <f t="shared" si="27"/>
        <v>110</v>
      </c>
      <c r="P536" s="183" t="str">
        <f t="shared" si="27"/>
        <v>*</v>
      </c>
      <c r="Q536" s="183">
        <f t="shared" si="27"/>
        <v>20</v>
      </c>
      <c r="R536" s="183" t="str">
        <f t="shared" si="27"/>
        <v>*</v>
      </c>
      <c r="S536" s="183" t="str">
        <f t="shared" si="27"/>
        <v>*</v>
      </c>
      <c r="T536" s="183" t="str">
        <f t="shared" si="27"/>
        <v>*</v>
      </c>
      <c r="U536" s="183">
        <f t="shared" si="27"/>
        <v>140</v>
      </c>
    </row>
    <row r="537" spans="1:21">
      <c r="A537" s="183" t="str">
        <f t="shared" si="26"/>
        <v>陸側ケース⑩奈半利町</v>
      </c>
      <c r="B537" t="s">
        <v>16</v>
      </c>
      <c r="C537">
        <v>3467</v>
      </c>
      <c r="D537" s="160">
        <v>263.49043128606485</v>
      </c>
      <c r="E537" s="160">
        <v>45.753917702642902</v>
      </c>
      <c r="F537" s="160">
        <v>0.62170653970876688</v>
      </c>
      <c r="G537" s="160">
        <v>0.97595220272422645</v>
      </c>
      <c r="H537" s="160">
        <v>3.3349597523975856</v>
      </c>
      <c r="I537" s="160">
        <v>0.12285133423110685</v>
      </c>
      <c r="J537" s="160">
        <v>268.54590111512653</v>
      </c>
      <c r="K537" t="s">
        <v>38</v>
      </c>
      <c r="L537" t="s">
        <v>71</v>
      </c>
      <c r="M537" t="s">
        <v>94</v>
      </c>
      <c r="O537" s="183">
        <f t="shared" si="27"/>
        <v>260</v>
      </c>
      <c r="P537" s="183">
        <f t="shared" si="27"/>
        <v>50</v>
      </c>
      <c r="Q537" s="183" t="str">
        <f t="shared" si="27"/>
        <v>*</v>
      </c>
      <c r="R537" s="183" t="str">
        <f t="shared" si="27"/>
        <v>*</v>
      </c>
      <c r="S537" s="183" t="str">
        <f t="shared" si="27"/>
        <v>*</v>
      </c>
      <c r="T537" s="183" t="str">
        <f t="shared" si="27"/>
        <v>*</v>
      </c>
      <c r="U537" s="183">
        <f t="shared" si="27"/>
        <v>270</v>
      </c>
    </row>
    <row r="538" spans="1:21">
      <c r="A538" s="183" t="str">
        <f t="shared" si="26"/>
        <v>陸側ケース⑩田野町</v>
      </c>
      <c r="B538" t="s">
        <v>17</v>
      </c>
      <c r="C538">
        <v>3060</v>
      </c>
      <c r="D538" s="160">
        <v>327.16465538543105</v>
      </c>
      <c r="E538" s="160">
        <v>38.772567293185851</v>
      </c>
      <c r="F538" s="160">
        <v>0.24874543859648027</v>
      </c>
      <c r="G538" s="160">
        <v>0.41206715766254504</v>
      </c>
      <c r="H538" s="160">
        <v>7.9888316512172919</v>
      </c>
      <c r="I538" s="160">
        <v>0.27723696307410378</v>
      </c>
      <c r="J538" s="160">
        <v>336.09153659598149</v>
      </c>
      <c r="K538" t="s">
        <v>38</v>
      </c>
      <c r="L538" t="s">
        <v>71</v>
      </c>
      <c r="M538" t="s">
        <v>94</v>
      </c>
      <c r="O538" s="183">
        <f t="shared" si="27"/>
        <v>330</v>
      </c>
      <c r="P538" s="183">
        <f t="shared" si="27"/>
        <v>40</v>
      </c>
      <c r="Q538" s="183" t="str">
        <f t="shared" si="27"/>
        <v>*</v>
      </c>
      <c r="R538" s="183" t="str">
        <f t="shared" si="27"/>
        <v>*</v>
      </c>
      <c r="S538" s="183">
        <f t="shared" si="27"/>
        <v>10</v>
      </c>
      <c r="T538" s="183" t="str">
        <f t="shared" si="27"/>
        <v>*</v>
      </c>
      <c r="U538" s="183">
        <f t="shared" si="27"/>
        <v>340</v>
      </c>
    </row>
    <row r="539" spans="1:21">
      <c r="A539" s="183" t="str">
        <f t="shared" si="26"/>
        <v>陸側ケース⑩安田町</v>
      </c>
      <c r="B539" t="s">
        <v>18</v>
      </c>
      <c r="C539">
        <v>2678</v>
      </c>
      <c r="D539" s="160">
        <v>235.14551619890318</v>
      </c>
      <c r="E539" s="160">
        <v>22.593725108274789</v>
      </c>
      <c r="F539" s="160">
        <v>23.234964083456219</v>
      </c>
      <c r="G539" s="160">
        <v>1.9632562974293573</v>
      </c>
      <c r="H539" s="160">
        <v>0.9915446219442845</v>
      </c>
      <c r="I539" s="160">
        <v>6.7143243684966755E-2</v>
      </c>
      <c r="J539" s="160">
        <v>261.40242444541798</v>
      </c>
      <c r="K539" t="s">
        <v>38</v>
      </c>
      <c r="L539" t="s">
        <v>71</v>
      </c>
      <c r="M539" t="s">
        <v>94</v>
      </c>
      <c r="O539" s="183">
        <f t="shared" si="27"/>
        <v>240</v>
      </c>
      <c r="P539" s="183">
        <f t="shared" si="27"/>
        <v>20</v>
      </c>
      <c r="Q539" s="183">
        <f t="shared" si="27"/>
        <v>20</v>
      </c>
      <c r="R539" s="183" t="str">
        <f t="shared" si="27"/>
        <v>*</v>
      </c>
      <c r="S539" s="183" t="str">
        <f t="shared" si="27"/>
        <v>*</v>
      </c>
      <c r="T539" s="183" t="str">
        <f t="shared" si="27"/>
        <v>*</v>
      </c>
      <c r="U539" s="183">
        <f t="shared" si="27"/>
        <v>260</v>
      </c>
    </row>
    <row r="540" spans="1:21">
      <c r="A540" s="183" t="str">
        <f t="shared" si="26"/>
        <v>陸側ケース⑩北川村</v>
      </c>
      <c r="B540" t="s">
        <v>19</v>
      </c>
      <c r="C540">
        <v>1349</v>
      </c>
      <c r="D540" s="160">
        <v>89.136339504663567</v>
      </c>
      <c r="E540" s="160">
        <v>5.8944345788729944</v>
      </c>
      <c r="F540" s="160">
        <v>0</v>
      </c>
      <c r="G540" s="160">
        <v>0.61663202224019553</v>
      </c>
      <c r="H540" s="160">
        <v>0.25071046137058589</v>
      </c>
      <c r="I540" s="160">
        <v>1.4838855923613626E-2</v>
      </c>
      <c r="J540" s="160">
        <v>90.018520844197965</v>
      </c>
      <c r="K540" t="s">
        <v>38</v>
      </c>
      <c r="L540" t="s">
        <v>71</v>
      </c>
      <c r="M540" t="s">
        <v>94</v>
      </c>
      <c r="O540" s="183">
        <f t="shared" si="27"/>
        <v>90</v>
      </c>
      <c r="P540" s="183">
        <f t="shared" si="27"/>
        <v>10</v>
      </c>
      <c r="Q540" s="183">
        <f t="shared" si="27"/>
        <v>0</v>
      </c>
      <c r="R540" s="183" t="str">
        <f t="shared" si="27"/>
        <v>*</v>
      </c>
      <c r="S540" s="183" t="str">
        <f t="shared" si="27"/>
        <v>*</v>
      </c>
      <c r="T540" s="183" t="str">
        <f t="shared" si="27"/>
        <v>*</v>
      </c>
      <c r="U540" s="183">
        <f t="shared" si="27"/>
        <v>90</v>
      </c>
    </row>
    <row r="541" spans="1:21">
      <c r="A541" s="183" t="str">
        <f t="shared" si="26"/>
        <v>陸側ケース⑩馬路村</v>
      </c>
      <c r="B541" t="s">
        <v>20</v>
      </c>
      <c r="C541">
        <v>1061</v>
      </c>
      <c r="D541" s="160">
        <v>63.124889671193394</v>
      </c>
      <c r="E541" s="160">
        <v>3.0131528979102531</v>
      </c>
      <c r="F541" s="160">
        <v>0</v>
      </c>
      <c r="G541" s="160">
        <v>0.60622400684180477</v>
      </c>
      <c r="H541" s="160">
        <v>0.52661921517175592</v>
      </c>
      <c r="I541" s="160">
        <v>1.8320311708752562E-2</v>
      </c>
      <c r="J541" s="160">
        <v>64.276053204915698</v>
      </c>
      <c r="K541" t="s">
        <v>38</v>
      </c>
      <c r="L541" t="s">
        <v>71</v>
      </c>
      <c r="M541" t="s">
        <v>94</v>
      </c>
      <c r="O541" s="183">
        <f t="shared" si="27"/>
        <v>60</v>
      </c>
      <c r="P541" s="183" t="str">
        <f t="shared" si="27"/>
        <v>*</v>
      </c>
      <c r="Q541" s="183">
        <f t="shared" si="27"/>
        <v>0</v>
      </c>
      <c r="R541" s="183" t="str">
        <f t="shared" si="27"/>
        <v>*</v>
      </c>
      <c r="S541" s="183" t="str">
        <f t="shared" si="27"/>
        <v>*</v>
      </c>
      <c r="T541" s="183" t="str">
        <f t="shared" si="27"/>
        <v>*</v>
      </c>
      <c r="U541" s="183">
        <f t="shared" si="27"/>
        <v>60</v>
      </c>
    </row>
    <row r="542" spans="1:21">
      <c r="A542" s="183" t="str">
        <f t="shared" si="26"/>
        <v>陸側ケース⑩芸西村</v>
      </c>
      <c r="B542" t="s">
        <v>21</v>
      </c>
      <c r="C542">
        <v>4139</v>
      </c>
      <c r="D542" s="160">
        <v>194.53512678871334</v>
      </c>
      <c r="E542" s="160">
        <v>27.057930422722784</v>
      </c>
      <c r="F542" s="160">
        <v>8.7679214115174808</v>
      </c>
      <c r="G542" s="160">
        <v>0.3301859719345443</v>
      </c>
      <c r="H542" s="160">
        <v>0.74196185696257189</v>
      </c>
      <c r="I542" s="160">
        <v>1.6077659202655099E-2</v>
      </c>
      <c r="J542" s="160">
        <v>204.39127368833061</v>
      </c>
      <c r="K542" t="s">
        <v>38</v>
      </c>
      <c r="L542" t="s">
        <v>71</v>
      </c>
      <c r="M542" t="s">
        <v>94</v>
      </c>
      <c r="O542" s="183">
        <f t="shared" si="27"/>
        <v>190</v>
      </c>
      <c r="P542" s="183">
        <f t="shared" si="27"/>
        <v>30</v>
      </c>
      <c r="Q542" s="183">
        <f t="shared" si="27"/>
        <v>10</v>
      </c>
      <c r="R542" s="183" t="str">
        <f t="shared" si="27"/>
        <v>*</v>
      </c>
      <c r="S542" s="183" t="str">
        <f t="shared" si="27"/>
        <v>*</v>
      </c>
      <c r="T542" s="183" t="str">
        <f t="shared" si="27"/>
        <v>*</v>
      </c>
      <c r="U542" s="183">
        <f t="shared" si="27"/>
        <v>200</v>
      </c>
    </row>
    <row r="543" spans="1:21">
      <c r="A543" s="183" t="str">
        <f t="shared" si="26"/>
        <v>陸側ケース⑩本山町</v>
      </c>
      <c r="B543" t="s">
        <v>22</v>
      </c>
      <c r="C543">
        <v>3986</v>
      </c>
      <c r="D543" s="160">
        <v>190.61071053564891</v>
      </c>
      <c r="E543" s="160">
        <v>3.3654347761558596</v>
      </c>
      <c r="F543" s="160">
        <v>0</v>
      </c>
      <c r="G543" s="160">
        <v>0.94175828015928409</v>
      </c>
      <c r="H543" s="160">
        <v>0.39877335060209101</v>
      </c>
      <c r="I543" s="160">
        <v>0.3268266948255622</v>
      </c>
      <c r="J543" s="160">
        <v>192.27806886123585</v>
      </c>
      <c r="K543" t="s">
        <v>38</v>
      </c>
      <c r="L543" t="s">
        <v>71</v>
      </c>
      <c r="M543" t="s">
        <v>94</v>
      </c>
      <c r="O543" s="183">
        <f t="shared" si="27"/>
        <v>190</v>
      </c>
      <c r="P543" s="183" t="str">
        <f t="shared" si="27"/>
        <v>*</v>
      </c>
      <c r="Q543" s="183">
        <f t="shared" si="27"/>
        <v>0</v>
      </c>
      <c r="R543" s="183" t="str">
        <f t="shared" si="27"/>
        <v>*</v>
      </c>
      <c r="S543" s="183" t="str">
        <f t="shared" si="27"/>
        <v>*</v>
      </c>
      <c r="T543" s="183" t="str">
        <f t="shared" si="27"/>
        <v>*</v>
      </c>
      <c r="U543" s="183">
        <f t="shared" si="27"/>
        <v>190</v>
      </c>
    </row>
    <row r="544" spans="1:21">
      <c r="A544" s="183" t="str">
        <f t="shared" si="26"/>
        <v>陸側ケース⑩大豊町</v>
      </c>
      <c r="B544" t="s">
        <v>23</v>
      </c>
      <c r="C544">
        <v>4713</v>
      </c>
      <c r="D544" s="160">
        <v>633.76286640583942</v>
      </c>
      <c r="E544" s="160">
        <v>11.013541813941259</v>
      </c>
      <c r="F544" s="160">
        <v>0</v>
      </c>
      <c r="G544" s="160">
        <v>6.6360684044457177</v>
      </c>
      <c r="H544" s="160">
        <v>0.41359197940598702</v>
      </c>
      <c r="I544" s="160">
        <v>6.9089133858624308E-2</v>
      </c>
      <c r="J544" s="160">
        <v>640.8816159235497</v>
      </c>
      <c r="K544" t="s">
        <v>38</v>
      </c>
      <c r="L544" t="s">
        <v>71</v>
      </c>
      <c r="M544" t="s">
        <v>94</v>
      </c>
      <c r="O544" s="183">
        <f t="shared" si="27"/>
        <v>630</v>
      </c>
      <c r="P544" s="183">
        <f t="shared" si="27"/>
        <v>10</v>
      </c>
      <c r="Q544" s="183">
        <f t="shared" si="27"/>
        <v>0</v>
      </c>
      <c r="R544" s="183">
        <f t="shared" si="27"/>
        <v>10</v>
      </c>
      <c r="S544" s="183" t="str">
        <f t="shared" si="27"/>
        <v>*</v>
      </c>
      <c r="T544" s="183" t="str">
        <f t="shared" si="27"/>
        <v>*</v>
      </c>
      <c r="U544" s="183">
        <f t="shared" si="27"/>
        <v>640</v>
      </c>
    </row>
    <row r="545" spans="1:21">
      <c r="A545" s="183" t="str">
        <f t="shared" si="26"/>
        <v>陸側ケース⑩土佐町</v>
      </c>
      <c r="B545" t="s">
        <v>24</v>
      </c>
      <c r="C545">
        <v>4386</v>
      </c>
      <c r="D545" s="160">
        <v>235.60353401612343</v>
      </c>
      <c r="E545" s="160">
        <v>3.2022827748783236</v>
      </c>
      <c r="F545" s="160">
        <v>0</v>
      </c>
      <c r="G545" s="160">
        <v>1.1290146566075059</v>
      </c>
      <c r="H545" s="160">
        <v>0.33581732086446425</v>
      </c>
      <c r="I545" s="160">
        <v>4.1433007050572186E-2</v>
      </c>
      <c r="J545" s="160">
        <v>237.10979900064598</v>
      </c>
      <c r="K545" t="s">
        <v>38</v>
      </c>
      <c r="L545" t="s">
        <v>71</v>
      </c>
      <c r="M545" t="s">
        <v>94</v>
      </c>
      <c r="O545" s="183">
        <f t="shared" si="27"/>
        <v>240</v>
      </c>
      <c r="P545" s="183" t="str">
        <f t="shared" si="27"/>
        <v>*</v>
      </c>
      <c r="Q545" s="183">
        <f t="shared" si="27"/>
        <v>0</v>
      </c>
      <c r="R545" s="183" t="str">
        <f t="shared" si="27"/>
        <v>*</v>
      </c>
      <c r="S545" s="183" t="str">
        <f t="shared" si="27"/>
        <v>*</v>
      </c>
      <c r="T545" s="183" t="str">
        <f t="shared" si="27"/>
        <v>*</v>
      </c>
      <c r="U545" s="183">
        <f t="shared" si="27"/>
        <v>240</v>
      </c>
    </row>
    <row r="546" spans="1:21">
      <c r="A546" s="183" t="str">
        <f t="shared" si="26"/>
        <v>陸側ケース⑩大川村</v>
      </c>
      <c r="B546" t="s">
        <v>25</v>
      </c>
      <c r="C546">
        <v>427</v>
      </c>
      <c r="D546" s="160">
        <v>27.197598877967341</v>
      </c>
      <c r="E546" s="160">
        <v>0.298919347587843</v>
      </c>
      <c r="F546" s="160">
        <v>0</v>
      </c>
      <c r="G546" s="160">
        <v>0.21547448557832899</v>
      </c>
      <c r="H546" s="160">
        <v>2.7108178094611742E-2</v>
      </c>
      <c r="I546" s="160">
        <v>3.6949583587248471E-3</v>
      </c>
      <c r="J546" s="160">
        <v>27.443876499999007</v>
      </c>
      <c r="K546" t="s">
        <v>38</v>
      </c>
      <c r="L546" t="s">
        <v>71</v>
      </c>
      <c r="M546" t="s">
        <v>94</v>
      </c>
      <c r="O546" s="183">
        <f t="shared" si="27"/>
        <v>30</v>
      </c>
      <c r="P546" s="183" t="str">
        <f t="shared" si="27"/>
        <v>*</v>
      </c>
      <c r="Q546" s="183">
        <f t="shared" si="27"/>
        <v>0</v>
      </c>
      <c r="R546" s="183" t="str">
        <f t="shared" si="27"/>
        <v>*</v>
      </c>
      <c r="S546" s="183" t="str">
        <f t="shared" si="27"/>
        <v>*</v>
      </c>
      <c r="T546" s="183" t="str">
        <f t="shared" si="27"/>
        <v>*</v>
      </c>
      <c r="U546" s="183">
        <f t="shared" si="27"/>
        <v>30</v>
      </c>
    </row>
    <row r="547" spans="1:21">
      <c r="A547" s="183" t="str">
        <f t="shared" si="26"/>
        <v>陸側ケース⑩いの町</v>
      </c>
      <c r="B547" t="s">
        <v>26</v>
      </c>
      <c r="C547">
        <v>21716</v>
      </c>
      <c r="D547" s="160">
        <v>789.52841048272887</v>
      </c>
      <c r="E547" s="160">
        <v>40.042323776475655</v>
      </c>
      <c r="F547" s="160">
        <v>0</v>
      </c>
      <c r="G547" s="160">
        <v>6.1710404012837179</v>
      </c>
      <c r="H547" s="160">
        <v>1.1822113806717749</v>
      </c>
      <c r="I547" s="160">
        <v>0.25593993496164086</v>
      </c>
      <c r="J547" s="160">
        <v>797.13760219964593</v>
      </c>
      <c r="K547" t="s">
        <v>38</v>
      </c>
      <c r="L547" t="s">
        <v>71</v>
      </c>
      <c r="M547" t="s">
        <v>94</v>
      </c>
      <c r="O547" s="183">
        <f t="shared" si="27"/>
        <v>790</v>
      </c>
      <c r="P547" s="183">
        <f t="shared" si="27"/>
        <v>40</v>
      </c>
      <c r="Q547" s="183">
        <f t="shared" si="27"/>
        <v>0</v>
      </c>
      <c r="R547" s="183">
        <f t="shared" si="27"/>
        <v>10</v>
      </c>
      <c r="S547" s="183" t="str">
        <f t="shared" si="27"/>
        <v>*</v>
      </c>
      <c r="T547" s="183" t="str">
        <f t="shared" si="27"/>
        <v>*</v>
      </c>
      <c r="U547" s="183">
        <f t="shared" si="27"/>
        <v>800</v>
      </c>
    </row>
    <row r="548" spans="1:21">
      <c r="A548" s="183" t="str">
        <f t="shared" si="26"/>
        <v>陸側ケース⑩仁淀川町</v>
      </c>
      <c r="B548" t="s">
        <v>27</v>
      </c>
      <c r="C548">
        <v>6649</v>
      </c>
      <c r="D548" s="160">
        <v>633.08858703289297</v>
      </c>
      <c r="E548" s="160">
        <v>4.2620205170112904</v>
      </c>
      <c r="F548" s="160">
        <v>0</v>
      </c>
      <c r="G548" s="160">
        <v>1.6412469662515554</v>
      </c>
      <c r="H548" s="160">
        <v>0.78847307512656872</v>
      </c>
      <c r="I548" s="160">
        <v>0.2604258188038871</v>
      </c>
      <c r="J548" s="160">
        <v>635.77873289307502</v>
      </c>
      <c r="K548" t="s">
        <v>38</v>
      </c>
      <c r="L548" t="s">
        <v>71</v>
      </c>
      <c r="M548" t="s">
        <v>94</v>
      </c>
      <c r="O548" s="183">
        <f t="shared" si="27"/>
        <v>630</v>
      </c>
      <c r="P548" s="183" t="str">
        <f t="shared" si="27"/>
        <v>*</v>
      </c>
      <c r="Q548" s="183">
        <f t="shared" si="27"/>
        <v>0</v>
      </c>
      <c r="R548" s="183" t="str">
        <f t="shared" si="27"/>
        <v>*</v>
      </c>
      <c r="S548" s="183" t="str">
        <f t="shared" si="27"/>
        <v>*</v>
      </c>
      <c r="T548" s="183" t="str">
        <f t="shared" si="27"/>
        <v>*</v>
      </c>
      <c r="U548" s="183">
        <f t="shared" si="27"/>
        <v>640</v>
      </c>
    </row>
    <row r="549" spans="1:21">
      <c r="A549" s="183" t="str">
        <f t="shared" si="26"/>
        <v>陸側ケース⑩中土佐町</v>
      </c>
      <c r="B549" t="s">
        <v>28</v>
      </c>
      <c r="C549">
        <v>6927</v>
      </c>
      <c r="D549" s="160">
        <v>589.0155279191431</v>
      </c>
      <c r="E549" s="160">
        <v>35.482095136275348</v>
      </c>
      <c r="F549" s="160">
        <v>64.048137998168158</v>
      </c>
      <c r="G549" s="160">
        <v>3.7326856019456169</v>
      </c>
      <c r="H549" s="160">
        <v>7.539951878659866</v>
      </c>
      <c r="I549" s="160">
        <v>0.14680624659952388</v>
      </c>
      <c r="J549" s="160">
        <v>664.48310964451628</v>
      </c>
      <c r="K549" t="s">
        <v>38</v>
      </c>
      <c r="L549" t="s">
        <v>71</v>
      </c>
      <c r="M549" t="s">
        <v>94</v>
      </c>
      <c r="O549" s="183">
        <f t="shared" si="27"/>
        <v>590</v>
      </c>
      <c r="P549" s="183">
        <f t="shared" si="27"/>
        <v>40</v>
      </c>
      <c r="Q549" s="183">
        <f t="shared" si="27"/>
        <v>60</v>
      </c>
      <c r="R549" s="183" t="str">
        <f t="shared" si="27"/>
        <v>*</v>
      </c>
      <c r="S549" s="183">
        <f t="shared" si="27"/>
        <v>10</v>
      </c>
      <c r="T549" s="183" t="str">
        <f t="shared" si="27"/>
        <v>*</v>
      </c>
      <c r="U549" s="183">
        <f t="shared" si="27"/>
        <v>660</v>
      </c>
    </row>
    <row r="550" spans="1:21">
      <c r="A550" s="183" t="str">
        <f t="shared" si="26"/>
        <v>陸側ケース⑩佐川町</v>
      </c>
      <c r="B550" t="s">
        <v>29</v>
      </c>
      <c r="C550">
        <v>12447</v>
      </c>
      <c r="D550" s="160">
        <v>608.16354586030434</v>
      </c>
      <c r="E550" s="160">
        <v>29.888176407950752</v>
      </c>
      <c r="F550" s="160">
        <v>0</v>
      </c>
      <c r="G550" s="160">
        <v>1.3568750493919146</v>
      </c>
      <c r="H550" s="160">
        <v>0.50849988707241733</v>
      </c>
      <c r="I550" s="160">
        <v>0.26624933344401741</v>
      </c>
      <c r="J550" s="160">
        <v>610.29517013021257</v>
      </c>
      <c r="K550" t="s">
        <v>38</v>
      </c>
      <c r="L550" t="s">
        <v>71</v>
      </c>
      <c r="M550" t="s">
        <v>94</v>
      </c>
      <c r="O550" s="183">
        <f t="shared" si="27"/>
        <v>610</v>
      </c>
      <c r="P550" s="183">
        <f t="shared" si="27"/>
        <v>30</v>
      </c>
      <c r="Q550" s="183">
        <f t="shared" si="27"/>
        <v>0</v>
      </c>
      <c r="R550" s="183" t="str">
        <f t="shared" si="27"/>
        <v>*</v>
      </c>
      <c r="S550" s="183" t="str">
        <f t="shared" si="27"/>
        <v>*</v>
      </c>
      <c r="T550" s="183" t="str">
        <f t="shared" si="27"/>
        <v>*</v>
      </c>
      <c r="U550" s="183">
        <f t="shared" si="27"/>
        <v>610</v>
      </c>
    </row>
    <row r="551" spans="1:21">
      <c r="A551" s="183" t="str">
        <f t="shared" si="26"/>
        <v>陸側ケース⑩越知町</v>
      </c>
      <c r="B551" t="s">
        <v>30</v>
      </c>
      <c r="C551">
        <v>6095</v>
      </c>
      <c r="D551" s="160">
        <v>281.33573292974114</v>
      </c>
      <c r="E551" s="160">
        <v>9.6383681163556645</v>
      </c>
      <c r="F551" s="160">
        <v>0</v>
      </c>
      <c r="G551" s="160">
        <v>0.89816429712198464</v>
      </c>
      <c r="H551" s="160">
        <v>8.0613970879949051</v>
      </c>
      <c r="I551" s="160">
        <v>0.25922929608001899</v>
      </c>
      <c r="J551" s="160">
        <v>290.55452361093808</v>
      </c>
      <c r="K551" t="s">
        <v>38</v>
      </c>
      <c r="L551" t="s">
        <v>71</v>
      </c>
      <c r="M551" t="s">
        <v>94</v>
      </c>
      <c r="O551" s="183">
        <f t="shared" si="27"/>
        <v>280</v>
      </c>
      <c r="P551" s="183">
        <f t="shared" si="27"/>
        <v>10</v>
      </c>
      <c r="Q551" s="183">
        <f t="shared" si="27"/>
        <v>0</v>
      </c>
      <c r="R551" s="183" t="str">
        <f t="shared" si="27"/>
        <v>*</v>
      </c>
      <c r="S551" s="183">
        <f t="shared" si="27"/>
        <v>10</v>
      </c>
      <c r="T551" s="183" t="str">
        <f t="shared" si="27"/>
        <v>*</v>
      </c>
      <c r="U551" s="183">
        <f t="shared" si="27"/>
        <v>290</v>
      </c>
    </row>
    <row r="552" spans="1:21">
      <c r="A552" s="183" t="str">
        <f t="shared" si="26"/>
        <v>陸側ケース⑩檮原町</v>
      </c>
      <c r="B552" t="s">
        <v>31</v>
      </c>
      <c r="C552">
        <v>3984</v>
      </c>
      <c r="D552" s="160">
        <v>285.51086054291159</v>
      </c>
      <c r="E552" s="160">
        <v>3.5577802599164361</v>
      </c>
      <c r="F552" s="160">
        <v>0</v>
      </c>
      <c r="G552" s="160">
        <v>1.7419320548132635</v>
      </c>
      <c r="H552" s="160">
        <v>0.35635848148848098</v>
      </c>
      <c r="I552" s="160">
        <v>7.717485881782768E-2</v>
      </c>
      <c r="J552" s="160">
        <v>287.68632593803119</v>
      </c>
      <c r="K552" t="s">
        <v>38</v>
      </c>
      <c r="L552" t="s">
        <v>71</v>
      </c>
      <c r="M552" t="s">
        <v>94</v>
      </c>
      <c r="O552" s="183">
        <f t="shared" si="27"/>
        <v>290</v>
      </c>
      <c r="P552" s="183" t="str">
        <f t="shared" si="27"/>
        <v>*</v>
      </c>
      <c r="Q552" s="183">
        <f t="shared" si="27"/>
        <v>0</v>
      </c>
      <c r="R552" s="183" t="str">
        <f t="shared" si="27"/>
        <v>*</v>
      </c>
      <c r="S552" s="183" t="str">
        <f t="shared" si="27"/>
        <v>*</v>
      </c>
      <c r="T552" s="183" t="str">
        <f t="shared" si="27"/>
        <v>*</v>
      </c>
      <c r="U552" s="183">
        <f t="shared" si="27"/>
        <v>290</v>
      </c>
    </row>
    <row r="553" spans="1:21">
      <c r="A553" s="183" t="str">
        <f t="shared" si="26"/>
        <v>陸側ケース⑩日高村</v>
      </c>
      <c r="B553" t="s">
        <v>32</v>
      </c>
      <c r="C553">
        <v>5063</v>
      </c>
      <c r="D553" s="160">
        <v>143.22453484290997</v>
      </c>
      <c r="E553" s="160">
        <v>5.291607677037053</v>
      </c>
      <c r="F553" s="160">
        <v>0</v>
      </c>
      <c r="G553" s="160">
        <v>0.84775352167087215</v>
      </c>
      <c r="H553" s="160">
        <v>0.16376003723559351</v>
      </c>
      <c r="I553" s="160">
        <v>4.3138741646617532E-2</v>
      </c>
      <c r="J553" s="160">
        <v>144.27918714346308</v>
      </c>
      <c r="K553" t="s">
        <v>38</v>
      </c>
      <c r="L553" t="s">
        <v>71</v>
      </c>
      <c r="M553" t="s">
        <v>94</v>
      </c>
      <c r="O553" s="183">
        <f t="shared" si="27"/>
        <v>140</v>
      </c>
      <c r="P553" s="183">
        <f t="shared" si="27"/>
        <v>10</v>
      </c>
      <c r="Q553" s="183">
        <f t="shared" si="27"/>
        <v>0</v>
      </c>
      <c r="R553" s="183" t="str">
        <f t="shared" si="27"/>
        <v>*</v>
      </c>
      <c r="S553" s="183" t="str">
        <f t="shared" si="27"/>
        <v>*</v>
      </c>
      <c r="T553" s="183" t="str">
        <f t="shared" si="27"/>
        <v>*</v>
      </c>
      <c r="U553" s="183">
        <f t="shared" si="27"/>
        <v>140</v>
      </c>
    </row>
    <row r="554" spans="1:21">
      <c r="A554" s="183" t="str">
        <f t="shared" si="26"/>
        <v>陸側ケース⑩津野町</v>
      </c>
      <c r="B554" t="s">
        <v>33</v>
      </c>
      <c r="C554">
        <v>5702</v>
      </c>
      <c r="D554" s="160">
        <v>370.66005445802301</v>
      </c>
      <c r="E554" s="160">
        <v>10.558703209534876</v>
      </c>
      <c r="F554" s="160">
        <v>0</v>
      </c>
      <c r="G554" s="160">
        <v>3.440125300880978</v>
      </c>
      <c r="H554" s="160">
        <v>0.65684634758118698</v>
      </c>
      <c r="I554" s="160">
        <v>0.11366729952327825</v>
      </c>
      <c r="J554" s="160">
        <v>374.87069340600846</v>
      </c>
      <c r="K554" t="s">
        <v>38</v>
      </c>
      <c r="L554" t="s">
        <v>71</v>
      </c>
      <c r="M554" t="s">
        <v>94</v>
      </c>
      <c r="O554" s="183">
        <f t="shared" si="27"/>
        <v>370</v>
      </c>
      <c r="P554" s="183">
        <f t="shared" si="27"/>
        <v>10</v>
      </c>
      <c r="Q554" s="183">
        <f t="shared" si="27"/>
        <v>0</v>
      </c>
      <c r="R554" s="183" t="str">
        <f t="shared" si="27"/>
        <v>*</v>
      </c>
      <c r="S554" s="183" t="str">
        <f t="shared" si="27"/>
        <v>*</v>
      </c>
      <c r="T554" s="183" t="str">
        <f t="shared" si="27"/>
        <v>*</v>
      </c>
      <c r="U554" s="183">
        <f t="shared" si="27"/>
        <v>370</v>
      </c>
    </row>
    <row r="555" spans="1:21">
      <c r="A555" s="183" t="str">
        <f t="shared" si="26"/>
        <v>陸側ケース⑩四万十町</v>
      </c>
      <c r="B555" t="s">
        <v>34</v>
      </c>
      <c r="C555">
        <v>18754</v>
      </c>
      <c r="D555" s="160">
        <v>1744.1438642013889</v>
      </c>
      <c r="E555" s="160">
        <v>101.28087022667832</v>
      </c>
      <c r="F555" s="160">
        <v>17.008858605953378</v>
      </c>
      <c r="G555" s="160">
        <v>7.0339018185550337</v>
      </c>
      <c r="H555" s="160">
        <v>1.8840038508201149</v>
      </c>
      <c r="I555" s="160">
        <v>9.4126800508297623E-2</v>
      </c>
      <c r="J555" s="160">
        <v>1770.1647552772258</v>
      </c>
      <c r="K555" t="s">
        <v>38</v>
      </c>
      <c r="L555" t="s">
        <v>71</v>
      </c>
      <c r="M555" t="s">
        <v>94</v>
      </c>
      <c r="O555" s="183">
        <f t="shared" si="27"/>
        <v>1700</v>
      </c>
      <c r="P555" s="183">
        <f t="shared" si="27"/>
        <v>100</v>
      </c>
      <c r="Q555" s="183">
        <f t="shared" si="27"/>
        <v>20</v>
      </c>
      <c r="R555" s="183">
        <f t="shared" si="27"/>
        <v>10</v>
      </c>
      <c r="S555" s="183" t="str">
        <f t="shared" si="27"/>
        <v>*</v>
      </c>
      <c r="T555" s="183" t="str">
        <f t="shared" si="27"/>
        <v>*</v>
      </c>
      <c r="U555" s="183">
        <f t="shared" si="27"/>
        <v>1800</v>
      </c>
    </row>
    <row r="556" spans="1:21">
      <c r="A556" s="183" t="str">
        <f t="shared" si="26"/>
        <v>陸側ケース⑩大月町</v>
      </c>
      <c r="B556" t="s">
        <v>35</v>
      </c>
      <c r="C556">
        <v>5373</v>
      </c>
      <c r="D556" s="160">
        <v>15.644103111469475</v>
      </c>
      <c r="E556" s="160">
        <v>3.0601992788706829</v>
      </c>
      <c r="F556" s="160">
        <v>13.457314491293833</v>
      </c>
      <c r="G556" s="160">
        <v>2.9311438520504642E-2</v>
      </c>
      <c r="H556" s="160">
        <v>6.5783541610454944E-3</v>
      </c>
      <c r="I556" s="160">
        <v>1.8328042867535196E-2</v>
      </c>
      <c r="J556" s="160">
        <v>29.155635438312391</v>
      </c>
      <c r="K556" t="s">
        <v>38</v>
      </c>
      <c r="L556" t="s">
        <v>71</v>
      </c>
      <c r="M556" t="s">
        <v>94</v>
      </c>
      <c r="O556" s="183">
        <f t="shared" si="27"/>
        <v>20</v>
      </c>
      <c r="P556" s="183" t="str">
        <f t="shared" si="27"/>
        <v>*</v>
      </c>
      <c r="Q556" s="183">
        <f t="shared" si="27"/>
        <v>10</v>
      </c>
      <c r="R556" s="183" t="str">
        <f t="shared" si="27"/>
        <v>*</v>
      </c>
      <c r="S556" s="183" t="str">
        <f t="shared" si="27"/>
        <v>*</v>
      </c>
      <c r="T556" s="183" t="str">
        <f t="shared" si="27"/>
        <v>*</v>
      </c>
      <c r="U556" s="183">
        <f t="shared" si="27"/>
        <v>30</v>
      </c>
    </row>
    <row r="557" spans="1:21">
      <c r="A557" s="183" t="str">
        <f t="shared" si="26"/>
        <v>陸側ケース⑩三原村</v>
      </c>
      <c r="B557" t="s">
        <v>36</v>
      </c>
      <c r="C557">
        <v>1553</v>
      </c>
      <c r="D557" s="160">
        <v>41.681242375261185</v>
      </c>
      <c r="E557" s="160">
        <v>1.9328909003522945</v>
      </c>
      <c r="F557" s="160">
        <v>0</v>
      </c>
      <c r="G557" s="160">
        <v>8.3669571895963274E-2</v>
      </c>
      <c r="H557" s="160">
        <v>0.23963482622990689</v>
      </c>
      <c r="I557" s="160">
        <v>0.19806461893056501</v>
      </c>
      <c r="J557" s="160">
        <v>42.202611392317621</v>
      </c>
      <c r="K557" t="s">
        <v>38</v>
      </c>
      <c r="L557" t="s">
        <v>71</v>
      </c>
      <c r="M557" t="s">
        <v>94</v>
      </c>
      <c r="O557" s="183">
        <f t="shared" si="27"/>
        <v>40</v>
      </c>
      <c r="P557" s="183" t="str">
        <f t="shared" si="27"/>
        <v>*</v>
      </c>
      <c r="Q557" s="183">
        <f t="shared" si="27"/>
        <v>0</v>
      </c>
      <c r="R557" s="183" t="str">
        <f t="shared" si="27"/>
        <v>*</v>
      </c>
      <c r="S557" s="183" t="str">
        <f t="shared" si="27"/>
        <v>*</v>
      </c>
      <c r="T557" s="183" t="str">
        <f t="shared" si="27"/>
        <v>*</v>
      </c>
      <c r="U557" s="183">
        <f t="shared" si="27"/>
        <v>40</v>
      </c>
    </row>
    <row r="558" spans="1:21">
      <c r="A558" s="183" t="str">
        <f t="shared" si="26"/>
        <v>陸側ケース⑩黒潮町</v>
      </c>
      <c r="B558" t="s">
        <v>37</v>
      </c>
      <c r="C558">
        <v>11115</v>
      </c>
      <c r="D558" s="160">
        <v>755.84544420133784</v>
      </c>
      <c r="E558" s="160">
        <v>63.331109712484476</v>
      </c>
      <c r="F558" s="160">
        <v>70.353540318127159</v>
      </c>
      <c r="G558" s="160">
        <v>4.83544267724346</v>
      </c>
      <c r="H558" s="160">
        <v>0.53352672770671183</v>
      </c>
      <c r="I558" s="160">
        <v>4.3061843952259184E-2</v>
      </c>
      <c r="J558" s="160">
        <v>831.61101576836745</v>
      </c>
      <c r="K558" t="s">
        <v>38</v>
      </c>
      <c r="L558" t="s">
        <v>71</v>
      </c>
      <c r="M558" t="s">
        <v>94</v>
      </c>
      <c r="O558" s="183">
        <f t="shared" si="27"/>
        <v>760</v>
      </c>
      <c r="P558" s="183">
        <f t="shared" si="27"/>
        <v>60</v>
      </c>
      <c r="Q558" s="183">
        <f t="shared" si="27"/>
        <v>70</v>
      </c>
      <c r="R558" s="183" t="str">
        <f t="shared" si="27"/>
        <v>*</v>
      </c>
      <c r="S558" s="183" t="str">
        <f t="shared" si="27"/>
        <v>*</v>
      </c>
      <c r="T558" s="183" t="str">
        <f t="shared" si="27"/>
        <v>*</v>
      </c>
      <c r="U558" s="183">
        <f t="shared" si="27"/>
        <v>830</v>
      </c>
    </row>
    <row r="559" spans="1:21">
      <c r="A559" s="183" t="str">
        <f t="shared" si="26"/>
        <v>陸側ケース⑩合計</v>
      </c>
      <c r="B559" t="s">
        <v>84</v>
      </c>
      <c r="C559">
        <v>763479</v>
      </c>
      <c r="D559" s="160">
        <v>31366.038551932132</v>
      </c>
      <c r="E559" s="160">
        <v>2890.1726432549476</v>
      </c>
      <c r="F559" s="160">
        <v>1569.3506490160494</v>
      </c>
      <c r="G559" s="160">
        <v>107.55021206619287</v>
      </c>
      <c r="H559" s="160">
        <v>377.71046821225639</v>
      </c>
      <c r="I559" s="160">
        <v>52.807873720843219</v>
      </c>
      <c r="J559" s="160">
        <v>33473.457754947463</v>
      </c>
      <c r="K559" t="s">
        <v>38</v>
      </c>
      <c r="L559" t="s">
        <v>71</v>
      </c>
      <c r="M559" t="s">
        <v>94</v>
      </c>
      <c r="O559" s="183">
        <f t="shared" si="27"/>
        <v>31000</v>
      </c>
      <c r="P559" s="183">
        <f t="shared" si="27"/>
        <v>2900</v>
      </c>
      <c r="Q559" s="183">
        <f t="shared" si="27"/>
        <v>1600</v>
      </c>
      <c r="R559" s="183">
        <f t="shared" si="27"/>
        <v>110</v>
      </c>
      <c r="S559" s="183">
        <f t="shared" si="27"/>
        <v>380</v>
      </c>
      <c r="T559" s="183">
        <f t="shared" si="27"/>
        <v>50</v>
      </c>
      <c r="U559" s="183">
        <f t="shared" si="27"/>
        <v>33000</v>
      </c>
    </row>
    <row r="560" spans="1:21">
      <c r="A560" s="183" t="str">
        <f t="shared" si="26"/>
        <v>陸側ケース⑩0</v>
      </c>
      <c r="B560">
        <v>0</v>
      </c>
      <c r="C560">
        <v>0</v>
      </c>
      <c r="D560" s="160">
        <v>0</v>
      </c>
      <c r="E560" s="160">
        <v>0</v>
      </c>
      <c r="F560" s="160">
        <v>0</v>
      </c>
      <c r="G560" s="160">
        <v>0</v>
      </c>
      <c r="H560" s="160">
        <v>0</v>
      </c>
      <c r="I560" s="160">
        <v>0</v>
      </c>
      <c r="J560" s="160">
        <v>0</v>
      </c>
      <c r="K560" t="s">
        <v>38</v>
      </c>
      <c r="L560" t="s">
        <v>71</v>
      </c>
      <c r="M560">
        <v>0</v>
      </c>
      <c r="O560" s="183">
        <f t="shared" si="27"/>
        <v>0</v>
      </c>
      <c r="P560" s="183">
        <f t="shared" si="27"/>
        <v>0</v>
      </c>
      <c r="Q560" s="183">
        <f t="shared" si="27"/>
        <v>0</v>
      </c>
      <c r="R560" s="183">
        <f t="shared" si="27"/>
        <v>0</v>
      </c>
      <c r="S560" s="183">
        <f t="shared" si="27"/>
        <v>0</v>
      </c>
      <c r="T560" s="183">
        <f t="shared" si="27"/>
        <v>0</v>
      </c>
      <c r="U560" s="183">
        <f t="shared" si="27"/>
        <v>0</v>
      </c>
    </row>
    <row r="561" spans="1:21">
      <c r="A561" s="183" t="str">
        <f t="shared" si="26"/>
        <v>陸側ケース⑩負傷者数</v>
      </c>
      <c r="B561" t="s">
        <v>114</v>
      </c>
      <c r="C561">
        <v>0</v>
      </c>
      <c r="D561" s="160">
        <v>0</v>
      </c>
      <c r="E561" s="160">
        <v>0</v>
      </c>
      <c r="F561" s="160">
        <v>0</v>
      </c>
      <c r="G561" s="160">
        <v>0</v>
      </c>
      <c r="H561" s="160">
        <v>0</v>
      </c>
      <c r="I561" s="160">
        <v>0</v>
      </c>
      <c r="J561" s="160">
        <v>0</v>
      </c>
      <c r="K561" t="s">
        <v>38</v>
      </c>
      <c r="L561" t="s">
        <v>71</v>
      </c>
      <c r="M561">
        <v>0</v>
      </c>
      <c r="O561" s="183">
        <f t="shared" si="27"/>
        <v>0</v>
      </c>
      <c r="P561" s="183">
        <f t="shared" si="27"/>
        <v>0</v>
      </c>
      <c r="Q561" s="183">
        <f t="shared" si="27"/>
        <v>0</v>
      </c>
      <c r="R561" s="183">
        <f t="shared" si="27"/>
        <v>0</v>
      </c>
      <c r="S561" s="183">
        <f t="shared" si="27"/>
        <v>0</v>
      </c>
      <c r="T561" s="183">
        <f t="shared" si="27"/>
        <v>0</v>
      </c>
      <c r="U561" s="183">
        <f t="shared" si="27"/>
        <v>0</v>
      </c>
    </row>
    <row r="562" spans="1:21">
      <c r="A562" s="183" t="str">
        <f t="shared" si="26"/>
        <v>陸側ケース⑩地震動：陸側ケース、津波ケース⑩、冬18時、早期避難率20%</v>
      </c>
      <c r="B562" t="s">
        <v>104</v>
      </c>
      <c r="C562">
        <v>0</v>
      </c>
      <c r="D562" s="160">
        <v>0</v>
      </c>
      <c r="E562" s="160">
        <v>0</v>
      </c>
      <c r="F562" s="160">
        <v>0</v>
      </c>
      <c r="G562" s="160">
        <v>0</v>
      </c>
      <c r="H562" s="160">
        <v>0</v>
      </c>
      <c r="I562" s="160">
        <v>0</v>
      </c>
      <c r="J562" s="160">
        <v>0</v>
      </c>
      <c r="K562" t="s">
        <v>38</v>
      </c>
      <c r="L562" t="s">
        <v>71</v>
      </c>
      <c r="M562">
        <v>0</v>
      </c>
      <c r="O562" s="183">
        <f t="shared" si="27"/>
        <v>0</v>
      </c>
      <c r="P562" s="183">
        <f t="shared" si="27"/>
        <v>0</v>
      </c>
      <c r="Q562" s="183">
        <f t="shared" si="27"/>
        <v>0</v>
      </c>
      <c r="R562" s="183">
        <f t="shared" si="27"/>
        <v>0</v>
      </c>
      <c r="S562" s="183">
        <f t="shared" si="27"/>
        <v>0</v>
      </c>
      <c r="T562" s="183">
        <f t="shared" si="27"/>
        <v>0</v>
      </c>
      <c r="U562" s="183">
        <f t="shared" si="27"/>
        <v>0</v>
      </c>
    </row>
    <row r="563" spans="1:21">
      <c r="A563" s="183" t="str">
        <f t="shared" si="26"/>
        <v>陸側ケース⑩市町村名</v>
      </c>
      <c r="B563" t="s">
        <v>86</v>
      </c>
      <c r="C563" t="s">
        <v>87</v>
      </c>
      <c r="D563" s="160" t="s">
        <v>88</v>
      </c>
      <c r="E563" s="160">
        <v>0</v>
      </c>
      <c r="F563" s="160" t="s">
        <v>89</v>
      </c>
      <c r="G563" s="160" t="s">
        <v>90</v>
      </c>
      <c r="H563" s="160" t="s">
        <v>91</v>
      </c>
      <c r="I563" s="160" t="s">
        <v>92</v>
      </c>
      <c r="J563" s="160" t="s">
        <v>84</v>
      </c>
      <c r="K563" t="s">
        <v>38</v>
      </c>
      <c r="L563" t="s">
        <v>71</v>
      </c>
      <c r="M563">
        <v>0</v>
      </c>
      <c r="O563" s="183" t="e">
        <f t="shared" si="27"/>
        <v>#VALUE!</v>
      </c>
      <c r="P563" s="183">
        <f t="shared" si="27"/>
        <v>0</v>
      </c>
      <c r="Q563" s="183" t="e">
        <f t="shared" si="27"/>
        <v>#VALUE!</v>
      </c>
      <c r="R563" s="183" t="e">
        <f t="shared" si="27"/>
        <v>#VALUE!</v>
      </c>
      <c r="S563" s="183" t="e">
        <f t="shared" si="27"/>
        <v>#VALUE!</v>
      </c>
      <c r="T563" s="183" t="e">
        <f t="shared" si="27"/>
        <v>#VALUE!</v>
      </c>
      <c r="U563" s="183" t="e">
        <f t="shared" si="27"/>
        <v>#VALUE!</v>
      </c>
    </row>
    <row r="564" spans="1:21">
      <c r="A564" s="183" t="str">
        <f t="shared" si="26"/>
        <v>陸側ケース⑩0</v>
      </c>
      <c r="B564">
        <v>0</v>
      </c>
      <c r="C564">
        <v>0</v>
      </c>
      <c r="D564" s="160">
        <v>0</v>
      </c>
      <c r="E564" s="160" t="s">
        <v>93</v>
      </c>
      <c r="F564" s="160">
        <v>0</v>
      </c>
      <c r="G564" s="160">
        <v>0</v>
      </c>
      <c r="H564" s="160">
        <v>0</v>
      </c>
      <c r="I564" s="160">
        <v>0</v>
      </c>
      <c r="J564" s="160">
        <v>0</v>
      </c>
      <c r="K564" t="s">
        <v>38</v>
      </c>
      <c r="L564" t="s">
        <v>71</v>
      </c>
      <c r="M564">
        <v>0</v>
      </c>
      <c r="O564" s="183">
        <f t="shared" si="27"/>
        <v>0</v>
      </c>
      <c r="P564" s="183" t="e">
        <f t="shared" si="27"/>
        <v>#VALUE!</v>
      </c>
      <c r="Q564" s="183">
        <f t="shared" si="27"/>
        <v>0</v>
      </c>
      <c r="R564" s="183">
        <f t="shared" si="27"/>
        <v>0</v>
      </c>
      <c r="S564" s="183">
        <f t="shared" si="27"/>
        <v>0</v>
      </c>
      <c r="T564" s="183">
        <f t="shared" si="27"/>
        <v>0</v>
      </c>
      <c r="U564" s="183">
        <f t="shared" si="27"/>
        <v>0</v>
      </c>
    </row>
    <row r="565" spans="1:21">
      <c r="A565" s="183" t="str">
        <f t="shared" si="26"/>
        <v>陸側ケース⑩0</v>
      </c>
      <c r="B565">
        <v>0</v>
      </c>
      <c r="C565">
        <v>0</v>
      </c>
      <c r="D565" s="160">
        <v>0</v>
      </c>
      <c r="E565" s="160">
        <v>0</v>
      </c>
      <c r="F565" s="160">
        <v>0</v>
      </c>
      <c r="G565" s="160">
        <v>0</v>
      </c>
      <c r="H565" s="160">
        <v>0</v>
      </c>
      <c r="I565" s="160">
        <v>0</v>
      </c>
      <c r="J565" s="160">
        <v>0</v>
      </c>
      <c r="K565" t="s">
        <v>38</v>
      </c>
      <c r="L565" t="s">
        <v>71</v>
      </c>
      <c r="M565">
        <v>0</v>
      </c>
      <c r="O565" s="183">
        <f t="shared" si="27"/>
        <v>0</v>
      </c>
      <c r="P565" s="183">
        <f t="shared" si="27"/>
        <v>0</v>
      </c>
      <c r="Q565" s="183">
        <f t="shared" si="27"/>
        <v>0</v>
      </c>
      <c r="R565" s="183">
        <f t="shared" si="27"/>
        <v>0</v>
      </c>
      <c r="S565" s="183">
        <f t="shared" si="27"/>
        <v>0</v>
      </c>
      <c r="T565" s="183">
        <f t="shared" si="27"/>
        <v>0</v>
      </c>
      <c r="U565" s="183">
        <f t="shared" si="27"/>
        <v>0</v>
      </c>
    </row>
    <row r="566" spans="1:21">
      <c r="A566" s="183" t="str">
        <f t="shared" si="26"/>
        <v>陸側ケース⑩0</v>
      </c>
      <c r="B566">
        <v>0</v>
      </c>
      <c r="C566">
        <v>0</v>
      </c>
      <c r="D566" s="160">
        <v>0</v>
      </c>
      <c r="E566" s="160">
        <v>0</v>
      </c>
      <c r="F566" s="160">
        <v>0</v>
      </c>
      <c r="G566" s="160">
        <v>0</v>
      </c>
      <c r="H566" s="160">
        <v>0</v>
      </c>
      <c r="I566" s="160">
        <v>0</v>
      </c>
      <c r="J566" s="160">
        <v>0</v>
      </c>
      <c r="K566" t="s">
        <v>38</v>
      </c>
      <c r="L566" t="s">
        <v>71</v>
      </c>
      <c r="M566">
        <v>0</v>
      </c>
      <c r="O566" s="183">
        <f t="shared" si="27"/>
        <v>0</v>
      </c>
      <c r="P566" s="183">
        <f t="shared" si="27"/>
        <v>0</v>
      </c>
      <c r="Q566" s="183">
        <f t="shared" si="27"/>
        <v>0</v>
      </c>
      <c r="R566" s="183">
        <f t="shared" si="27"/>
        <v>0</v>
      </c>
      <c r="S566" s="183">
        <f t="shared" si="27"/>
        <v>0</v>
      </c>
      <c r="T566" s="183">
        <f t="shared" si="27"/>
        <v>0</v>
      </c>
      <c r="U566" s="183">
        <f t="shared" si="27"/>
        <v>0</v>
      </c>
    </row>
    <row r="567" spans="1:21">
      <c r="A567" s="183" t="str">
        <f t="shared" si="26"/>
        <v>陸側ケース⑩高知市</v>
      </c>
      <c r="B567" t="s">
        <v>4</v>
      </c>
      <c r="C567">
        <v>349778.6</v>
      </c>
      <c r="D567" s="160">
        <v>11552.106641214081</v>
      </c>
      <c r="E567" s="160">
        <v>1650.7821521015503</v>
      </c>
      <c r="F567" s="160">
        <v>412.91328678111404</v>
      </c>
      <c r="G567" s="160">
        <v>38.912660603016256</v>
      </c>
      <c r="H567" s="160">
        <v>476.87172324645599</v>
      </c>
      <c r="I567" s="160">
        <v>120.91365160797268</v>
      </c>
      <c r="J567" s="160">
        <v>12601.717963452642</v>
      </c>
      <c r="K567" t="s">
        <v>38</v>
      </c>
      <c r="L567" t="s">
        <v>71</v>
      </c>
      <c r="M567" t="s">
        <v>96</v>
      </c>
      <c r="O567" s="183">
        <f t="shared" si="27"/>
        <v>12000</v>
      </c>
      <c r="P567" s="183">
        <f t="shared" si="27"/>
        <v>1700</v>
      </c>
      <c r="Q567" s="183">
        <f t="shared" si="27"/>
        <v>410</v>
      </c>
      <c r="R567" s="183">
        <f t="shared" si="27"/>
        <v>40</v>
      </c>
      <c r="S567" s="183">
        <f t="shared" si="27"/>
        <v>480</v>
      </c>
      <c r="T567" s="183">
        <f t="shared" si="27"/>
        <v>120</v>
      </c>
      <c r="U567" s="183">
        <f t="shared" si="27"/>
        <v>13000</v>
      </c>
    </row>
    <row r="568" spans="1:21">
      <c r="A568" s="183" t="str">
        <f t="shared" si="26"/>
        <v>陸側ケース⑩室戸市</v>
      </c>
      <c r="B568" t="s">
        <v>5</v>
      </c>
      <c r="C568">
        <v>15011.1</v>
      </c>
      <c r="D568" s="160">
        <v>410.62250661459228</v>
      </c>
      <c r="E568" s="160">
        <v>24.248212454946202</v>
      </c>
      <c r="F568" s="160">
        <v>227.58307380146931</v>
      </c>
      <c r="G568" s="160">
        <v>0.79631782167458187</v>
      </c>
      <c r="H568" s="160">
        <v>2.3686817118354124</v>
      </c>
      <c r="I568" s="160">
        <v>0.59757779229676089</v>
      </c>
      <c r="J568" s="160">
        <v>641.96815774186837</v>
      </c>
      <c r="K568" t="s">
        <v>38</v>
      </c>
      <c r="L568" t="s">
        <v>71</v>
      </c>
      <c r="M568" t="s">
        <v>96</v>
      </c>
      <c r="O568" s="183">
        <f t="shared" si="27"/>
        <v>410</v>
      </c>
      <c r="P568" s="183">
        <f t="shared" si="27"/>
        <v>20</v>
      </c>
      <c r="Q568" s="183">
        <f t="shared" si="27"/>
        <v>230</v>
      </c>
      <c r="R568" s="183" t="str">
        <f t="shared" si="27"/>
        <v>*</v>
      </c>
      <c r="S568" s="183" t="str">
        <f t="shared" si="27"/>
        <v>*</v>
      </c>
      <c r="T568" s="183" t="str">
        <f t="shared" si="27"/>
        <v>*</v>
      </c>
      <c r="U568" s="183">
        <f t="shared" si="27"/>
        <v>640</v>
      </c>
    </row>
    <row r="569" spans="1:21">
      <c r="A569" s="183" t="str">
        <f t="shared" si="26"/>
        <v>陸側ケース⑩安芸市</v>
      </c>
      <c r="B569" t="s">
        <v>6</v>
      </c>
      <c r="C569">
        <v>19573</v>
      </c>
      <c r="D569" s="160">
        <v>1210.0792104966094</v>
      </c>
      <c r="E569" s="160">
        <v>166.69380807923105</v>
      </c>
      <c r="F569" s="160">
        <v>36.944575249993619</v>
      </c>
      <c r="G569" s="160">
        <v>4.7384542590899432</v>
      </c>
      <c r="H569" s="160">
        <v>31.505935173729725</v>
      </c>
      <c r="I569" s="160">
        <v>1.9373005599824862</v>
      </c>
      <c r="J569" s="160">
        <v>1285.2054757394053</v>
      </c>
      <c r="K569" t="s">
        <v>38</v>
      </c>
      <c r="L569" t="s">
        <v>71</v>
      </c>
      <c r="M569" t="s">
        <v>96</v>
      </c>
      <c r="O569" s="183">
        <f t="shared" si="27"/>
        <v>1200</v>
      </c>
      <c r="P569" s="183">
        <f t="shared" si="27"/>
        <v>170</v>
      </c>
      <c r="Q569" s="183">
        <f t="shared" si="27"/>
        <v>40</v>
      </c>
      <c r="R569" s="183" t="str">
        <f t="shared" si="27"/>
        <v>*</v>
      </c>
      <c r="S569" s="183">
        <f t="shared" si="27"/>
        <v>30</v>
      </c>
      <c r="T569" s="183" t="str">
        <f t="shared" si="27"/>
        <v>*</v>
      </c>
      <c r="U569" s="183">
        <f t="shared" si="27"/>
        <v>1300</v>
      </c>
    </row>
    <row r="570" spans="1:21">
      <c r="A570" s="183" t="str">
        <f t="shared" si="26"/>
        <v>陸側ケース⑩南国市</v>
      </c>
      <c r="B570" t="s">
        <v>7</v>
      </c>
      <c r="C570">
        <v>51255.6</v>
      </c>
      <c r="D570" s="160">
        <v>2727.9908917661669</v>
      </c>
      <c r="E570" s="160">
        <v>215.40229776014627</v>
      </c>
      <c r="F570" s="160">
        <v>134.16641032540483</v>
      </c>
      <c r="G570" s="160">
        <v>2.7806933355386056</v>
      </c>
      <c r="H570" s="160">
        <v>30.239096490995987</v>
      </c>
      <c r="I570" s="160">
        <v>9.0876667300459513</v>
      </c>
      <c r="J570" s="160">
        <v>2904.2647586481521</v>
      </c>
      <c r="K570" t="s">
        <v>38</v>
      </c>
      <c r="L570" t="s">
        <v>71</v>
      </c>
      <c r="M570" t="s">
        <v>96</v>
      </c>
      <c r="O570" s="183">
        <f t="shared" si="27"/>
        <v>2700</v>
      </c>
      <c r="P570" s="183">
        <f t="shared" si="27"/>
        <v>220</v>
      </c>
      <c r="Q570" s="183">
        <f t="shared" si="27"/>
        <v>130</v>
      </c>
      <c r="R570" s="183" t="str">
        <f t="shared" ref="R570:U633" si="28">IF(G570&gt;10000,ROUND(G570,-3),IF(G570&gt;1000,ROUND(G570,-2),IF(G570&gt;=5,IF(G570&lt;10,ROUND(G570,-1),ROUND(G570,-1)),IF(G570=0,0,"*"))))</f>
        <v>*</v>
      </c>
      <c r="S570" s="183">
        <f t="shared" si="28"/>
        <v>30</v>
      </c>
      <c r="T570" s="183">
        <f t="shared" si="28"/>
        <v>10</v>
      </c>
      <c r="U570" s="183">
        <f t="shared" si="28"/>
        <v>2900</v>
      </c>
    </row>
    <row r="571" spans="1:21">
      <c r="A571" s="183" t="str">
        <f t="shared" si="26"/>
        <v>陸側ケース⑩土佐市</v>
      </c>
      <c r="B571" t="s">
        <v>8</v>
      </c>
      <c r="C571">
        <v>27471.8</v>
      </c>
      <c r="D571" s="160">
        <v>750.08951631133311</v>
      </c>
      <c r="E571" s="160">
        <v>65.848610288834593</v>
      </c>
      <c r="F571" s="160">
        <v>204.02557600617428</v>
      </c>
      <c r="G571" s="160">
        <v>3.5866661626651579</v>
      </c>
      <c r="H571" s="160">
        <v>5.6356703861390285</v>
      </c>
      <c r="I571" s="160">
        <v>2.5148496082379155</v>
      </c>
      <c r="J571" s="160">
        <v>965.85227847454951</v>
      </c>
      <c r="K571" t="s">
        <v>38</v>
      </c>
      <c r="L571" t="s">
        <v>71</v>
      </c>
      <c r="M571" t="s">
        <v>96</v>
      </c>
      <c r="O571" s="183">
        <f t="shared" ref="O571:T634" si="29">IF(D571&gt;10000,ROUND(D571,-3),IF(D571&gt;1000,ROUND(D571,-2),IF(D571&gt;=5,IF(D571&lt;10,ROUND(D571,-1),ROUND(D571,-1)),IF(D571=0,0,"*"))))</f>
        <v>750</v>
      </c>
      <c r="P571" s="183">
        <f t="shared" si="29"/>
        <v>70</v>
      </c>
      <c r="Q571" s="183">
        <f t="shared" si="29"/>
        <v>200</v>
      </c>
      <c r="R571" s="183" t="str">
        <f t="shared" si="28"/>
        <v>*</v>
      </c>
      <c r="S571" s="183">
        <f t="shared" si="28"/>
        <v>10</v>
      </c>
      <c r="T571" s="183" t="str">
        <f t="shared" si="28"/>
        <v>*</v>
      </c>
      <c r="U571" s="183">
        <f t="shared" si="28"/>
        <v>970</v>
      </c>
    </row>
    <row r="572" spans="1:21">
      <c r="A572" s="183" t="str">
        <f t="shared" si="26"/>
        <v>陸側ケース⑩須崎市</v>
      </c>
      <c r="B572" t="s">
        <v>9</v>
      </c>
      <c r="C572">
        <v>25299.25</v>
      </c>
      <c r="D572" s="160">
        <v>884.76809618151776</v>
      </c>
      <c r="E572" s="160">
        <v>44.649582397992077</v>
      </c>
      <c r="F572" s="160">
        <v>152.53484845218821</v>
      </c>
      <c r="G572" s="160">
        <v>3.0772460188017408</v>
      </c>
      <c r="H572" s="160">
        <v>13.784710427652126</v>
      </c>
      <c r="I572" s="160">
        <v>1.4048796453603529</v>
      </c>
      <c r="J572" s="160">
        <v>1055.5697807255201</v>
      </c>
      <c r="K572" t="s">
        <v>38</v>
      </c>
      <c r="L572" t="s">
        <v>71</v>
      </c>
      <c r="M572" t="s">
        <v>96</v>
      </c>
      <c r="O572" s="183">
        <f t="shared" si="29"/>
        <v>880</v>
      </c>
      <c r="P572" s="183">
        <f t="shared" si="29"/>
        <v>40</v>
      </c>
      <c r="Q572" s="183">
        <f t="shared" si="29"/>
        <v>150</v>
      </c>
      <c r="R572" s="183" t="str">
        <f t="shared" si="28"/>
        <v>*</v>
      </c>
      <c r="S572" s="183">
        <f t="shared" si="28"/>
        <v>10</v>
      </c>
      <c r="T572" s="183" t="str">
        <f t="shared" si="28"/>
        <v>*</v>
      </c>
      <c r="U572" s="183">
        <f t="shared" si="28"/>
        <v>1100</v>
      </c>
    </row>
    <row r="573" spans="1:21">
      <c r="A573" s="183" t="str">
        <f t="shared" si="26"/>
        <v>陸側ケース⑩宿毛市</v>
      </c>
      <c r="B573" t="s">
        <v>10</v>
      </c>
      <c r="C573">
        <v>22952.55</v>
      </c>
      <c r="D573" s="160">
        <v>193.61079807875697</v>
      </c>
      <c r="E573" s="160">
        <v>18.668162184807386</v>
      </c>
      <c r="F573" s="160">
        <v>77.617066166964051</v>
      </c>
      <c r="G573" s="160">
        <v>0.43054736440141633</v>
      </c>
      <c r="H573" s="160">
        <v>1.6016028556168229</v>
      </c>
      <c r="I573" s="160">
        <v>0.57291476931810603</v>
      </c>
      <c r="J573" s="160">
        <v>273.83292923505741</v>
      </c>
      <c r="K573" t="s">
        <v>38</v>
      </c>
      <c r="L573" t="s">
        <v>71</v>
      </c>
      <c r="M573" t="s">
        <v>96</v>
      </c>
      <c r="O573" s="183">
        <f t="shared" si="29"/>
        <v>190</v>
      </c>
      <c r="P573" s="183">
        <f t="shared" si="29"/>
        <v>20</v>
      </c>
      <c r="Q573" s="183">
        <f t="shared" si="29"/>
        <v>80</v>
      </c>
      <c r="R573" s="183" t="str">
        <f t="shared" si="28"/>
        <v>*</v>
      </c>
      <c r="S573" s="183" t="str">
        <f t="shared" si="28"/>
        <v>*</v>
      </c>
      <c r="T573" s="183" t="str">
        <f t="shared" si="28"/>
        <v>*</v>
      </c>
      <c r="U573" s="183">
        <f t="shared" si="28"/>
        <v>270</v>
      </c>
    </row>
    <row r="574" spans="1:21">
      <c r="A574" s="183" t="str">
        <f t="shared" si="26"/>
        <v>陸側ケース⑩土佐清水市</v>
      </c>
      <c r="B574" t="s">
        <v>11</v>
      </c>
      <c r="C574">
        <v>15871.05</v>
      </c>
      <c r="D574" s="160">
        <v>244.82341108357721</v>
      </c>
      <c r="E574" s="160">
        <v>24.619774164929598</v>
      </c>
      <c r="F574" s="160">
        <v>92.265479577030391</v>
      </c>
      <c r="G574" s="160">
        <v>0.49827629690283243</v>
      </c>
      <c r="H574" s="160">
        <v>2.1402927627622415</v>
      </c>
      <c r="I574" s="160">
        <v>0.54081911978408603</v>
      </c>
      <c r="J574" s="160">
        <v>340.26827884005672</v>
      </c>
      <c r="K574" t="s">
        <v>38</v>
      </c>
      <c r="L574" t="s">
        <v>71</v>
      </c>
      <c r="M574" t="s">
        <v>96</v>
      </c>
      <c r="O574" s="183">
        <f t="shared" si="29"/>
        <v>240</v>
      </c>
      <c r="P574" s="183">
        <f t="shared" si="29"/>
        <v>20</v>
      </c>
      <c r="Q574" s="183">
        <f t="shared" si="29"/>
        <v>90</v>
      </c>
      <c r="R574" s="183" t="str">
        <f t="shared" si="28"/>
        <v>*</v>
      </c>
      <c r="S574" s="183" t="str">
        <f t="shared" si="28"/>
        <v>*</v>
      </c>
      <c r="T574" s="183" t="str">
        <f t="shared" si="28"/>
        <v>*</v>
      </c>
      <c r="U574" s="183">
        <f t="shared" si="28"/>
        <v>340</v>
      </c>
    </row>
    <row r="575" spans="1:21">
      <c r="A575" s="183" t="str">
        <f t="shared" si="26"/>
        <v>陸側ケース⑩四万十市</v>
      </c>
      <c r="B575" t="s">
        <v>12</v>
      </c>
      <c r="C575">
        <v>36677.25</v>
      </c>
      <c r="D575" s="160">
        <v>730.0563355567632</v>
      </c>
      <c r="E575" s="160">
        <v>59.89571211162955</v>
      </c>
      <c r="F575" s="160">
        <v>149.33033934842061</v>
      </c>
      <c r="G575" s="160">
        <v>4.4252130649582888</v>
      </c>
      <c r="H575" s="160">
        <v>4.7716470972154559</v>
      </c>
      <c r="I575" s="160">
        <v>1.1774286447427749</v>
      </c>
      <c r="J575" s="160">
        <v>889.76096371210031</v>
      </c>
      <c r="K575" t="s">
        <v>38</v>
      </c>
      <c r="L575" t="s">
        <v>71</v>
      </c>
      <c r="M575" t="s">
        <v>96</v>
      </c>
      <c r="O575" s="183">
        <f t="shared" si="29"/>
        <v>730</v>
      </c>
      <c r="P575" s="183">
        <f t="shared" si="29"/>
        <v>60</v>
      </c>
      <c r="Q575" s="183">
        <f t="shared" si="29"/>
        <v>150</v>
      </c>
      <c r="R575" s="183" t="str">
        <f t="shared" si="28"/>
        <v>*</v>
      </c>
      <c r="S575" s="183" t="str">
        <f t="shared" si="28"/>
        <v>*</v>
      </c>
      <c r="T575" s="183" t="str">
        <f t="shared" si="28"/>
        <v>*</v>
      </c>
      <c r="U575" s="183">
        <f t="shared" si="28"/>
        <v>890</v>
      </c>
    </row>
    <row r="576" spans="1:21">
      <c r="A576" s="183" t="str">
        <f t="shared" si="26"/>
        <v>陸側ケース⑩香南市</v>
      </c>
      <c r="B576" t="s">
        <v>13</v>
      </c>
      <c r="C576">
        <v>31206.600000000002</v>
      </c>
      <c r="D576" s="160">
        <v>1474.2571493600797</v>
      </c>
      <c r="E576" s="160">
        <v>170.8420190868859</v>
      </c>
      <c r="F576" s="160">
        <v>77.522412869022546</v>
      </c>
      <c r="G576" s="160">
        <v>2.4836832842724252</v>
      </c>
      <c r="H576" s="160">
        <v>9.7231175698297587</v>
      </c>
      <c r="I576" s="160">
        <v>3.7979511338163805</v>
      </c>
      <c r="J576" s="160">
        <v>1567.7843142170209</v>
      </c>
      <c r="K576" t="s">
        <v>38</v>
      </c>
      <c r="L576" t="s">
        <v>71</v>
      </c>
      <c r="M576" t="s">
        <v>96</v>
      </c>
      <c r="O576" s="183">
        <f t="shared" si="29"/>
        <v>1500</v>
      </c>
      <c r="P576" s="183">
        <f t="shared" si="29"/>
        <v>170</v>
      </c>
      <c r="Q576" s="183">
        <f t="shared" si="29"/>
        <v>80</v>
      </c>
      <c r="R576" s="183" t="str">
        <f t="shared" si="28"/>
        <v>*</v>
      </c>
      <c r="S576" s="183">
        <f t="shared" si="28"/>
        <v>10</v>
      </c>
      <c r="T576" s="183" t="str">
        <f t="shared" si="28"/>
        <v>*</v>
      </c>
      <c r="U576" s="183">
        <f t="shared" si="28"/>
        <v>1600</v>
      </c>
    </row>
    <row r="577" spans="1:21">
      <c r="A577" s="183" t="str">
        <f t="shared" si="26"/>
        <v>陸側ケース⑩香美市</v>
      </c>
      <c r="B577" t="s">
        <v>14</v>
      </c>
      <c r="C577">
        <v>28197.25</v>
      </c>
      <c r="D577" s="160">
        <v>1671.8747385343927</v>
      </c>
      <c r="E577" s="160">
        <v>110.16544703301054</v>
      </c>
      <c r="F577" s="160">
        <v>0</v>
      </c>
      <c r="G577" s="160">
        <v>5.6721107296606563</v>
      </c>
      <c r="H577" s="160">
        <v>22.566695458261979</v>
      </c>
      <c r="I577" s="160">
        <v>2.2174650281586459</v>
      </c>
      <c r="J577" s="160">
        <v>1702.3310097504741</v>
      </c>
      <c r="K577" t="s">
        <v>38</v>
      </c>
      <c r="L577" t="s">
        <v>71</v>
      </c>
      <c r="M577" t="s">
        <v>96</v>
      </c>
      <c r="O577" s="183">
        <f t="shared" si="29"/>
        <v>1700</v>
      </c>
      <c r="P577" s="183">
        <f t="shared" si="29"/>
        <v>110</v>
      </c>
      <c r="Q577" s="183">
        <f t="shared" si="29"/>
        <v>0</v>
      </c>
      <c r="R577" s="183">
        <f t="shared" si="28"/>
        <v>10</v>
      </c>
      <c r="S577" s="183">
        <f t="shared" si="28"/>
        <v>20</v>
      </c>
      <c r="T577" s="183" t="str">
        <f t="shared" si="28"/>
        <v>*</v>
      </c>
      <c r="U577" s="183">
        <f t="shared" si="28"/>
        <v>1700</v>
      </c>
    </row>
    <row r="578" spans="1:21">
      <c r="A578" s="183" t="str">
        <f t="shared" si="26"/>
        <v>陸側ケース⑩東洋町</v>
      </c>
      <c r="B578" t="s">
        <v>15</v>
      </c>
      <c r="C578">
        <v>2841.05</v>
      </c>
      <c r="D578" s="160">
        <v>123.10791550449522</v>
      </c>
      <c r="E578" s="160">
        <v>4.323983056562982</v>
      </c>
      <c r="F578" s="160">
        <v>31.382738702596054</v>
      </c>
      <c r="G578" s="160">
        <v>0.44657725694046291</v>
      </c>
      <c r="H578" s="160">
        <v>1.5733308555199033</v>
      </c>
      <c r="I578" s="160">
        <v>0.10912093239171894</v>
      </c>
      <c r="J578" s="160">
        <v>156.61968325194337</v>
      </c>
      <c r="K578" t="s">
        <v>38</v>
      </c>
      <c r="L578" t="s">
        <v>71</v>
      </c>
      <c r="M578" t="s">
        <v>96</v>
      </c>
      <c r="O578" s="183">
        <f t="shared" si="29"/>
        <v>120</v>
      </c>
      <c r="P578" s="183" t="str">
        <f t="shared" si="29"/>
        <v>*</v>
      </c>
      <c r="Q578" s="183">
        <f t="shared" si="29"/>
        <v>30</v>
      </c>
      <c r="R578" s="183" t="str">
        <f t="shared" si="28"/>
        <v>*</v>
      </c>
      <c r="S578" s="183" t="str">
        <f t="shared" si="28"/>
        <v>*</v>
      </c>
      <c r="T578" s="183" t="str">
        <f t="shared" si="28"/>
        <v>*</v>
      </c>
      <c r="U578" s="183">
        <f t="shared" si="28"/>
        <v>160</v>
      </c>
    </row>
    <row r="579" spans="1:21">
      <c r="A579" s="183" t="str">
        <f t="shared" si="26"/>
        <v>陸側ケース⑩奈半利町</v>
      </c>
      <c r="B579" t="s">
        <v>16</v>
      </c>
      <c r="C579">
        <v>3493.25</v>
      </c>
      <c r="D579" s="160">
        <v>257.61975447240178</v>
      </c>
      <c r="E579" s="160">
        <v>47.957060692629817</v>
      </c>
      <c r="F579" s="160">
        <v>0.68161744956947534</v>
      </c>
      <c r="G579" s="160">
        <v>1.1375243319481221</v>
      </c>
      <c r="H579" s="160">
        <v>5.3275360050076586</v>
      </c>
      <c r="I579" s="160">
        <v>0.28406746019864204</v>
      </c>
      <c r="J579" s="160">
        <v>265.05049971912564</v>
      </c>
      <c r="K579" t="s">
        <v>38</v>
      </c>
      <c r="L579" t="s">
        <v>71</v>
      </c>
      <c r="M579" t="s">
        <v>96</v>
      </c>
      <c r="O579" s="183">
        <f t="shared" si="29"/>
        <v>260</v>
      </c>
      <c r="P579" s="183">
        <f t="shared" si="29"/>
        <v>50</v>
      </c>
      <c r="Q579" s="183" t="str">
        <f t="shared" si="29"/>
        <v>*</v>
      </c>
      <c r="R579" s="183" t="str">
        <f t="shared" si="28"/>
        <v>*</v>
      </c>
      <c r="S579" s="183">
        <f t="shared" si="28"/>
        <v>10</v>
      </c>
      <c r="T579" s="183" t="str">
        <f t="shared" si="28"/>
        <v>*</v>
      </c>
      <c r="U579" s="183">
        <f t="shared" si="28"/>
        <v>270</v>
      </c>
    </row>
    <row r="580" spans="1:21">
      <c r="A580" s="183" t="str">
        <f t="shared" ref="A580:A643" si="30">K580&amp;L580&amp;B580</f>
        <v>陸側ケース⑩田野町</v>
      </c>
      <c r="B580" t="s">
        <v>17</v>
      </c>
      <c r="C580">
        <v>3015.2</v>
      </c>
      <c r="D580" s="160">
        <v>298.39844785442267</v>
      </c>
      <c r="E580" s="160">
        <v>41.917150003601108</v>
      </c>
      <c r="F580" s="160">
        <v>0.25489637328376097</v>
      </c>
      <c r="G580" s="160">
        <v>0.47870113350798815</v>
      </c>
      <c r="H580" s="160">
        <v>10.05924025431376</v>
      </c>
      <c r="I580" s="160">
        <v>0.70637008276943647</v>
      </c>
      <c r="J580" s="160">
        <v>309.89765569829757</v>
      </c>
      <c r="K580" t="s">
        <v>38</v>
      </c>
      <c r="L580" t="s">
        <v>71</v>
      </c>
      <c r="M580" t="s">
        <v>96</v>
      </c>
      <c r="O580" s="183">
        <f t="shared" si="29"/>
        <v>300</v>
      </c>
      <c r="P580" s="183">
        <f t="shared" si="29"/>
        <v>40</v>
      </c>
      <c r="Q580" s="183" t="str">
        <f t="shared" si="29"/>
        <v>*</v>
      </c>
      <c r="R580" s="183" t="str">
        <f t="shared" si="28"/>
        <v>*</v>
      </c>
      <c r="S580" s="183">
        <f t="shared" si="28"/>
        <v>10</v>
      </c>
      <c r="T580" s="183" t="str">
        <f t="shared" si="28"/>
        <v>*</v>
      </c>
      <c r="U580" s="183">
        <f t="shared" si="28"/>
        <v>310</v>
      </c>
    </row>
    <row r="581" spans="1:21">
      <c r="A581" s="183" t="str">
        <f t="shared" si="30"/>
        <v>陸側ケース⑩安田町</v>
      </c>
      <c r="B581" t="s">
        <v>18</v>
      </c>
      <c r="C581">
        <v>2780.2</v>
      </c>
      <c r="D581" s="160">
        <v>237.25194964587408</v>
      </c>
      <c r="E581" s="160">
        <v>24.916579744939312</v>
      </c>
      <c r="F581" s="160">
        <v>23.114769614851145</v>
      </c>
      <c r="G581" s="160">
        <v>2.2994973550607178</v>
      </c>
      <c r="H581" s="160">
        <v>2.3621044752046689</v>
      </c>
      <c r="I581" s="160">
        <v>0.17194312393764305</v>
      </c>
      <c r="J581" s="160">
        <v>265.20026421492827</v>
      </c>
      <c r="K581" t="s">
        <v>38</v>
      </c>
      <c r="L581" t="s">
        <v>71</v>
      </c>
      <c r="M581" t="s">
        <v>96</v>
      </c>
      <c r="O581" s="183">
        <f t="shared" si="29"/>
        <v>240</v>
      </c>
      <c r="P581" s="183">
        <f t="shared" si="29"/>
        <v>20</v>
      </c>
      <c r="Q581" s="183">
        <f t="shared" si="29"/>
        <v>20</v>
      </c>
      <c r="R581" s="183" t="str">
        <f t="shared" si="28"/>
        <v>*</v>
      </c>
      <c r="S581" s="183" t="str">
        <f t="shared" si="28"/>
        <v>*</v>
      </c>
      <c r="T581" s="183" t="str">
        <f t="shared" si="28"/>
        <v>*</v>
      </c>
      <c r="U581" s="183">
        <f t="shared" si="28"/>
        <v>270</v>
      </c>
    </row>
    <row r="582" spans="1:21">
      <c r="A582" s="183" t="str">
        <f t="shared" si="30"/>
        <v>陸側ケース⑩北川村</v>
      </c>
      <c r="B582" t="s">
        <v>19</v>
      </c>
      <c r="C582">
        <v>1355.3</v>
      </c>
      <c r="D582" s="160">
        <v>95.116893785355913</v>
      </c>
      <c r="E582" s="160">
        <v>6.9492921732183213</v>
      </c>
      <c r="F582" s="160">
        <v>0</v>
      </c>
      <c r="G582" s="160">
        <v>0.85167057767529142</v>
      </c>
      <c r="H582" s="160">
        <v>0.2580102336914849</v>
      </c>
      <c r="I582" s="160">
        <v>4.077649582267568E-2</v>
      </c>
      <c r="J582" s="160">
        <v>96.267351092545354</v>
      </c>
      <c r="K582" t="s">
        <v>38</v>
      </c>
      <c r="L582" t="s">
        <v>71</v>
      </c>
      <c r="M582" t="s">
        <v>96</v>
      </c>
      <c r="O582" s="183">
        <f t="shared" si="29"/>
        <v>100</v>
      </c>
      <c r="P582" s="183">
        <f t="shared" si="29"/>
        <v>10</v>
      </c>
      <c r="Q582" s="183">
        <f t="shared" si="29"/>
        <v>0</v>
      </c>
      <c r="R582" s="183" t="str">
        <f t="shared" si="28"/>
        <v>*</v>
      </c>
      <c r="S582" s="183" t="str">
        <f t="shared" si="28"/>
        <v>*</v>
      </c>
      <c r="T582" s="183" t="str">
        <f t="shared" si="28"/>
        <v>*</v>
      </c>
      <c r="U582" s="183">
        <f t="shared" si="28"/>
        <v>100</v>
      </c>
    </row>
    <row r="583" spans="1:21">
      <c r="A583" s="183" t="str">
        <f t="shared" si="30"/>
        <v>陸側ケース⑩馬路村</v>
      </c>
      <c r="B583" t="s">
        <v>20</v>
      </c>
      <c r="C583">
        <v>1044.1999999999998</v>
      </c>
      <c r="D583" s="160">
        <v>55.371057669502605</v>
      </c>
      <c r="E583" s="160">
        <v>3.0698112762895269</v>
      </c>
      <c r="F583" s="160">
        <v>0</v>
      </c>
      <c r="G583" s="160">
        <v>0.67511385698406645</v>
      </c>
      <c r="H583" s="160">
        <v>0.66287605646393954</v>
      </c>
      <c r="I583" s="160">
        <v>5.1880008894753943E-2</v>
      </c>
      <c r="J583" s="160">
        <v>56.760927591845366</v>
      </c>
      <c r="K583" t="s">
        <v>38</v>
      </c>
      <c r="L583" t="s">
        <v>71</v>
      </c>
      <c r="M583" t="s">
        <v>96</v>
      </c>
      <c r="O583" s="183">
        <f t="shared" si="29"/>
        <v>60</v>
      </c>
      <c r="P583" s="183" t="str">
        <f t="shared" si="29"/>
        <v>*</v>
      </c>
      <c r="Q583" s="183">
        <f t="shared" si="29"/>
        <v>0</v>
      </c>
      <c r="R583" s="183" t="str">
        <f t="shared" si="28"/>
        <v>*</v>
      </c>
      <c r="S583" s="183" t="str">
        <f t="shared" si="28"/>
        <v>*</v>
      </c>
      <c r="T583" s="183" t="str">
        <f t="shared" si="28"/>
        <v>*</v>
      </c>
      <c r="U583" s="183">
        <f t="shared" si="28"/>
        <v>60</v>
      </c>
    </row>
    <row r="584" spans="1:21">
      <c r="A584" s="183" t="str">
        <f t="shared" si="30"/>
        <v>陸側ケース⑩芸西村</v>
      </c>
      <c r="B584" t="s">
        <v>21</v>
      </c>
      <c r="C584">
        <v>4107.1499999999996</v>
      </c>
      <c r="D584" s="160">
        <v>167.09290637307603</v>
      </c>
      <c r="E584" s="160">
        <v>29.798290952909458</v>
      </c>
      <c r="F584" s="160">
        <v>10.375273614304522</v>
      </c>
      <c r="G584" s="160">
        <v>0.39991014227970656</v>
      </c>
      <c r="H584" s="160">
        <v>1.0124001424023681</v>
      </c>
      <c r="I584" s="160">
        <v>0.30092441108498874</v>
      </c>
      <c r="J584" s="160">
        <v>179.18141468314761</v>
      </c>
      <c r="K584" t="s">
        <v>38</v>
      </c>
      <c r="L584" t="s">
        <v>71</v>
      </c>
      <c r="M584" t="s">
        <v>96</v>
      </c>
      <c r="O584" s="183">
        <f t="shared" si="29"/>
        <v>170</v>
      </c>
      <c r="P584" s="183">
        <f t="shared" si="29"/>
        <v>30</v>
      </c>
      <c r="Q584" s="183">
        <f t="shared" si="29"/>
        <v>10</v>
      </c>
      <c r="R584" s="183" t="str">
        <f t="shared" si="28"/>
        <v>*</v>
      </c>
      <c r="S584" s="183" t="str">
        <f t="shared" si="28"/>
        <v>*</v>
      </c>
      <c r="T584" s="183" t="str">
        <f t="shared" si="28"/>
        <v>*</v>
      </c>
      <c r="U584" s="183">
        <f t="shared" si="28"/>
        <v>180</v>
      </c>
    </row>
    <row r="585" spans="1:21">
      <c r="A585" s="183" t="str">
        <f t="shared" si="30"/>
        <v>陸側ケース⑩本山町</v>
      </c>
      <c r="B585" t="s">
        <v>22</v>
      </c>
      <c r="C585">
        <v>4026.95</v>
      </c>
      <c r="D585" s="160">
        <v>206.62778386291004</v>
      </c>
      <c r="E585" s="160">
        <v>3.5974558340028269</v>
      </c>
      <c r="F585" s="160">
        <v>0</v>
      </c>
      <c r="G585" s="160">
        <v>1.1631821178505179</v>
      </c>
      <c r="H585" s="160">
        <v>0.77932282316897838</v>
      </c>
      <c r="I585" s="160">
        <v>0.21839451718173841</v>
      </c>
      <c r="J585" s="160">
        <v>208.78868332111125</v>
      </c>
      <c r="K585" t="s">
        <v>38</v>
      </c>
      <c r="L585" t="s">
        <v>71</v>
      </c>
      <c r="M585" t="s">
        <v>96</v>
      </c>
      <c r="O585" s="183">
        <f t="shared" si="29"/>
        <v>210</v>
      </c>
      <c r="P585" s="183" t="str">
        <f t="shared" si="29"/>
        <v>*</v>
      </c>
      <c r="Q585" s="183">
        <f t="shared" si="29"/>
        <v>0</v>
      </c>
      <c r="R585" s="183" t="str">
        <f t="shared" si="28"/>
        <v>*</v>
      </c>
      <c r="S585" s="183" t="str">
        <f t="shared" si="28"/>
        <v>*</v>
      </c>
      <c r="T585" s="183" t="str">
        <f t="shared" si="28"/>
        <v>*</v>
      </c>
      <c r="U585" s="183">
        <f t="shared" si="28"/>
        <v>210</v>
      </c>
    </row>
    <row r="586" spans="1:21">
      <c r="A586" s="183" t="str">
        <f t="shared" si="30"/>
        <v>陸側ケース⑩大豊町</v>
      </c>
      <c r="B586" t="s">
        <v>23</v>
      </c>
      <c r="C586">
        <v>4715.1000000000004</v>
      </c>
      <c r="D586" s="160">
        <v>618.49028932944805</v>
      </c>
      <c r="E586" s="160">
        <v>11.737571102460869</v>
      </c>
      <c r="F586" s="160">
        <v>0</v>
      </c>
      <c r="G586" s="160">
        <v>6.9320193823375655</v>
      </c>
      <c r="H586" s="160">
        <v>0.54480980782587518</v>
      </c>
      <c r="I586" s="160">
        <v>0.15529744182458649</v>
      </c>
      <c r="J586" s="160">
        <v>626.1224159614361</v>
      </c>
      <c r="K586" t="s">
        <v>38</v>
      </c>
      <c r="L586" t="s">
        <v>71</v>
      </c>
      <c r="M586" t="s">
        <v>96</v>
      </c>
      <c r="O586" s="183">
        <f t="shared" si="29"/>
        <v>620</v>
      </c>
      <c r="P586" s="183">
        <f t="shared" si="29"/>
        <v>10</v>
      </c>
      <c r="Q586" s="183">
        <f t="shared" si="29"/>
        <v>0</v>
      </c>
      <c r="R586" s="183">
        <f t="shared" si="28"/>
        <v>10</v>
      </c>
      <c r="S586" s="183" t="str">
        <f t="shared" si="28"/>
        <v>*</v>
      </c>
      <c r="T586" s="183" t="str">
        <f t="shared" si="28"/>
        <v>*</v>
      </c>
      <c r="U586" s="183">
        <f t="shared" si="28"/>
        <v>630</v>
      </c>
    </row>
    <row r="587" spans="1:21">
      <c r="A587" s="183" t="str">
        <f t="shared" si="30"/>
        <v>陸側ケース⑩土佐町</v>
      </c>
      <c r="B587" t="s">
        <v>24</v>
      </c>
      <c r="C587">
        <v>4376.2</v>
      </c>
      <c r="D587" s="160">
        <v>239.2491867758811</v>
      </c>
      <c r="E587" s="160">
        <v>3.1738723425381723</v>
      </c>
      <c r="F587" s="160">
        <v>0</v>
      </c>
      <c r="G587" s="160">
        <v>1.1764018587321643</v>
      </c>
      <c r="H587" s="160">
        <v>0.32382405535152003</v>
      </c>
      <c r="I587" s="160">
        <v>0.1739415381320685</v>
      </c>
      <c r="J587" s="160">
        <v>240.92335422809683</v>
      </c>
      <c r="K587" t="s">
        <v>38</v>
      </c>
      <c r="L587" t="s">
        <v>71</v>
      </c>
      <c r="M587" t="s">
        <v>96</v>
      </c>
      <c r="O587" s="183">
        <f t="shared" si="29"/>
        <v>240</v>
      </c>
      <c r="P587" s="183" t="str">
        <f t="shared" si="29"/>
        <v>*</v>
      </c>
      <c r="Q587" s="183">
        <f t="shared" si="29"/>
        <v>0</v>
      </c>
      <c r="R587" s="183" t="str">
        <f t="shared" si="28"/>
        <v>*</v>
      </c>
      <c r="S587" s="183" t="str">
        <f t="shared" si="28"/>
        <v>*</v>
      </c>
      <c r="T587" s="183" t="str">
        <f t="shared" si="28"/>
        <v>*</v>
      </c>
      <c r="U587" s="183">
        <f t="shared" si="28"/>
        <v>240</v>
      </c>
    </row>
    <row r="588" spans="1:21">
      <c r="A588" s="183" t="str">
        <f t="shared" si="30"/>
        <v>陸側ケース⑩大川村</v>
      </c>
      <c r="B588" t="s">
        <v>25</v>
      </c>
      <c r="C588">
        <v>421.4</v>
      </c>
      <c r="D588" s="160">
        <v>21.892545048780111</v>
      </c>
      <c r="E588" s="160">
        <v>0.32627997539240339</v>
      </c>
      <c r="F588" s="160">
        <v>0</v>
      </c>
      <c r="G588" s="160">
        <v>0.26822371720576332</v>
      </c>
      <c r="H588" s="160">
        <v>3.5197336740744448E-2</v>
      </c>
      <c r="I588" s="160">
        <v>4.6358978371468813E-3</v>
      </c>
      <c r="J588" s="160">
        <v>22.200602000563766</v>
      </c>
      <c r="K588" t="s">
        <v>38</v>
      </c>
      <c r="L588" t="s">
        <v>71</v>
      </c>
      <c r="M588" t="s">
        <v>96</v>
      </c>
      <c r="O588" s="183">
        <f t="shared" si="29"/>
        <v>20</v>
      </c>
      <c r="P588" s="183" t="str">
        <f t="shared" si="29"/>
        <v>*</v>
      </c>
      <c r="Q588" s="183">
        <f t="shared" si="29"/>
        <v>0</v>
      </c>
      <c r="R588" s="183" t="str">
        <f t="shared" si="28"/>
        <v>*</v>
      </c>
      <c r="S588" s="183" t="str">
        <f t="shared" si="28"/>
        <v>*</v>
      </c>
      <c r="T588" s="183" t="str">
        <f t="shared" si="28"/>
        <v>*</v>
      </c>
      <c r="U588" s="183">
        <f t="shared" si="28"/>
        <v>20</v>
      </c>
    </row>
    <row r="589" spans="1:21">
      <c r="A589" s="183" t="str">
        <f t="shared" si="30"/>
        <v>陸側ケース⑩いの町</v>
      </c>
      <c r="B589" t="s">
        <v>26</v>
      </c>
      <c r="C589">
        <v>22887.1</v>
      </c>
      <c r="D589" s="160">
        <v>845.30940582161281</v>
      </c>
      <c r="E589" s="160">
        <v>44.209835691797714</v>
      </c>
      <c r="F589" s="160">
        <v>0</v>
      </c>
      <c r="G589" s="160">
        <v>7.7406202826417321</v>
      </c>
      <c r="H589" s="160">
        <v>3.6066306778581101</v>
      </c>
      <c r="I589" s="160">
        <v>1.1771342644950089</v>
      </c>
      <c r="J589" s="160">
        <v>857.83379104660764</v>
      </c>
      <c r="K589" t="s">
        <v>38</v>
      </c>
      <c r="L589" t="s">
        <v>71</v>
      </c>
      <c r="M589" t="s">
        <v>96</v>
      </c>
      <c r="O589" s="183">
        <f t="shared" si="29"/>
        <v>850</v>
      </c>
      <c r="P589" s="183">
        <f t="shared" si="29"/>
        <v>40</v>
      </c>
      <c r="Q589" s="183">
        <f t="shared" si="29"/>
        <v>0</v>
      </c>
      <c r="R589" s="183">
        <f t="shared" si="28"/>
        <v>10</v>
      </c>
      <c r="S589" s="183" t="str">
        <f t="shared" si="28"/>
        <v>*</v>
      </c>
      <c r="T589" s="183" t="str">
        <f t="shared" si="28"/>
        <v>*</v>
      </c>
      <c r="U589" s="183">
        <f t="shared" si="28"/>
        <v>860</v>
      </c>
    </row>
    <row r="590" spans="1:21">
      <c r="A590" s="183" t="str">
        <f t="shared" si="30"/>
        <v>陸側ケース⑩仁淀川町</v>
      </c>
      <c r="B590" t="s">
        <v>27</v>
      </c>
      <c r="C590">
        <v>6596.85</v>
      </c>
      <c r="D590" s="160">
        <v>405.96850959353145</v>
      </c>
      <c r="E590" s="160">
        <v>4.4576341256347112</v>
      </c>
      <c r="F590" s="160">
        <v>0</v>
      </c>
      <c r="G590" s="160">
        <v>1.9684436998044612</v>
      </c>
      <c r="H590" s="160">
        <v>0.29133638280694457</v>
      </c>
      <c r="I590" s="160">
        <v>0.1811894960024398</v>
      </c>
      <c r="J590" s="160">
        <v>408.40947917214532</v>
      </c>
      <c r="K590" t="s">
        <v>38</v>
      </c>
      <c r="L590" t="s">
        <v>71</v>
      </c>
      <c r="M590" t="s">
        <v>96</v>
      </c>
      <c r="O590" s="183">
        <f t="shared" si="29"/>
        <v>410</v>
      </c>
      <c r="P590" s="183" t="str">
        <f t="shared" si="29"/>
        <v>*</v>
      </c>
      <c r="Q590" s="183">
        <f t="shared" si="29"/>
        <v>0</v>
      </c>
      <c r="R590" s="183" t="str">
        <f t="shared" si="28"/>
        <v>*</v>
      </c>
      <c r="S590" s="183" t="str">
        <f t="shared" si="28"/>
        <v>*</v>
      </c>
      <c r="T590" s="183" t="str">
        <f t="shared" si="28"/>
        <v>*</v>
      </c>
      <c r="U590" s="183">
        <f t="shared" si="28"/>
        <v>410</v>
      </c>
    </row>
    <row r="591" spans="1:21">
      <c r="A591" s="183" t="str">
        <f t="shared" si="30"/>
        <v>陸側ケース⑩中土佐町</v>
      </c>
      <c r="B591" t="s">
        <v>28</v>
      </c>
      <c r="C591">
        <v>7156.95</v>
      </c>
      <c r="D591" s="160">
        <v>599.11495394843951</v>
      </c>
      <c r="E591" s="160">
        <v>37.812475504995767</v>
      </c>
      <c r="F591" s="160">
        <v>79.678846707730145</v>
      </c>
      <c r="G591" s="160">
        <v>4.140447362491658</v>
      </c>
      <c r="H591" s="160">
        <v>13.497469276334868</v>
      </c>
      <c r="I591" s="160">
        <v>0.39532755699240496</v>
      </c>
      <c r="J591" s="160">
        <v>696.82704485198849</v>
      </c>
      <c r="K591" t="s">
        <v>38</v>
      </c>
      <c r="L591" t="s">
        <v>71</v>
      </c>
      <c r="M591" t="s">
        <v>96</v>
      </c>
      <c r="O591" s="183">
        <f t="shared" si="29"/>
        <v>600</v>
      </c>
      <c r="P591" s="183">
        <f t="shared" si="29"/>
        <v>40</v>
      </c>
      <c r="Q591" s="183">
        <f t="shared" si="29"/>
        <v>80</v>
      </c>
      <c r="R591" s="183" t="str">
        <f t="shared" si="28"/>
        <v>*</v>
      </c>
      <c r="S591" s="183">
        <f t="shared" si="28"/>
        <v>10</v>
      </c>
      <c r="T591" s="183" t="str">
        <f t="shared" si="28"/>
        <v>*</v>
      </c>
      <c r="U591" s="183">
        <f t="shared" si="28"/>
        <v>700</v>
      </c>
    </row>
    <row r="592" spans="1:21">
      <c r="A592" s="183" t="str">
        <f t="shared" si="30"/>
        <v>陸側ケース⑩佐川町</v>
      </c>
      <c r="B592" t="s">
        <v>29</v>
      </c>
      <c r="C592">
        <v>12973.4</v>
      </c>
      <c r="D592" s="160">
        <v>614.88065234882185</v>
      </c>
      <c r="E592" s="160">
        <v>32.479982592560937</v>
      </c>
      <c r="F592" s="160">
        <v>0</v>
      </c>
      <c r="G592" s="160">
        <v>1.7229945529580641</v>
      </c>
      <c r="H592" s="160">
        <v>1.6130685190386913</v>
      </c>
      <c r="I592" s="160">
        <v>0.99082703618445189</v>
      </c>
      <c r="J592" s="160">
        <v>619.20754245700311</v>
      </c>
      <c r="K592" t="s">
        <v>38</v>
      </c>
      <c r="L592" t="s">
        <v>71</v>
      </c>
      <c r="M592" t="s">
        <v>96</v>
      </c>
      <c r="O592" s="183">
        <f t="shared" si="29"/>
        <v>610</v>
      </c>
      <c r="P592" s="183">
        <f t="shared" si="29"/>
        <v>30</v>
      </c>
      <c r="Q592" s="183">
        <f t="shared" si="29"/>
        <v>0</v>
      </c>
      <c r="R592" s="183" t="str">
        <f t="shared" si="28"/>
        <v>*</v>
      </c>
      <c r="S592" s="183" t="str">
        <f t="shared" si="28"/>
        <v>*</v>
      </c>
      <c r="T592" s="183" t="str">
        <f t="shared" si="28"/>
        <v>*</v>
      </c>
      <c r="U592" s="183">
        <f t="shared" si="28"/>
        <v>620</v>
      </c>
    </row>
    <row r="593" spans="1:21">
      <c r="A593" s="183" t="str">
        <f t="shared" si="30"/>
        <v>陸側ケース⑩越知町</v>
      </c>
      <c r="B593" t="s">
        <v>30</v>
      </c>
      <c r="C593">
        <v>6192.65</v>
      </c>
      <c r="D593" s="160">
        <v>302.59861989880051</v>
      </c>
      <c r="E593" s="160">
        <v>10.258461586406227</v>
      </c>
      <c r="F593" s="160">
        <v>0</v>
      </c>
      <c r="G593" s="160">
        <v>1.0627443065761266</v>
      </c>
      <c r="H593" s="160">
        <v>8.3241087408648387</v>
      </c>
      <c r="I593" s="160">
        <v>0.30384576107684652</v>
      </c>
      <c r="J593" s="160">
        <v>312.28931870731833</v>
      </c>
      <c r="K593" t="s">
        <v>38</v>
      </c>
      <c r="L593" t="s">
        <v>71</v>
      </c>
      <c r="M593" t="s">
        <v>96</v>
      </c>
      <c r="O593" s="183">
        <f t="shared" si="29"/>
        <v>300</v>
      </c>
      <c r="P593" s="183">
        <f t="shared" si="29"/>
        <v>10</v>
      </c>
      <c r="Q593" s="183">
        <f t="shared" si="29"/>
        <v>0</v>
      </c>
      <c r="R593" s="183" t="str">
        <f t="shared" si="28"/>
        <v>*</v>
      </c>
      <c r="S593" s="183">
        <f t="shared" si="28"/>
        <v>10</v>
      </c>
      <c r="T593" s="183" t="str">
        <f t="shared" si="28"/>
        <v>*</v>
      </c>
      <c r="U593" s="183">
        <f t="shared" si="28"/>
        <v>310</v>
      </c>
    </row>
    <row r="594" spans="1:21">
      <c r="A594" s="183" t="str">
        <f t="shared" si="30"/>
        <v>陸側ケース⑩檮原町</v>
      </c>
      <c r="B594" t="s">
        <v>31</v>
      </c>
      <c r="C594">
        <v>3984</v>
      </c>
      <c r="D594" s="160">
        <v>264.20090142429081</v>
      </c>
      <c r="E594" s="160">
        <v>3.5840747522861252</v>
      </c>
      <c r="F594" s="160">
        <v>0</v>
      </c>
      <c r="G594" s="160">
        <v>1.7043931851658938</v>
      </c>
      <c r="H594" s="160">
        <v>0.3838225372977434</v>
      </c>
      <c r="I594" s="160">
        <v>0.14058436490685963</v>
      </c>
      <c r="J594" s="160">
        <v>266.42970151166134</v>
      </c>
      <c r="K594" t="s">
        <v>38</v>
      </c>
      <c r="L594" t="s">
        <v>71</v>
      </c>
      <c r="M594" t="s">
        <v>96</v>
      </c>
      <c r="O594" s="183">
        <f t="shared" si="29"/>
        <v>260</v>
      </c>
      <c r="P594" s="183" t="str">
        <f t="shared" si="29"/>
        <v>*</v>
      </c>
      <c r="Q594" s="183">
        <f t="shared" si="29"/>
        <v>0</v>
      </c>
      <c r="R594" s="183" t="str">
        <f t="shared" si="28"/>
        <v>*</v>
      </c>
      <c r="S594" s="183" t="str">
        <f t="shared" si="28"/>
        <v>*</v>
      </c>
      <c r="T594" s="183" t="str">
        <f t="shared" si="28"/>
        <v>*</v>
      </c>
      <c r="U594" s="183">
        <f t="shared" si="28"/>
        <v>270</v>
      </c>
    </row>
    <row r="595" spans="1:21">
      <c r="A595" s="183" t="str">
        <f t="shared" si="30"/>
        <v>陸側ケース⑩日高村</v>
      </c>
      <c r="B595" t="s">
        <v>32</v>
      </c>
      <c r="C595">
        <v>5197.3999999999996</v>
      </c>
      <c r="D595" s="160">
        <v>166.24787692849395</v>
      </c>
      <c r="E595" s="160">
        <v>5.7145762978362509</v>
      </c>
      <c r="F595" s="160">
        <v>0</v>
      </c>
      <c r="G595" s="160">
        <v>1.0332160331951683</v>
      </c>
      <c r="H595" s="160">
        <v>0.21654332827219969</v>
      </c>
      <c r="I595" s="160">
        <v>0.2290292352844118</v>
      </c>
      <c r="J595" s="160">
        <v>167.72666552524572</v>
      </c>
      <c r="K595" t="s">
        <v>38</v>
      </c>
      <c r="L595" t="s">
        <v>71</v>
      </c>
      <c r="M595" t="s">
        <v>96</v>
      </c>
      <c r="O595" s="183">
        <f t="shared" si="29"/>
        <v>170</v>
      </c>
      <c r="P595" s="183">
        <f t="shared" si="29"/>
        <v>10</v>
      </c>
      <c r="Q595" s="183">
        <f t="shared" si="29"/>
        <v>0</v>
      </c>
      <c r="R595" s="183" t="str">
        <f t="shared" si="28"/>
        <v>*</v>
      </c>
      <c r="S595" s="183" t="str">
        <f t="shared" si="28"/>
        <v>*</v>
      </c>
      <c r="T595" s="183" t="str">
        <f t="shared" si="28"/>
        <v>*</v>
      </c>
      <c r="U595" s="183">
        <f t="shared" si="28"/>
        <v>170</v>
      </c>
    </row>
    <row r="596" spans="1:21">
      <c r="A596" s="183" t="str">
        <f t="shared" si="30"/>
        <v>陸側ケース⑩津野町</v>
      </c>
      <c r="B596" t="s">
        <v>33</v>
      </c>
      <c r="C596">
        <v>5948.75</v>
      </c>
      <c r="D596" s="160">
        <v>392.54036569556376</v>
      </c>
      <c r="E596" s="160">
        <v>11.319911591249669</v>
      </c>
      <c r="F596" s="160">
        <v>0</v>
      </c>
      <c r="G596" s="160">
        <v>3.6099965202684769</v>
      </c>
      <c r="H596" s="160">
        <v>1.1789124842370458</v>
      </c>
      <c r="I596" s="160">
        <v>0.27101041868743359</v>
      </c>
      <c r="J596" s="160">
        <v>397.60028511875669</v>
      </c>
      <c r="K596" t="s">
        <v>38</v>
      </c>
      <c r="L596" t="s">
        <v>71</v>
      </c>
      <c r="M596" t="s">
        <v>96</v>
      </c>
      <c r="O596" s="183">
        <f t="shared" si="29"/>
        <v>390</v>
      </c>
      <c r="P596" s="183">
        <f t="shared" si="29"/>
        <v>10</v>
      </c>
      <c r="Q596" s="183">
        <f t="shared" si="29"/>
        <v>0</v>
      </c>
      <c r="R596" s="183" t="str">
        <f t="shared" si="28"/>
        <v>*</v>
      </c>
      <c r="S596" s="183" t="str">
        <f t="shared" si="28"/>
        <v>*</v>
      </c>
      <c r="T596" s="183" t="str">
        <f t="shared" si="28"/>
        <v>*</v>
      </c>
      <c r="U596" s="183">
        <f t="shared" si="28"/>
        <v>400</v>
      </c>
    </row>
    <row r="597" spans="1:21">
      <c r="A597" s="183" t="str">
        <f t="shared" si="30"/>
        <v>陸側ケース⑩四万十町</v>
      </c>
      <c r="B597" t="s">
        <v>34</v>
      </c>
      <c r="C597">
        <v>18746.650000000001</v>
      </c>
      <c r="D597" s="160">
        <v>1483.5387022667915</v>
      </c>
      <c r="E597" s="160">
        <v>103.26756259280829</v>
      </c>
      <c r="F597" s="160">
        <v>17.552629686458211</v>
      </c>
      <c r="G597" s="160">
        <v>8.1096378438888443</v>
      </c>
      <c r="H597" s="160">
        <v>8.7204629983060293</v>
      </c>
      <c r="I597" s="160">
        <v>0.84496506746996836</v>
      </c>
      <c r="J597" s="160">
        <v>1518.7663978629143</v>
      </c>
      <c r="K597" t="s">
        <v>38</v>
      </c>
      <c r="L597" t="s">
        <v>71</v>
      </c>
      <c r="M597" t="s">
        <v>96</v>
      </c>
      <c r="O597" s="183">
        <f t="shared" si="29"/>
        <v>1500</v>
      </c>
      <c r="P597" s="183">
        <f t="shared" si="29"/>
        <v>100</v>
      </c>
      <c r="Q597" s="183">
        <f t="shared" si="29"/>
        <v>20</v>
      </c>
      <c r="R597" s="183">
        <f t="shared" si="28"/>
        <v>10</v>
      </c>
      <c r="S597" s="183">
        <f t="shared" si="28"/>
        <v>10</v>
      </c>
      <c r="T597" s="183" t="str">
        <f t="shared" si="28"/>
        <v>*</v>
      </c>
      <c r="U597" s="183">
        <f t="shared" si="28"/>
        <v>1500</v>
      </c>
    </row>
    <row r="598" spans="1:21">
      <c r="A598" s="183" t="str">
        <f t="shared" si="30"/>
        <v>陸側ケース⑩大月町</v>
      </c>
      <c r="B598" t="s">
        <v>35</v>
      </c>
      <c r="C598">
        <v>5516.5</v>
      </c>
      <c r="D598" s="160">
        <v>13.578502458068053</v>
      </c>
      <c r="E598" s="160">
        <v>3.0865469642859362</v>
      </c>
      <c r="F598" s="160">
        <v>23.433077583959545</v>
      </c>
      <c r="G598" s="160">
        <v>3.4432129203257805E-2</v>
      </c>
      <c r="H598" s="160">
        <v>0.4339570910662065</v>
      </c>
      <c r="I598" s="160">
        <v>4.2066380636077004E-2</v>
      </c>
      <c r="J598" s="160">
        <v>37.52203564293314</v>
      </c>
      <c r="K598" t="s">
        <v>38</v>
      </c>
      <c r="L598" t="s">
        <v>71</v>
      </c>
      <c r="M598" t="s">
        <v>96</v>
      </c>
      <c r="O598" s="183">
        <f t="shared" si="29"/>
        <v>10</v>
      </c>
      <c r="P598" s="183" t="str">
        <f t="shared" si="29"/>
        <v>*</v>
      </c>
      <c r="Q598" s="183">
        <f t="shared" si="29"/>
        <v>20</v>
      </c>
      <c r="R598" s="183" t="str">
        <f t="shared" si="28"/>
        <v>*</v>
      </c>
      <c r="S598" s="183" t="str">
        <f t="shared" si="28"/>
        <v>*</v>
      </c>
      <c r="T598" s="183" t="str">
        <f t="shared" si="28"/>
        <v>*</v>
      </c>
      <c r="U598" s="183">
        <f t="shared" si="28"/>
        <v>40</v>
      </c>
    </row>
    <row r="599" spans="1:21">
      <c r="A599" s="183" t="str">
        <f t="shared" si="30"/>
        <v>陸側ケース⑩三原村</v>
      </c>
      <c r="B599" t="s">
        <v>36</v>
      </c>
      <c r="C599">
        <v>1597.8</v>
      </c>
      <c r="D599" s="160">
        <v>44.744782235709842</v>
      </c>
      <c r="E599" s="160">
        <v>1.9925776458646653</v>
      </c>
      <c r="F599" s="160">
        <v>0</v>
      </c>
      <c r="G599" s="160">
        <v>9.4374042370918607E-2</v>
      </c>
      <c r="H599" s="160">
        <v>0.10873759407537818</v>
      </c>
      <c r="I599" s="160">
        <v>3.5374662826933502E-2</v>
      </c>
      <c r="J599" s="160">
        <v>44.983268534983068</v>
      </c>
      <c r="K599" t="s">
        <v>38</v>
      </c>
      <c r="L599" t="s">
        <v>71</v>
      </c>
      <c r="M599" t="s">
        <v>96</v>
      </c>
      <c r="O599" s="183">
        <f t="shared" si="29"/>
        <v>40</v>
      </c>
      <c r="P599" s="183" t="str">
        <f t="shared" si="29"/>
        <v>*</v>
      </c>
      <c r="Q599" s="183">
        <f t="shared" si="29"/>
        <v>0</v>
      </c>
      <c r="R599" s="183" t="str">
        <f t="shared" si="28"/>
        <v>*</v>
      </c>
      <c r="S599" s="183" t="str">
        <f t="shared" si="28"/>
        <v>*</v>
      </c>
      <c r="T599" s="183" t="str">
        <f t="shared" si="28"/>
        <v>*</v>
      </c>
      <c r="U599" s="183">
        <f t="shared" si="28"/>
        <v>40</v>
      </c>
    </row>
    <row r="600" spans="1:21">
      <c r="A600" s="183" t="str">
        <f t="shared" si="30"/>
        <v>陸側ケース⑩黒潮町</v>
      </c>
      <c r="B600" t="s">
        <v>37</v>
      </c>
      <c r="C600">
        <v>11552.849999999999</v>
      </c>
      <c r="D600" s="160">
        <v>797.30503159989382</v>
      </c>
      <c r="E600" s="160">
        <v>67.686671678372917</v>
      </c>
      <c r="F600" s="160">
        <v>88.346471623749466</v>
      </c>
      <c r="G600" s="160">
        <v>5.4402058116900145</v>
      </c>
      <c r="H600" s="160">
        <v>7.0110209428395649</v>
      </c>
      <c r="I600" s="160">
        <v>0.93075930869379697</v>
      </c>
      <c r="J600" s="160">
        <v>899.03348928686671</v>
      </c>
      <c r="K600" t="s">
        <v>38</v>
      </c>
      <c r="L600" t="s">
        <v>71</v>
      </c>
      <c r="M600" t="s">
        <v>96</v>
      </c>
      <c r="O600" s="183">
        <f t="shared" si="29"/>
        <v>800</v>
      </c>
      <c r="P600" s="183">
        <f t="shared" si="29"/>
        <v>70</v>
      </c>
      <c r="Q600" s="183">
        <f t="shared" si="29"/>
        <v>90</v>
      </c>
      <c r="R600" s="183">
        <f t="shared" si="28"/>
        <v>10</v>
      </c>
      <c r="S600" s="183">
        <f t="shared" si="28"/>
        <v>10</v>
      </c>
      <c r="T600" s="183" t="str">
        <f t="shared" si="28"/>
        <v>*</v>
      </c>
      <c r="U600" s="183">
        <f t="shared" si="28"/>
        <v>900</v>
      </c>
    </row>
    <row r="601" spans="1:21">
      <c r="A601" s="183" t="str">
        <f t="shared" si="30"/>
        <v>陸側ケース⑩合計</v>
      </c>
      <c r="B601" t="s">
        <v>84</v>
      </c>
      <c r="C601">
        <v>763820.94999999984</v>
      </c>
      <c r="D601" s="160">
        <v>30100.526329740031</v>
      </c>
      <c r="E601" s="160">
        <v>3055.4534358426081</v>
      </c>
      <c r="F601" s="160">
        <v>1839.7233899342846</v>
      </c>
      <c r="G601" s="160">
        <v>119.89219644175891</v>
      </c>
      <c r="H601" s="160">
        <v>669.53389579918326</v>
      </c>
      <c r="I601" s="160">
        <v>152.52197010304818</v>
      </c>
      <c r="J601" s="160">
        <v>32882.197782018302</v>
      </c>
      <c r="K601" t="s">
        <v>38</v>
      </c>
      <c r="L601" t="s">
        <v>71</v>
      </c>
      <c r="M601" t="s">
        <v>96</v>
      </c>
      <c r="O601" s="183">
        <f t="shared" si="29"/>
        <v>30000</v>
      </c>
      <c r="P601" s="183">
        <f t="shared" si="29"/>
        <v>3100</v>
      </c>
      <c r="Q601" s="183">
        <f t="shared" si="29"/>
        <v>1800</v>
      </c>
      <c r="R601" s="183">
        <f t="shared" si="28"/>
        <v>120</v>
      </c>
      <c r="S601" s="183">
        <f t="shared" si="28"/>
        <v>670</v>
      </c>
      <c r="T601" s="183">
        <f t="shared" si="28"/>
        <v>150</v>
      </c>
      <c r="U601" s="183">
        <f t="shared" si="28"/>
        <v>33000</v>
      </c>
    </row>
    <row r="602" spans="1:21">
      <c r="A602" s="183" t="str">
        <f t="shared" si="30"/>
        <v/>
      </c>
      <c r="D602" s="160"/>
      <c r="E602" s="160"/>
      <c r="F602" s="160"/>
      <c r="G602" s="160"/>
      <c r="H602" s="160"/>
      <c r="I602" s="160"/>
      <c r="J602" s="160"/>
      <c r="O602" s="183">
        <f t="shared" si="29"/>
        <v>0</v>
      </c>
      <c r="P602" s="183">
        <f t="shared" si="29"/>
        <v>0</v>
      </c>
      <c r="Q602" s="183">
        <f t="shared" si="29"/>
        <v>0</v>
      </c>
      <c r="R602" s="183">
        <f t="shared" si="28"/>
        <v>0</v>
      </c>
      <c r="S602" s="183">
        <f t="shared" si="28"/>
        <v>0</v>
      </c>
      <c r="T602" s="183">
        <f t="shared" si="28"/>
        <v>0</v>
      </c>
      <c r="U602" s="183">
        <f t="shared" si="28"/>
        <v>0</v>
      </c>
    </row>
    <row r="603" spans="1:21">
      <c r="A603" s="183" t="str">
        <f t="shared" si="30"/>
        <v>東側ケース④高知市</v>
      </c>
      <c r="B603" t="s">
        <v>4</v>
      </c>
      <c r="C603">
        <v>343393</v>
      </c>
      <c r="D603" s="160">
        <v>5899.9572371490312</v>
      </c>
      <c r="E603" s="160">
        <v>1033.4665250049914</v>
      </c>
      <c r="F603" s="160">
        <v>848.77299869164699</v>
      </c>
      <c r="G603" s="160">
        <v>14.529051525211649</v>
      </c>
      <c r="H603" s="160">
        <v>57.755471418833011</v>
      </c>
      <c r="I603" s="160">
        <v>3.1959695002502592E-2</v>
      </c>
      <c r="J603" s="160">
        <v>6821.0467184797244</v>
      </c>
      <c r="K603" t="s">
        <v>39</v>
      </c>
      <c r="L603" t="s">
        <v>67</v>
      </c>
      <c r="M603" t="s">
        <v>83</v>
      </c>
      <c r="O603" s="183">
        <f t="shared" si="29"/>
        <v>5900</v>
      </c>
      <c r="P603" s="183">
        <f t="shared" si="29"/>
        <v>1000</v>
      </c>
      <c r="Q603" s="183">
        <f t="shared" si="29"/>
        <v>850</v>
      </c>
      <c r="R603" s="183">
        <f t="shared" si="28"/>
        <v>10</v>
      </c>
      <c r="S603" s="183">
        <f t="shared" si="28"/>
        <v>60</v>
      </c>
      <c r="T603" s="183" t="str">
        <f t="shared" si="28"/>
        <v>*</v>
      </c>
      <c r="U603" s="183">
        <f t="shared" si="28"/>
        <v>6800</v>
      </c>
    </row>
    <row r="604" spans="1:21">
      <c r="A604" s="183" t="str">
        <f t="shared" si="30"/>
        <v>東側ケース④室戸市</v>
      </c>
      <c r="B604" t="s">
        <v>5</v>
      </c>
      <c r="C604">
        <v>15210</v>
      </c>
      <c r="D604" s="160">
        <v>1902.141071910944</v>
      </c>
      <c r="E604" s="160">
        <v>270.27724006544469</v>
      </c>
      <c r="F604" s="160">
        <v>373.11905744458369</v>
      </c>
      <c r="G604" s="160">
        <v>15.909011211033818</v>
      </c>
      <c r="H604" s="160">
        <v>18.530238177211263</v>
      </c>
      <c r="I604" s="160">
        <v>1.6869113631594848E-3</v>
      </c>
      <c r="J604" s="160">
        <v>2309.7010656551361</v>
      </c>
      <c r="K604" t="s">
        <v>39</v>
      </c>
      <c r="L604" t="s">
        <v>67</v>
      </c>
      <c r="M604" t="s">
        <v>83</v>
      </c>
      <c r="O604" s="183">
        <f t="shared" si="29"/>
        <v>1900</v>
      </c>
      <c r="P604" s="183">
        <f t="shared" si="29"/>
        <v>270</v>
      </c>
      <c r="Q604" s="183">
        <f t="shared" si="29"/>
        <v>370</v>
      </c>
      <c r="R604" s="183">
        <f t="shared" si="28"/>
        <v>20</v>
      </c>
      <c r="S604" s="183">
        <f t="shared" si="28"/>
        <v>20</v>
      </c>
      <c r="T604" s="183" t="str">
        <f t="shared" si="28"/>
        <v>*</v>
      </c>
      <c r="U604" s="183">
        <f t="shared" si="28"/>
        <v>2300</v>
      </c>
    </row>
    <row r="605" spans="1:21">
      <c r="A605" s="183" t="str">
        <f t="shared" si="30"/>
        <v>東側ケース④安芸市</v>
      </c>
      <c r="B605" t="s">
        <v>6</v>
      </c>
      <c r="C605">
        <v>19547</v>
      </c>
      <c r="D605" s="160">
        <v>1661.1309408657369</v>
      </c>
      <c r="E605" s="160">
        <v>302.34104134541133</v>
      </c>
      <c r="F605" s="160">
        <v>27.713305436085797</v>
      </c>
      <c r="G605" s="160">
        <v>6.3130045220990816</v>
      </c>
      <c r="H605" s="160">
        <v>22.872903916999547</v>
      </c>
      <c r="I605" s="160">
        <v>2.1346913399823528E-3</v>
      </c>
      <c r="J605" s="160">
        <v>1718.0322894322615</v>
      </c>
      <c r="K605" t="s">
        <v>39</v>
      </c>
      <c r="L605" t="s">
        <v>67</v>
      </c>
      <c r="M605" t="s">
        <v>83</v>
      </c>
      <c r="O605" s="183">
        <f t="shared" si="29"/>
        <v>1700</v>
      </c>
      <c r="P605" s="183">
        <f t="shared" si="29"/>
        <v>300</v>
      </c>
      <c r="Q605" s="183">
        <f t="shared" si="29"/>
        <v>30</v>
      </c>
      <c r="R605" s="183">
        <f t="shared" si="28"/>
        <v>10</v>
      </c>
      <c r="S605" s="183">
        <f t="shared" si="28"/>
        <v>20</v>
      </c>
      <c r="T605" s="183" t="str">
        <f t="shared" si="28"/>
        <v>*</v>
      </c>
      <c r="U605" s="183">
        <f t="shared" si="28"/>
        <v>1700</v>
      </c>
    </row>
    <row r="606" spans="1:21">
      <c r="A606" s="183" t="str">
        <f t="shared" si="30"/>
        <v>東側ケース④南国市</v>
      </c>
      <c r="B606" t="s">
        <v>7</v>
      </c>
      <c r="C606">
        <v>49472</v>
      </c>
      <c r="D606" s="160">
        <v>1588.2421561818519</v>
      </c>
      <c r="E606" s="160">
        <v>138.31326476893307</v>
      </c>
      <c r="F606" s="160">
        <v>217.45838975441092</v>
      </c>
      <c r="G606" s="160">
        <v>0.82204938679799711</v>
      </c>
      <c r="H606" s="160">
        <v>2.5266568775407059</v>
      </c>
      <c r="I606" s="160">
        <v>4.0740108517565302E-3</v>
      </c>
      <c r="J606" s="160">
        <v>1809.0533262114534</v>
      </c>
      <c r="K606" t="s">
        <v>39</v>
      </c>
      <c r="L606" t="s">
        <v>67</v>
      </c>
      <c r="M606" t="s">
        <v>83</v>
      </c>
      <c r="O606" s="183">
        <f t="shared" si="29"/>
        <v>1600</v>
      </c>
      <c r="P606" s="183">
        <f t="shared" si="29"/>
        <v>140</v>
      </c>
      <c r="Q606" s="183">
        <f t="shared" si="29"/>
        <v>220</v>
      </c>
      <c r="R606" s="183" t="str">
        <f t="shared" si="28"/>
        <v>*</v>
      </c>
      <c r="S606" s="183" t="str">
        <f t="shared" si="28"/>
        <v>*</v>
      </c>
      <c r="T606" s="183" t="str">
        <f t="shared" si="28"/>
        <v>*</v>
      </c>
      <c r="U606" s="183">
        <f t="shared" si="28"/>
        <v>1800</v>
      </c>
    </row>
    <row r="607" spans="1:21">
      <c r="A607" s="183" t="str">
        <f t="shared" si="30"/>
        <v>東側ケース④土佐市</v>
      </c>
      <c r="B607" t="s">
        <v>8</v>
      </c>
      <c r="C607">
        <v>28686</v>
      </c>
      <c r="D607" s="160">
        <v>857.73874091638663</v>
      </c>
      <c r="E607" s="160">
        <v>95.238293986721132</v>
      </c>
      <c r="F607" s="160">
        <v>136.54319720827027</v>
      </c>
      <c r="G607" s="160">
        <v>3.5616019318339731</v>
      </c>
      <c r="H607" s="160">
        <v>2.1295299449162912</v>
      </c>
      <c r="I607" s="160">
        <v>1.6428024060960509E-3</v>
      </c>
      <c r="J607" s="160">
        <v>999.97471280381319</v>
      </c>
      <c r="K607" t="s">
        <v>39</v>
      </c>
      <c r="L607" t="s">
        <v>67</v>
      </c>
      <c r="M607" t="s">
        <v>83</v>
      </c>
      <c r="O607" s="183">
        <f t="shared" si="29"/>
        <v>860</v>
      </c>
      <c r="P607" s="183">
        <f t="shared" si="29"/>
        <v>100</v>
      </c>
      <c r="Q607" s="183">
        <f t="shared" si="29"/>
        <v>140</v>
      </c>
      <c r="R607" s="183" t="str">
        <f t="shared" si="28"/>
        <v>*</v>
      </c>
      <c r="S607" s="183" t="str">
        <f t="shared" si="28"/>
        <v>*</v>
      </c>
      <c r="T607" s="183" t="str">
        <f t="shared" si="28"/>
        <v>*</v>
      </c>
      <c r="U607" s="183">
        <f t="shared" si="28"/>
        <v>1000</v>
      </c>
    </row>
    <row r="608" spans="1:21">
      <c r="A608" s="183" t="str">
        <f t="shared" si="30"/>
        <v>東側ケース④須崎市</v>
      </c>
      <c r="B608" t="s">
        <v>9</v>
      </c>
      <c r="C608">
        <v>24698</v>
      </c>
      <c r="D608" s="160">
        <v>572.23355664884389</v>
      </c>
      <c r="E608" s="160">
        <v>48.473374042273733</v>
      </c>
      <c r="F608" s="160">
        <v>237.45030001007552</v>
      </c>
      <c r="G608" s="160">
        <v>2.0816704316235732</v>
      </c>
      <c r="H608" s="160">
        <v>6.867927540414315</v>
      </c>
      <c r="I608" s="160">
        <v>8.2347507253808323E-4</v>
      </c>
      <c r="J608" s="160">
        <v>818.63427810603002</v>
      </c>
      <c r="K608" t="s">
        <v>39</v>
      </c>
      <c r="L608" t="s">
        <v>67</v>
      </c>
      <c r="M608" t="s">
        <v>83</v>
      </c>
      <c r="O608" s="183">
        <f t="shared" si="29"/>
        <v>570</v>
      </c>
      <c r="P608" s="183">
        <f t="shared" si="29"/>
        <v>50</v>
      </c>
      <c r="Q608" s="183">
        <f t="shared" si="29"/>
        <v>240</v>
      </c>
      <c r="R608" s="183" t="str">
        <f t="shared" si="28"/>
        <v>*</v>
      </c>
      <c r="S608" s="183">
        <f t="shared" si="28"/>
        <v>10</v>
      </c>
      <c r="T608" s="183" t="str">
        <f t="shared" si="28"/>
        <v>*</v>
      </c>
      <c r="U608" s="183">
        <f t="shared" si="28"/>
        <v>820</v>
      </c>
    </row>
    <row r="609" spans="1:21">
      <c r="A609" s="183" t="str">
        <f t="shared" si="30"/>
        <v>東側ケース④宿毛市</v>
      </c>
      <c r="B609" t="s">
        <v>10</v>
      </c>
      <c r="C609">
        <v>22610</v>
      </c>
      <c r="D609" s="160">
        <v>124.58503880086067</v>
      </c>
      <c r="E609" s="160">
        <v>20.587295539711555</v>
      </c>
      <c r="F609" s="160">
        <v>145.53761854404354</v>
      </c>
      <c r="G609" s="160">
        <v>0.22029168039628647</v>
      </c>
      <c r="H609" s="160">
        <v>2.5419893550282433</v>
      </c>
      <c r="I609" s="160">
        <v>3.7805953404978961E-4</v>
      </c>
      <c r="J609" s="160">
        <v>272.88531643986283</v>
      </c>
      <c r="K609" t="s">
        <v>39</v>
      </c>
      <c r="L609" t="s">
        <v>67</v>
      </c>
      <c r="M609" t="s">
        <v>83</v>
      </c>
      <c r="O609" s="183">
        <f t="shared" si="29"/>
        <v>120</v>
      </c>
      <c r="P609" s="183">
        <f t="shared" si="29"/>
        <v>20</v>
      </c>
      <c r="Q609" s="183">
        <f t="shared" si="29"/>
        <v>150</v>
      </c>
      <c r="R609" s="183" t="str">
        <f t="shared" si="28"/>
        <v>*</v>
      </c>
      <c r="S609" s="183" t="str">
        <f t="shared" si="28"/>
        <v>*</v>
      </c>
      <c r="T609" s="183" t="str">
        <f t="shared" si="28"/>
        <v>*</v>
      </c>
      <c r="U609" s="183">
        <f t="shared" si="28"/>
        <v>270</v>
      </c>
    </row>
    <row r="610" spans="1:21">
      <c r="A610" s="183" t="str">
        <f t="shared" si="30"/>
        <v>東側ケース④土佐清水市</v>
      </c>
      <c r="B610" t="s">
        <v>11</v>
      </c>
      <c r="C610">
        <v>16029</v>
      </c>
      <c r="D610" s="160">
        <v>759.01274928886232</v>
      </c>
      <c r="E610" s="160">
        <v>86.906312567314501</v>
      </c>
      <c r="F610" s="160">
        <v>120.06578580579787</v>
      </c>
      <c r="G610" s="160">
        <v>3.5547398004372388</v>
      </c>
      <c r="H610" s="160">
        <v>3.8983436709344348</v>
      </c>
      <c r="I610" s="160">
        <v>6.1680096174608363E-4</v>
      </c>
      <c r="J610" s="160">
        <v>886.53223536699363</v>
      </c>
      <c r="K610" t="s">
        <v>39</v>
      </c>
      <c r="L610" t="s">
        <v>67</v>
      </c>
      <c r="M610" t="s">
        <v>83</v>
      </c>
      <c r="O610" s="183">
        <f t="shared" si="29"/>
        <v>760</v>
      </c>
      <c r="P610" s="183">
        <f t="shared" si="29"/>
        <v>90</v>
      </c>
      <c r="Q610" s="183">
        <f t="shared" si="29"/>
        <v>120</v>
      </c>
      <c r="R610" s="183" t="str">
        <f t="shared" si="28"/>
        <v>*</v>
      </c>
      <c r="S610" s="183" t="str">
        <f t="shared" si="28"/>
        <v>*</v>
      </c>
      <c r="T610" s="183" t="str">
        <f t="shared" si="28"/>
        <v>*</v>
      </c>
      <c r="U610" s="183">
        <f t="shared" si="28"/>
        <v>890</v>
      </c>
    </row>
    <row r="611" spans="1:21">
      <c r="A611" s="183" t="str">
        <f t="shared" si="30"/>
        <v>東側ケース④四万十市</v>
      </c>
      <c r="B611" t="s">
        <v>12</v>
      </c>
      <c r="C611">
        <v>35933</v>
      </c>
      <c r="D611" s="160">
        <v>1007.0966385377808</v>
      </c>
      <c r="E611" s="160">
        <v>94.554053852758855</v>
      </c>
      <c r="F611" s="160">
        <v>129.20932776865425</v>
      </c>
      <c r="G611" s="160">
        <v>4.6737123182090912</v>
      </c>
      <c r="H611" s="160">
        <v>2.2267375883590317</v>
      </c>
      <c r="I611" s="160">
        <v>8.0602690558786094E-4</v>
      </c>
      <c r="J611" s="160">
        <v>1143.2072222399088</v>
      </c>
      <c r="K611" t="s">
        <v>39</v>
      </c>
      <c r="L611" t="s">
        <v>67</v>
      </c>
      <c r="M611" t="s">
        <v>83</v>
      </c>
      <c r="O611" s="183">
        <f t="shared" si="29"/>
        <v>1000</v>
      </c>
      <c r="P611" s="183">
        <f t="shared" si="29"/>
        <v>90</v>
      </c>
      <c r="Q611" s="183">
        <f t="shared" si="29"/>
        <v>130</v>
      </c>
      <c r="R611" s="183" t="str">
        <f t="shared" si="28"/>
        <v>*</v>
      </c>
      <c r="S611" s="183" t="str">
        <f t="shared" si="28"/>
        <v>*</v>
      </c>
      <c r="T611" s="183" t="str">
        <f t="shared" si="28"/>
        <v>*</v>
      </c>
      <c r="U611" s="183">
        <f t="shared" si="28"/>
        <v>1100</v>
      </c>
    </row>
    <row r="612" spans="1:21">
      <c r="A612" s="183" t="str">
        <f t="shared" si="30"/>
        <v>東側ケース④香南市</v>
      </c>
      <c r="B612" t="s">
        <v>13</v>
      </c>
      <c r="C612">
        <v>33830</v>
      </c>
      <c r="D612" s="160">
        <v>1181.9852494331424</v>
      </c>
      <c r="E612" s="160">
        <v>130.88737843621354</v>
      </c>
      <c r="F612" s="160">
        <v>163.7365304602057</v>
      </c>
      <c r="G612" s="160">
        <v>1.6045139489062417</v>
      </c>
      <c r="H612" s="160">
        <v>1.8204447451111601</v>
      </c>
      <c r="I612" s="160">
        <v>2.4201010648113924E-3</v>
      </c>
      <c r="J612" s="160">
        <v>1349.1491586884304</v>
      </c>
      <c r="K612" t="s">
        <v>39</v>
      </c>
      <c r="L612" t="s">
        <v>67</v>
      </c>
      <c r="M612" t="s">
        <v>83</v>
      </c>
      <c r="O612" s="183">
        <f t="shared" si="29"/>
        <v>1200</v>
      </c>
      <c r="P612" s="183">
        <f t="shared" si="29"/>
        <v>130</v>
      </c>
      <c r="Q612" s="183">
        <f t="shared" si="29"/>
        <v>160</v>
      </c>
      <c r="R612" s="183" t="str">
        <f t="shared" si="28"/>
        <v>*</v>
      </c>
      <c r="S612" s="183" t="str">
        <f t="shared" si="28"/>
        <v>*</v>
      </c>
      <c r="T612" s="183" t="str">
        <f t="shared" si="28"/>
        <v>*</v>
      </c>
      <c r="U612" s="183">
        <f t="shared" si="28"/>
        <v>1300</v>
      </c>
    </row>
    <row r="613" spans="1:21">
      <c r="A613" s="183" t="str">
        <f t="shared" si="30"/>
        <v>東側ケース④香美市</v>
      </c>
      <c r="B613" t="s">
        <v>14</v>
      </c>
      <c r="C613">
        <v>28766</v>
      </c>
      <c r="D613" s="160">
        <v>1261.71472206309</v>
      </c>
      <c r="E613" s="160">
        <v>87.022398695381199</v>
      </c>
      <c r="F613" s="160">
        <v>0</v>
      </c>
      <c r="G613" s="160">
        <v>2.3828517499242681</v>
      </c>
      <c r="H613" s="160">
        <v>7.323466947355957</v>
      </c>
      <c r="I613" s="160">
        <v>1.4659674349996269E-3</v>
      </c>
      <c r="J613" s="160">
        <v>1271.4225067278051</v>
      </c>
      <c r="K613" t="s">
        <v>39</v>
      </c>
      <c r="L613" t="s">
        <v>67</v>
      </c>
      <c r="M613" t="s">
        <v>83</v>
      </c>
      <c r="O613" s="183">
        <f t="shared" si="29"/>
        <v>1300</v>
      </c>
      <c r="P613" s="183">
        <f t="shared" si="29"/>
        <v>90</v>
      </c>
      <c r="Q613" s="183">
        <f t="shared" si="29"/>
        <v>0</v>
      </c>
      <c r="R613" s="183" t="str">
        <f t="shared" si="28"/>
        <v>*</v>
      </c>
      <c r="S613" s="183">
        <f t="shared" si="28"/>
        <v>10</v>
      </c>
      <c r="T613" s="183" t="str">
        <f t="shared" si="28"/>
        <v>*</v>
      </c>
      <c r="U613" s="183">
        <f t="shared" si="28"/>
        <v>1300</v>
      </c>
    </row>
    <row r="614" spans="1:21">
      <c r="A614" s="183" t="str">
        <f t="shared" si="30"/>
        <v>東側ケース④東洋町</v>
      </c>
      <c r="B614" t="s">
        <v>15</v>
      </c>
      <c r="C614">
        <v>2947</v>
      </c>
      <c r="D614" s="160">
        <v>283.42430453433923</v>
      </c>
      <c r="E614" s="160">
        <v>19.110492848823547</v>
      </c>
      <c r="F614" s="160">
        <v>39.757932372286341</v>
      </c>
      <c r="G614" s="160">
        <v>2.4742565583744751</v>
      </c>
      <c r="H614" s="160">
        <v>1.8298744856196034</v>
      </c>
      <c r="I614" s="160">
        <v>2.8819044813927863E-4</v>
      </c>
      <c r="J614" s="160">
        <v>327.48665614106778</v>
      </c>
      <c r="K614" t="s">
        <v>39</v>
      </c>
      <c r="L614" t="s">
        <v>67</v>
      </c>
      <c r="M614" t="s">
        <v>83</v>
      </c>
      <c r="O614" s="183">
        <f t="shared" si="29"/>
        <v>280</v>
      </c>
      <c r="P614" s="183">
        <f t="shared" si="29"/>
        <v>20</v>
      </c>
      <c r="Q614" s="183">
        <f t="shared" si="29"/>
        <v>40</v>
      </c>
      <c r="R614" s="183" t="str">
        <f t="shared" si="28"/>
        <v>*</v>
      </c>
      <c r="S614" s="183" t="str">
        <f t="shared" si="28"/>
        <v>*</v>
      </c>
      <c r="T614" s="183" t="str">
        <f t="shared" si="28"/>
        <v>*</v>
      </c>
      <c r="U614" s="183">
        <f t="shared" si="28"/>
        <v>330</v>
      </c>
    </row>
    <row r="615" spans="1:21">
      <c r="A615" s="183" t="str">
        <f t="shared" si="30"/>
        <v>東側ケース④奈半利町</v>
      </c>
      <c r="B615" t="s">
        <v>16</v>
      </c>
      <c r="C615">
        <v>3542</v>
      </c>
      <c r="D615" s="160">
        <v>381.27949867400508</v>
      </c>
      <c r="E615" s="160">
        <v>97.107817944125173</v>
      </c>
      <c r="F615" s="160">
        <v>11.299688973544002</v>
      </c>
      <c r="G615" s="160">
        <v>2.121448467997106</v>
      </c>
      <c r="H615" s="160">
        <v>4.1672915137521436</v>
      </c>
      <c r="I615" s="160">
        <v>6.1879001035595061E-4</v>
      </c>
      <c r="J615" s="160">
        <v>398.8685464193087</v>
      </c>
      <c r="K615" t="s">
        <v>39</v>
      </c>
      <c r="L615" t="s">
        <v>67</v>
      </c>
      <c r="M615" t="s">
        <v>83</v>
      </c>
      <c r="O615" s="183">
        <f t="shared" si="29"/>
        <v>380</v>
      </c>
      <c r="P615" s="183">
        <f t="shared" si="29"/>
        <v>100</v>
      </c>
      <c r="Q615" s="183">
        <f t="shared" si="29"/>
        <v>10</v>
      </c>
      <c r="R615" s="183" t="str">
        <f t="shared" si="28"/>
        <v>*</v>
      </c>
      <c r="S615" s="183" t="str">
        <f t="shared" si="28"/>
        <v>*</v>
      </c>
      <c r="T615" s="183" t="str">
        <f t="shared" si="28"/>
        <v>*</v>
      </c>
      <c r="U615" s="183">
        <f t="shared" si="28"/>
        <v>400</v>
      </c>
    </row>
    <row r="616" spans="1:21">
      <c r="A616" s="183" t="str">
        <f t="shared" si="30"/>
        <v>東側ケース④田野町</v>
      </c>
      <c r="B616" t="s">
        <v>17</v>
      </c>
      <c r="C616">
        <v>2932</v>
      </c>
      <c r="D616" s="160">
        <v>439.5651693462566</v>
      </c>
      <c r="E616" s="160">
        <v>90.511042497001768</v>
      </c>
      <c r="F616" s="160">
        <v>72.19270375643994</v>
      </c>
      <c r="G616" s="160">
        <v>0.84392451408667446</v>
      </c>
      <c r="H616" s="160">
        <v>7.8217104066509666</v>
      </c>
      <c r="I616" s="160">
        <v>1.7179535816466633E-3</v>
      </c>
      <c r="J616" s="160">
        <v>520.42522597701577</v>
      </c>
      <c r="K616" t="s">
        <v>39</v>
      </c>
      <c r="L616" t="s">
        <v>67</v>
      </c>
      <c r="M616" t="s">
        <v>83</v>
      </c>
      <c r="O616" s="183">
        <f t="shared" si="29"/>
        <v>440</v>
      </c>
      <c r="P616" s="183">
        <f t="shared" si="29"/>
        <v>90</v>
      </c>
      <c r="Q616" s="183">
        <f t="shared" si="29"/>
        <v>70</v>
      </c>
      <c r="R616" s="183" t="str">
        <f t="shared" si="28"/>
        <v>*</v>
      </c>
      <c r="S616" s="183">
        <f t="shared" si="28"/>
        <v>10</v>
      </c>
      <c r="T616" s="183" t="str">
        <f t="shared" si="28"/>
        <v>*</v>
      </c>
      <c r="U616" s="183">
        <f t="shared" si="28"/>
        <v>520</v>
      </c>
    </row>
    <row r="617" spans="1:21">
      <c r="A617" s="183" t="str">
        <f t="shared" si="30"/>
        <v>東側ケース④安田町</v>
      </c>
      <c r="B617" t="s">
        <v>18</v>
      </c>
      <c r="C617">
        <v>2970</v>
      </c>
      <c r="D617" s="160">
        <v>407.78473078226142</v>
      </c>
      <c r="E617" s="160">
        <v>72.41810423691156</v>
      </c>
      <c r="F617" s="160">
        <v>78.005291765418718</v>
      </c>
      <c r="G617" s="160">
        <v>5.6588141969971852</v>
      </c>
      <c r="H617" s="160">
        <v>2.0090182843170621</v>
      </c>
      <c r="I617" s="160">
        <v>3.9564116430283475E-4</v>
      </c>
      <c r="J617" s="160">
        <v>493.45825067015863</v>
      </c>
      <c r="K617" t="s">
        <v>39</v>
      </c>
      <c r="L617" t="s">
        <v>67</v>
      </c>
      <c r="M617" t="s">
        <v>83</v>
      </c>
      <c r="O617" s="183">
        <f t="shared" si="29"/>
        <v>410</v>
      </c>
      <c r="P617" s="183">
        <f t="shared" si="29"/>
        <v>70</v>
      </c>
      <c r="Q617" s="183">
        <f t="shared" si="29"/>
        <v>80</v>
      </c>
      <c r="R617" s="183">
        <f t="shared" si="28"/>
        <v>10</v>
      </c>
      <c r="S617" s="183" t="str">
        <f t="shared" si="28"/>
        <v>*</v>
      </c>
      <c r="T617" s="183" t="str">
        <f t="shared" si="28"/>
        <v>*</v>
      </c>
      <c r="U617" s="183">
        <f t="shared" si="28"/>
        <v>490</v>
      </c>
    </row>
    <row r="618" spans="1:21">
      <c r="A618" s="183" t="str">
        <f t="shared" si="30"/>
        <v>東側ケース④北川村</v>
      </c>
      <c r="B618" t="s">
        <v>19</v>
      </c>
      <c r="C618">
        <v>1367</v>
      </c>
      <c r="D618" s="160">
        <v>215.33161401793251</v>
      </c>
      <c r="E618" s="160">
        <v>27.776601493191997</v>
      </c>
      <c r="F618" s="160">
        <v>0</v>
      </c>
      <c r="G618" s="160">
        <v>3.2486103366167871</v>
      </c>
      <c r="H618" s="160">
        <v>0.49659778436248869</v>
      </c>
      <c r="I618" s="160">
        <v>5.9509665818309513E-5</v>
      </c>
      <c r="J618" s="160">
        <v>219.0768816485776</v>
      </c>
      <c r="K618" t="s">
        <v>39</v>
      </c>
      <c r="L618" t="s">
        <v>67</v>
      </c>
      <c r="M618" t="s">
        <v>83</v>
      </c>
      <c r="O618" s="183">
        <f t="shared" si="29"/>
        <v>220</v>
      </c>
      <c r="P618" s="183">
        <f t="shared" si="29"/>
        <v>30</v>
      </c>
      <c r="Q618" s="183">
        <f t="shared" si="29"/>
        <v>0</v>
      </c>
      <c r="R618" s="183" t="str">
        <f t="shared" si="28"/>
        <v>*</v>
      </c>
      <c r="S618" s="183" t="str">
        <f t="shared" si="28"/>
        <v>*</v>
      </c>
      <c r="T618" s="183" t="str">
        <f t="shared" si="28"/>
        <v>*</v>
      </c>
      <c r="U618" s="183">
        <f t="shared" si="28"/>
        <v>220</v>
      </c>
    </row>
    <row r="619" spans="1:21">
      <c r="A619" s="183" t="str">
        <f t="shared" si="30"/>
        <v>東側ケース④馬路村</v>
      </c>
      <c r="B619" t="s">
        <v>20</v>
      </c>
      <c r="C619">
        <v>1013</v>
      </c>
      <c r="D619" s="160">
        <v>85.904060808279866</v>
      </c>
      <c r="E619" s="160">
        <v>8.3586386686964609</v>
      </c>
      <c r="F619" s="160">
        <v>0</v>
      </c>
      <c r="G619" s="160">
        <v>1.627812464152119</v>
      </c>
      <c r="H619" s="160">
        <v>0.51250392790451027</v>
      </c>
      <c r="I619" s="160">
        <v>6.8072275851014958E-5</v>
      </c>
      <c r="J619" s="160">
        <v>88.044445272612336</v>
      </c>
      <c r="K619" t="s">
        <v>39</v>
      </c>
      <c r="L619" t="s">
        <v>67</v>
      </c>
      <c r="M619" t="s">
        <v>83</v>
      </c>
      <c r="O619" s="183">
        <f t="shared" si="29"/>
        <v>90</v>
      </c>
      <c r="P619" s="183">
        <f t="shared" si="29"/>
        <v>10</v>
      </c>
      <c r="Q619" s="183">
        <f t="shared" si="29"/>
        <v>0</v>
      </c>
      <c r="R619" s="183" t="str">
        <f t="shared" si="28"/>
        <v>*</v>
      </c>
      <c r="S619" s="183" t="str">
        <f t="shared" si="28"/>
        <v>*</v>
      </c>
      <c r="T619" s="183" t="str">
        <f t="shared" si="28"/>
        <v>*</v>
      </c>
      <c r="U619" s="183">
        <f t="shared" si="28"/>
        <v>90</v>
      </c>
    </row>
    <row r="620" spans="1:21">
      <c r="A620" s="183" t="str">
        <f t="shared" si="30"/>
        <v>東側ケース④芸西村</v>
      </c>
      <c r="B620" t="s">
        <v>21</v>
      </c>
      <c r="C620">
        <v>4048</v>
      </c>
      <c r="D620" s="160">
        <v>175.24235138110478</v>
      </c>
      <c r="E620" s="160">
        <v>39.494875973119058</v>
      </c>
      <c r="F620" s="160">
        <v>20.169975844230606</v>
      </c>
      <c r="G620" s="160">
        <v>0.34274705380941345</v>
      </c>
      <c r="H620" s="160">
        <v>0.79760909126703072</v>
      </c>
      <c r="I620" s="160">
        <v>3.4345230649164538E-4</v>
      </c>
      <c r="J620" s="160">
        <v>196.55302682271829</v>
      </c>
      <c r="K620" t="s">
        <v>39</v>
      </c>
      <c r="L620" t="s">
        <v>67</v>
      </c>
      <c r="M620" t="s">
        <v>83</v>
      </c>
      <c r="O620" s="183">
        <f t="shared" si="29"/>
        <v>180</v>
      </c>
      <c r="P620" s="183">
        <f t="shared" si="29"/>
        <v>40</v>
      </c>
      <c r="Q620" s="183">
        <f t="shared" si="29"/>
        <v>20</v>
      </c>
      <c r="R620" s="183" t="str">
        <f t="shared" si="28"/>
        <v>*</v>
      </c>
      <c r="S620" s="183" t="str">
        <f t="shared" si="28"/>
        <v>*</v>
      </c>
      <c r="T620" s="183" t="str">
        <f t="shared" si="28"/>
        <v>*</v>
      </c>
      <c r="U620" s="183">
        <f t="shared" si="28"/>
        <v>200</v>
      </c>
    </row>
    <row r="621" spans="1:21">
      <c r="A621" s="183" t="str">
        <f t="shared" si="30"/>
        <v>東側ケース④本山町</v>
      </c>
      <c r="B621" t="s">
        <v>22</v>
      </c>
      <c r="C621">
        <v>4103</v>
      </c>
      <c r="D621" s="160">
        <v>10.077097238219888</v>
      </c>
      <c r="E621" s="160">
        <v>1.447876425382443</v>
      </c>
      <c r="F621" s="160">
        <v>0</v>
      </c>
      <c r="G621" s="160">
        <v>6.1555430026886786E-4</v>
      </c>
      <c r="H621" s="160">
        <v>1.9206331639353858E-3</v>
      </c>
      <c r="I621" s="160">
        <v>7.3024626809852595E-5</v>
      </c>
      <c r="J621" s="160">
        <v>10.079706450310903</v>
      </c>
      <c r="K621" t="s">
        <v>39</v>
      </c>
      <c r="L621" t="s">
        <v>67</v>
      </c>
      <c r="M621" t="s">
        <v>83</v>
      </c>
      <c r="O621" s="183">
        <f t="shared" si="29"/>
        <v>10</v>
      </c>
      <c r="P621" s="183" t="str">
        <f t="shared" si="29"/>
        <v>*</v>
      </c>
      <c r="Q621" s="183">
        <f t="shared" si="29"/>
        <v>0</v>
      </c>
      <c r="R621" s="183" t="str">
        <f t="shared" si="28"/>
        <v>*</v>
      </c>
      <c r="S621" s="183" t="str">
        <f t="shared" si="28"/>
        <v>*</v>
      </c>
      <c r="T621" s="183" t="str">
        <f t="shared" si="28"/>
        <v>*</v>
      </c>
      <c r="U621" s="183">
        <f t="shared" si="28"/>
        <v>10</v>
      </c>
    </row>
    <row r="622" spans="1:21">
      <c r="A622" s="183" t="str">
        <f t="shared" si="30"/>
        <v>東側ケース④大豊町</v>
      </c>
      <c r="B622" t="s">
        <v>23</v>
      </c>
      <c r="C622">
        <v>4719</v>
      </c>
      <c r="D622" s="160">
        <v>155.50609060172286</v>
      </c>
      <c r="E622" s="160">
        <v>4.0095561433121123</v>
      </c>
      <c r="F622" s="160">
        <v>0</v>
      </c>
      <c r="G622" s="160">
        <v>0.3987087663545551</v>
      </c>
      <c r="H622" s="160">
        <v>4.8468290353150222E-2</v>
      </c>
      <c r="I622" s="160">
        <v>7.251821300734558E-5</v>
      </c>
      <c r="J622" s="160">
        <v>155.95334017664359</v>
      </c>
      <c r="K622" t="s">
        <v>39</v>
      </c>
      <c r="L622" t="s">
        <v>67</v>
      </c>
      <c r="M622" t="s">
        <v>83</v>
      </c>
      <c r="O622" s="183">
        <f t="shared" si="29"/>
        <v>160</v>
      </c>
      <c r="P622" s="183" t="str">
        <f t="shared" si="29"/>
        <v>*</v>
      </c>
      <c r="Q622" s="183">
        <f t="shared" si="29"/>
        <v>0</v>
      </c>
      <c r="R622" s="183" t="str">
        <f t="shared" si="28"/>
        <v>*</v>
      </c>
      <c r="S622" s="183" t="str">
        <f t="shared" si="28"/>
        <v>*</v>
      </c>
      <c r="T622" s="183" t="str">
        <f t="shared" si="28"/>
        <v>*</v>
      </c>
      <c r="U622" s="183">
        <f t="shared" si="28"/>
        <v>160</v>
      </c>
    </row>
    <row r="623" spans="1:21">
      <c r="A623" s="183" t="str">
        <f t="shared" si="30"/>
        <v>東側ケース④土佐町</v>
      </c>
      <c r="B623" t="s">
        <v>24</v>
      </c>
      <c r="C623">
        <v>4358</v>
      </c>
      <c r="D623" s="160">
        <v>1.8147449583727904</v>
      </c>
      <c r="E623" s="160">
        <v>1.3403828474431108</v>
      </c>
      <c r="F623" s="160">
        <v>0</v>
      </c>
      <c r="G623" s="160">
        <v>1.5793690467277817E-31</v>
      </c>
      <c r="H623" s="160">
        <v>1.488493618053385E-3</v>
      </c>
      <c r="I623" s="160">
        <v>3.0287076050421995E-5</v>
      </c>
      <c r="J623" s="160">
        <v>1.8162637390668943</v>
      </c>
      <c r="K623" t="s">
        <v>39</v>
      </c>
      <c r="L623" t="s">
        <v>67</v>
      </c>
      <c r="M623" t="s">
        <v>83</v>
      </c>
      <c r="O623" s="183" t="str">
        <f t="shared" si="29"/>
        <v>*</v>
      </c>
      <c r="P623" s="183" t="str">
        <f t="shared" si="29"/>
        <v>*</v>
      </c>
      <c r="Q623" s="183">
        <f t="shared" si="29"/>
        <v>0</v>
      </c>
      <c r="R623" s="183" t="str">
        <f t="shared" si="28"/>
        <v>*</v>
      </c>
      <c r="S623" s="183" t="str">
        <f t="shared" si="28"/>
        <v>*</v>
      </c>
      <c r="T623" s="183" t="str">
        <f t="shared" si="28"/>
        <v>*</v>
      </c>
      <c r="U623" s="183" t="str">
        <f t="shared" si="28"/>
        <v>*</v>
      </c>
    </row>
    <row r="624" spans="1:21">
      <c r="A624" s="183" t="str">
        <f t="shared" si="30"/>
        <v>東側ケース④大川村</v>
      </c>
      <c r="B624" t="s">
        <v>25</v>
      </c>
      <c r="C624">
        <v>411</v>
      </c>
      <c r="D624" s="160">
        <v>0.53431798768556082</v>
      </c>
      <c r="E624" s="160">
        <v>0.12617809395265656</v>
      </c>
      <c r="F624" s="160">
        <v>0</v>
      </c>
      <c r="G624" s="160">
        <v>3.9405115098523687E-4</v>
      </c>
      <c r="H624" s="160">
        <v>1.6599582043450327E-4</v>
      </c>
      <c r="I624" s="160">
        <v>7.1606325480590856E-7</v>
      </c>
      <c r="J624" s="160">
        <v>0.53487875072023539</v>
      </c>
      <c r="K624" t="s">
        <v>39</v>
      </c>
      <c r="L624" t="s">
        <v>67</v>
      </c>
      <c r="M624" t="s">
        <v>83</v>
      </c>
      <c r="O624" s="183" t="str">
        <f t="shared" si="29"/>
        <v>*</v>
      </c>
      <c r="P624" s="183" t="str">
        <f t="shared" si="29"/>
        <v>*</v>
      </c>
      <c r="Q624" s="183">
        <f t="shared" si="29"/>
        <v>0</v>
      </c>
      <c r="R624" s="183" t="str">
        <f t="shared" si="28"/>
        <v>*</v>
      </c>
      <c r="S624" s="183" t="str">
        <f t="shared" si="28"/>
        <v>*</v>
      </c>
      <c r="T624" s="183" t="str">
        <f t="shared" si="28"/>
        <v>*</v>
      </c>
      <c r="U624" s="183" t="str">
        <f t="shared" si="28"/>
        <v>*</v>
      </c>
    </row>
    <row r="625" spans="1:21">
      <c r="A625" s="183" t="str">
        <f t="shared" si="30"/>
        <v>東側ケース④いの町</v>
      </c>
      <c r="B625" t="s">
        <v>26</v>
      </c>
      <c r="C625">
        <v>25062</v>
      </c>
      <c r="D625" s="160">
        <v>203.76125549993091</v>
      </c>
      <c r="E625" s="160">
        <v>22.981229681112204</v>
      </c>
      <c r="F625" s="160">
        <v>0</v>
      </c>
      <c r="G625" s="160">
        <v>0.80508938342238956</v>
      </c>
      <c r="H625" s="160">
        <v>1.0577500152245498</v>
      </c>
      <c r="I625" s="160">
        <v>4.2538104259970654E-4</v>
      </c>
      <c r="J625" s="160">
        <v>205.62452027962044</v>
      </c>
      <c r="K625" t="s">
        <v>39</v>
      </c>
      <c r="L625" t="s">
        <v>67</v>
      </c>
      <c r="M625" t="s">
        <v>83</v>
      </c>
      <c r="O625" s="183">
        <f t="shared" si="29"/>
        <v>200</v>
      </c>
      <c r="P625" s="183">
        <f t="shared" si="29"/>
        <v>20</v>
      </c>
      <c r="Q625" s="183">
        <f t="shared" si="29"/>
        <v>0</v>
      </c>
      <c r="R625" s="183" t="str">
        <f t="shared" si="28"/>
        <v>*</v>
      </c>
      <c r="S625" s="183" t="str">
        <f t="shared" si="28"/>
        <v>*</v>
      </c>
      <c r="T625" s="183" t="str">
        <f t="shared" si="28"/>
        <v>*</v>
      </c>
      <c r="U625" s="183">
        <f t="shared" si="28"/>
        <v>210</v>
      </c>
    </row>
    <row r="626" spans="1:21">
      <c r="A626" s="183" t="str">
        <f t="shared" si="30"/>
        <v>東側ケース④仁淀川町</v>
      </c>
      <c r="B626" t="s">
        <v>27</v>
      </c>
      <c r="C626">
        <v>6500</v>
      </c>
      <c r="D626" s="160">
        <v>14.21721734324017</v>
      </c>
      <c r="E626" s="160">
        <v>2.437118071818615</v>
      </c>
      <c r="F626" s="160">
        <v>0</v>
      </c>
      <c r="G626" s="160">
        <v>3.8420527959786722E-3</v>
      </c>
      <c r="H626" s="160">
        <v>2.3731000431495538E-3</v>
      </c>
      <c r="I626" s="160">
        <v>6.0755027412411564E-5</v>
      </c>
      <c r="J626" s="160">
        <v>14.22349325110671</v>
      </c>
      <c r="K626" t="s">
        <v>39</v>
      </c>
      <c r="L626" t="s">
        <v>67</v>
      </c>
      <c r="M626" t="s">
        <v>83</v>
      </c>
      <c r="O626" s="183">
        <f t="shared" si="29"/>
        <v>10</v>
      </c>
      <c r="P626" s="183" t="str">
        <f t="shared" si="29"/>
        <v>*</v>
      </c>
      <c r="Q626" s="183">
        <f t="shared" si="29"/>
        <v>0</v>
      </c>
      <c r="R626" s="183" t="str">
        <f t="shared" si="28"/>
        <v>*</v>
      </c>
      <c r="S626" s="183" t="str">
        <f t="shared" si="28"/>
        <v>*</v>
      </c>
      <c r="T626" s="183" t="str">
        <f t="shared" si="28"/>
        <v>*</v>
      </c>
      <c r="U626" s="183">
        <f t="shared" si="28"/>
        <v>10</v>
      </c>
    </row>
    <row r="627" spans="1:21">
      <c r="A627" s="183" t="str">
        <f t="shared" si="30"/>
        <v>東側ケース④中土佐町</v>
      </c>
      <c r="B627" t="s">
        <v>28</v>
      </c>
      <c r="C627">
        <v>7584</v>
      </c>
      <c r="D627" s="160">
        <v>374.7362349127784</v>
      </c>
      <c r="E627" s="160">
        <v>24.627406991582223</v>
      </c>
      <c r="F627" s="160">
        <v>69.083160405735825</v>
      </c>
      <c r="G627" s="160">
        <v>0.95902155608210415</v>
      </c>
      <c r="H627" s="160">
        <v>3.2996915769756381</v>
      </c>
      <c r="I627" s="160">
        <v>2.5177951336372153E-4</v>
      </c>
      <c r="J627" s="160">
        <v>448.07836023108536</v>
      </c>
      <c r="K627" t="s">
        <v>39</v>
      </c>
      <c r="L627" t="s">
        <v>67</v>
      </c>
      <c r="M627" t="s">
        <v>83</v>
      </c>
      <c r="O627" s="183">
        <f t="shared" si="29"/>
        <v>370</v>
      </c>
      <c r="P627" s="183">
        <f t="shared" si="29"/>
        <v>20</v>
      </c>
      <c r="Q627" s="183">
        <f t="shared" si="29"/>
        <v>70</v>
      </c>
      <c r="R627" s="183" t="str">
        <f t="shared" si="28"/>
        <v>*</v>
      </c>
      <c r="S627" s="183" t="str">
        <f t="shared" si="28"/>
        <v>*</v>
      </c>
      <c r="T627" s="183" t="str">
        <f t="shared" si="28"/>
        <v>*</v>
      </c>
      <c r="U627" s="183">
        <f t="shared" si="28"/>
        <v>450</v>
      </c>
    </row>
    <row r="628" spans="1:21">
      <c r="A628" s="183" t="str">
        <f t="shared" si="30"/>
        <v>東側ケース④佐川町</v>
      </c>
      <c r="B628" t="s">
        <v>29</v>
      </c>
      <c r="C628">
        <v>13951</v>
      </c>
      <c r="D628" s="160">
        <v>317.35051672315342</v>
      </c>
      <c r="E628" s="160">
        <v>23.873625406408483</v>
      </c>
      <c r="F628" s="160">
        <v>0</v>
      </c>
      <c r="G628" s="160">
        <v>0.35256083632344615</v>
      </c>
      <c r="H628" s="160">
        <v>0.75054780235531693</v>
      </c>
      <c r="I628" s="160">
        <v>6.9469822957269332E-4</v>
      </c>
      <c r="J628" s="160">
        <v>318.45432006006172</v>
      </c>
      <c r="K628" t="s">
        <v>39</v>
      </c>
      <c r="L628" t="s">
        <v>67</v>
      </c>
      <c r="M628" t="s">
        <v>83</v>
      </c>
      <c r="O628" s="183">
        <f t="shared" si="29"/>
        <v>320</v>
      </c>
      <c r="P628" s="183">
        <f t="shared" si="29"/>
        <v>20</v>
      </c>
      <c r="Q628" s="183">
        <f t="shared" si="29"/>
        <v>0</v>
      </c>
      <c r="R628" s="183" t="str">
        <f t="shared" si="28"/>
        <v>*</v>
      </c>
      <c r="S628" s="183" t="str">
        <f t="shared" si="28"/>
        <v>*</v>
      </c>
      <c r="T628" s="183" t="str">
        <f t="shared" si="28"/>
        <v>*</v>
      </c>
      <c r="U628" s="183">
        <f t="shared" si="28"/>
        <v>320</v>
      </c>
    </row>
    <row r="629" spans="1:21">
      <c r="A629" s="183" t="str">
        <f t="shared" si="30"/>
        <v>東側ケース④越知町</v>
      </c>
      <c r="B629" t="s">
        <v>30</v>
      </c>
      <c r="C629">
        <v>6374</v>
      </c>
      <c r="D629" s="160">
        <v>50.777868139040201</v>
      </c>
      <c r="E629" s="160">
        <v>4.7654246293427533</v>
      </c>
      <c r="F629" s="160">
        <v>0</v>
      </c>
      <c r="G629" s="160">
        <v>3.8555832948968097E-2</v>
      </c>
      <c r="H629" s="160">
        <v>5.1929099031227475E-3</v>
      </c>
      <c r="I629" s="160">
        <v>1.4097444502853264E-4</v>
      </c>
      <c r="J629" s="160">
        <v>50.821757856337321</v>
      </c>
      <c r="K629" t="s">
        <v>39</v>
      </c>
      <c r="L629" t="s">
        <v>67</v>
      </c>
      <c r="M629" t="s">
        <v>83</v>
      </c>
      <c r="O629" s="183">
        <f t="shared" si="29"/>
        <v>50</v>
      </c>
      <c r="P629" s="183" t="str">
        <f t="shared" si="29"/>
        <v>*</v>
      </c>
      <c r="Q629" s="183">
        <f t="shared" si="29"/>
        <v>0</v>
      </c>
      <c r="R629" s="183" t="str">
        <f t="shared" si="28"/>
        <v>*</v>
      </c>
      <c r="S629" s="183" t="str">
        <f t="shared" si="28"/>
        <v>*</v>
      </c>
      <c r="T629" s="183" t="str">
        <f t="shared" si="28"/>
        <v>*</v>
      </c>
      <c r="U629" s="183">
        <f t="shared" si="28"/>
        <v>50</v>
      </c>
    </row>
    <row r="630" spans="1:21">
      <c r="A630" s="183" t="str">
        <f t="shared" si="30"/>
        <v>東側ケース④檮原町</v>
      </c>
      <c r="B630" t="s">
        <v>31</v>
      </c>
      <c r="C630">
        <v>3984</v>
      </c>
      <c r="D630" s="160">
        <v>6.3403860371159819</v>
      </c>
      <c r="E630" s="160">
        <v>1.6776988251067397</v>
      </c>
      <c r="F630" s="160">
        <v>0</v>
      </c>
      <c r="G630" s="160">
        <v>1.1942775593154259E-3</v>
      </c>
      <c r="H630" s="160">
        <v>1.2857952267498747E-3</v>
      </c>
      <c r="I630" s="160">
        <v>3.6501006191522103E-5</v>
      </c>
      <c r="J630" s="160">
        <v>6.3429026109082383</v>
      </c>
      <c r="K630" t="s">
        <v>39</v>
      </c>
      <c r="L630" t="s">
        <v>67</v>
      </c>
      <c r="M630" t="s">
        <v>83</v>
      </c>
      <c r="O630" s="183">
        <f t="shared" si="29"/>
        <v>10</v>
      </c>
      <c r="P630" s="183" t="str">
        <f t="shared" si="29"/>
        <v>*</v>
      </c>
      <c r="Q630" s="183">
        <f t="shared" si="29"/>
        <v>0</v>
      </c>
      <c r="R630" s="183" t="str">
        <f t="shared" si="28"/>
        <v>*</v>
      </c>
      <c r="S630" s="183" t="str">
        <f t="shared" si="28"/>
        <v>*</v>
      </c>
      <c r="T630" s="183" t="str">
        <f t="shared" si="28"/>
        <v>*</v>
      </c>
      <c r="U630" s="183">
        <f t="shared" si="28"/>
        <v>10</v>
      </c>
    </row>
    <row r="631" spans="1:21">
      <c r="A631" s="183" t="str">
        <f t="shared" si="30"/>
        <v>東側ケース④日高村</v>
      </c>
      <c r="B631" t="s">
        <v>32</v>
      </c>
      <c r="C631">
        <v>5447</v>
      </c>
      <c r="D631" s="160">
        <v>42.906977989161227</v>
      </c>
      <c r="E631" s="160">
        <v>4.1692705785506297</v>
      </c>
      <c r="F631" s="160">
        <v>0</v>
      </c>
      <c r="G631" s="160">
        <v>0.10159973363724635</v>
      </c>
      <c r="H631" s="160">
        <v>5.703207239806417E-3</v>
      </c>
      <c r="I631" s="160">
        <v>9.8397405161778747E-5</v>
      </c>
      <c r="J631" s="160">
        <v>43.014379327443436</v>
      </c>
      <c r="K631" t="s">
        <v>39</v>
      </c>
      <c r="L631" t="s">
        <v>67</v>
      </c>
      <c r="M631" t="s">
        <v>83</v>
      </c>
      <c r="O631" s="183">
        <f t="shared" si="29"/>
        <v>40</v>
      </c>
      <c r="P631" s="183" t="str">
        <f t="shared" si="29"/>
        <v>*</v>
      </c>
      <c r="Q631" s="183">
        <f t="shared" si="29"/>
        <v>0</v>
      </c>
      <c r="R631" s="183" t="str">
        <f t="shared" si="28"/>
        <v>*</v>
      </c>
      <c r="S631" s="183" t="str">
        <f t="shared" si="28"/>
        <v>*</v>
      </c>
      <c r="T631" s="183" t="str">
        <f t="shared" si="28"/>
        <v>*</v>
      </c>
      <c r="U631" s="183">
        <f t="shared" si="28"/>
        <v>40</v>
      </c>
    </row>
    <row r="632" spans="1:21">
      <c r="A632" s="183" t="str">
        <f t="shared" si="30"/>
        <v>東側ケース④津野町</v>
      </c>
      <c r="B632" t="s">
        <v>33</v>
      </c>
      <c r="C632">
        <v>6407</v>
      </c>
      <c r="D632" s="160">
        <v>108.10783256358371</v>
      </c>
      <c r="E632" s="160">
        <v>6.0085218449233295</v>
      </c>
      <c r="F632" s="160">
        <v>0</v>
      </c>
      <c r="G632" s="160">
        <v>0.30231547031955014</v>
      </c>
      <c r="H632" s="160">
        <v>0.12627547490452529</v>
      </c>
      <c r="I632" s="160">
        <v>1.3456440941006476E-4</v>
      </c>
      <c r="J632" s="160">
        <v>108.53655807321721</v>
      </c>
      <c r="K632" t="s">
        <v>39</v>
      </c>
      <c r="L632" t="s">
        <v>67</v>
      </c>
      <c r="M632" t="s">
        <v>83</v>
      </c>
      <c r="O632" s="183">
        <f t="shared" si="29"/>
        <v>110</v>
      </c>
      <c r="P632" s="183">
        <f t="shared" si="29"/>
        <v>10</v>
      </c>
      <c r="Q632" s="183">
        <f t="shared" si="29"/>
        <v>0</v>
      </c>
      <c r="R632" s="183" t="str">
        <f t="shared" si="28"/>
        <v>*</v>
      </c>
      <c r="S632" s="183" t="str">
        <f t="shared" si="28"/>
        <v>*</v>
      </c>
      <c r="T632" s="183" t="str">
        <f t="shared" si="28"/>
        <v>*</v>
      </c>
      <c r="U632" s="183">
        <f t="shared" si="28"/>
        <v>110</v>
      </c>
    </row>
    <row r="633" spans="1:21">
      <c r="A633" s="183" t="str">
        <f t="shared" si="30"/>
        <v>東側ケース④四万十町</v>
      </c>
      <c r="B633" t="s">
        <v>34</v>
      </c>
      <c r="C633">
        <v>18733</v>
      </c>
      <c r="D633" s="160">
        <v>957.49015795404284</v>
      </c>
      <c r="E633" s="160">
        <v>64.40421295493698</v>
      </c>
      <c r="F633" s="160">
        <v>17.838417229088122</v>
      </c>
      <c r="G633" s="160">
        <v>2.6827781586013453</v>
      </c>
      <c r="H633" s="160">
        <v>1.5267650393371639</v>
      </c>
      <c r="I633" s="160">
        <v>4.8738289644344385E-4</v>
      </c>
      <c r="J633" s="160">
        <v>979.53860576396596</v>
      </c>
      <c r="K633" t="s">
        <v>39</v>
      </c>
      <c r="L633" t="s">
        <v>67</v>
      </c>
      <c r="M633" t="s">
        <v>83</v>
      </c>
      <c r="O633" s="183">
        <f t="shared" si="29"/>
        <v>960</v>
      </c>
      <c r="P633" s="183">
        <f t="shared" si="29"/>
        <v>60</v>
      </c>
      <c r="Q633" s="183">
        <f t="shared" si="29"/>
        <v>20</v>
      </c>
      <c r="R633" s="183" t="str">
        <f t="shared" si="28"/>
        <v>*</v>
      </c>
      <c r="S633" s="183" t="str">
        <f t="shared" si="28"/>
        <v>*</v>
      </c>
      <c r="T633" s="183" t="str">
        <f t="shared" si="28"/>
        <v>*</v>
      </c>
      <c r="U633" s="183">
        <f t="shared" ref="U633:U696" si="31">IF(J633&gt;10000,ROUND(J633,-3),IF(J633&gt;1000,ROUND(J633,-2),IF(J633&gt;=5,IF(J633&lt;10,ROUND(J633,-1),ROUND(J633,-1)),IF(J633=0,0,"*"))))</f>
        <v>980</v>
      </c>
    </row>
    <row r="634" spans="1:21">
      <c r="A634" s="183" t="str">
        <f t="shared" si="30"/>
        <v>東側ケース④大月町</v>
      </c>
      <c r="B634" t="s">
        <v>35</v>
      </c>
      <c r="C634">
        <v>5783</v>
      </c>
      <c r="D634" s="160">
        <v>34.334489206064937</v>
      </c>
      <c r="E634" s="160">
        <v>4.5650335341362354</v>
      </c>
      <c r="F634" s="160">
        <v>38.221390138902841</v>
      </c>
      <c r="G634" s="160">
        <v>9.0912972126743444E-2</v>
      </c>
      <c r="H634" s="160">
        <v>0.59127737308915806</v>
      </c>
      <c r="I634" s="160">
        <v>4.4050904427682669E-5</v>
      </c>
      <c r="J634" s="160">
        <v>73.2381137410881</v>
      </c>
      <c r="K634" t="s">
        <v>39</v>
      </c>
      <c r="L634" t="s">
        <v>67</v>
      </c>
      <c r="M634" t="s">
        <v>83</v>
      </c>
      <c r="O634" s="183">
        <f t="shared" si="29"/>
        <v>30</v>
      </c>
      <c r="P634" s="183" t="str">
        <f t="shared" si="29"/>
        <v>*</v>
      </c>
      <c r="Q634" s="183">
        <f t="shared" si="29"/>
        <v>40</v>
      </c>
      <c r="R634" s="183" t="str">
        <f t="shared" si="29"/>
        <v>*</v>
      </c>
      <c r="S634" s="183" t="str">
        <f t="shared" si="29"/>
        <v>*</v>
      </c>
      <c r="T634" s="183" t="str">
        <f t="shared" si="29"/>
        <v>*</v>
      </c>
      <c r="U634" s="183">
        <f t="shared" si="31"/>
        <v>70</v>
      </c>
    </row>
    <row r="635" spans="1:21">
      <c r="A635" s="183" t="str">
        <f t="shared" si="30"/>
        <v>東側ケース④三原村</v>
      </c>
      <c r="B635" t="s">
        <v>36</v>
      </c>
      <c r="C635">
        <v>1681</v>
      </c>
      <c r="D635" s="160">
        <v>47.224709492492153</v>
      </c>
      <c r="E635" s="160">
        <v>2.697471944939533</v>
      </c>
      <c r="F635" s="160">
        <v>0</v>
      </c>
      <c r="G635" s="160">
        <v>7.7948616888362854E-2</v>
      </c>
      <c r="H635" s="160">
        <v>7.6099264165337244E-2</v>
      </c>
      <c r="I635" s="160">
        <v>3.4689485412381581E-5</v>
      </c>
      <c r="J635" s="160">
        <v>47.378792063031263</v>
      </c>
      <c r="K635" t="s">
        <v>39</v>
      </c>
      <c r="L635" t="s">
        <v>67</v>
      </c>
      <c r="M635" t="s">
        <v>83</v>
      </c>
      <c r="O635" s="183">
        <f t="shared" ref="O635:T677" si="32">IF(D635&gt;10000,ROUND(D635,-3),IF(D635&gt;1000,ROUND(D635,-2),IF(D635&gt;=5,IF(D635&lt;10,ROUND(D635,-1),ROUND(D635,-1)),IF(D635=0,0,"*"))))</f>
        <v>50</v>
      </c>
      <c r="P635" s="183" t="str">
        <f t="shared" si="32"/>
        <v>*</v>
      </c>
      <c r="Q635" s="183">
        <f t="shared" si="32"/>
        <v>0</v>
      </c>
      <c r="R635" s="183" t="str">
        <f t="shared" si="32"/>
        <v>*</v>
      </c>
      <c r="S635" s="183" t="str">
        <f t="shared" si="32"/>
        <v>*</v>
      </c>
      <c r="T635" s="183" t="str">
        <f t="shared" si="32"/>
        <v>*</v>
      </c>
      <c r="U635" s="183">
        <f t="shared" si="31"/>
        <v>50</v>
      </c>
    </row>
    <row r="636" spans="1:21">
      <c r="A636" s="183" t="str">
        <f t="shared" si="30"/>
        <v>東側ケース④黒潮町</v>
      </c>
      <c r="B636" t="s">
        <v>37</v>
      </c>
      <c r="C636">
        <v>12366</v>
      </c>
      <c r="D636" s="160">
        <v>915.92463010583185</v>
      </c>
      <c r="E636" s="160">
        <v>90.411501120869772</v>
      </c>
      <c r="F636" s="160">
        <v>87.664901380274102</v>
      </c>
      <c r="G636" s="160">
        <v>5.1533249231885927</v>
      </c>
      <c r="H636" s="160">
        <v>2.8487658344328572</v>
      </c>
      <c r="I636" s="160">
        <v>9.9955730528250206E-4</v>
      </c>
      <c r="J636" s="160">
        <v>1011.5926218010326</v>
      </c>
      <c r="K636" t="s">
        <v>39</v>
      </c>
      <c r="L636" t="s">
        <v>67</v>
      </c>
      <c r="M636" t="s">
        <v>83</v>
      </c>
      <c r="O636" s="183">
        <f t="shared" si="32"/>
        <v>920</v>
      </c>
      <c r="P636" s="183">
        <f t="shared" si="32"/>
        <v>90</v>
      </c>
      <c r="Q636" s="183">
        <f t="shared" si="32"/>
        <v>90</v>
      </c>
      <c r="R636" s="183">
        <f t="shared" si="32"/>
        <v>10</v>
      </c>
      <c r="S636" s="183" t="str">
        <f t="shared" si="32"/>
        <v>*</v>
      </c>
      <c r="T636" s="183" t="str">
        <f t="shared" si="32"/>
        <v>*</v>
      </c>
      <c r="U636" s="183">
        <f t="shared" si="31"/>
        <v>1000</v>
      </c>
    </row>
    <row r="637" spans="1:21">
      <c r="A637" s="183" t="str">
        <f t="shared" si="30"/>
        <v>東側ケース④合計</v>
      </c>
      <c r="B637" t="s">
        <v>84</v>
      </c>
      <c r="C637">
        <v>764456</v>
      </c>
      <c r="D637" s="160">
        <v>22045.47435809315</v>
      </c>
      <c r="E637" s="160">
        <v>2922.3872610608414</v>
      </c>
      <c r="F637" s="160">
        <v>2833.8399729896946</v>
      </c>
      <c r="G637" s="160">
        <v>82.938974284206878</v>
      </c>
      <c r="H637" s="160">
        <v>156.47208648243065</v>
      </c>
      <c r="I637" s="160">
        <v>5.5085429039264416E-2</v>
      </c>
      <c r="J637" s="160">
        <v>25118.780477278509</v>
      </c>
      <c r="K637" t="s">
        <v>39</v>
      </c>
      <c r="L637" t="s">
        <v>67</v>
      </c>
      <c r="M637" t="s">
        <v>83</v>
      </c>
      <c r="O637" s="183">
        <f t="shared" si="32"/>
        <v>22000</v>
      </c>
      <c r="P637" s="183">
        <f t="shared" si="32"/>
        <v>2900</v>
      </c>
      <c r="Q637" s="183">
        <f t="shared" si="32"/>
        <v>2800</v>
      </c>
      <c r="R637" s="183">
        <f t="shared" si="32"/>
        <v>80</v>
      </c>
      <c r="S637" s="183">
        <f t="shared" si="32"/>
        <v>160</v>
      </c>
      <c r="T637" s="183" t="str">
        <f t="shared" si="32"/>
        <v>*</v>
      </c>
      <c r="U637" s="183">
        <f t="shared" si="31"/>
        <v>25000</v>
      </c>
    </row>
    <row r="638" spans="1:21">
      <c r="A638" s="183" t="str">
        <f t="shared" si="30"/>
        <v>東側ケース④0</v>
      </c>
      <c r="B638">
        <v>0</v>
      </c>
      <c r="C638">
        <v>0</v>
      </c>
      <c r="D638" s="160">
        <v>0</v>
      </c>
      <c r="E638" s="160">
        <v>0</v>
      </c>
      <c r="F638" s="160">
        <v>0</v>
      </c>
      <c r="G638" s="160">
        <v>0</v>
      </c>
      <c r="H638" s="160">
        <v>0</v>
      </c>
      <c r="I638" s="160">
        <v>0</v>
      </c>
      <c r="J638" s="160">
        <v>0</v>
      </c>
      <c r="K638" t="s">
        <v>39</v>
      </c>
      <c r="L638" t="s">
        <v>67</v>
      </c>
      <c r="M638">
        <v>0</v>
      </c>
      <c r="O638" s="183">
        <f t="shared" si="32"/>
        <v>0</v>
      </c>
      <c r="P638" s="183">
        <f t="shared" si="32"/>
        <v>0</v>
      </c>
      <c r="Q638" s="183">
        <f t="shared" si="32"/>
        <v>0</v>
      </c>
      <c r="R638" s="183">
        <f t="shared" si="32"/>
        <v>0</v>
      </c>
      <c r="S638" s="183">
        <f t="shared" si="32"/>
        <v>0</v>
      </c>
      <c r="T638" s="183">
        <f t="shared" si="32"/>
        <v>0</v>
      </c>
      <c r="U638" s="183">
        <f t="shared" si="31"/>
        <v>0</v>
      </c>
    </row>
    <row r="639" spans="1:21">
      <c r="A639" s="183" t="str">
        <f t="shared" si="30"/>
        <v>東側ケース④負傷者数</v>
      </c>
      <c r="B639" t="s">
        <v>114</v>
      </c>
      <c r="C639">
        <v>0</v>
      </c>
      <c r="D639" s="160">
        <v>0</v>
      </c>
      <c r="E639" s="160">
        <v>0</v>
      </c>
      <c r="F639" s="160">
        <v>0</v>
      </c>
      <c r="G639" s="160">
        <v>0</v>
      </c>
      <c r="H639" s="160">
        <v>0</v>
      </c>
      <c r="I639" s="160">
        <v>0</v>
      </c>
      <c r="J639" s="160">
        <v>0</v>
      </c>
      <c r="K639" t="s">
        <v>39</v>
      </c>
      <c r="L639" t="s">
        <v>67</v>
      </c>
      <c r="M639">
        <v>0</v>
      </c>
      <c r="O639" s="183">
        <f t="shared" si="32"/>
        <v>0</v>
      </c>
      <c r="P639" s="183">
        <f t="shared" si="32"/>
        <v>0</v>
      </c>
      <c r="Q639" s="183">
        <f t="shared" si="32"/>
        <v>0</v>
      </c>
      <c r="R639" s="183">
        <f t="shared" si="32"/>
        <v>0</v>
      </c>
      <c r="S639" s="183">
        <f t="shared" si="32"/>
        <v>0</v>
      </c>
      <c r="T639" s="183">
        <f t="shared" si="32"/>
        <v>0</v>
      </c>
      <c r="U639" s="183">
        <f t="shared" si="31"/>
        <v>0</v>
      </c>
    </row>
    <row r="640" spans="1:21">
      <c r="A640" s="183" t="str">
        <f t="shared" si="30"/>
        <v>東側ケース④地震動：東側ケース、津波ケース④、夏12時、早期避難率20%</v>
      </c>
      <c r="B640" t="s">
        <v>105</v>
      </c>
      <c r="C640">
        <v>0</v>
      </c>
      <c r="D640" s="160">
        <v>0</v>
      </c>
      <c r="E640" s="160">
        <v>0</v>
      </c>
      <c r="F640" s="160">
        <v>0</v>
      </c>
      <c r="G640" s="160">
        <v>0</v>
      </c>
      <c r="H640" s="160">
        <v>0</v>
      </c>
      <c r="I640" s="160">
        <v>0</v>
      </c>
      <c r="J640" s="160">
        <v>0</v>
      </c>
      <c r="K640" t="s">
        <v>39</v>
      </c>
      <c r="L640" t="s">
        <v>67</v>
      </c>
      <c r="M640">
        <v>0</v>
      </c>
      <c r="O640" s="183">
        <f t="shared" si="32"/>
        <v>0</v>
      </c>
      <c r="P640" s="183">
        <f t="shared" si="32"/>
        <v>0</v>
      </c>
      <c r="Q640" s="183">
        <f t="shared" si="32"/>
        <v>0</v>
      </c>
      <c r="R640" s="183">
        <f t="shared" si="32"/>
        <v>0</v>
      </c>
      <c r="S640" s="183">
        <f t="shared" si="32"/>
        <v>0</v>
      </c>
      <c r="T640" s="183">
        <f t="shared" si="32"/>
        <v>0</v>
      </c>
      <c r="U640" s="183">
        <f t="shared" si="31"/>
        <v>0</v>
      </c>
    </row>
    <row r="641" spans="1:21">
      <c r="A641" s="183" t="str">
        <f t="shared" si="30"/>
        <v>東側ケース④市町村名</v>
      </c>
      <c r="B641" t="s">
        <v>86</v>
      </c>
      <c r="C641" t="s">
        <v>87</v>
      </c>
      <c r="D641" s="160" t="s">
        <v>88</v>
      </c>
      <c r="E641" s="160">
        <v>0</v>
      </c>
      <c r="F641" s="160" t="s">
        <v>89</v>
      </c>
      <c r="G641" s="160" t="s">
        <v>90</v>
      </c>
      <c r="H641" s="160" t="s">
        <v>91</v>
      </c>
      <c r="I641" s="160" t="s">
        <v>92</v>
      </c>
      <c r="J641" s="160" t="s">
        <v>84</v>
      </c>
      <c r="K641" t="s">
        <v>39</v>
      </c>
      <c r="L641" t="s">
        <v>67</v>
      </c>
      <c r="M641">
        <v>0</v>
      </c>
      <c r="O641" s="183" t="e">
        <f t="shared" si="32"/>
        <v>#VALUE!</v>
      </c>
      <c r="P641" s="183">
        <f t="shared" si="32"/>
        <v>0</v>
      </c>
      <c r="Q641" s="183" t="e">
        <f t="shared" si="32"/>
        <v>#VALUE!</v>
      </c>
      <c r="R641" s="183" t="e">
        <f t="shared" si="32"/>
        <v>#VALUE!</v>
      </c>
      <c r="S641" s="183" t="e">
        <f t="shared" si="32"/>
        <v>#VALUE!</v>
      </c>
      <c r="T641" s="183" t="e">
        <f t="shared" si="32"/>
        <v>#VALUE!</v>
      </c>
      <c r="U641" s="183" t="e">
        <f t="shared" si="31"/>
        <v>#VALUE!</v>
      </c>
    </row>
    <row r="642" spans="1:21">
      <c r="A642" s="183" t="str">
        <f t="shared" si="30"/>
        <v>東側ケース④0</v>
      </c>
      <c r="B642">
        <v>0</v>
      </c>
      <c r="C642">
        <v>0</v>
      </c>
      <c r="D642" s="160">
        <v>0</v>
      </c>
      <c r="E642" s="160" t="s">
        <v>93</v>
      </c>
      <c r="F642" s="160">
        <v>0</v>
      </c>
      <c r="G642" s="160">
        <v>0</v>
      </c>
      <c r="H642" s="160">
        <v>0</v>
      </c>
      <c r="I642" s="160">
        <v>0</v>
      </c>
      <c r="J642" s="160">
        <v>0</v>
      </c>
      <c r="K642" t="s">
        <v>39</v>
      </c>
      <c r="L642" t="s">
        <v>67</v>
      </c>
      <c r="M642">
        <v>0</v>
      </c>
      <c r="O642" s="183">
        <f t="shared" si="32"/>
        <v>0</v>
      </c>
      <c r="P642" s="183" t="e">
        <f t="shared" si="32"/>
        <v>#VALUE!</v>
      </c>
      <c r="Q642" s="183">
        <f t="shared" si="32"/>
        <v>0</v>
      </c>
      <c r="R642" s="183">
        <f t="shared" si="32"/>
        <v>0</v>
      </c>
      <c r="S642" s="183">
        <f t="shared" si="32"/>
        <v>0</v>
      </c>
      <c r="T642" s="183">
        <f t="shared" si="32"/>
        <v>0</v>
      </c>
      <c r="U642" s="183">
        <f t="shared" si="31"/>
        <v>0</v>
      </c>
    </row>
    <row r="643" spans="1:21">
      <c r="A643" s="183" t="str">
        <f t="shared" si="30"/>
        <v>東側ケース④0</v>
      </c>
      <c r="B643">
        <v>0</v>
      </c>
      <c r="C643">
        <v>0</v>
      </c>
      <c r="D643" s="160">
        <v>0</v>
      </c>
      <c r="E643" s="160">
        <v>0</v>
      </c>
      <c r="F643" s="160">
        <v>0</v>
      </c>
      <c r="G643" s="160">
        <v>0</v>
      </c>
      <c r="H643" s="160">
        <v>0</v>
      </c>
      <c r="I643" s="160">
        <v>0</v>
      </c>
      <c r="J643" s="160">
        <v>0</v>
      </c>
      <c r="K643" t="s">
        <v>39</v>
      </c>
      <c r="L643" t="s">
        <v>67</v>
      </c>
      <c r="M643">
        <v>0</v>
      </c>
      <c r="O643" s="183">
        <f t="shared" si="32"/>
        <v>0</v>
      </c>
      <c r="P643" s="183">
        <f t="shared" si="32"/>
        <v>0</v>
      </c>
      <c r="Q643" s="183">
        <f t="shared" si="32"/>
        <v>0</v>
      </c>
      <c r="R643" s="183">
        <f t="shared" si="32"/>
        <v>0</v>
      </c>
      <c r="S643" s="183">
        <f t="shared" si="32"/>
        <v>0</v>
      </c>
      <c r="T643" s="183">
        <f t="shared" si="32"/>
        <v>0</v>
      </c>
      <c r="U643" s="183">
        <f t="shared" si="31"/>
        <v>0</v>
      </c>
    </row>
    <row r="644" spans="1:21">
      <c r="A644" s="183" t="str">
        <f t="shared" ref="A644:A707" si="33">K644&amp;L644&amp;B644</f>
        <v>東側ケース④0</v>
      </c>
      <c r="B644">
        <v>0</v>
      </c>
      <c r="C644">
        <v>0</v>
      </c>
      <c r="D644" s="160">
        <v>0</v>
      </c>
      <c r="E644" s="160">
        <v>0</v>
      </c>
      <c r="F644" s="160">
        <v>0</v>
      </c>
      <c r="G644" s="160">
        <v>0</v>
      </c>
      <c r="H644" s="160">
        <v>0</v>
      </c>
      <c r="I644" s="160">
        <v>0</v>
      </c>
      <c r="J644" s="160">
        <v>0</v>
      </c>
      <c r="K644" t="s">
        <v>39</v>
      </c>
      <c r="L644" t="s">
        <v>67</v>
      </c>
      <c r="M644">
        <v>0</v>
      </c>
      <c r="O644" s="183">
        <f t="shared" si="32"/>
        <v>0</v>
      </c>
      <c r="P644" s="183">
        <f t="shared" si="32"/>
        <v>0</v>
      </c>
      <c r="Q644" s="183">
        <f t="shared" si="32"/>
        <v>0</v>
      </c>
      <c r="R644" s="183">
        <f t="shared" si="32"/>
        <v>0</v>
      </c>
      <c r="S644" s="183">
        <f t="shared" si="32"/>
        <v>0</v>
      </c>
      <c r="T644" s="183">
        <f t="shared" si="32"/>
        <v>0</v>
      </c>
      <c r="U644" s="183">
        <f t="shared" si="31"/>
        <v>0</v>
      </c>
    </row>
    <row r="645" spans="1:21">
      <c r="A645" s="183" t="str">
        <f t="shared" si="33"/>
        <v>東側ケース④高知市</v>
      </c>
      <c r="B645" t="s">
        <v>4</v>
      </c>
      <c r="C645">
        <v>353217</v>
      </c>
      <c r="D645" s="160">
        <v>6056.2016942406262</v>
      </c>
      <c r="E645" s="160">
        <v>708.74621389710592</v>
      </c>
      <c r="F645" s="160">
        <v>473.69766787217895</v>
      </c>
      <c r="G645" s="160">
        <v>11.866567453980208</v>
      </c>
      <c r="H645" s="160">
        <v>67.085741867462588</v>
      </c>
      <c r="I645" s="160">
        <v>20.652144099341537</v>
      </c>
      <c r="J645" s="160">
        <v>6629.5038155335887</v>
      </c>
      <c r="K645" t="s">
        <v>39</v>
      </c>
      <c r="L645" t="s">
        <v>67</v>
      </c>
      <c r="M645" t="s">
        <v>94</v>
      </c>
      <c r="O645" s="183">
        <f t="shared" si="32"/>
        <v>6100</v>
      </c>
      <c r="P645" s="183">
        <f t="shared" si="32"/>
        <v>710</v>
      </c>
      <c r="Q645" s="183">
        <f t="shared" si="32"/>
        <v>470</v>
      </c>
      <c r="R645" s="183">
        <f t="shared" si="32"/>
        <v>10</v>
      </c>
      <c r="S645" s="183">
        <f t="shared" si="32"/>
        <v>70</v>
      </c>
      <c r="T645" s="183">
        <f t="shared" si="32"/>
        <v>20</v>
      </c>
      <c r="U645" s="183">
        <f t="shared" si="31"/>
        <v>6600</v>
      </c>
    </row>
    <row r="646" spans="1:21">
      <c r="A646" s="183" t="str">
        <f t="shared" si="33"/>
        <v>東側ケース④室戸市</v>
      </c>
      <c r="B646" t="s">
        <v>5</v>
      </c>
      <c r="C646">
        <v>14904</v>
      </c>
      <c r="D646" s="160">
        <v>1845.4847425312248</v>
      </c>
      <c r="E646" s="160">
        <v>182.82537130120556</v>
      </c>
      <c r="F646" s="160">
        <v>312.94475579914518</v>
      </c>
      <c r="G646" s="160">
        <v>13.460584287135251</v>
      </c>
      <c r="H646" s="160">
        <v>21.023641895431531</v>
      </c>
      <c r="I646" s="160">
        <v>0.83293635618277362</v>
      </c>
      <c r="J646" s="160">
        <v>2193.7466608691193</v>
      </c>
      <c r="K646" t="s">
        <v>39</v>
      </c>
      <c r="L646" t="s">
        <v>67</v>
      </c>
      <c r="M646" t="s">
        <v>94</v>
      </c>
      <c r="O646" s="183">
        <f t="shared" si="32"/>
        <v>1800</v>
      </c>
      <c r="P646" s="183">
        <f t="shared" si="32"/>
        <v>180</v>
      </c>
      <c r="Q646" s="183">
        <f t="shared" si="32"/>
        <v>310</v>
      </c>
      <c r="R646" s="183">
        <f t="shared" si="32"/>
        <v>10</v>
      </c>
      <c r="S646" s="183">
        <f t="shared" si="32"/>
        <v>20</v>
      </c>
      <c r="T646" s="183" t="str">
        <f t="shared" si="32"/>
        <v>*</v>
      </c>
      <c r="U646" s="183">
        <f t="shared" si="31"/>
        <v>2200</v>
      </c>
    </row>
    <row r="647" spans="1:21">
      <c r="A647" s="183" t="str">
        <f t="shared" si="33"/>
        <v>東側ケース④安芸市</v>
      </c>
      <c r="B647" t="s">
        <v>6</v>
      </c>
      <c r="C647">
        <v>19587</v>
      </c>
      <c r="D647" s="160">
        <v>1433.7769003525787</v>
      </c>
      <c r="E647" s="160">
        <v>197.9138989725644</v>
      </c>
      <c r="F647" s="160">
        <v>18.938435390118126</v>
      </c>
      <c r="G647" s="160">
        <v>4.9089730370365441</v>
      </c>
      <c r="H647" s="160">
        <v>30.864404661335765</v>
      </c>
      <c r="I647" s="160">
        <v>0.8547259806323273</v>
      </c>
      <c r="J647" s="160">
        <v>1489.3434394217015</v>
      </c>
      <c r="K647" t="s">
        <v>39</v>
      </c>
      <c r="L647" t="s">
        <v>67</v>
      </c>
      <c r="M647" t="s">
        <v>94</v>
      </c>
      <c r="O647" s="183">
        <f t="shared" si="32"/>
        <v>1400</v>
      </c>
      <c r="P647" s="183">
        <f t="shared" si="32"/>
        <v>200</v>
      </c>
      <c r="Q647" s="183">
        <f t="shared" si="32"/>
        <v>20</v>
      </c>
      <c r="R647" s="183" t="str">
        <f t="shared" si="32"/>
        <v>*</v>
      </c>
      <c r="S647" s="183">
        <f t="shared" si="32"/>
        <v>30</v>
      </c>
      <c r="T647" s="183" t="str">
        <f t="shared" si="32"/>
        <v>*</v>
      </c>
      <c r="U647" s="183">
        <f t="shared" si="31"/>
        <v>1500</v>
      </c>
    </row>
    <row r="648" spans="1:21">
      <c r="A648" s="183" t="str">
        <f t="shared" si="33"/>
        <v>東側ケース④南国市</v>
      </c>
      <c r="B648" t="s">
        <v>7</v>
      </c>
      <c r="C648">
        <v>52216</v>
      </c>
      <c r="D648" s="160">
        <v>1433.2731073001021</v>
      </c>
      <c r="E648" s="160">
        <v>96.48580039351026</v>
      </c>
      <c r="F648" s="160">
        <v>251.98100513216724</v>
      </c>
      <c r="G648" s="160">
        <v>0.57798424349212307</v>
      </c>
      <c r="H648" s="160">
        <v>6.9205207211454054</v>
      </c>
      <c r="I648" s="160">
        <v>1.7257345288528332</v>
      </c>
      <c r="J648" s="160">
        <v>1694.4783519257596</v>
      </c>
      <c r="K648" t="s">
        <v>39</v>
      </c>
      <c r="L648" t="s">
        <v>67</v>
      </c>
      <c r="M648" t="s">
        <v>94</v>
      </c>
      <c r="O648" s="183">
        <f t="shared" si="32"/>
        <v>1400</v>
      </c>
      <c r="P648" s="183">
        <f t="shared" si="32"/>
        <v>100</v>
      </c>
      <c r="Q648" s="183">
        <f t="shared" si="32"/>
        <v>250</v>
      </c>
      <c r="R648" s="183" t="str">
        <f t="shared" si="32"/>
        <v>*</v>
      </c>
      <c r="S648" s="183">
        <f t="shared" si="32"/>
        <v>10</v>
      </c>
      <c r="T648" s="183" t="str">
        <f t="shared" si="32"/>
        <v>*</v>
      </c>
      <c r="U648" s="183">
        <f t="shared" si="31"/>
        <v>1700</v>
      </c>
    </row>
    <row r="649" spans="1:21">
      <c r="A649" s="183" t="str">
        <f t="shared" si="33"/>
        <v>東側ケース④土佐市</v>
      </c>
      <c r="B649" t="s">
        <v>8</v>
      </c>
      <c r="C649">
        <v>26818</v>
      </c>
      <c r="D649" s="160">
        <v>604.51572715953944</v>
      </c>
      <c r="E649" s="160">
        <v>58.466468310781302</v>
      </c>
      <c r="F649" s="160">
        <v>78.609296450758038</v>
      </c>
      <c r="G649" s="160">
        <v>2.4172815480946235</v>
      </c>
      <c r="H649" s="160">
        <v>1.7543676909124672</v>
      </c>
      <c r="I649" s="160">
        <v>0.71494683623260469</v>
      </c>
      <c r="J649" s="160">
        <v>688.01161968553708</v>
      </c>
      <c r="K649" t="s">
        <v>39</v>
      </c>
      <c r="L649" t="s">
        <v>67</v>
      </c>
      <c r="M649" t="s">
        <v>94</v>
      </c>
      <c r="O649" s="183">
        <f t="shared" si="32"/>
        <v>600</v>
      </c>
      <c r="P649" s="183">
        <f t="shared" si="32"/>
        <v>60</v>
      </c>
      <c r="Q649" s="183">
        <f t="shared" si="32"/>
        <v>80</v>
      </c>
      <c r="R649" s="183" t="str">
        <f t="shared" si="32"/>
        <v>*</v>
      </c>
      <c r="S649" s="183" t="str">
        <f t="shared" si="32"/>
        <v>*</v>
      </c>
      <c r="T649" s="183" t="str">
        <f t="shared" si="32"/>
        <v>*</v>
      </c>
      <c r="U649" s="183">
        <f t="shared" si="31"/>
        <v>690</v>
      </c>
    </row>
    <row r="650" spans="1:21">
      <c r="A650" s="183" t="str">
        <f t="shared" si="33"/>
        <v>東側ケース④須崎市</v>
      </c>
      <c r="B650" t="s">
        <v>9</v>
      </c>
      <c r="C650">
        <v>25623</v>
      </c>
      <c r="D650" s="160">
        <v>723.32555864074925</v>
      </c>
      <c r="E650" s="160">
        <v>34.601598017362704</v>
      </c>
      <c r="F650" s="160">
        <v>120.57279353649271</v>
      </c>
      <c r="G650" s="160">
        <v>1.5068791892410516</v>
      </c>
      <c r="H650" s="160">
        <v>4.2319371508502881</v>
      </c>
      <c r="I650" s="160">
        <v>0.41425833283651914</v>
      </c>
      <c r="J650" s="160">
        <v>850.05142685016983</v>
      </c>
      <c r="K650" t="s">
        <v>39</v>
      </c>
      <c r="L650" t="s">
        <v>67</v>
      </c>
      <c r="M650" t="s">
        <v>94</v>
      </c>
      <c r="O650" s="183">
        <f t="shared" si="32"/>
        <v>720</v>
      </c>
      <c r="P650" s="183">
        <f t="shared" si="32"/>
        <v>30</v>
      </c>
      <c r="Q650" s="183">
        <f t="shared" si="32"/>
        <v>120</v>
      </c>
      <c r="R650" s="183" t="str">
        <f t="shared" si="32"/>
        <v>*</v>
      </c>
      <c r="S650" s="183" t="str">
        <f t="shared" si="32"/>
        <v>*</v>
      </c>
      <c r="T650" s="183" t="str">
        <f t="shared" si="32"/>
        <v>*</v>
      </c>
      <c r="U650" s="183">
        <f t="shared" si="31"/>
        <v>850</v>
      </c>
    </row>
    <row r="651" spans="1:21">
      <c r="A651" s="183" t="str">
        <f t="shared" si="33"/>
        <v>東側ケース④宿毛市</v>
      </c>
      <c r="B651" t="s">
        <v>10</v>
      </c>
      <c r="C651">
        <v>23137</v>
      </c>
      <c r="D651" s="160">
        <v>118.80991272615572</v>
      </c>
      <c r="E651" s="160">
        <v>16.54373229665719</v>
      </c>
      <c r="F651" s="160">
        <v>61.828942700056295</v>
      </c>
      <c r="G651" s="160">
        <v>0.15660527896788709</v>
      </c>
      <c r="H651" s="160">
        <v>2.0933795031456426</v>
      </c>
      <c r="I651" s="160">
        <v>0.16506321668802676</v>
      </c>
      <c r="J651" s="160">
        <v>183.05390342501357</v>
      </c>
      <c r="K651" t="s">
        <v>39</v>
      </c>
      <c r="L651" t="s">
        <v>67</v>
      </c>
      <c r="M651" t="s">
        <v>94</v>
      </c>
      <c r="O651" s="183">
        <f t="shared" si="32"/>
        <v>120</v>
      </c>
      <c r="P651" s="183">
        <f t="shared" si="32"/>
        <v>20</v>
      </c>
      <c r="Q651" s="183">
        <f t="shared" si="32"/>
        <v>60</v>
      </c>
      <c r="R651" s="183" t="str">
        <f t="shared" si="32"/>
        <v>*</v>
      </c>
      <c r="S651" s="183" t="str">
        <f t="shared" si="32"/>
        <v>*</v>
      </c>
      <c r="T651" s="183" t="str">
        <f t="shared" si="32"/>
        <v>*</v>
      </c>
      <c r="U651" s="183">
        <f t="shared" si="31"/>
        <v>180</v>
      </c>
    </row>
    <row r="652" spans="1:21">
      <c r="A652" s="183" t="str">
        <f t="shared" si="33"/>
        <v>東側ケース④土佐清水市</v>
      </c>
      <c r="B652" t="s">
        <v>11</v>
      </c>
      <c r="C652">
        <v>15786</v>
      </c>
      <c r="D652" s="160">
        <v>637.29969274771202</v>
      </c>
      <c r="E652" s="160">
        <v>70.031777832273221</v>
      </c>
      <c r="F652" s="160">
        <v>138.97551419691476</v>
      </c>
      <c r="G652" s="160">
        <v>2.877024968718036</v>
      </c>
      <c r="H652" s="160">
        <v>3.3838811719279986</v>
      </c>
      <c r="I652" s="160">
        <v>0.33887250143292225</v>
      </c>
      <c r="J652" s="160">
        <v>782.87498558670575</v>
      </c>
      <c r="K652" t="s">
        <v>39</v>
      </c>
      <c r="L652" t="s">
        <v>67</v>
      </c>
      <c r="M652" t="s">
        <v>94</v>
      </c>
      <c r="O652" s="183">
        <f t="shared" si="32"/>
        <v>640</v>
      </c>
      <c r="P652" s="183">
        <f t="shared" si="32"/>
        <v>70</v>
      </c>
      <c r="Q652" s="183">
        <f t="shared" si="32"/>
        <v>140</v>
      </c>
      <c r="R652" s="183" t="str">
        <f t="shared" si="32"/>
        <v>*</v>
      </c>
      <c r="S652" s="183" t="str">
        <f t="shared" si="32"/>
        <v>*</v>
      </c>
      <c r="T652" s="183" t="str">
        <f t="shared" si="32"/>
        <v>*</v>
      </c>
      <c r="U652" s="183">
        <f t="shared" si="31"/>
        <v>780</v>
      </c>
    </row>
    <row r="653" spans="1:21">
      <c r="A653" s="183" t="str">
        <f t="shared" si="33"/>
        <v>東側ケース④四万十市</v>
      </c>
      <c r="B653" t="s">
        <v>12</v>
      </c>
      <c r="C653">
        <v>37078</v>
      </c>
      <c r="D653" s="160">
        <v>806.99995320218056</v>
      </c>
      <c r="E653" s="160">
        <v>69.669471363715971</v>
      </c>
      <c r="F653" s="160">
        <v>114.93772934002082</v>
      </c>
      <c r="G653" s="160">
        <v>3.7569673156302685</v>
      </c>
      <c r="H653" s="160">
        <v>2.9410458310767265</v>
      </c>
      <c r="I653" s="160">
        <v>0.56185878951666923</v>
      </c>
      <c r="J653" s="160">
        <v>929.1975544784251</v>
      </c>
      <c r="K653" t="s">
        <v>39</v>
      </c>
      <c r="L653" t="s">
        <v>67</v>
      </c>
      <c r="M653" t="s">
        <v>94</v>
      </c>
      <c r="O653" s="183">
        <f t="shared" si="32"/>
        <v>810</v>
      </c>
      <c r="P653" s="183">
        <f t="shared" si="32"/>
        <v>70</v>
      </c>
      <c r="Q653" s="183">
        <f t="shared" si="32"/>
        <v>110</v>
      </c>
      <c r="R653" s="183" t="str">
        <f t="shared" si="32"/>
        <v>*</v>
      </c>
      <c r="S653" s="183" t="str">
        <f t="shared" si="32"/>
        <v>*</v>
      </c>
      <c r="T653" s="183" t="str">
        <f t="shared" si="32"/>
        <v>*</v>
      </c>
      <c r="U653" s="183">
        <f t="shared" si="31"/>
        <v>930</v>
      </c>
    </row>
    <row r="654" spans="1:21">
      <c r="A654" s="183" t="str">
        <f t="shared" si="33"/>
        <v>東側ケース④香南市</v>
      </c>
      <c r="B654" t="s">
        <v>13</v>
      </c>
      <c r="C654">
        <v>29794</v>
      </c>
      <c r="D654" s="160">
        <v>832.38675374883348</v>
      </c>
      <c r="E654" s="160">
        <v>74.464391022870743</v>
      </c>
      <c r="F654" s="160">
        <v>66.274347018430149</v>
      </c>
      <c r="G654" s="160">
        <v>1.0632200552371864</v>
      </c>
      <c r="H654" s="160">
        <v>2.488339883788635</v>
      </c>
      <c r="I654" s="160">
        <v>0.92836763565764591</v>
      </c>
      <c r="J654" s="160">
        <v>903.14102834194705</v>
      </c>
      <c r="K654" t="s">
        <v>39</v>
      </c>
      <c r="L654" t="s">
        <v>67</v>
      </c>
      <c r="M654" t="s">
        <v>94</v>
      </c>
      <c r="O654" s="183">
        <f t="shared" si="32"/>
        <v>830</v>
      </c>
      <c r="P654" s="183">
        <f t="shared" si="32"/>
        <v>70</v>
      </c>
      <c r="Q654" s="183">
        <f t="shared" si="32"/>
        <v>70</v>
      </c>
      <c r="R654" s="183" t="str">
        <f t="shared" si="32"/>
        <v>*</v>
      </c>
      <c r="S654" s="183" t="str">
        <f t="shared" si="32"/>
        <v>*</v>
      </c>
      <c r="T654" s="183" t="str">
        <f t="shared" si="32"/>
        <v>*</v>
      </c>
      <c r="U654" s="183">
        <f t="shared" si="31"/>
        <v>900</v>
      </c>
    </row>
    <row r="655" spans="1:21">
      <c r="A655" s="183" t="str">
        <f t="shared" si="33"/>
        <v>東側ケース④香美市</v>
      </c>
      <c r="B655" t="s">
        <v>14</v>
      </c>
      <c r="C655">
        <v>27891</v>
      </c>
      <c r="D655" s="160">
        <v>1020.6907339272359</v>
      </c>
      <c r="E655" s="160">
        <v>58.528982578574045</v>
      </c>
      <c r="F655" s="160">
        <v>0</v>
      </c>
      <c r="G655" s="160">
        <v>1.8244709040988842</v>
      </c>
      <c r="H655" s="160">
        <v>10.628613824136838</v>
      </c>
      <c r="I655" s="160">
        <v>0.54685594227587564</v>
      </c>
      <c r="J655" s="160">
        <v>1033.6906745977476</v>
      </c>
      <c r="K655" t="s">
        <v>39</v>
      </c>
      <c r="L655" t="s">
        <v>67</v>
      </c>
      <c r="M655" t="s">
        <v>94</v>
      </c>
      <c r="O655" s="183">
        <f t="shared" si="32"/>
        <v>1000</v>
      </c>
      <c r="P655" s="183">
        <f t="shared" si="32"/>
        <v>60</v>
      </c>
      <c r="Q655" s="183">
        <f t="shared" si="32"/>
        <v>0</v>
      </c>
      <c r="R655" s="183" t="str">
        <f t="shared" si="32"/>
        <v>*</v>
      </c>
      <c r="S655" s="183">
        <f t="shared" si="32"/>
        <v>10</v>
      </c>
      <c r="T655" s="183" t="str">
        <f t="shared" si="32"/>
        <v>*</v>
      </c>
      <c r="U655" s="183">
        <f t="shared" si="31"/>
        <v>1000</v>
      </c>
    </row>
    <row r="656" spans="1:21">
      <c r="A656" s="183" t="str">
        <f t="shared" si="33"/>
        <v>東側ケース④東洋町</v>
      </c>
      <c r="B656" t="s">
        <v>15</v>
      </c>
      <c r="C656">
        <v>2784</v>
      </c>
      <c r="D656" s="160">
        <v>245.13710356043774</v>
      </c>
      <c r="E656" s="160">
        <v>12.000078637581346</v>
      </c>
      <c r="F656" s="160">
        <v>45.525920843802076</v>
      </c>
      <c r="G656" s="160">
        <v>1.9304456326406696</v>
      </c>
      <c r="H656" s="160">
        <v>1.523577456767311</v>
      </c>
      <c r="I656" s="160">
        <v>0.44038861679340807</v>
      </c>
      <c r="J656" s="160">
        <v>294.55743611044124</v>
      </c>
      <c r="K656" t="s">
        <v>39</v>
      </c>
      <c r="L656" t="s">
        <v>67</v>
      </c>
      <c r="M656" t="s">
        <v>94</v>
      </c>
      <c r="O656" s="183">
        <f t="shared" si="32"/>
        <v>250</v>
      </c>
      <c r="P656" s="183">
        <f t="shared" si="32"/>
        <v>10</v>
      </c>
      <c r="Q656" s="183">
        <f t="shared" si="32"/>
        <v>50</v>
      </c>
      <c r="R656" s="183" t="str">
        <f t="shared" si="32"/>
        <v>*</v>
      </c>
      <c r="S656" s="183" t="str">
        <f t="shared" si="32"/>
        <v>*</v>
      </c>
      <c r="T656" s="183" t="str">
        <f t="shared" si="32"/>
        <v>*</v>
      </c>
      <c r="U656" s="183">
        <f t="shared" si="31"/>
        <v>290</v>
      </c>
    </row>
    <row r="657" spans="1:21">
      <c r="A657" s="183" t="str">
        <f t="shared" si="33"/>
        <v>東側ケース④奈半利町</v>
      </c>
      <c r="B657" t="s">
        <v>16</v>
      </c>
      <c r="C657">
        <v>3467</v>
      </c>
      <c r="D657" s="160">
        <v>388.54744023563455</v>
      </c>
      <c r="E657" s="160">
        <v>69.649363700682059</v>
      </c>
      <c r="F657" s="160">
        <v>0.51251139557458192</v>
      </c>
      <c r="G657" s="160">
        <v>1.5285068075348456</v>
      </c>
      <c r="H657" s="160">
        <v>5.1390122036127019</v>
      </c>
      <c r="I657" s="160">
        <v>0.21678487531153914</v>
      </c>
      <c r="J657" s="160">
        <v>395.94425551766818</v>
      </c>
      <c r="K657" t="s">
        <v>39</v>
      </c>
      <c r="L657" t="s">
        <v>67</v>
      </c>
      <c r="M657" t="s">
        <v>94</v>
      </c>
      <c r="O657" s="183">
        <f t="shared" si="32"/>
        <v>390</v>
      </c>
      <c r="P657" s="183">
        <f t="shared" si="32"/>
        <v>70</v>
      </c>
      <c r="Q657" s="183" t="str">
        <f t="shared" si="32"/>
        <v>*</v>
      </c>
      <c r="R657" s="183" t="str">
        <f t="shared" si="32"/>
        <v>*</v>
      </c>
      <c r="S657" s="183">
        <f t="shared" si="32"/>
        <v>10</v>
      </c>
      <c r="T657" s="183" t="str">
        <f t="shared" si="32"/>
        <v>*</v>
      </c>
      <c r="U657" s="183">
        <f t="shared" si="31"/>
        <v>400</v>
      </c>
    </row>
    <row r="658" spans="1:21">
      <c r="A658" s="183" t="str">
        <f t="shared" si="33"/>
        <v>東側ケース④田野町</v>
      </c>
      <c r="B658" t="s">
        <v>17</v>
      </c>
      <c r="C658">
        <v>3060</v>
      </c>
      <c r="D658" s="160">
        <v>526.09365491257449</v>
      </c>
      <c r="E658" s="160">
        <v>63.972383935976723</v>
      </c>
      <c r="F658" s="160">
        <v>22.750917073496694</v>
      </c>
      <c r="G658" s="160">
        <v>0.58920528135572425</v>
      </c>
      <c r="H658" s="160">
        <v>7.6472738351121645</v>
      </c>
      <c r="I658" s="160">
        <v>0.45888814065387712</v>
      </c>
      <c r="J658" s="160">
        <v>557.53993924319298</v>
      </c>
      <c r="K658" t="s">
        <v>39</v>
      </c>
      <c r="L658" t="s">
        <v>67</v>
      </c>
      <c r="M658" t="s">
        <v>94</v>
      </c>
      <c r="O658" s="183">
        <f t="shared" si="32"/>
        <v>530</v>
      </c>
      <c r="P658" s="183">
        <f t="shared" si="32"/>
        <v>60</v>
      </c>
      <c r="Q658" s="183">
        <f t="shared" si="32"/>
        <v>20</v>
      </c>
      <c r="R658" s="183" t="str">
        <f t="shared" si="32"/>
        <v>*</v>
      </c>
      <c r="S658" s="183">
        <f t="shared" si="32"/>
        <v>10</v>
      </c>
      <c r="T658" s="183" t="str">
        <f t="shared" si="32"/>
        <v>*</v>
      </c>
      <c r="U658" s="183">
        <f t="shared" si="31"/>
        <v>560</v>
      </c>
    </row>
    <row r="659" spans="1:21">
      <c r="A659" s="183" t="str">
        <f t="shared" si="33"/>
        <v>東側ケース④安田町</v>
      </c>
      <c r="B659" t="s">
        <v>18</v>
      </c>
      <c r="C659">
        <v>2678</v>
      </c>
      <c r="D659" s="160">
        <v>402.84454831875155</v>
      </c>
      <c r="E659" s="160">
        <v>45.751764541570921</v>
      </c>
      <c r="F659" s="160">
        <v>71.744807410005535</v>
      </c>
      <c r="G659" s="160">
        <v>3.9577004467431558</v>
      </c>
      <c r="H659" s="160">
        <v>2.2528036873627948</v>
      </c>
      <c r="I659" s="160">
        <v>0.10333887928188977</v>
      </c>
      <c r="J659" s="160">
        <v>480.90319874214492</v>
      </c>
      <c r="K659" t="s">
        <v>39</v>
      </c>
      <c r="L659" t="s">
        <v>67</v>
      </c>
      <c r="M659" t="s">
        <v>94</v>
      </c>
      <c r="O659" s="183">
        <f t="shared" si="32"/>
        <v>400</v>
      </c>
      <c r="P659" s="183">
        <f t="shared" si="32"/>
        <v>50</v>
      </c>
      <c r="Q659" s="183">
        <f t="shared" si="32"/>
        <v>70</v>
      </c>
      <c r="R659" s="183" t="str">
        <f t="shared" si="32"/>
        <v>*</v>
      </c>
      <c r="S659" s="183" t="str">
        <f t="shared" si="32"/>
        <v>*</v>
      </c>
      <c r="T659" s="183" t="str">
        <f t="shared" si="32"/>
        <v>*</v>
      </c>
      <c r="U659" s="183">
        <f t="shared" si="31"/>
        <v>480</v>
      </c>
    </row>
    <row r="660" spans="1:21">
      <c r="A660" s="183" t="str">
        <f t="shared" si="33"/>
        <v>東側ケース④北川村</v>
      </c>
      <c r="B660" t="s">
        <v>19</v>
      </c>
      <c r="C660">
        <v>1349</v>
      </c>
      <c r="D660" s="160">
        <v>223.97385160458987</v>
      </c>
      <c r="E660" s="160">
        <v>15.673210645983957</v>
      </c>
      <c r="F660" s="160">
        <v>0</v>
      </c>
      <c r="G660" s="160">
        <v>1.7592616260671465</v>
      </c>
      <c r="H660" s="160">
        <v>1.060752537818596</v>
      </c>
      <c r="I660" s="160">
        <v>2.5896987660659787E-2</v>
      </c>
      <c r="J660" s="160">
        <v>226.81976275613627</v>
      </c>
      <c r="K660" t="s">
        <v>39</v>
      </c>
      <c r="L660" t="s">
        <v>67</v>
      </c>
      <c r="M660" t="s">
        <v>94</v>
      </c>
      <c r="O660" s="183">
        <f t="shared" si="32"/>
        <v>220</v>
      </c>
      <c r="P660" s="183">
        <f t="shared" si="32"/>
        <v>20</v>
      </c>
      <c r="Q660" s="183">
        <f t="shared" si="32"/>
        <v>0</v>
      </c>
      <c r="R660" s="183" t="str">
        <f t="shared" si="32"/>
        <v>*</v>
      </c>
      <c r="S660" s="183" t="str">
        <f t="shared" si="32"/>
        <v>*</v>
      </c>
      <c r="T660" s="183" t="str">
        <f t="shared" si="32"/>
        <v>*</v>
      </c>
      <c r="U660" s="183">
        <f t="shared" si="31"/>
        <v>230</v>
      </c>
    </row>
    <row r="661" spans="1:21">
      <c r="A661" s="183" t="str">
        <f t="shared" si="33"/>
        <v>東側ケース④馬路村</v>
      </c>
      <c r="B661" t="s">
        <v>20</v>
      </c>
      <c r="C661">
        <v>1061</v>
      </c>
      <c r="D661" s="160">
        <v>105.3256801431834</v>
      </c>
      <c r="E661" s="160">
        <v>6.3405571671968053</v>
      </c>
      <c r="F661" s="160">
        <v>0</v>
      </c>
      <c r="G661" s="160">
        <v>1.2228875014168079</v>
      </c>
      <c r="H661" s="160">
        <v>0.53218983525386698</v>
      </c>
      <c r="I661" s="160">
        <v>2.6685978403089641E-2</v>
      </c>
      <c r="J661" s="160">
        <v>107.10744345825718</v>
      </c>
      <c r="K661" t="s">
        <v>39</v>
      </c>
      <c r="L661" t="s">
        <v>67</v>
      </c>
      <c r="M661" t="s">
        <v>94</v>
      </c>
      <c r="O661" s="183">
        <f t="shared" si="32"/>
        <v>110</v>
      </c>
      <c r="P661" s="183">
        <f t="shared" si="32"/>
        <v>10</v>
      </c>
      <c r="Q661" s="183">
        <f t="shared" si="32"/>
        <v>0</v>
      </c>
      <c r="R661" s="183" t="str">
        <f t="shared" si="32"/>
        <v>*</v>
      </c>
      <c r="S661" s="183" t="str">
        <f t="shared" si="32"/>
        <v>*</v>
      </c>
      <c r="T661" s="183" t="str">
        <f t="shared" si="32"/>
        <v>*</v>
      </c>
      <c r="U661" s="183">
        <f t="shared" si="31"/>
        <v>110</v>
      </c>
    </row>
    <row r="662" spans="1:21">
      <c r="A662" s="183" t="str">
        <f t="shared" si="33"/>
        <v>東側ケース④芸西村</v>
      </c>
      <c r="B662" t="s">
        <v>21</v>
      </c>
      <c r="C662">
        <v>4139</v>
      </c>
      <c r="D662" s="160">
        <v>183.29820183840997</v>
      </c>
      <c r="E662" s="160">
        <v>26.21771919099891</v>
      </c>
      <c r="F662" s="160">
        <v>12.712499696925587</v>
      </c>
      <c r="G662" s="160">
        <v>0.22839317360134459</v>
      </c>
      <c r="H662" s="160">
        <v>0.73109675921217387</v>
      </c>
      <c r="I662" s="160">
        <v>1.4374609825088182E-2</v>
      </c>
      <c r="J662" s="160">
        <v>196.98456607797416</v>
      </c>
      <c r="K662" t="s">
        <v>39</v>
      </c>
      <c r="L662" t="s">
        <v>67</v>
      </c>
      <c r="M662" t="s">
        <v>94</v>
      </c>
      <c r="O662" s="183">
        <f t="shared" si="32"/>
        <v>180</v>
      </c>
      <c r="P662" s="183">
        <f t="shared" si="32"/>
        <v>30</v>
      </c>
      <c r="Q662" s="183">
        <f t="shared" si="32"/>
        <v>10</v>
      </c>
      <c r="R662" s="183" t="str">
        <f t="shared" si="32"/>
        <v>*</v>
      </c>
      <c r="S662" s="183" t="str">
        <f t="shared" si="32"/>
        <v>*</v>
      </c>
      <c r="T662" s="183" t="str">
        <f t="shared" si="32"/>
        <v>*</v>
      </c>
      <c r="U662" s="183">
        <f t="shared" si="31"/>
        <v>200</v>
      </c>
    </row>
    <row r="663" spans="1:21">
      <c r="A663" s="183" t="str">
        <f t="shared" si="33"/>
        <v>東側ケース④本山町</v>
      </c>
      <c r="B663" t="s">
        <v>22</v>
      </c>
      <c r="C663">
        <v>3986</v>
      </c>
      <c r="D663" s="160">
        <v>6.9999580150511918</v>
      </c>
      <c r="E663" s="160">
        <v>1.0708143736545011</v>
      </c>
      <c r="F663" s="160">
        <v>0</v>
      </c>
      <c r="G663" s="160">
        <v>4.0213490368490269E-4</v>
      </c>
      <c r="H663" s="160">
        <v>1.393157780700227E-3</v>
      </c>
      <c r="I663" s="160">
        <v>0.10972090770760423</v>
      </c>
      <c r="J663" s="160">
        <v>7.1114742154431809</v>
      </c>
      <c r="K663" t="s">
        <v>39</v>
      </c>
      <c r="L663" t="s">
        <v>67</v>
      </c>
      <c r="M663" t="s">
        <v>94</v>
      </c>
      <c r="O663" s="183">
        <f t="shared" si="32"/>
        <v>10</v>
      </c>
      <c r="P663" s="183" t="str">
        <f t="shared" si="32"/>
        <v>*</v>
      </c>
      <c r="Q663" s="183">
        <f t="shared" si="32"/>
        <v>0</v>
      </c>
      <c r="R663" s="183" t="str">
        <f t="shared" si="32"/>
        <v>*</v>
      </c>
      <c r="S663" s="183" t="str">
        <f t="shared" si="32"/>
        <v>*</v>
      </c>
      <c r="T663" s="183" t="str">
        <f t="shared" si="32"/>
        <v>*</v>
      </c>
      <c r="U663" s="183">
        <f t="shared" si="31"/>
        <v>10</v>
      </c>
    </row>
    <row r="664" spans="1:21">
      <c r="A664" s="183" t="str">
        <f t="shared" si="33"/>
        <v>東側ケース④大豊町</v>
      </c>
      <c r="B664" t="s">
        <v>23</v>
      </c>
      <c r="C664">
        <v>4713</v>
      </c>
      <c r="D664" s="160">
        <v>121.50468642607235</v>
      </c>
      <c r="E664" s="160">
        <v>2.9851058766054441</v>
      </c>
      <c r="F664" s="160">
        <v>0</v>
      </c>
      <c r="G664" s="160">
        <v>0.34778286907658068</v>
      </c>
      <c r="H664" s="160">
        <v>6.7050050043646919E-2</v>
      </c>
      <c r="I664" s="160">
        <v>3.2059505680977519E-2</v>
      </c>
      <c r="J664" s="160">
        <v>121.95157885087356</v>
      </c>
      <c r="K664" t="s">
        <v>39</v>
      </c>
      <c r="L664" t="s">
        <v>67</v>
      </c>
      <c r="M664" t="s">
        <v>94</v>
      </c>
      <c r="O664" s="183">
        <f t="shared" si="32"/>
        <v>120</v>
      </c>
      <c r="P664" s="183" t="str">
        <f t="shared" si="32"/>
        <v>*</v>
      </c>
      <c r="Q664" s="183">
        <f t="shared" si="32"/>
        <v>0</v>
      </c>
      <c r="R664" s="183" t="str">
        <f t="shared" si="32"/>
        <v>*</v>
      </c>
      <c r="S664" s="183" t="str">
        <f t="shared" si="32"/>
        <v>*</v>
      </c>
      <c r="T664" s="183" t="str">
        <f t="shared" si="32"/>
        <v>*</v>
      </c>
      <c r="U664" s="183">
        <f t="shared" si="31"/>
        <v>120</v>
      </c>
    </row>
    <row r="665" spans="1:21">
      <c r="A665" s="183" t="str">
        <f t="shared" si="33"/>
        <v>東側ケース④土佐町</v>
      </c>
      <c r="B665" t="s">
        <v>24</v>
      </c>
      <c r="C665">
        <v>4386</v>
      </c>
      <c r="D665" s="160">
        <v>1.7094003616800422</v>
      </c>
      <c r="E665" s="160">
        <v>1.0396721321673075</v>
      </c>
      <c r="F665" s="160">
        <v>0</v>
      </c>
      <c r="G665" s="160">
        <v>1.3545085845201303E-31</v>
      </c>
      <c r="H665" s="160">
        <v>2.8600267386857127E-3</v>
      </c>
      <c r="I665" s="160">
        <v>7.7706508600707061E-3</v>
      </c>
      <c r="J665" s="160">
        <v>1.7200310392787987</v>
      </c>
      <c r="K665" t="s">
        <v>39</v>
      </c>
      <c r="L665" t="s">
        <v>67</v>
      </c>
      <c r="M665" t="s">
        <v>94</v>
      </c>
      <c r="O665" s="183" t="str">
        <f t="shared" si="32"/>
        <v>*</v>
      </c>
      <c r="P665" s="183" t="str">
        <f t="shared" si="32"/>
        <v>*</v>
      </c>
      <c r="Q665" s="183">
        <f t="shared" si="32"/>
        <v>0</v>
      </c>
      <c r="R665" s="183" t="str">
        <f t="shared" si="32"/>
        <v>*</v>
      </c>
      <c r="S665" s="183" t="str">
        <f t="shared" si="32"/>
        <v>*</v>
      </c>
      <c r="T665" s="183" t="str">
        <f t="shared" si="32"/>
        <v>*</v>
      </c>
      <c r="U665" s="183" t="str">
        <f t="shared" si="31"/>
        <v>*</v>
      </c>
    </row>
    <row r="666" spans="1:21">
      <c r="A666" s="183" t="str">
        <f t="shared" si="33"/>
        <v>東側ケース④大川村</v>
      </c>
      <c r="B666" t="s">
        <v>25</v>
      </c>
      <c r="C666">
        <v>427</v>
      </c>
      <c r="D666" s="160">
        <v>0.613012228344754</v>
      </c>
      <c r="E666" s="160">
        <v>9.9474741719526485E-2</v>
      </c>
      <c r="F666" s="160">
        <v>0</v>
      </c>
      <c r="G666" s="160">
        <v>2.5348107221632332E-4</v>
      </c>
      <c r="H666" s="160">
        <v>1.7260973099130839E-4</v>
      </c>
      <c r="I666" s="160">
        <v>6.5500167035855577E-4</v>
      </c>
      <c r="J666" s="160">
        <v>0.61409332081832024</v>
      </c>
      <c r="K666" t="s">
        <v>39</v>
      </c>
      <c r="L666" t="s">
        <v>67</v>
      </c>
      <c r="M666" t="s">
        <v>94</v>
      </c>
      <c r="O666" s="183" t="str">
        <f t="shared" si="32"/>
        <v>*</v>
      </c>
      <c r="P666" s="183" t="str">
        <f t="shared" si="32"/>
        <v>*</v>
      </c>
      <c r="Q666" s="183">
        <f t="shared" si="32"/>
        <v>0</v>
      </c>
      <c r="R666" s="183" t="str">
        <f t="shared" si="32"/>
        <v>*</v>
      </c>
      <c r="S666" s="183" t="str">
        <f t="shared" si="32"/>
        <v>*</v>
      </c>
      <c r="T666" s="183" t="str">
        <f t="shared" si="32"/>
        <v>*</v>
      </c>
      <c r="U666" s="183" t="str">
        <f t="shared" si="31"/>
        <v>*</v>
      </c>
    </row>
    <row r="667" spans="1:21">
      <c r="A667" s="183" t="str">
        <f t="shared" si="33"/>
        <v>東側ケース④いの町</v>
      </c>
      <c r="B667" t="s">
        <v>26</v>
      </c>
      <c r="C667">
        <v>21716</v>
      </c>
      <c r="D667" s="160">
        <v>148.77724065289752</v>
      </c>
      <c r="E667" s="160">
        <v>14.388843412634408</v>
      </c>
      <c r="F667" s="160">
        <v>0</v>
      </c>
      <c r="G667" s="160">
        <v>0.51904587346212439</v>
      </c>
      <c r="H667" s="160">
        <v>0.39155083205106467</v>
      </c>
      <c r="I667" s="160">
        <v>0.11305115825062852</v>
      </c>
      <c r="J667" s="160">
        <v>149.80088851666133</v>
      </c>
      <c r="K667" t="s">
        <v>39</v>
      </c>
      <c r="L667" t="s">
        <v>67</v>
      </c>
      <c r="M667" t="s">
        <v>94</v>
      </c>
      <c r="O667" s="183">
        <f t="shared" si="32"/>
        <v>150</v>
      </c>
      <c r="P667" s="183">
        <f t="shared" si="32"/>
        <v>10</v>
      </c>
      <c r="Q667" s="183">
        <f t="shared" si="32"/>
        <v>0</v>
      </c>
      <c r="R667" s="183" t="str">
        <f t="shared" si="32"/>
        <v>*</v>
      </c>
      <c r="S667" s="183" t="str">
        <f t="shared" si="32"/>
        <v>*</v>
      </c>
      <c r="T667" s="183" t="str">
        <f t="shared" si="32"/>
        <v>*</v>
      </c>
      <c r="U667" s="183">
        <f t="shared" si="31"/>
        <v>150</v>
      </c>
    </row>
    <row r="668" spans="1:21">
      <c r="A668" s="183" t="str">
        <f t="shared" si="33"/>
        <v>東側ケース④仁淀川町</v>
      </c>
      <c r="B668" t="s">
        <v>27</v>
      </c>
      <c r="C668">
        <v>6649</v>
      </c>
      <c r="D668" s="160">
        <v>22.644961366703846</v>
      </c>
      <c r="E668" s="160">
        <v>1.9256759301590241</v>
      </c>
      <c r="F668" s="160">
        <v>0</v>
      </c>
      <c r="G668" s="160">
        <v>2.6714148491593817E-3</v>
      </c>
      <c r="H668" s="160">
        <v>8.7172159392972688E-3</v>
      </c>
      <c r="I668" s="160">
        <v>9.1110141236989517E-2</v>
      </c>
      <c r="J668" s="160">
        <v>22.747460138729291</v>
      </c>
      <c r="K668" t="s">
        <v>39</v>
      </c>
      <c r="L668" t="s">
        <v>67</v>
      </c>
      <c r="M668" t="s">
        <v>94</v>
      </c>
      <c r="O668" s="183">
        <f t="shared" si="32"/>
        <v>20</v>
      </c>
      <c r="P668" s="183" t="str">
        <f t="shared" si="32"/>
        <v>*</v>
      </c>
      <c r="Q668" s="183">
        <f t="shared" si="32"/>
        <v>0</v>
      </c>
      <c r="R668" s="183" t="str">
        <f t="shared" si="32"/>
        <v>*</v>
      </c>
      <c r="S668" s="183" t="str">
        <f t="shared" si="32"/>
        <v>*</v>
      </c>
      <c r="T668" s="183" t="str">
        <f t="shared" si="32"/>
        <v>*</v>
      </c>
      <c r="U668" s="183">
        <f t="shared" si="31"/>
        <v>20</v>
      </c>
    </row>
    <row r="669" spans="1:21">
      <c r="A669" s="183" t="str">
        <f t="shared" si="33"/>
        <v>東側ケース④中土佐町</v>
      </c>
      <c r="B669" t="s">
        <v>28</v>
      </c>
      <c r="C669">
        <v>6927</v>
      </c>
      <c r="D669" s="160">
        <v>279.48295367478812</v>
      </c>
      <c r="E669" s="160">
        <v>16.129137435172247</v>
      </c>
      <c r="F669" s="160">
        <v>28.917265847450491</v>
      </c>
      <c r="G669" s="160">
        <v>0.75217523022237065</v>
      </c>
      <c r="H669" s="160">
        <v>3.7566978203607775</v>
      </c>
      <c r="I669" s="160">
        <v>9.9271072800012239E-2</v>
      </c>
      <c r="J669" s="160">
        <v>313.00836364562178</v>
      </c>
      <c r="K669" t="s">
        <v>39</v>
      </c>
      <c r="L669" t="s">
        <v>67</v>
      </c>
      <c r="M669" t="s">
        <v>94</v>
      </c>
      <c r="O669" s="183">
        <f t="shared" si="32"/>
        <v>280</v>
      </c>
      <c r="P669" s="183">
        <f t="shared" si="32"/>
        <v>20</v>
      </c>
      <c r="Q669" s="183">
        <f t="shared" si="32"/>
        <v>30</v>
      </c>
      <c r="R669" s="183" t="str">
        <f t="shared" si="32"/>
        <v>*</v>
      </c>
      <c r="S669" s="183" t="str">
        <f t="shared" si="32"/>
        <v>*</v>
      </c>
      <c r="T669" s="183" t="str">
        <f t="shared" si="32"/>
        <v>*</v>
      </c>
      <c r="U669" s="183">
        <f t="shared" si="31"/>
        <v>310</v>
      </c>
    </row>
    <row r="670" spans="1:21">
      <c r="A670" s="183" t="str">
        <f t="shared" si="33"/>
        <v>東側ケース④佐川町</v>
      </c>
      <c r="B670" t="s">
        <v>29</v>
      </c>
      <c r="C670">
        <v>12447</v>
      </c>
      <c r="D670" s="160">
        <v>242.95123738180575</v>
      </c>
      <c r="E670" s="160">
        <v>16.537662812616812</v>
      </c>
      <c r="F670" s="160">
        <v>0</v>
      </c>
      <c r="G670" s="160">
        <v>0.22315317402408588</v>
      </c>
      <c r="H670" s="160">
        <v>0.36708306841849586</v>
      </c>
      <c r="I670" s="160">
        <v>0.18059454699999997</v>
      </c>
      <c r="J670" s="160">
        <v>243.72206817124834</v>
      </c>
      <c r="K670" t="s">
        <v>39</v>
      </c>
      <c r="L670" t="s">
        <v>67</v>
      </c>
      <c r="M670" t="s">
        <v>94</v>
      </c>
      <c r="O670" s="183">
        <f t="shared" si="32"/>
        <v>240</v>
      </c>
      <c r="P670" s="183">
        <f t="shared" si="32"/>
        <v>20</v>
      </c>
      <c r="Q670" s="183">
        <f t="shared" si="32"/>
        <v>0</v>
      </c>
      <c r="R670" s="183" t="str">
        <f t="shared" si="32"/>
        <v>*</v>
      </c>
      <c r="S670" s="183" t="str">
        <f t="shared" si="32"/>
        <v>*</v>
      </c>
      <c r="T670" s="183" t="str">
        <f t="shared" si="32"/>
        <v>*</v>
      </c>
      <c r="U670" s="183">
        <f t="shared" si="31"/>
        <v>240</v>
      </c>
    </row>
    <row r="671" spans="1:21">
      <c r="A671" s="183" t="str">
        <f t="shared" si="33"/>
        <v>東側ケース④越知町</v>
      </c>
      <c r="B671" t="s">
        <v>30</v>
      </c>
      <c r="C671">
        <v>6095</v>
      </c>
      <c r="D671" s="160">
        <v>37.511309874995725</v>
      </c>
      <c r="E671" s="160">
        <v>3.8855841670384001</v>
      </c>
      <c r="F671" s="160">
        <v>0</v>
      </c>
      <c r="G671" s="160">
        <v>2.7210004995852157E-2</v>
      </c>
      <c r="H671" s="160">
        <v>8.0975244949594885</v>
      </c>
      <c r="I671" s="160">
        <v>0.12421591377975189</v>
      </c>
      <c r="J671" s="160">
        <v>45.760260288730812</v>
      </c>
      <c r="K671" t="s">
        <v>39</v>
      </c>
      <c r="L671" t="s">
        <v>67</v>
      </c>
      <c r="M671" t="s">
        <v>94</v>
      </c>
      <c r="O671" s="183">
        <f t="shared" si="32"/>
        <v>40</v>
      </c>
      <c r="P671" s="183" t="str">
        <f t="shared" si="32"/>
        <v>*</v>
      </c>
      <c r="Q671" s="183">
        <f t="shared" si="32"/>
        <v>0</v>
      </c>
      <c r="R671" s="183" t="str">
        <f t="shared" si="32"/>
        <v>*</v>
      </c>
      <c r="S671" s="183">
        <f t="shared" si="32"/>
        <v>10</v>
      </c>
      <c r="T671" s="183" t="str">
        <f t="shared" si="32"/>
        <v>*</v>
      </c>
      <c r="U671" s="183">
        <f t="shared" si="31"/>
        <v>50</v>
      </c>
    </row>
    <row r="672" spans="1:21">
      <c r="A672" s="183" t="str">
        <f t="shared" si="33"/>
        <v>東側ケース④檮原町</v>
      </c>
      <c r="B672" t="s">
        <v>31</v>
      </c>
      <c r="C672">
        <v>3984</v>
      </c>
      <c r="D672" s="160">
        <v>5.813038222611306</v>
      </c>
      <c r="E672" s="160">
        <v>1.25178114747923</v>
      </c>
      <c r="F672" s="160">
        <v>0</v>
      </c>
      <c r="G672" s="160">
        <v>1.1186247303601527E-3</v>
      </c>
      <c r="H672" s="160">
        <v>3.8751295366014436E-3</v>
      </c>
      <c r="I672" s="160">
        <v>2.085261029346476E-2</v>
      </c>
      <c r="J672" s="160">
        <v>5.8388845871717328</v>
      </c>
      <c r="K672" t="s">
        <v>39</v>
      </c>
      <c r="L672" t="s">
        <v>67</v>
      </c>
      <c r="M672" t="s">
        <v>94</v>
      </c>
      <c r="O672" s="183">
        <f t="shared" si="32"/>
        <v>10</v>
      </c>
      <c r="P672" s="183" t="str">
        <f t="shared" si="32"/>
        <v>*</v>
      </c>
      <c r="Q672" s="183">
        <f t="shared" si="32"/>
        <v>0</v>
      </c>
      <c r="R672" s="183" t="str">
        <f t="shared" si="32"/>
        <v>*</v>
      </c>
      <c r="S672" s="183" t="str">
        <f t="shared" si="32"/>
        <v>*</v>
      </c>
      <c r="T672" s="183" t="str">
        <f t="shared" si="32"/>
        <v>*</v>
      </c>
      <c r="U672" s="183">
        <f t="shared" si="31"/>
        <v>10</v>
      </c>
    </row>
    <row r="673" spans="1:21">
      <c r="A673" s="183" t="str">
        <f t="shared" si="33"/>
        <v>東側ケース④日高村</v>
      </c>
      <c r="B673" t="s">
        <v>32</v>
      </c>
      <c r="C673">
        <v>5063</v>
      </c>
      <c r="D673" s="160">
        <v>26.216266487584626</v>
      </c>
      <c r="E673" s="160">
        <v>2.9550296630400879</v>
      </c>
      <c r="F673" s="160">
        <v>0</v>
      </c>
      <c r="G673" s="160">
        <v>6.8064578978061424E-2</v>
      </c>
      <c r="H673" s="160">
        <v>7.7620727566341165E-3</v>
      </c>
      <c r="I673" s="160">
        <v>1.9148726173752871E-2</v>
      </c>
      <c r="J673" s="160">
        <v>26.311241865493074</v>
      </c>
      <c r="K673" t="s">
        <v>39</v>
      </c>
      <c r="L673" t="s">
        <v>67</v>
      </c>
      <c r="M673" t="s">
        <v>94</v>
      </c>
      <c r="O673" s="183">
        <f t="shared" si="32"/>
        <v>30</v>
      </c>
      <c r="P673" s="183" t="str">
        <f t="shared" si="32"/>
        <v>*</v>
      </c>
      <c r="Q673" s="183">
        <f t="shared" si="32"/>
        <v>0</v>
      </c>
      <c r="R673" s="183" t="str">
        <f t="shared" si="32"/>
        <v>*</v>
      </c>
      <c r="S673" s="183" t="str">
        <f t="shared" si="32"/>
        <v>*</v>
      </c>
      <c r="T673" s="183" t="str">
        <f t="shared" si="32"/>
        <v>*</v>
      </c>
      <c r="U673" s="183">
        <f t="shared" si="31"/>
        <v>30</v>
      </c>
    </row>
    <row r="674" spans="1:21">
      <c r="A674" s="183" t="str">
        <f t="shared" si="33"/>
        <v>東側ケース④津野町</v>
      </c>
      <c r="B674" t="s">
        <v>33</v>
      </c>
      <c r="C674">
        <v>5702</v>
      </c>
      <c r="D674" s="160">
        <v>79.128114593725527</v>
      </c>
      <c r="E674" s="160">
        <v>4.1312491557833058</v>
      </c>
      <c r="F674" s="160">
        <v>0</v>
      </c>
      <c r="G674" s="160">
        <v>0.2593013686439547</v>
      </c>
      <c r="H674" s="160">
        <v>0.23486916109194123</v>
      </c>
      <c r="I674" s="160">
        <v>5.2837453068662825E-2</v>
      </c>
      <c r="J674" s="160">
        <v>79.675122576530086</v>
      </c>
      <c r="K674" t="s">
        <v>39</v>
      </c>
      <c r="L674" t="s">
        <v>67</v>
      </c>
      <c r="M674" t="s">
        <v>94</v>
      </c>
      <c r="O674" s="183">
        <f t="shared" si="32"/>
        <v>80</v>
      </c>
      <c r="P674" s="183" t="str">
        <f t="shared" si="32"/>
        <v>*</v>
      </c>
      <c r="Q674" s="183">
        <f t="shared" si="32"/>
        <v>0</v>
      </c>
      <c r="R674" s="183" t="str">
        <f t="shared" si="32"/>
        <v>*</v>
      </c>
      <c r="S674" s="183" t="str">
        <f t="shared" si="32"/>
        <v>*</v>
      </c>
      <c r="T674" s="183" t="str">
        <f t="shared" si="32"/>
        <v>*</v>
      </c>
      <c r="U674" s="183">
        <f t="shared" si="31"/>
        <v>80</v>
      </c>
    </row>
    <row r="675" spans="1:21">
      <c r="A675" s="183" t="str">
        <f t="shared" si="33"/>
        <v>東側ケース④四万十町</v>
      </c>
      <c r="B675" t="s">
        <v>34</v>
      </c>
      <c r="C675">
        <v>18754</v>
      </c>
      <c r="D675" s="160">
        <v>866.18972671244967</v>
      </c>
      <c r="E675" s="160">
        <v>54.310203776637366</v>
      </c>
      <c r="F675" s="160">
        <v>10.892863770029903</v>
      </c>
      <c r="G675" s="160">
        <v>1.9523053614642285</v>
      </c>
      <c r="H675" s="160">
        <v>0.40492794875813432</v>
      </c>
      <c r="I675" s="160">
        <v>6.3120898638452161E-2</v>
      </c>
      <c r="J675" s="160">
        <v>879.5029446913403</v>
      </c>
      <c r="K675" t="s">
        <v>39</v>
      </c>
      <c r="L675" t="s">
        <v>67</v>
      </c>
      <c r="M675" t="s">
        <v>94</v>
      </c>
      <c r="O675" s="183">
        <f t="shared" si="32"/>
        <v>870</v>
      </c>
      <c r="P675" s="183">
        <f t="shared" si="32"/>
        <v>50</v>
      </c>
      <c r="Q675" s="183">
        <f t="shared" si="32"/>
        <v>10</v>
      </c>
      <c r="R675" s="183" t="str">
        <f t="shared" si="32"/>
        <v>*</v>
      </c>
      <c r="S675" s="183" t="str">
        <f t="shared" si="32"/>
        <v>*</v>
      </c>
      <c r="T675" s="183" t="str">
        <f t="shared" si="32"/>
        <v>*</v>
      </c>
      <c r="U675" s="183">
        <f t="shared" si="31"/>
        <v>880</v>
      </c>
    </row>
    <row r="676" spans="1:21">
      <c r="A676" s="183" t="str">
        <f t="shared" si="33"/>
        <v>東側ケース④大月町</v>
      </c>
      <c r="B676" t="s">
        <v>35</v>
      </c>
      <c r="C676">
        <v>5373</v>
      </c>
      <c r="D676" s="160">
        <v>29.984217647563074</v>
      </c>
      <c r="E676" s="160">
        <v>3.321253261853617</v>
      </c>
      <c r="F676" s="160">
        <v>44.963918579074885</v>
      </c>
      <c r="G676" s="160">
        <v>6.5083201905760169E-2</v>
      </c>
      <c r="H676" s="160">
        <v>1.2159675928569136</v>
      </c>
      <c r="I676" s="160">
        <v>1.9854946599717621E-2</v>
      </c>
      <c r="J676" s="160">
        <v>76.249041968000355</v>
      </c>
      <c r="K676" t="s">
        <v>39</v>
      </c>
      <c r="L676" t="s">
        <v>67</v>
      </c>
      <c r="M676" t="s">
        <v>94</v>
      </c>
      <c r="O676" s="183">
        <f t="shared" si="32"/>
        <v>30</v>
      </c>
      <c r="P676" s="183" t="str">
        <f t="shared" si="32"/>
        <v>*</v>
      </c>
      <c r="Q676" s="183">
        <f t="shared" si="32"/>
        <v>40</v>
      </c>
      <c r="R676" s="183" t="str">
        <f t="shared" si="32"/>
        <v>*</v>
      </c>
      <c r="S676" s="183" t="str">
        <f t="shared" si="32"/>
        <v>*</v>
      </c>
      <c r="T676" s="183" t="str">
        <f t="shared" si="32"/>
        <v>*</v>
      </c>
      <c r="U676" s="183">
        <f t="shared" si="31"/>
        <v>80</v>
      </c>
    </row>
    <row r="677" spans="1:21">
      <c r="A677" s="183" t="str">
        <f t="shared" si="33"/>
        <v>東側ケース④三原村</v>
      </c>
      <c r="B677" t="s">
        <v>36</v>
      </c>
      <c r="C677">
        <v>1553</v>
      </c>
      <c r="D677" s="160">
        <v>38.536103669327119</v>
      </c>
      <c r="E677" s="160">
        <v>1.9042063774983689</v>
      </c>
      <c r="F677" s="160">
        <v>0</v>
      </c>
      <c r="G677" s="160">
        <v>5.9444080493053685E-2</v>
      </c>
      <c r="H677" s="160">
        <v>0.2393785894239629</v>
      </c>
      <c r="I677" s="160">
        <v>0.17654288849151697</v>
      </c>
      <c r="J677" s="160">
        <v>39.011469227735653</v>
      </c>
      <c r="K677" t="s">
        <v>39</v>
      </c>
      <c r="L677" t="s">
        <v>67</v>
      </c>
      <c r="M677" t="s">
        <v>94</v>
      </c>
      <c r="O677" s="183">
        <f t="shared" si="32"/>
        <v>40</v>
      </c>
      <c r="P677" s="183" t="str">
        <f t="shared" si="32"/>
        <v>*</v>
      </c>
      <c r="Q677" s="183">
        <f t="shared" si="32"/>
        <v>0</v>
      </c>
      <c r="R677" s="183" t="str">
        <f t="shared" ref="R677:U740" si="34">IF(G677&gt;10000,ROUND(G677,-3),IF(G677&gt;1000,ROUND(G677,-2),IF(G677&gt;=5,IF(G677&lt;10,ROUND(G677,-1),ROUND(G677,-1)),IF(G677=0,0,"*"))))</f>
        <v>*</v>
      </c>
      <c r="S677" s="183" t="str">
        <f t="shared" si="34"/>
        <v>*</v>
      </c>
      <c r="T677" s="183" t="str">
        <f t="shared" si="34"/>
        <v>*</v>
      </c>
      <c r="U677" s="183">
        <f t="shared" si="31"/>
        <v>40</v>
      </c>
    </row>
    <row r="678" spans="1:21">
      <c r="A678" s="183" t="str">
        <f t="shared" si="33"/>
        <v>東側ケース④黒潮町</v>
      </c>
      <c r="B678" t="s">
        <v>37</v>
      </c>
      <c r="C678">
        <v>11115</v>
      </c>
      <c r="D678" s="160">
        <v>693.57680704875997</v>
      </c>
      <c r="E678" s="160">
        <v>57.832999915466985</v>
      </c>
      <c r="F678" s="160">
        <v>72.367459173341018</v>
      </c>
      <c r="G678" s="160">
        <v>3.9717556728148025</v>
      </c>
      <c r="H678" s="160">
        <v>0.53337187109984363</v>
      </c>
      <c r="I678" s="160">
        <v>4.315081861067898E-2</v>
      </c>
      <c r="J678" s="160">
        <v>770.49254458462622</v>
      </c>
      <c r="K678" t="s">
        <v>39</v>
      </c>
      <c r="L678" t="s">
        <v>67</v>
      </c>
      <c r="M678" t="s">
        <v>94</v>
      </c>
      <c r="O678" s="183">
        <f t="shared" ref="O678:U741" si="35">IF(D678&gt;10000,ROUND(D678,-3),IF(D678&gt;1000,ROUND(D678,-2),IF(D678&gt;=5,IF(D678&lt;10,ROUND(D678,-1),ROUND(D678,-1)),IF(D678=0,0,"*"))))</f>
        <v>690</v>
      </c>
      <c r="P678" s="183">
        <f t="shared" si="35"/>
        <v>60</v>
      </c>
      <c r="Q678" s="183">
        <f t="shared" si="35"/>
        <v>70</v>
      </c>
      <c r="R678" s="183" t="str">
        <f t="shared" si="34"/>
        <v>*</v>
      </c>
      <c r="S678" s="183" t="str">
        <f t="shared" si="34"/>
        <v>*</v>
      </c>
      <c r="T678" s="183" t="str">
        <f t="shared" si="34"/>
        <v>*</v>
      </c>
      <c r="U678" s="183">
        <f t="shared" si="31"/>
        <v>770</v>
      </c>
    </row>
    <row r="679" spans="1:21">
      <c r="A679" s="183" t="str">
        <f t="shared" si="33"/>
        <v>東側ケース④合計</v>
      </c>
      <c r="B679" t="s">
        <v>84</v>
      </c>
      <c r="C679">
        <v>763479</v>
      </c>
      <c r="D679" s="160">
        <v>20189.624291554883</v>
      </c>
      <c r="E679" s="160">
        <v>1991.6514779861386</v>
      </c>
      <c r="F679" s="160">
        <v>1949.1486512259833</v>
      </c>
      <c r="G679" s="160">
        <v>63.882725822628046</v>
      </c>
      <c r="H679" s="160">
        <v>187.63578215790065</v>
      </c>
      <c r="I679" s="160">
        <v>30.176079548441926</v>
      </c>
      <c r="J679" s="160">
        <v>22420.467530309834</v>
      </c>
      <c r="K679" t="s">
        <v>39</v>
      </c>
      <c r="L679" t="s">
        <v>67</v>
      </c>
      <c r="M679" t="s">
        <v>94</v>
      </c>
      <c r="O679" s="183">
        <f t="shared" si="35"/>
        <v>20000</v>
      </c>
      <c r="P679" s="183">
        <f t="shared" si="35"/>
        <v>2000</v>
      </c>
      <c r="Q679" s="183">
        <f t="shared" si="35"/>
        <v>1900</v>
      </c>
      <c r="R679" s="183">
        <f t="shared" si="34"/>
        <v>60</v>
      </c>
      <c r="S679" s="183">
        <f t="shared" si="34"/>
        <v>190</v>
      </c>
      <c r="T679" s="183">
        <f t="shared" si="34"/>
        <v>30</v>
      </c>
      <c r="U679" s="183">
        <f t="shared" si="31"/>
        <v>22000</v>
      </c>
    </row>
    <row r="680" spans="1:21">
      <c r="A680" s="183" t="str">
        <f t="shared" si="33"/>
        <v>東側ケース④0</v>
      </c>
      <c r="B680">
        <v>0</v>
      </c>
      <c r="C680">
        <v>0</v>
      </c>
      <c r="D680" s="160">
        <v>0</v>
      </c>
      <c r="E680" s="160">
        <v>0</v>
      </c>
      <c r="F680" s="160">
        <v>0</v>
      </c>
      <c r="G680" s="160">
        <v>0</v>
      </c>
      <c r="H680" s="160">
        <v>0</v>
      </c>
      <c r="I680" s="160">
        <v>0</v>
      </c>
      <c r="J680" s="160">
        <v>0</v>
      </c>
      <c r="K680" t="s">
        <v>39</v>
      </c>
      <c r="L680" t="s">
        <v>67</v>
      </c>
      <c r="M680">
        <v>0</v>
      </c>
      <c r="O680" s="183">
        <f t="shared" si="35"/>
        <v>0</v>
      </c>
      <c r="P680" s="183">
        <f t="shared" si="35"/>
        <v>0</v>
      </c>
      <c r="Q680" s="183">
        <f t="shared" si="35"/>
        <v>0</v>
      </c>
      <c r="R680" s="183">
        <f t="shared" si="34"/>
        <v>0</v>
      </c>
      <c r="S680" s="183">
        <f t="shared" si="34"/>
        <v>0</v>
      </c>
      <c r="T680" s="183">
        <f t="shared" si="34"/>
        <v>0</v>
      </c>
      <c r="U680" s="183">
        <f t="shared" si="31"/>
        <v>0</v>
      </c>
    </row>
    <row r="681" spans="1:21">
      <c r="A681" s="183" t="str">
        <f t="shared" si="33"/>
        <v>東側ケース④負傷者数</v>
      </c>
      <c r="B681" t="s">
        <v>114</v>
      </c>
      <c r="C681">
        <v>0</v>
      </c>
      <c r="D681" s="160">
        <v>0</v>
      </c>
      <c r="E681" s="160">
        <v>0</v>
      </c>
      <c r="F681" s="160">
        <v>0</v>
      </c>
      <c r="G681" s="160">
        <v>0</v>
      </c>
      <c r="H681" s="160">
        <v>0</v>
      </c>
      <c r="I681" s="160">
        <v>0</v>
      </c>
      <c r="J681" s="160">
        <v>0</v>
      </c>
      <c r="K681" t="s">
        <v>39</v>
      </c>
      <c r="L681" t="s">
        <v>67</v>
      </c>
      <c r="M681">
        <v>0</v>
      </c>
      <c r="O681" s="183">
        <f t="shared" si="35"/>
        <v>0</v>
      </c>
      <c r="P681" s="183">
        <f t="shared" si="35"/>
        <v>0</v>
      </c>
      <c r="Q681" s="183">
        <f t="shared" si="35"/>
        <v>0</v>
      </c>
      <c r="R681" s="183">
        <f t="shared" si="34"/>
        <v>0</v>
      </c>
      <c r="S681" s="183">
        <f t="shared" si="34"/>
        <v>0</v>
      </c>
      <c r="T681" s="183">
        <f t="shared" si="34"/>
        <v>0</v>
      </c>
      <c r="U681" s="183">
        <f t="shared" si="31"/>
        <v>0</v>
      </c>
    </row>
    <row r="682" spans="1:21">
      <c r="A682" s="183" t="str">
        <f t="shared" si="33"/>
        <v>東側ケース④地震動：東側ケース、津波ケース④、冬18時、早期避難率20%</v>
      </c>
      <c r="B682" t="s">
        <v>106</v>
      </c>
      <c r="C682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t="s">
        <v>39</v>
      </c>
      <c r="L682" t="s">
        <v>67</v>
      </c>
      <c r="M682">
        <v>0</v>
      </c>
      <c r="O682" s="183">
        <f t="shared" si="35"/>
        <v>0</v>
      </c>
      <c r="P682" s="183">
        <f t="shared" si="35"/>
        <v>0</v>
      </c>
      <c r="Q682" s="183">
        <f t="shared" si="35"/>
        <v>0</v>
      </c>
      <c r="R682" s="183">
        <f t="shared" si="34"/>
        <v>0</v>
      </c>
      <c r="S682" s="183">
        <f t="shared" si="34"/>
        <v>0</v>
      </c>
      <c r="T682" s="183">
        <f t="shared" si="34"/>
        <v>0</v>
      </c>
      <c r="U682" s="183">
        <f t="shared" si="31"/>
        <v>0</v>
      </c>
    </row>
    <row r="683" spans="1:21">
      <c r="A683" s="183" t="str">
        <f t="shared" si="33"/>
        <v>東側ケース④市町村名</v>
      </c>
      <c r="B683" t="s">
        <v>86</v>
      </c>
      <c r="C683" t="s">
        <v>87</v>
      </c>
      <c r="D683" s="160" t="s">
        <v>88</v>
      </c>
      <c r="E683" s="160">
        <v>0</v>
      </c>
      <c r="F683" s="160" t="s">
        <v>89</v>
      </c>
      <c r="G683" s="160" t="s">
        <v>90</v>
      </c>
      <c r="H683" s="160" t="s">
        <v>91</v>
      </c>
      <c r="I683" s="160" t="s">
        <v>92</v>
      </c>
      <c r="J683" s="160" t="s">
        <v>84</v>
      </c>
      <c r="K683" t="s">
        <v>39</v>
      </c>
      <c r="L683" t="s">
        <v>67</v>
      </c>
      <c r="M683">
        <v>0</v>
      </c>
      <c r="O683" s="183" t="e">
        <f t="shared" si="35"/>
        <v>#VALUE!</v>
      </c>
      <c r="P683" s="183">
        <f t="shared" si="35"/>
        <v>0</v>
      </c>
      <c r="Q683" s="183" t="e">
        <f t="shared" si="35"/>
        <v>#VALUE!</v>
      </c>
      <c r="R683" s="183" t="e">
        <f t="shared" si="34"/>
        <v>#VALUE!</v>
      </c>
      <c r="S683" s="183" t="e">
        <f t="shared" si="34"/>
        <v>#VALUE!</v>
      </c>
      <c r="T683" s="183" t="e">
        <f t="shared" si="34"/>
        <v>#VALUE!</v>
      </c>
      <c r="U683" s="183" t="e">
        <f t="shared" si="31"/>
        <v>#VALUE!</v>
      </c>
    </row>
    <row r="684" spans="1:21">
      <c r="A684" s="183" t="str">
        <f t="shared" si="33"/>
        <v>東側ケース④0</v>
      </c>
      <c r="B684">
        <v>0</v>
      </c>
      <c r="C684">
        <v>0</v>
      </c>
      <c r="D684" s="160">
        <v>0</v>
      </c>
      <c r="E684" s="160" t="s">
        <v>93</v>
      </c>
      <c r="F684" s="160">
        <v>0</v>
      </c>
      <c r="G684" s="160">
        <v>0</v>
      </c>
      <c r="H684" s="160">
        <v>0</v>
      </c>
      <c r="I684" s="160">
        <v>0</v>
      </c>
      <c r="J684" s="160">
        <v>0</v>
      </c>
      <c r="K684" t="s">
        <v>39</v>
      </c>
      <c r="L684" t="s">
        <v>67</v>
      </c>
      <c r="M684">
        <v>0</v>
      </c>
      <c r="O684" s="183">
        <f t="shared" si="35"/>
        <v>0</v>
      </c>
      <c r="P684" s="183" t="e">
        <f t="shared" si="35"/>
        <v>#VALUE!</v>
      </c>
      <c r="Q684" s="183">
        <f t="shared" si="35"/>
        <v>0</v>
      </c>
      <c r="R684" s="183">
        <f t="shared" si="34"/>
        <v>0</v>
      </c>
      <c r="S684" s="183">
        <f t="shared" si="34"/>
        <v>0</v>
      </c>
      <c r="T684" s="183">
        <f t="shared" si="34"/>
        <v>0</v>
      </c>
      <c r="U684" s="183">
        <f t="shared" si="31"/>
        <v>0</v>
      </c>
    </row>
    <row r="685" spans="1:21">
      <c r="A685" s="183" t="str">
        <f t="shared" si="33"/>
        <v>東側ケース④0</v>
      </c>
      <c r="B685">
        <v>0</v>
      </c>
      <c r="C685">
        <v>0</v>
      </c>
      <c r="D685" s="160">
        <v>0</v>
      </c>
      <c r="E685" s="160">
        <v>0</v>
      </c>
      <c r="F685" s="160">
        <v>0</v>
      </c>
      <c r="G685" s="160">
        <v>0</v>
      </c>
      <c r="H685" s="160">
        <v>0</v>
      </c>
      <c r="I685" s="160">
        <v>0</v>
      </c>
      <c r="J685" s="160">
        <v>0</v>
      </c>
      <c r="K685" t="s">
        <v>39</v>
      </c>
      <c r="L685" t="s">
        <v>67</v>
      </c>
      <c r="M685">
        <v>0</v>
      </c>
      <c r="O685" s="183">
        <f t="shared" si="35"/>
        <v>0</v>
      </c>
      <c r="P685" s="183">
        <f t="shared" si="35"/>
        <v>0</v>
      </c>
      <c r="Q685" s="183">
        <f t="shared" si="35"/>
        <v>0</v>
      </c>
      <c r="R685" s="183">
        <f t="shared" si="34"/>
        <v>0</v>
      </c>
      <c r="S685" s="183">
        <f t="shared" si="34"/>
        <v>0</v>
      </c>
      <c r="T685" s="183">
        <f t="shared" si="34"/>
        <v>0</v>
      </c>
      <c r="U685" s="183">
        <f t="shared" si="31"/>
        <v>0</v>
      </c>
    </row>
    <row r="686" spans="1:21">
      <c r="A686" s="183" t="str">
        <f t="shared" si="33"/>
        <v>東側ケース④0</v>
      </c>
      <c r="B686">
        <v>0</v>
      </c>
      <c r="C686">
        <v>0</v>
      </c>
      <c r="D686" s="160">
        <v>0</v>
      </c>
      <c r="E686" s="160">
        <v>0</v>
      </c>
      <c r="F686" s="160">
        <v>0</v>
      </c>
      <c r="G686" s="160">
        <v>0</v>
      </c>
      <c r="H686" s="160">
        <v>0</v>
      </c>
      <c r="I686" s="160">
        <v>0</v>
      </c>
      <c r="J686" s="160">
        <v>0</v>
      </c>
      <c r="K686" t="s">
        <v>39</v>
      </c>
      <c r="L686" t="s">
        <v>67</v>
      </c>
      <c r="M686">
        <v>0</v>
      </c>
      <c r="O686" s="183">
        <f t="shared" si="35"/>
        <v>0</v>
      </c>
      <c r="P686" s="183">
        <f t="shared" si="35"/>
        <v>0</v>
      </c>
      <c r="Q686" s="183">
        <f t="shared" si="35"/>
        <v>0</v>
      </c>
      <c r="R686" s="183">
        <f t="shared" si="34"/>
        <v>0</v>
      </c>
      <c r="S686" s="183">
        <f t="shared" si="34"/>
        <v>0</v>
      </c>
      <c r="T686" s="183">
        <f t="shared" si="34"/>
        <v>0</v>
      </c>
      <c r="U686" s="183">
        <f t="shared" si="31"/>
        <v>0</v>
      </c>
    </row>
    <row r="687" spans="1:21">
      <c r="A687" s="183" t="str">
        <f t="shared" si="33"/>
        <v>東側ケース④高知市</v>
      </c>
      <c r="B687" t="s">
        <v>4</v>
      </c>
      <c r="C687">
        <v>349778.6</v>
      </c>
      <c r="D687" s="160">
        <v>5990.2765479181489</v>
      </c>
      <c r="E687" s="160">
        <v>736.87126857975954</v>
      </c>
      <c r="F687" s="160">
        <v>502.04240186463744</v>
      </c>
      <c r="G687" s="160">
        <v>12.670183543373319</v>
      </c>
      <c r="H687" s="160">
        <v>147.07590818519509</v>
      </c>
      <c r="I687" s="160">
        <v>60.794021174985396</v>
      </c>
      <c r="J687" s="160">
        <v>6712.8590626863397</v>
      </c>
      <c r="K687" t="s">
        <v>39</v>
      </c>
      <c r="L687" t="s">
        <v>67</v>
      </c>
      <c r="M687" t="s">
        <v>96</v>
      </c>
      <c r="O687" s="183">
        <f t="shared" si="35"/>
        <v>6000</v>
      </c>
      <c r="P687" s="183">
        <f t="shared" si="35"/>
        <v>740</v>
      </c>
      <c r="Q687" s="183">
        <f t="shared" si="35"/>
        <v>500</v>
      </c>
      <c r="R687" s="183">
        <f t="shared" si="34"/>
        <v>10</v>
      </c>
      <c r="S687" s="183">
        <f t="shared" si="34"/>
        <v>150</v>
      </c>
      <c r="T687" s="183">
        <f t="shared" si="34"/>
        <v>60</v>
      </c>
      <c r="U687" s="183">
        <f t="shared" si="31"/>
        <v>6700</v>
      </c>
    </row>
    <row r="688" spans="1:21">
      <c r="A688" s="183" t="str">
        <f t="shared" si="33"/>
        <v>東側ケース④室戸市</v>
      </c>
      <c r="B688" t="s">
        <v>5</v>
      </c>
      <c r="C688">
        <v>15011.1</v>
      </c>
      <c r="D688" s="160">
        <v>1765.6466281158794</v>
      </c>
      <c r="E688" s="160">
        <v>192.00427195542537</v>
      </c>
      <c r="F688" s="160">
        <v>339.03157665758152</v>
      </c>
      <c r="G688" s="160">
        <v>14.327568378505612</v>
      </c>
      <c r="H688" s="160">
        <v>34.690887718550641</v>
      </c>
      <c r="I688" s="160">
        <v>1.7661014926444361</v>
      </c>
      <c r="J688" s="160">
        <v>2155.4627623631613</v>
      </c>
      <c r="K688" t="s">
        <v>39</v>
      </c>
      <c r="L688" t="s">
        <v>67</v>
      </c>
      <c r="M688" t="s">
        <v>96</v>
      </c>
      <c r="O688" s="183">
        <f t="shared" si="35"/>
        <v>1800</v>
      </c>
      <c r="P688" s="183">
        <f t="shared" si="35"/>
        <v>190</v>
      </c>
      <c r="Q688" s="183">
        <f t="shared" si="35"/>
        <v>340</v>
      </c>
      <c r="R688" s="183">
        <f t="shared" si="34"/>
        <v>10</v>
      </c>
      <c r="S688" s="183">
        <f t="shared" si="34"/>
        <v>30</v>
      </c>
      <c r="T688" s="183" t="str">
        <f t="shared" si="34"/>
        <v>*</v>
      </c>
      <c r="U688" s="183">
        <f t="shared" si="31"/>
        <v>2200</v>
      </c>
    </row>
    <row r="689" spans="1:21">
      <c r="A689" s="183" t="str">
        <f t="shared" si="33"/>
        <v>東側ケース④安芸市</v>
      </c>
      <c r="B689" t="s">
        <v>6</v>
      </c>
      <c r="C689">
        <v>19573</v>
      </c>
      <c r="D689" s="160">
        <v>1370.8573725291144</v>
      </c>
      <c r="E689" s="160">
        <v>212.43095483248743</v>
      </c>
      <c r="F689" s="160">
        <v>25.44794785130448</v>
      </c>
      <c r="G689" s="160">
        <v>5.4560655517951275</v>
      </c>
      <c r="H689" s="160">
        <v>43.046200684531442</v>
      </c>
      <c r="I689" s="160">
        <v>2.3764277381177559</v>
      </c>
      <c r="J689" s="160">
        <v>1447.1840143548632</v>
      </c>
      <c r="K689" t="s">
        <v>39</v>
      </c>
      <c r="L689" t="s">
        <v>67</v>
      </c>
      <c r="M689" t="s">
        <v>96</v>
      </c>
      <c r="O689" s="183">
        <f t="shared" si="35"/>
        <v>1400</v>
      </c>
      <c r="P689" s="183">
        <f t="shared" si="35"/>
        <v>210</v>
      </c>
      <c r="Q689" s="183">
        <f t="shared" si="35"/>
        <v>30</v>
      </c>
      <c r="R689" s="183">
        <f t="shared" si="34"/>
        <v>10</v>
      </c>
      <c r="S689" s="183">
        <f t="shared" si="34"/>
        <v>40</v>
      </c>
      <c r="T689" s="183" t="str">
        <f t="shared" si="34"/>
        <v>*</v>
      </c>
      <c r="U689" s="183">
        <f t="shared" si="31"/>
        <v>1400</v>
      </c>
    </row>
    <row r="690" spans="1:21">
      <c r="A690" s="183" t="str">
        <f t="shared" si="33"/>
        <v>東側ケース④南国市</v>
      </c>
      <c r="B690" t="s">
        <v>7</v>
      </c>
      <c r="C690">
        <v>51255.6</v>
      </c>
      <c r="D690" s="160">
        <v>1426.8127684735034</v>
      </c>
      <c r="E690" s="160">
        <v>100.6187613514671</v>
      </c>
      <c r="F690" s="160">
        <v>227.6089708707953</v>
      </c>
      <c r="G690" s="160">
        <v>0.67817328595558979</v>
      </c>
      <c r="H690" s="160">
        <v>10.036970431622731</v>
      </c>
      <c r="I690" s="160">
        <v>4.8966093695918982</v>
      </c>
      <c r="J690" s="160">
        <v>1670.0334924314689</v>
      </c>
      <c r="K690" t="s">
        <v>39</v>
      </c>
      <c r="L690" t="s">
        <v>67</v>
      </c>
      <c r="M690" t="s">
        <v>96</v>
      </c>
      <c r="O690" s="183">
        <f t="shared" si="35"/>
        <v>1400</v>
      </c>
      <c r="P690" s="183">
        <f t="shared" si="35"/>
        <v>100</v>
      </c>
      <c r="Q690" s="183">
        <f t="shared" si="35"/>
        <v>230</v>
      </c>
      <c r="R690" s="183" t="str">
        <f t="shared" si="34"/>
        <v>*</v>
      </c>
      <c r="S690" s="183">
        <f t="shared" si="34"/>
        <v>10</v>
      </c>
      <c r="T690" s="183" t="str">
        <f t="shared" si="34"/>
        <v>*</v>
      </c>
      <c r="U690" s="183">
        <f t="shared" si="31"/>
        <v>1700</v>
      </c>
    </row>
    <row r="691" spans="1:21">
      <c r="A691" s="183" t="str">
        <f t="shared" si="33"/>
        <v>東側ケース④土佐市</v>
      </c>
      <c r="B691" t="s">
        <v>8</v>
      </c>
      <c r="C691">
        <v>27471.8</v>
      </c>
      <c r="D691" s="160">
        <v>658.96618646723437</v>
      </c>
      <c r="E691" s="160">
        <v>64.234698818034261</v>
      </c>
      <c r="F691" s="160">
        <v>122.34336721605574</v>
      </c>
      <c r="G691" s="160">
        <v>2.9209435790241383</v>
      </c>
      <c r="H691" s="160">
        <v>5.5973890821935548</v>
      </c>
      <c r="I691" s="160">
        <v>1.8577213334103087</v>
      </c>
      <c r="J691" s="160">
        <v>791.68560767791803</v>
      </c>
      <c r="K691" t="s">
        <v>39</v>
      </c>
      <c r="L691" t="s">
        <v>67</v>
      </c>
      <c r="M691" t="s">
        <v>96</v>
      </c>
      <c r="O691" s="183">
        <f t="shared" si="35"/>
        <v>660</v>
      </c>
      <c r="P691" s="183">
        <f t="shared" si="35"/>
        <v>60</v>
      </c>
      <c r="Q691" s="183">
        <f t="shared" si="35"/>
        <v>120</v>
      </c>
      <c r="R691" s="183" t="str">
        <f t="shared" si="34"/>
        <v>*</v>
      </c>
      <c r="S691" s="183">
        <f t="shared" si="34"/>
        <v>10</v>
      </c>
      <c r="T691" s="183" t="str">
        <f t="shared" si="34"/>
        <v>*</v>
      </c>
      <c r="U691" s="183">
        <f t="shared" si="31"/>
        <v>790</v>
      </c>
    </row>
    <row r="692" spans="1:21">
      <c r="A692" s="183" t="str">
        <f t="shared" si="33"/>
        <v>東側ケース④須崎市</v>
      </c>
      <c r="B692" t="s">
        <v>9</v>
      </c>
      <c r="C692">
        <v>25299.25</v>
      </c>
      <c r="D692" s="160">
        <v>647.51310431932859</v>
      </c>
      <c r="E692" s="160">
        <v>35.332416727473749</v>
      </c>
      <c r="F692" s="160">
        <v>129.21575553482785</v>
      </c>
      <c r="G692" s="160">
        <v>1.7325633644581724</v>
      </c>
      <c r="H692" s="160">
        <v>8.2892506472932652</v>
      </c>
      <c r="I692" s="160">
        <v>1.1444681284095337</v>
      </c>
      <c r="J692" s="160">
        <v>787.89514199431744</v>
      </c>
      <c r="K692" t="s">
        <v>39</v>
      </c>
      <c r="L692" t="s">
        <v>67</v>
      </c>
      <c r="M692" t="s">
        <v>96</v>
      </c>
      <c r="O692" s="183">
        <f t="shared" si="35"/>
        <v>650</v>
      </c>
      <c r="P692" s="183">
        <f t="shared" si="35"/>
        <v>40</v>
      </c>
      <c r="Q692" s="183">
        <f t="shared" si="35"/>
        <v>130</v>
      </c>
      <c r="R692" s="183" t="str">
        <f t="shared" si="34"/>
        <v>*</v>
      </c>
      <c r="S692" s="183">
        <f t="shared" si="34"/>
        <v>10</v>
      </c>
      <c r="T692" s="183" t="str">
        <f t="shared" si="34"/>
        <v>*</v>
      </c>
      <c r="U692" s="183">
        <f t="shared" si="31"/>
        <v>790</v>
      </c>
    </row>
    <row r="693" spans="1:21">
      <c r="A693" s="183" t="str">
        <f t="shared" si="33"/>
        <v>東側ケース④宿毛市</v>
      </c>
      <c r="B693" t="s">
        <v>10</v>
      </c>
      <c r="C693">
        <v>22952.55</v>
      </c>
      <c r="D693" s="160">
        <v>119.53486734033386</v>
      </c>
      <c r="E693" s="160">
        <v>16.020540427311985</v>
      </c>
      <c r="F693" s="160">
        <v>63.287020541140151</v>
      </c>
      <c r="G693" s="160">
        <v>0.18327978356729874</v>
      </c>
      <c r="H693" s="160">
        <v>1.5761603030493587</v>
      </c>
      <c r="I693" s="160">
        <v>0.46742668169496876</v>
      </c>
      <c r="J693" s="160">
        <v>185.04875464978565</v>
      </c>
      <c r="K693" t="s">
        <v>39</v>
      </c>
      <c r="L693" t="s">
        <v>67</v>
      </c>
      <c r="M693" t="s">
        <v>96</v>
      </c>
      <c r="O693" s="183">
        <f t="shared" si="35"/>
        <v>120</v>
      </c>
      <c r="P693" s="183">
        <f t="shared" si="35"/>
        <v>20</v>
      </c>
      <c r="Q693" s="183">
        <f t="shared" si="35"/>
        <v>60</v>
      </c>
      <c r="R693" s="183" t="str">
        <f t="shared" si="34"/>
        <v>*</v>
      </c>
      <c r="S693" s="183" t="str">
        <f t="shared" si="34"/>
        <v>*</v>
      </c>
      <c r="T693" s="183" t="str">
        <f t="shared" si="34"/>
        <v>*</v>
      </c>
      <c r="U693" s="183">
        <f t="shared" si="31"/>
        <v>190</v>
      </c>
    </row>
    <row r="694" spans="1:21">
      <c r="A694" s="183" t="str">
        <f t="shared" si="33"/>
        <v>東側ケース④土佐清水市</v>
      </c>
      <c r="B694" t="s">
        <v>11</v>
      </c>
      <c r="C694">
        <v>15871.05</v>
      </c>
      <c r="D694" s="160">
        <v>659.0401627774736</v>
      </c>
      <c r="E694" s="160">
        <v>69.823879706127698</v>
      </c>
      <c r="F694" s="160">
        <v>110.36608952412666</v>
      </c>
      <c r="G694" s="160">
        <v>3.1302815801261281</v>
      </c>
      <c r="H694" s="160">
        <v>7.075676610616302</v>
      </c>
      <c r="I694" s="160">
        <v>0.73639275880466715</v>
      </c>
      <c r="J694" s="160">
        <v>780.34860325114732</v>
      </c>
      <c r="K694" t="s">
        <v>39</v>
      </c>
      <c r="L694" t="s">
        <v>67</v>
      </c>
      <c r="M694" t="s">
        <v>96</v>
      </c>
      <c r="O694" s="183">
        <f t="shared" si="35"/>
        <v>660</v>
      </c>
      <c r="P694" s="183">
        <f t="shared" si="35"/>
        <v>70</v>
      </c>
      <c r="Q694" s="183">
        <f t="shared" si="35"/>
        <v>110</v>
      </c>
      <c r="R694" s="183" t="str">
        <f t="shared" si="34"/>
        <v>*</v>
      </c>
      <c r="S694" s="183">
        <f t="shared" si="34"/>
        <v>10</v>
      </c>
      <c r="T694" s="183" t="str">
        <f t="shared" si="34"/>
        <v>*</v>
      </c>
      <c r="U694" s="183">
        <f t="shared" si="31"/>
        <v>780</v>
      </c>
    </row>
    <row r="695" spans="1:21">
      <c r="A695" s="183" t="str">
        <f t="shared" si="33"/>
        <v>東側ケース④四万十市</v>
      </c>
      <c r="B695" t="s">
        <v>12</v>
      </c>
      <c r="C695">
        <v>36677.25</v>
      </c>
      <c r="D695" s="160">
        <v>852.60333059653158</v>
      </c>
      <c r="E695" s="160">
        <v>70.843291077193825</v>
      </c>
      <c r="F695" s="160">
        <v>129.15504769422665</v>
      </c>
      <c r="G695" s="160">
        <v>4.0608612042908625</v>
      </c>
      <c r="H695" s="160">
        <v>4.8204005739993407</v>
      </c>
      <c r="I695" s="160">
        <v>1.157892031537896</v>
      </c>
      <c r="J695" s="160">
        <v>991.7975321005863</v>
      </c>
      <c r="K695" t="s">
        <v>39</v>
      </c>
      <c r="L695" t="s">
        <v>67</v>
      </c>
      <c r="M695" t="s">
        <v>96</v>
      </c>
      <c r="O695" s="183">
        <f t="shared" si="35"/>
        <v>850</v>
      </c>
      <c r="P695" s="183">
        <f t="shared" si="35"/>
        <v>70</v>
      </c>
      <c r="Q695" s="183">
        <f t="shared" si="35"/>
        <v>130</v>
      </c>
      <c r="R695" s="183" t="str">
        <f t="shared" si="34"/>
        <v>*</v>
      </c>
      <c r="S695" s="183" t="str">
        <f t="shared" si="34"/>
        <v>*</v>
      </c>
      <c r="T695" s="183" t="str">
        <f t="shared" si="34"/>
        <v>*</v>
      </c>
      <c r="U695" s="183">
        <f t="shared" si="31"/>
        <v>990</v>
      </c>
    </row>
    <row r="696" spans="1:21">
      <c r="A696" s="183" t="str">
        <f t="shared" si="33"/>
        <v>東側ケース④香南市</v>
      </c>
      <c r="B696" t="s">
        <v>13</v>
      </c>
      <c r="C696">
        <v>31206.600000000002</v>
      </c>
      <c r="D696" s="160">
        <v>904.60866947563773</v>
      </c>
      <c r="E696" s="160">
        <v>83.87656897340544</v>
      </c>
      <c r="F696" s="160">
        <v>92.371839981484555</v>
      </c>
      <c r="G696" s="160">
        <v>1.3074669247028754</v>
      </c>
      <c r="H696" s="160">
        <v>3.781603320586739</v>
      </c>
      <c r="I696" s="160">
        <v>2.6254892733710773</v>
      </c>
      <c r="J696" s="160">
        <v>1004.695068975783</v>
      </c>
      <c r="K696" t="s">
        <v>39</v>
      </c>
      <c r="L696" t="s">
        <v>67</v>
      </c>
      <c r="M696" t="s">
        <v>96</v>
      </c>
      <c r="O696" s="183">
        <f t="shared" si="35"/>
        <v>900</v>
      </c>
      <c r="P696" s="183">
        <f t="shared" si="35"/>
        <v>80</v>
      </c>
      <c r="Q696" s="183">
        <f t="shared" si="35"/>
        <v>90</v>
      </c>
      <c r="R696" s="183" t="str">
        <f t="shared" si="34"/>
        <v>*</v>
      </c>
      <c r="S696" s="183" t="str">
        <f t="shared" si="34"/>
        <v>*</v>
      </c>
      <c r="T696" s="183" t="str">
        <f t="shared" si="34"/>
        <v>*</v>
      </c>
      <c r="U696" s="183">
        <f t="shared" si="31"/>
        <v>1000</v>
      </c>
    </row>
    <row r="697" spans="1:21">
      <c r="A697" s="183" t="str">
        <f t="shared" si="33"/>
        <v>東側ケース④香美市</v>
      </c>
      <c r="B697" t="s">
        <v>14</v>
      </c>
      <c r="C697">
        <v>28197.25</v>
      </c>
      <c r="D697" s="160">
        <v>1070.1762166408212</v>
      </c>
      <c r="E697" s="160">
        <v>61.563389416630386</v>
      </c>
      <c r="F697" s="160">
        <v>0</v>
      </c>
      <c r="G697" s="160">
        <v>2.0301904387841021</v>
      </c>
      <c r="H697" s="160">
        <v>14.96914937897451</v>
      </c>
      <c r="I697" s="160">
        <v>1.4309055905620551</v>
      </c>
      <c r="J697" s="160">
        <v>1088.6064620491418</v>
      </c>
      <c r="K697" t="s">
        <v>39</v>
      </c>
      <c r="L697" t="s">
        <v>67</v>
      </c>
      <c r="M697" t="s">
        <v>96</v>
      </c>
      <c r="O697" s="183">
        <f t="shared" si="35"/>
        <v>1100</v>
      </c>
      <c r="P697" s="183">
        <f t="shared" si="35"/>
        <v>60</v>
      </c>
      <c r="Q697" s="183">
        <f t="shared" si="35"/>
        <v>0</v>
      </c>
      <c r="R697" s="183" t="str">
        <f t="shared" si="34"/>
        <v>*</v>
      </c>
      <c r="S697" s="183">
        <f t="shared" si="34"/>
        <v>10</v>
      </c>
      <c r="T697" s="183" t="str">
        <f t="shared" si="34"/>
        <v>*</v>
      </c>
      <c r="U697" s="183">
        <f t="shared" si="34"/>
        <v>1100</v>
      </c>
    </row>
    <row r="698" spans="1:21">
      <c r="A698" s="183" t="str">
        <f t="shared" si="33"/>
        <v>東側ケース④東洋町</v>
      </c>
      <c r="B698" t="s">
        <v>15</v>
      </c>
      <c r="C698">
        <v>2841.05</v>
      </c>
      <c r="D698" s="160">
        <v>246.81582886281268</v>
      </c>
      <c r="E698" s="160">
        <v>13.102952813200522</v>
      </c>
      <c r="F698" s="160">
        <v>39.275292486699378</v>
      </c>
      <c r="G698" s="160">
        <v>2.1713175690419781</v>
      </c>
      <c r="H698" s="160">
        <v>3.1581618698488221</v>
      </c>
      <c r="I698" s="160">
        <v>0.25471127149106265</v>
      </c>
      <c r="J698" s="160">
        <v>291.67531205989394</v>
      </c>
      <c r="K698" t="s">
        <v>39</v>
      </c>
      <c r="L698" t="s">
        <v>67</v>
      </c>
      <c r="M698" t="s">
        <v>96</v>
      </c>
      <c r="O698" s="183">
        <f t="shared" si="35"/>
        <v>250</v>
      </c>
      <c r="P698" s="183">
        <f t="shared" si="35"/>
        <v>10</v>
      </c>
      <c r="Q698" s="183">
        <f t="shared" si="35"/>
        <v>40</v>
      </c>
      <c r="R698" s="183" t="str">
        <f t="shared" si="34"/>
        <v>*</v>
      </c>
      <c r="S698" s="183" t="str">
        <f t="shared" si="34"/>
        <v>*</v>
      </c>
      <c r="T698" s="183" t="str">
        <f t="shared" si="34"/>
        <v>*</v>
      </c>
      <c r="U698" s="183">
        <f t="shared" si="34"/>
        <v>290</v>
      </c>
    </row>
    <row r="699" spans="1:21">
      <c r="A699" s="183" t="str">
        <f t="shared" si="33"/>
        <v>東側ケース④奈半利町</v>
      </c>
      <c r="B699" t="s">
        <v>16</v>
      </c>
      <c r="C699">
        <v>3493.25</v>
      </c>
      <c r="D699" s="160">
        <v>344.39699678422147</v>
      </c>
      <c r="E699" s="160">
        <v>71.468509511836416</v>
      </c>
      <c r="F699" s="160">
        <v>0.67442426986463444</v>
      </c>
      <c r="G699" s="160">
        <v>1.8086045516951272</v>
      </c>
      <c r="H699" s="160">
        <v>6.7022592370611802</v>
      </c>
      <c r="I699" s="160">
        <v>0.50767056327425875</v>
      </c>
      <c r="J699" s="160">
        <v>354.08995540611664</v>
      </c>
      <c r="K699" t="s">
        <v>39</v>
      </c>
      <c r="L699" t="s">
        <v>67</v>
      </c>
      <c r="M699" t="s">
        <v>96</v>
      </c>
      <c r="O699" s="183">
        <f t="shared" si="35"/>
        <v>340</v>
      </c>
      <c r="P699" s="183">
        <f t="shared" si="35"/>
        <v>70</v>
      </c>
      <c r="Q699" s="183" t="str">
        <f t="shared" si="35"/>
        <v>*</v>
      </c>
      <c r="R699" s="183" t="str">
        <f t="shared" si="34"/>
        <v>*</v>
      </c>
      <c r="S699" s="183">
        <f t="shared" si="34"/>
        <v>10</v>
      </c>
      <c r="T699" s="183" t="str">
        <f t="shared" si="34"/>
        <v>*</v>
      </c>
      <c r="U699" s="183">
        <f t="shared" si="34"/>
        <v>350</v>
      </c>
    </row>
    <row r="700" spans="1:21">
      <c r="A700" s="183" t="str">
        <f t="shared" si="33"/>
        <v>東側ケース④田野町</v>
      </c>
      <c r="B700" t="s">
        <v>17</v>
      </c>
      <c r="C700">
        <v>3015.2</v>
      </c>
      <c r="D700" s="160">
        <v>407.86100315654511</v>
      </c>
      <c r="E700" s="160">
        <v>65.86338130959723</v>
      </c>
      <c r="F700" s="160">
        <v>27.241863126672413</v>
      </c>
      <c r="G700" s="160">
        <v>0.71478483207296406</v>
      </c>
      <c r="H700" s="160">
        <v>11.415014971101183</v>
      </c>
      <c r="I700" s="160">
        <v>1.2084532383351052</v>
      </c>
      <c r="J700" s="160">
        <v>448.44111932472674</v>
      </c>
      <c r="K700" t="s">
        <v>39</v>
      </c>
      <c r="L700" t="s">
        <v>67</v>
      </c>
      <c r="M700" t="s">
        <v>96</v>
      </c>
      <c r="O700" s="183">
        <f t="shared" si="35"/>
        <v>410</v>
      </c>
      <c r="P700" s="183">
        <f t="shared" si="35"/>
        <v>70</v>
      </c>
      <c r="Q700" s="183">
        <f t="shared" si="35"/>
        <v>30</v>
      </c>
      <c r="R700" s="183" t="str">
        <f t="shared" si="34"/>
        <v>*</v>
      </c>
      <c r="S700" s="183">
        <f t="shared" si="34"/>
        <v>10</v>
      </c>
      <c r="T700" s="183" t="str">
        <f t="shared" si="34"/>
        <v>*</v>
      </c>
      <c r="U700" s="183">
        <f t="shared" si="34"/>
        <v>450</v>
      </c>
    </row>
    <row r="701" spans="1:21">
      <c r="A701" s="183" t="str">
        <f t="shared" si="33"/>
        <v>東側ケース④安田町</v>
      </c>
      <c r="B701" t="s">
        <v>18</v>
      </c>
      <c r="C701">
        <v>2780.2</v>
      </c>
      <c r="D701" s="160">
        <v>353.12612231050821</v>
      </c>
      <c r="E701" s="160">
        <v>49.371061100855826</v>
      </c>
      <c r="F701" s="160">
        <v>66.244166456774437</v>
      </c>
      <c r="G701" s="160">
        <v>4.7632709833299902</v>
      </c>
      <c r="H701" s="160">
        <v>3.6512615800169863</v>
      </c>
      <c r="I701" s="160">
        <v>0.27182411306755411</v>
      </c>
      <c r="J701" s="160">
        <v>428.05664544369722</v>
      </c>
      <c r="K701" t="s">
        <v>39</v>
      </c>
      <c r="L701" t="s">
        <v>67</v>
      </c>
      <c r="M701" t="s">
        <v>96</v>
      </c>
      <c r="O701" s="183">
        <f t="shared" si="35"/>
        <v>350</v>
      </c>
      <c r="P701" s="183">
        <f t="shared" si="35"/>
        <v>50</v>
      </c>
      <c r="Q701" s="183">
        <f t="shared" si="35"/>
        <v>70</v>
      </c>
      <c r="R701" s="183" t="str">
        <f t="shared" si="34"/>
        <v>*</v>
      </c>
      <c r="S701" s="183" t="str">
        <f t="shared" si="34"/>
        <v>*</v>
      </c>
      <c r="T701" s="183" t="str">
        <f t="shared" si="34"/>
        <v>*</v>
      </c>
      <c r="U701" s="183">
        <f t="shared" si="34"/>
        <v>430</v>
      </c>
    </row>
    <row r="702" spans="1:21">
      <c r="A702" s="183" t="str">
        <f t="shared" si="33"/>
        <v>東側ケース④北川村</v>
      </c>
      <c r="B702" t="s">
        <v>19</v>
      </c>
      <c r="C702">
        <v>1355.3</v>
      </c>
      <c r="D702" s="160">
        <v>181.60956850581505</v>
      </c>
      <c r="E702" s="160">
        <v>18.014520903252919</v>
      </c>
      <c r="F702" s="160">
        <v>0</v>
      </c>
      <c r="G702" s="160">
        <v>2.5231522566171161</v>
      </c>
      <c r="H702" s="160">
        <v>1.2815848770081475</v>
      </c>
      <c r="I702" s="160">
        <v>7.4188060073803991E-2</v>
      </c>
      <c r="J702" s="160">
        <v>185.48849369951412</v>
      </c>
      <c r="K702" t="s">
        <v>39</v>
      </c>
      <c r="L702" t="s">
        <v>67</v>
      </c>
      <c r="M702" t="s">
        <v>96</v>
      </c>
      <c r="O702" s="183">
        <f t="shared" si="35"/>
        <v>180</v>
      </c>
      <c r="P702" s="183">
        <f t="shared" si="35"/>
        <v>20</v>
      </c>
      <c r="Q702" s="183">
        <f t="shared" si="35"/>
        <v>0</v>
      </c>
      <c r="R702" s="183" t="str">
        <f t="shared" si="34"/>
        <v>*</v>
      </c>
      <c r="S702" s="183" t="str">
        <f t="shared" si="34"/>
        <v>*</v>
      </c>
      <c r="T702" s="183" t="str">
        <f t="shared" si="34"/>
        <v>*</v>
      </c>
      <c r="U702" s="183">
        <f t="shared" si="34"/>
        <v>190</v>
      </c>
    </row>
    <row r="703" spans="1:21">
      <c r="A703" s="183" t="str">
        <f t="shared" si="33"/>
        <v>東側ケース④馬路村</v>
      </c>
      <c r="B703" t="s">
        <v>20</v>
      </c>
      <c r="C703">
        <v>1044.1999999999998</v>
      </c>
      <c r="D703" s="160">
        <v>81.895802269379146</v>
      </c>
      <c r="E703" s="160">
        <v>6.4865704043898118</v>
      </c>
      <c r="F703" s="160">
        <v>0</v>
      </c>
      <c r="G703" s="160">
        <v>1.3933639079430247</v>
      </c>
      <c r="H703" s="160">
        <v>0.67423185235991712</v>
      </c>
      <c r="I703" s="160">
        <v>7.6783425945612521E-2</v>
      </c>
      <c r="J703" s="160">
        <v>84.040181455627703</v>
      </c>
      <c r="K703" t="s">
        <v>39</v>
      </c>
      <c r="L703" t="s">
        <v>67</v>
      </c>
      <c r="M703" t="s">
        <v>96</v>
      </c>
      <c r="O703" s="183">
        <f t="shared" si="35"/>
        <v>80</v>
      </c>
      <c r="P703" s="183">
        <f t="shared" si="35"/>
        <v>10</v>
      </c>
      <c r="Q703" s="183">
        <f t="shared" si="35"/>
        <v>0</v>
      </c>
      <c r="R703" s="183" t="str">
        <f t="shared" si="34"/>
        <v>*</v>
      </c>
      <c r="S703" s="183" t="str">
        <f t="shared" si="34"/>
        <v>*</v>
      </c>
      <c r="T703" s="183" t="str">
        <f t="shared" si="34"/>
        <v>*</v>
      </c>
      <c r="U703" s="183">
        <f t="shared" si="34"/>
        <v>80</v>
      </c>
    </row>
    <row r="704" spans="1:21">
      <c r="A704" s="183" t="str">
        <f t="shared" si="33"/>
        <v>東側ケース④芸西村</v>
      </c>
      <c r="B704" t="s">
        <v>21</v>
      </c>
      <c r="C704">
        <v>4107.1499999999996</v>
      </c>
      <c r="D704" s="160">
        <v>159.81360512083472</v>
      </c>
      <c r="E704" s="160">
        <v>28.356399212970015</v>
      </c>
      <c r="F704" s="160">
        <v>16.393395744805872</v>
      </c>
      <c r="G704" s="160">
        <v>0.27817774090405489</v>
      </c>
      <c r="H704" s="160">
        <v>0.99935265993743982</v>
      </c>
      <c r="I704" s="160">
        <v>0.26868762917708455</v>
      </c>
      <c r="J704" s="160">
        <v>177.75321889565919</v>
      </c>
      <c r="K704" t="s">
        <v>39</v>
      </c>
      <c r="L704" t="s">
        <v>67</v>
      </c>
      <c r="M704" t="s">
        <v>96</v>
      </c>
      <c r="O704" s="183">
        <f t="shared" si="35"/>
        <v>160</v>
      </c>
      <c r="P704" s="183">
        <f t="shared" si="35"/>
        <v>30</v>
      </c>
      <c r="Q704" s="183">
        <f t="shared" si="35"/>
        <v>20</v>
      </c>
      <c r="R704" s="183" t="str">
        <f t="shared" si="34"/>
        <v>*</v>
      </c>
      <c r="S704" s="183" t="str">
        <f t="shared" si="34"/>
        <v>*</v>
      </c>
      <c r="T704" s="183" t="str">
        <f t="shared" si="34"/>
        <v>*</v>
      </c>
      <c r="U704" s="183">
        <f t="shared" si="34"/>
        <v>180</v>
      </c>
    </row>
    <row r="705" spans="1:21">
      <c r="A705" s="183" t="str">
        <f t="shared" si="33"/>
        <v>東側ケース④本山町</v>
      </c>
      <c r="B705" t="s">
        <v>22</v>
      </c>
      <c r="C705">
        <v>4026.95</v>
      </c>
      <c r="D705" s="160">
        <v>7.541079560528348</v>
      </c>
      <c r="E705" s="160">
        <v>1.0663770180451153</v>
      </c>
      <c r="F705" s="160">
        <v>0</v>
      </c>
      <c r="G705" s="160">
        <v>4.966258767279152E-4</v>
      </c>
      <c r="H705" s="160">
        <v>3.8641184885927398E-3</v>
      </c>
      <c r="I705" s="160">
        <v>7.3588407075035861E-2</v>
      </c>
      <c r="J705" s="160">
        <v>7.6190287119687046</v>
      </c>
      <c r="K705" t="s">
        <v>39</v>
      </c>
      <c r="L705" t="s">
        <v>67</v>
      </c>
      <c r="M705" t="s">
        <v>96</v>
      </c>
      <c r="O705" s="183">
        <f t="shared" si="35"/>
        <v>10</v>
      </c>
      <c r="P705" s="183" t="str">
        <f t="shared" si="35"/>
        <v>*</v>
      </c>
      <c r="Q705" s="183">
        <f t="shared" si="35"/>
        <v>0</v>
      </c>
      <c r="R705" s="183" t="str">
        <f t="shared" si="34"/>
        <v>*</v>
      </c>
      <c r="S705" s="183" t="str">
        <f t="shared" si="34"/>
        <v>*</v>
      </c>
      <c r="T705" s="183" t="str">
        <f t="shared" si="34"/>
        <v>*</v>
      </c>
      <c r="U705" s="183">
        <f t="shared" si="34"/>
        <v>10</v>
      </c>
    </row>
    <row r="706" spans="1:21">
      <c r="A706" s="183" t="str">
        <f t="shared" si="33"/>
        <v>東側ケース④大豊町</v>
      </c>
      <c r="B706" t="s">
        <v>23</v>
      </c>
      <c r="C706">
        <v>4715.1000000000004</v>
      </c>
      <c r="D706" s="160">
        <v>127.43984059610443</v>
      </c>
      <c r="E706" s="160">
        <v>3.0060394116546432</v>
      </c>
      <c r="F706" s="160">
        <v>0</v>
      </c>
      <c r="G706" s="160">
        <v>0.36282794233722493</v>
      </c>
      <c r="H706" s="160">
        <v>8.698707048230564E-2</v>
      </c>
      <c r="I706" s="160">
        <v>7.1702212880960806E-2</v>
      </c>
      <c r="J706" s="160">
        <v>127.96135782180492</v>
      </c>
      <c r="K706" t="s">
        <v>39</v>
      </c>
      <c r="L706" t="s">
        <v>67</v>
      </c>
      <c r="M706" t="s">
        <v>96</v>
      </c>
      <c r="O706" s="183">
        <f t="shared" si="35"/>
        <v>130</v>
      </c>
      <c r="P706" s="183" t="str">
        <f t="shared" si="35"/>
        <v>*</v>
      </c>
      <c r="Q706" s="183">
        <f t="shared" si="35"/>
        <v>0</v>
      </c>
      <c r="R706" s="183" t="str">
        <f t="shared" si="34"/>
        <v>*</v>
      </c>
      <c r="S706" s="183" t="str">
        <f t="shared" si="34"/>
        <v>*</v>
      </c>
      <c r="T706" s="183" t="str">
        <f t="shared" si="34"/>
        <v>*</v>
      </c>
      <c r="U706" s="183">
        <f t="shared" si="34"/>
        <v>130</v>
      </c>
    </row>
    <row r="707" spans="1:21">
      <c r="A707" s="183" t="str">
        <f t="shared" si="33"/>
        <v>東側ケース④土佐町</v>
      </c>
      <c r="B707" t="s">
        <v>24</v>
      </c>
      <c r="C707">
        <v>4376.2</v>
      </c>
      <c r="D707" s="160">
        <v>1.6024306918929538</v>
      </c>
      <c r="E707" s="160">
        <v>1.0187189429424455</v>
      </c>
      <c r="F707" s="160">
        <v>0</v>
      </c>
      <c r="G707" s="160">
        <v>1.4113935372821965E-31</v>
      </c>
      <c r="H707" s="160">
        <v>4.4531599056527212E-3</v>
      </c>
      <c r="I707" s="160">
        <v>3.2656119516981941E-2</v>
      </c>
      <c r="J707" s="160">
        <v>1.6395399713155885</v>
      </c>
      <c r="K707" t="s">
        <v>39</v>
      </c>
      <c r="L707" t="s">
        <v>67</v>
      </c>
      <c r="M707" t="s">
        <v>96</v>
      </c>
      <c r="O707" s="183" t="str">
        <f t="shared" si="35"/>
        <v>*</v>
      </c>
      <c r="P707" s="183" t="str">
        <f t="shared" si="35"/>
        <v>*</v>
      </c>
      <c r="Q707" s="183">
        <f t="shared" si="35"/>
        <v>0</v>
      </c>
      <c r="R707" s="183" t="str">
        <f t="shared" si="34"/>
        <v>*</v>
      </c>
      <c r="S707" s="183" t="str">
        <f t="shared" si="34"/>
        <v>*</v>
      </c>
      <c r="T707" s="183" t="str">
        <f t="shared" si="34"/>
        <v>*</v>
      </c>
      <c r="U707" s="183" t="str">
        <f t="shared" si="34"/>
        <v>*</v>
      </c>
    </row>
    <row r="708" spans="1:21">
      <c r="A708" s="183" t="str">
        <f t="shared" ref="A708:A771" si="36">K708&amp;L708&amp;B708</f>
        <v>東側ケース④大川村</v>
      </c>
      <c r="B708" t="s">
        <v>25</v>
      </c>
      <c r="C708">
        <v>421.4</v>
      </c>
      <c r="D708" s="160">
        <v>0.45584597196122223</v>
      </c>
      <c r="E708" s="160">
        <v>9.6518691613281166E-2</v>
      </c>
      <c r="F708" s="160">
        <v>0</v>
      </c>
      <c r="G708" s="160">
        <v>3.156463294934218E-4</v>
      </c>
      <c r="H708" s="160">
        <v>2.4339898594175454E-2</v>
      </c>
      <c r="I708" s="160">
        <v>8.1199130121394048E-4</v>
      </c>
      <c r="J708" s="160">
        <v>0.48131350818610508</v>
      </c>
      <c r="K708" t="s">
        <v>39</v>
      </c>
      <c r="L708" t="s">
        <v>67</v>
      </c>
      <c r="M708" t="s">
        <v>96</v>
      </c>
      <c r="O708" s="183" t="str">
        <f t="shared" si="35"/>
        <v>*</v>
      </c>
      <c r="P708" s="183" t="str">
        <f t="shared" si="35"/>
        <v>*</v>
      </c>
      <c r="Q708" s="183">
        <f t="shared" si="35"/>
        <v>0</v>
      </c>
      <c r="R708" s="183" t="str">
        <f t="shared" si="34"/>
        <v>*</v>
      </c>
      <c r="S708" s="183" t="str">
        <f t="shared" si="34"/>
        <v>*</v>
      </c>
      <c r="T708" s="183" t="str">
        <f t="shared" si="34"/>
        <v>*</v>
      </c>
      <c r="U708" s="183" t="str">
        <f t="shared" si="34"/>
        <v>*</v>
      </c>
    </row>
    <row r="709" spans="1:21">
      <c r="A709" s="183" t="str">
        <f t="shared" si="36"/>
        <v>東側ケース④いの町</v>
      </c>
      <c r="B709" t="s">
        <v>26</v>
      </c>
      <c r="C709">
        <v>22887.1</v>
      </c>
      <c r="D709" s="160">
        <v>164.75834444493091</v>
      </c>
      <c r="E709" s="160">
        <v>15.381955767413977</v>
      </c>
      <c r="F709" s="160">
        <v>0</v>
      </c>
      <c r="G709" s="160">
        <v>0.65083521580664172</v>
      </c>
      <c r="H709" s="160">
        <v>0.80090480593391522</v>
      </c>
      <c r="I709" s="160">
        <v>0.52013885679989991</v>
      </c>
      <c r="J709" s="160">
        <v>166.73022332347136</v>
      </c>
      <c r="K709" t="s">
        <v>39</v>
      </c>
      <c r="L709" t="s">
        <v>67</v>
      </c>
      <c r="M709" t="s">
        <v>96</v>
      </c>
      <c r="O709" s="183">
        <f t="shared" si="35"/>
        <v>160</v>
      </c>
      <c r="P709" s="183">
        <f t="shared" si="35"/>
        <v>20</v>
      </c>
      <c r="Q709" s="183">
        <f t="shared" si="35"/>
        <v>0</v>
      </c>
      <c r="R709" s="183" t="str">
        <f t="shared" si="34"/>
        <v>*</v>
      </c>
      <c r="S709" s="183" t="str">
        <f t="shared" si="34"/>
        <v>*</v>
      </c>
      <c r="T709" s="183" t="str">
        <f t="shared" si="34"/>
        <v>*</v>
      </c>
      <c r="U709" s="183">
        <f t="shared" si="34"/>
        <v>170</v>
      </c>
    </row>
    <row r="710" spans="1:21">
      <c r="A710" s="183" t="str">
        <f t="shared" si="36"/>
        <v>東側ケース④仁淀川町</v>
      </c>
      <c r="B710" t="s">
        <v>27</v>
      </c>
      <c r="C710">
        <v>6596.85</v>
      </c>
      <c r="D710" s="160">
        <v>12.965939451522967</v>
      </c>
      <c r="E710" s="160">
        <v>1.8940461608227088</v>
      </c>
      <c r="F710" s="160">
        <v>0</v>
      </c>
      <c r="G710" s="160">
        <v>3.2086148857609618E-3</v>
      </c>
      <c r="H710" s="160">
        <v>0.21332770361306769</v>
      </c>
      <c r="I710" s="160">
        <v>6.1200506399668661E-2</v>
      </c>
      <c r="J710" s="160">
        <v>13.243676276421464</v>
      </c>
      <c r="K710" t="s">
        <v>39</v>
      </c>
      <c r="L710" t="s">
        <v>67</v>
      </c>
      <c r="M710" t="s">
        <v>96</v>
      </c>
      <c r="O710" s="183">
        <f t="shared" si="35"/>
        <v>10</v>
      </c>
      <c r="P710" s="183" t="str">
        <f t="shared" si="35"/>
        <v>*</v>
      </c>
      <c r="Q710" s="183">
        <f t="shared" si="35"/>
        <v>0</v>
      </c>
      <c r="R710" s="183" t="str">
        <f t="shared" si="34"/>
        <v>*</v>
      </c>
      <c r="S710" s="183" t="str">
        <f t="shared" si="34"/>
        <v>*</v>
      </c>
      <c r="T710" s="183" t="str">
        <f t="shared" si="34"/>
        <v>*</v>
      </c>
      <c r="U710" s="183">
        <f t="shared" si="34"/>
        <v>10</v>
      </c>
    </row>
    <row r="711" spans="1:21">
      <c r="A711" s="183" t="str">
        <f t="shared" si="36"/>
        <v>東側ケース④中土佐町</v>
      </c>
      <c r="B711" t="s">
        <v>28</v>
      </c>
      <c r="C711">
        <v>7156.95</v>
      </c>
      <c r="D711" s="160">
        <v>303.78182870486148</v>
      </c>
      <c r="E711" s="160">
        <v>17.13562346192186</v>
      </c>
      <c r="F711" s="160">
        <v>57.958231890813181</v>
      </c>
      <c r="G711" s="160">
        <v>0.83251873934156417</v>
      </c>
      <c r="H711" s="160">
        <v>4.5466109069665501</v>
      </c>
      <c r="I711" s="160">
        <v>0.26614523982737415</v>
      </c>
      <c r="J711" s="160">
        <v>367.38533548181016</v>
      </c>
      <c r="K711" t="s">
        <v>39</v>
      </c>
      <c r="L711" t="s">
        <v>67</v>
      </c>
      <c r="M711" t="s">
        <v>96</v>
      </c>
      <c r="O711" s="183">
        <f t="shared" si="35"/>
        <v>300</v>
      </c>
      <c r="P711" s="183">
        <f t="shared" si="35"/>
        <v>20</v>
      </c>
      <c r="Q711" s="183">
        <f t="shared" si="35"/>
        <v>60</v>
      </c>
      <c r="R711" s="183" t="str">
        <f t="shared" si="34"/>
        <v>*</v>
      </c>
      <c r="S711" s="183" t="str">
        <f t="shared" si="34"/>
        <v>*</v>
      </c>
      <c r="T711" s="183" t="str">
        <f t="shared" si="34"/>
        <v>*</v>
      </c>
      <c r="U711" s="183">
        <f t="shared" si="34"/>
        <v>370</v>
      </c>
    </row>
    <row r="712" spans="1:21">
      <c r="A712" s="183" t="str">
        <f t="shared" si="36"/>
        <v>東側ケース④佐川町</v>
      </c>
      <c r="B712" t="s">
        <v>29</v>
      </c>
      <c r="C712">
        <v>12973.4</v>
      </c>
      <c r="D712" s="160">
        <v>260.67548530827571</v>
      </c>
      <c r="E712" s="160">
        <v>17.378927739241256</v>
      </c>
      <c r="F712" s="160">
        <v>0</v>
      </c>
      <c r="G712" s="160">
        <v>0.28319964127622421</v>
      </c>
      <c r="H712" s="160">
        <v>0.52144616391341758</v>
      </c>
      <c r="I712" s="160">
        <v>0.67069106236911624</v>
      </c>
      <c r="J712" s="160">
        <v>262.15082217583449</v>
      </c>
      <c r="K712" t="s">
        <v>39</v>
      </c>
      <c r="L712" t="s">
        <v>67</v>
      </c>
      <c r="M712" t="s">
        <v>96</v>
      </c>
      <c r="O712" s="183">
        <f t="shared" si="35"/>
        <v>260</v>
      </c>
      <c r="P712" s="183">
        <f t="shared" si="35"/>
        <v>20</v>
      </c>
      <c r="Q712" s="183">
        <f t="shared" si="35"/>
        <v>0</v>
      </c>
      <c r="R712" s="183" t="str">
        <f t="shared" si="34"/>
        <v>*</v>
      </c>
      <c r="S712" s="183" t="str">
        <f t="shared" si="34"/>
        <v>*</v>
      </c>
      <c r="T712" s="183" t="str">
        <f t="shared" si="34"/>
        <v>*</v>
      </c>
      <c r="U712" s="183">
        <f t="shared" si="34"/>
        <v>260</v>
      </c>
    </row>
    <row r="713" spans="1:21">
      <c r="A713" s="183" t="str">
        <f t="shared" si="36"/>
        <v>東側ケース④越知町</v>
      </c>
      <c r="B713" t="s">
        <v>30</v>
      </c>
      <c r="C713">
        <v>6192.65</v>
      </c>
      <c r="D713" s="160">
        <v>40.612448618631177</v>
      </c>
      <c r="E713" s="160">
        <v>3.7169045708299979</v>
      </c>
      <c r="F713" s="160">
        <v>0</v>
      </c>
      <c r="G713" s="160">
        <v>3.2182898962647088E-2</v>
      </c>
      <c r="H713" s="160">
        <v>5.1193847154798249</v>
      </c>
      <c r="I713" s="160">
        <v>0.14600871230000981</v>
      </c>
      <c r="J713" s="160">
        <v>45.910024945373657</v>
      </c>
      <c r="K713" t="s">
        <v>39</v>
      </c>
      <c r="L713" t="s">
        <v>67</v>
      </c>
      <c r="M713" t="s">
        <v>96</v>
      </c>
      <c r="O713" s="183">
        <f t="shared" si="35"/>
        <v>40</v>
      </c>
      <c r="P713" s="183" t="str">
        <f t="shared" si="35"/>
        <v>*</v>
      </c>
      <c r="Q713" s="183">
        <f t="shared" si="35"/>
        <v>0</v>
      </c>
      <c r="R713" s="183" t="str">
        <f t="shared" si="34"/>
        <v>*</v>
      </c>
      <c r="S713" s="183">
        <f t="shared" si="34"/>
        <v>10</v>
      </c>
      <c r="T713" s="183" t="str">
        <f t="shared" si="34"/>
        <v>*</v>
      </c>
      <c r="U713" s="183">
        <f t="shared" si="34"/>
        <v>50</v>
      </c>
    </row>
    <row r="714" spans="1:21">
      <c r="A714" s="183" t="str">
        <f t="shared" si="36"/>
        <v>東側ケース④檮原町</v>
      </c>
      <c r="B714" t="s">
        <v>31</v>
      </c>
      <c r="C714">
        <v>3984</v>
      </c>
      <c r="D714" s="160">
        <v>5.4147738419623801</v>
      </c>
      <c r="E714" s="160">
        <v>1.2303132308182976</v>
      </c>
      <c r="F714" s="160">
        <v>0</v>
      </c>
      <c r="G714" s="160">
        <v>1.0946277916808178E-3</v>
      </c>
      <c r="H714" s="160">
        <v>4.0633171028021048E-3</v>
      </c>
      <c r="I714" s="160">
        <v>3.7771522317909687E-2</v>
      </c>
      <c r="J714" s="160">
        <v>5.4577033091747733</v>
      </c>
      <c r="K714" t="s">
        <v>39</v>
      </c>
      <c r="L714" t="s">
        <v>67</v>
      </c>
      <c r="M714" t="s">
        <v>96</v>
      </c>
      <c r="O714" s="183">
        <f t="shared" si="35"/>
        <v>10</v>
      </c>
      <c r="P714" s="183" t="str">
        <f t="shared" si="35"/>
        <v>*</v>
      </c>
      <c r="Q714" s="183">
        <f t="shared" si="35"/>
        <v>0</v>
      </c>
      <c r="R714" s="183" t="str">
        <f t="shared" si="34"/>
        <v>*</v>
      </c>
      <c r="S714" s="183" t="str">
        <f t="shared" si="34"/>
        <v>*</v>
      </c>
      <c r="T714" s="183" t="str">
        <f t="shared" si="34"/>
        <v>*</v>
      </c>
      <c r="U714" s="183">
        <f t="shared" si="34"/>
        <v>10</v>
      </c>
    </row>
    <row r="715" spans="1:21">
      <c r="A715" s="183" t="str">
        <f t="shared" si="36"/>
        <v>東側ケース④日高村</v>
      </c>
      <c r="B715" t="s">
        <v>32</v>
      </c>
      <c r="C715">
        <v>5197.3999999999996</v>
      </c>
      <c r="D715" s="160">
        <v>31.547169346751506</v>
      </c>
      <c r="E715" s="160">
        <v>2.9650097047351078</v>
      </c>
      <c r="F715" s="160">
        <v>0</v>
      </c>
      <c r="G715" s="160">
        <v>8.2880661317735971E-2</v>
      </c>
      <c r="H715" s="160">
        <v>1.3478840162865876E-2</v>
      </c>
      <c r="I715" s="160">
        <v>0.10196351982922207</v>
      </c>
      <c r="J715" s="160">
        <v>31.745492368061328</v>
      </c>
      <c r="K715" t="s">
        <v>39</v>
      </c>
      <c r="L715" t="s">
        <v>67</v>
      </c>
      <c r="M715" t="s">
        <v>96</v>
      </c>
      <c r="O715" s="183">
        <f t="shared" si="35"/>
        <v>30</v>
      </c>
      <c r="P715" s="183" t="str">
        <f t="shared" si="35"/>
        <v>*</v>
      </c>
      <c r="Q715" s="183">
        <f t="shared" si="35"/>
        <v>0</v>
      </c>
      <c r="R715" s="183" t="str">
        <f t="shared" si="34"/>
        <v>*</v>
      </c>
      <c r="S715" s="183" t="str">
        <f t="shared" si="34"/>
        <v>*</v>
      </c>
      <c r="T715" s="183" t="str">
        <f t="shared" si="34"/>
        <v>*</v>
      </c>
      <c r="U715" s="183">
        <f t="shared" si="34"/>
        <v>30</v>
      </c>
    </row>
    <row r="716" spans="1:21">
      <c r="A716" s="183" t="str">
        <f t="shared" si="36"/>
        <v>東側ケース④津野町</v>
      </c>
      <c r="B716" t="s">
        <v>33</v>
      </c>
      <c r="C716">
        <v>5948.75</v>
      </c>
      <c r="D716" s="160">
        <v>86.427768744464856</v>
      </c>
      <c r="E716" s="160">
        <v>4.2298641185944623</v>
      </c>
      <c r="F716" s="160">
        <v>0</v>
      </c>
      <c r="G716" s="160">
        <v>0.27192574320226387</v>
      </c>
      <c r="H716" s="160">
        <v>0.20753435450206692</v>
      </c>
      <c r="I716" s="160">
        <v>0.12603381794068327</v>
      </c>
      <c r="J716" s="160">
        <v>87.03326266010987</v>
      </c>
      <c r="K716" t="s">
        <v>39</v>
      </c>
      <c r="L716" t="s">
        <v>67</v>
      </c>
      <c r="M716" t="s">
        <v>96</v>
      </c>
      <c r="O716" s="183">
        <f t="shared" si="35"/>
        <v>90</v>
      </c>
      <c r="P716" s="183" t="str">
        <f t="shared" si="35"/>
        <v>*</v>
      </c>
      <c r="Q716" s="183">
        <f t="shared" si="35"/>
        <v>0</v>
      </c>
      <c r="R716" s="183" t="str">
        <f t="shared" si="34"/>
        <v>*</v>
      </c>
      <c r="S716" s="183" t="str">
        <f t="shared" si="34"/>
        <v>*</v>
      </c>
      <c r="T716" s="183" t="str">
        <f t="shared" si="34"/>
        <v>*</v>
      </c>
      <c r="U716" s="183">
        <f t="shared" si="34"/>
        <v>90</v>
      </c>
    </row>
    <row r="717" spans="1:21">
      <c r="A717" s="183" t="str">
        <f t="shared" si="36"/>
        <v>東側ケース④四万十町</v>
      </c>
      <c r="B717" t="s">
        <v>34</v>
      </c>
      <c r="C717">
        <v>18746.650000000001</v>
      </c>
      <c r="D717" s="160">
        <v>815.2550150261219</v>
      </c>
      <c r="E717" s="160">
        <v>52.007386923447108</v>
      </c>
      <c r="F717" s="160">
        <v>14.136594571851738</v>
      </c>
      <c r="G717" s="160">
        <v>2.2572519807525313</v>
      </c>
      <c r="H717" s="160">
        <v>2.8869727245853949</v>
      </c>
      <c r="I717" s="160">
        <v>0.5597344715620165</v>
      </c>
      <c r="J717" s="160">
        <v>835.09556877487364</v>
      </c>
      <c r="K717" t="s">
        <v>39</v>
      </c>
      <c r="L717" t="s">
        <v>67</v>
      </c>
      <c r="M717" t="s">
        <v>96</v>
      </c>
      <c r="O717" s="183">
        <f t="shared" si="35"/>
        <v>820</v>
      </c>
      <c r="P717" s="183">
        <f t="shared" si="35"/>
        <v>50</v>
      </c>
      <c r="Q717" s="183">
        <f t="shared" si="35"/>
        <v>10</v>
      </c>
      <c r="R717" s="183" t="str">
        <f t="shared" si="34"/>
        <v>*</v>
      </c>
      <c r="S717" s="183" t="str">
        <f t="shared" si="34"/>
        <v>*</v>
      </c>
      <c r="T717" s="183" t="str">
        <f t="shared" si="34"/>
        <v>*</v>
      </c>
      <c r="U717" s="183">
        <f t="shared" si="34"/>
        <v>840</v>
      </c>
    </row>
    <row r="718" spans="1:21">
      <c r="A718" s="183" t="str">
        <f t="shared" si="36"/>
        <v>東側ケース④大月町</v>
      </c>
      <c r="B718" t="s">
        <v>35</v>
      </c>
      <c r="C718">
        <v>5516.5</v>
      </c>
      <c r="D718" s="160">
        <v>28.514018160346073</v>
      </c>
      <c r="E718" s="160">
        <v>3.359779593464979</v>
      </c>
      <c r="F718" s="160">
        <v>32.336695762631571</v>
      </c>
      <c r="G718" s="160">
        <v>7.6484848654006357E-2</v>
      </c>
      <c r="H718" s="160">
        <v>0.43476496283399446</v>
      </c>
      <c r="I718" s="160">
        <v>4.5705613896645965E-2</v>
      </c>
      <c r="J718" s="160">
        <v>61.40766934836229</v>
      </c>
      <c r="K718" t="s">
        <v>39</v>
      </c>
      <c r="L718" t="s">
        <v>67</v>
      </c>
      <c r="M718" t="s">
        <v>96</v>
      </c>
      <c r="O718" s="183">
        <f t="shared" si="35"/>
        <v>30</v>
      </c>
      <c r="P718" s="183" t="str">
        <f t="shared" si="35"/>
        <v>*</v>
      </c>
      <c r="Q718" s="183">
        <f t="shared" si="35"/>
        <v>30</v>
      </c>
      <c r="R718" s="183" t="str">
        <f t="shared" si="34"/>
        <v>*</v>
      </c>
      <c r="S718" s="183" t="str">
        <f t="shared" si="34"/>
        <v>*</v>
      </c>
      <c r="T718" s="183" t="str">
        <f t="shared" si="34"/>
        <v>*</v>
      </c>
      <c r="U718" s="183">
        <f t="shared" si="34"/>
        <v>60</v>
      </c>
    </row>
    <row r="719" spans="1:21">
      <c r="A719" s="183" t="str">
        <f t="shared" si="36"/>
        <v>東側ケース④三原村</v>
      </c>
      <c r="B719" t="s">
        <v>36</v>
      </c>
      <c r="C719">
        <v>1597.8</v>
      </c>
      <c r="D719" s="160">
        <v>41.122048555868162</v>
      </c>
      <c r="E719" s="160">
        <v>1.9466577709852668</v>
      </c>
      <c r="F719" s="160">
        <v>0</v>
      </c>
      <c r="G719" s="160">
        <v>6.6985763692516659E-2</v>
      </c>
      <c r="H719" s="160">
        <v>0.10880225577200303</v>
      </c>
      <c r="I719" s="160">
        <v>3.1538806973181205E-2</v>
      </c>
      <c r="J719" s="160">
        <v>41.329375382305862</v>
      </c>
      <c r="K719" t="s">
        <v>39</v>
      </c>
      <c r="L719" t="s">
        <v>67</v>
      </c>
      <c r="M719" t="s">
        <v>96</v>
      </c>
      <c r="O719" s="183">
        <f t="shared" si="35"/>
        <v>40</v>
      </c>
      <c r="P719" s="183" t="str">
        <f t="shared" si="35"/>
        <v>*</v>
      </c>
      <c r="Q719" s="183">
        <f t="shared" si="35"/>
        <v>0</v>
      </c>
      <c r="R719" s="183" t="str">
        <f t="shared" si="34"/>
        <v>*</v>
      </c>
      <c r="S719" s="183" t="str">
        <f t="shared" si="34"/>
        <v>*</v>
      </c>
      <c r="T719" s="183" t="str">
        <f t="shared" si="34"/>
        <v>*</v>
      </c>
      <c r="U719" s="183">
        <f t="shared" si="34"/>
        <v>40</v>
      </c>
    </row>
    <row r="720" spans="1:21">
      <c r="A720" s="183" t="str">
        <f t="shared" si="36"/>
        <v>東側ケース④黒潮町</v>
      </c>
      <c r="B720" t="s">
        <v>37</v>
      </c>
      <c r="C720">
        <v>11552.849999999999</v>
      </c>
      <c r="D720" s="160">
        <v>731.47206942657294</v>
      </c>
      <c r="E720" s="160">
        <v>62.054463136114968</v>
      </c>
      <c r="F720" s="160">
        <v>66.865642609177797</v>
      </c>
      <c r="G720" s="160">
        <v>4.4641366537887057</v>
      </c>
      <c r="H720" s="160">
        <v>7.0370794239959666</v>
      </c>
      <c r="I720" s="160">
        <v>0.93413292007343873</v>
      </c>
      <c r="J720" s="160">
        <v>810.77306103360888</v>
      </c>
      <c r="K720" t="s">
        <v>39</v>
      </c>
      <c r="L720" t="s">
        <v>67</v>
      </c>
      <c r="M720" t="s">
        <v>96</v>
      </c>
      <c r="O720" s="183">
        <f t="shared" si="35"/>
        <v>730</v>
      </c>
      <c r="P720" s="183">
        <f t="shared" si="35"/>
        <v>60</v>
      </c>
      <c r="Q720" s="183">
        <f t="shared" si="35"/>
        <v>70</v>
      </c>
      <c r="R720" s="183" t="str">
        <f t="shared" si="34"/>
        <v>*</v>
      </c>
      <c r="S720" s="183">
        <f t="shared" si="34"/>
        <v>10</v>
      </c>
      <c r="T720" s="183" t="str">
        <f t="shared" si="34"/>
        <v>*</v>
      </c>
      <c r="U720" s="183">
        <f t="shared" si="34"/>
        <v>810</v>
      </c>
    </row>
    <row r="721" spans="1:21">
      <c r="A721" s="183" t="str">
        <f t="shared" si="36"/>
        <v>東側ケース④合計</v>
      </c>
      <c r="B721" t="s">
        <v>84</v>
      </c>
      <c r="C721">
        <v>763820.94999999984</v>
      </c>
      <c r="D721" s="160">
        <v>19901.140888114922</v>
      </c>
      <c r="E721" s="160">
        <v>2084.7720233640653</v>
      </c>
      <c r="F721" s="160">
        <v>2061.9963246554707</v>
      </c>
      <c r="G721" s="160">
        <v>71.536595080203199</v>
      </c>
      <c r="H721" s="160">
        <v>330.85547840627919</v>
      </c>
      <c r="I721" s="160">
        <v>85.595597655557867</v>
      </c>
      <c r="J721" s="160">
        <v>22451.12488391242</v>
      </c>
      <c r="K721" t="s">
        <v>39</v>
      </c>
      <c r="L721" t="s">
        <v>67</v>
      </c>
      <c r="M721" t="s">
        <v>96</v>
      </c>
      <c r="O721" s="183">
        <f t="shared" si="35"/>
        <v>20000</v>
      </c>
      <c r="P721" s="183">
        <f t="shared" si="35"/>
        <v>2100</v>
      </c>
      <c r="Q721" s="183">
        <f t="shared" si="35"/>
        <v>2100</v>
      </c>
      <c r="R721" s="183">
        <f t="shared" si="34"/>
        <v>70</v>
      </c>
      <c r="S721" s="183">
        <f t="shared" si="34"/>
        <v>330</v>
      </c>
      <c r="T721" s="183">
        <f t="shared" si="34"/>
        <v>90</v>
      </c>
      <c r="U721" s="183">
        <f t="shared" si="34"/>
        <v>22000</v>
      </c>
    </row>
    <row r="722" spans="1:21">
      <c r="A722" s="183" t="str">
        <f t="shared" si="36"/>
        <v/>
      </c>
      <c r="D722" s="160"/>
      <c r="E722" s="160"/>
      <c r="F722" s="160"/>
      <c r="G722" s="160"/>
      <c r="H722" s="160"/>
      <c r="I722" s="160"/>
      <c r="J722" s="160"/>
      <c r="O722" s="183">
        <f t="shared" si="35"/>
        <v>0</v>
      </c>
      <c r="P722" s="183">
        <f t="shared" si="35"/>
        <v>0</v>
      </c>
      <c r="Q722" s="183">
        <f t="shared" si="35"/>
        <v>0</v>
      </c>
      <c r="R722" s="183">
        <f t="shared" si="34"/>
        <v>0</v>
      </c>
      <c r="S722" s="183">
        <f t="shared" si="34"/>
        <v>0</v>
      </c>
      <c r="T722" s="183">
        <f t="shared" si="34"/>
        <v>0</v>
      </c>
      <c r="U722" s="183">
        <f t="shared" si="34"/>
        <v>0</v>
      </c>
    </row>
    <row r="723" spans="1:21">
      <c r="A723" s="183" t="str">
        <f t="shared" si="36"/>
        <v>東側ケース⑤高知市</v>
      </c>
      <c r="B723" t="s">
        <v>4</v>
      </c>
      <c r="C723">
        <v>343393</v>
      </c>
      <c r="D723" s="160">
        <v>5899.9572371490312</v>
      </c>
      <c r="E723" s="160">
        <v>1033.4665250049914</v>
      </c>
      <c r="F723" s="160">
        <v>669.9126477154847</v>
      </c>
      <c r="G723" s="160">
        <v>14.529051525211649</v>
      </c>
      <c r="H723" s="160">
        <v>57.772889482335756</v>
      </c>
      <c r="I723" s="160">
        <v>3.1970863878145551E-2</v>
      </c>
      <c r="J723" s="160">
        <v>6642.203796735942</v>
      </c>
      <c r="K723" t="s">
        <v>39</v>
      </c>
      <c r="L723" t="s">
        <v>70</v>
      </c>
      <c r="M723" t="s">
        <v>83</v>
      </c>
      <c r="O723" s="183">
        <f t="shared" si="35"/>
        <v>5900</v>
      </c>
      <c r="P723" s="183">
        <f t="shared" si="35"/>
        <v>1000</v>
      </c>
      <c r="Q723" s="183">
        <f t="shared" si="35"/>
        <v>670</v>
      </c>
      <c r="R723" s="183">
        <f t="shared" si="34"/>
        <v>10</v>
      </c>
      <c r="S723" s="183">
        <f t="shared" si="34"/>
        <v>60</v>
      </c>
      <c r="T723" s="183" t="str">
        <f t="shared" si="34"/>
        <v>*</v>
      </c>
      <c r="U723" s="183">
        <f t="shared" si="34"/>
        <v>6600</v>
      </c>
    </row>
    <row r="724" spans="1:21">
      <c r="A724" s="183" t="str">
        <f t="shared" si="36"/>
        <v>東側ケース⑤室戸市</v>
      </c>
      <c r="B724" t="s">
        <v>5</v>
      </c>
      <c r="C724">
        <v>15210</v>
      </c>
      <c r="D724" s="160">
        <v>1902.141071910944</v>
      </c>
      <c r="E724" s="160">
        <v>270.27724006544469</v>
      </c>
      <c r="F724" s="160">
        <v>192.5261502247501</v>
      </c>
      <c r="G724" s="160">
        <v>15.909011211033818</v>
      </c>
      <c r="H724" s="160">
        <v>18.671982640927919</v>
      </c>
      <c r="I724" s="160">
        <v>1.7019955076091179E-3</v>
      </c>
      <c r="J724" s="160">
        <v>2129.2499179831634</v>
      </c>
      <c r="K724" t="s">
        <v>39</v>
      </c>
      <c r="L724" t="s">
        <v>70</v>
      </c>
      <c r="M724" t="s">
        <v>83</v>
      </c>
      <c r="O724" s="183">
        <f t="shared" si="35"/>
        <v>1900</v>
      </c>
      <c r="P724" s="183">
        <f t="shared" si="35"/>
        <v>270</v>
      </c>
      <c r="Q724" s="183">
        <f t="shared" si="35"/>
        <v>190</v>
      </c>
      <c r="R724" s="183">
        <f t="shared" si="34"/>
        <v>20</v>
      </c>
      <c r="S724" s="183">
        <f t="shared" si="34"/>
        <v>20</v>
      </c>
      <c r="T724" s="183" t="str">
        <f t="shared" si="34"/>
        <v>*</v>
      </c>
      <c r="U724" s="183">
        <f t="shared" si="34"/>
        <v>2100</v>
      </c>
    </row>
    <row r="725" spans="1:21">
      <c r="A725" s="183" t="str">
        <f t="shared" si="36"/>
        <v>東側ケース⑤安芸市</v>
      </c>
      <c r="B725" t="s">
        <v>6</v>
      </c>
      <c r="C725">
        <v>19547</v>
      </c>
      <c r="D725" s="160">
        <v>1661.1309408657369</v>
      </c>
      <c r="E725" s="160">
        <v>302.34104134541133</v>
      </c>
      <c r="F725" s="160">
        <v>88.717748870619545</v>
      </c>
      <c r="G725" s="160">
        <v>6.3130045220990816</v>
      </c>
      <c r="H725" s="160">
        <v>22.829176939866784</v>
      </c>
      <c r="I725" s="160">
        <v>2.1299448764725655E-3</v>
      </c>
      <c r="J725" s="160">
        <v>1778.9930011431989</v>
      </c>
      <c r="K725" t="s">
        <v>39</v>
      </c>
      <c r="L725" t="s">
        <v>70</v>
      </c>
      <c r="M725" t="s">
        <v>83</v>
      </c>
      <c r="O725" s="183">
        <f t="shared" si="35"/>
        <v>1700</v>
      </c>
      <c r="P725" s="183">
        <f t="shared" si="35"/>
        <v>300</v>
      </c>
      <c r="Q725" s="183">
        <f t="shared" si="35"/>
        <v>90</v>
      </c>
      <c r="R725" s="183">
        <f t="shared" si="34"/>
        <v>10</v>
      </c>
      <c r="S725" s="183">
        <f t="shared" si="34"/>
        <v>20</v>
      </c>
      <c r="T725" s="183" t="str">
        <f t="shared" si="34"/>
        <v>*</v>
      </c>
      <c r="U725" s="183">
        <f t="shared" si="34"/>
        <v>1800</v>
      </c>
    </row>
    <row r="726" spans="1:21">
      <c r="A726" s="183" t="str">
        <f t="shared" si="36"/>
        <v>東側ケース⑤南国市</v>
      </c>
      <c r="B726" t="s">
        <v>7</v>
      </c>
      <c r="C726">
        <v>49472</v>
      </c>
      <c r="D726" s="160">
        <v>1588.2421561818519</v>
      </c>
      <c r="E726" s="160">
        <v>138.31326476893307</v>
      </c>
      <c r="F726" s="160">
        <v>174.7297549318051</v>
      </c>
      <c r="G726" s="160">
        <v>0.82204938679799711</v>
      </c>
      <c r="H726" s="160">
        <v>2.5279366861824664</v>
      </c>
      <c r="I726" s="160">
        <v>4.0764056836615509E-3</v>
      </c>
      <c r="J726" s="160">
        <v>1766.3259735923211</v>
      </c>
      <c r="K726" t="s">
        <v>39</v>
      </c>
      <c r="L726" t="s">
        <v>70</v>
      </c>
      <c r="M726" t="s">
        <v>83</v>
      </c>
      <c r="O726" s="183">
        <f t="shared" si="35"/>
        <v>1600</v>
      </c>
      <c r="P726" s="183">
        <f t="shared" si="35"/>
        <v>140</v>
      </c>
      <c r="Q726" s="183">
        <f t="shared" si="35"/>
        <v>170</v>
      </c>
      <c r="R726" s="183" t="str">
        <f t="shared" si="34"/>
        <v>*</v>
      </c>
      <c r="S726" s="183" t="str">
        <f t="shared" si="34"/>
        <v>*</v>
      </c>
      <c r="T726" s="183" t="str">
        <f t="shared" si="34"/>
        <v>*</v>
      </c>
      <c r="U726" s="183">
        <f t="shared" si="34"/>
        <v>1800</v>
      </c>
    </row>
    <row r="727" spans="1:21">
      <c r="A727" s="183" t="str">
        <f t="shared" si="36"/>
        <v>東側ケース⑤土佐市</v>
      </c>
      <c r="B727" t="s">
        <v>8</v>
      </c>
      <c r="C727">
        <v>28686</v>
      </c>
      <c r="D727" s="160">
        <v>857.73874091638663</v>
      </c>
      <c r="E727" s="160">
        <v>95.238293986721132</v>
      </c>
      <c r="F727" s="160">
        <v>96.64271949808645</v>
      </c>
      <c r="G727" s="160">
        <v>3.5616019318339731</v>
      </c>
      <c r="H727" s="160">
        <v>2.1312647432859211</v>
      </c>
      <c r="I727" s="160">
        <v>1.644355130593913E-3</v>
      </c>
      <c r="J727" s="160">
        <v>960.07597144472345</v>
      </c>
      <c r="K727" t="s">
        <v>39</v>
      </c>
      <c r="L727" t="s">
        <v>70</v>
      </c>
      <c r="M727" t="s">
        <v>83</v>
      </c>
      <c r="O727" s="183">
        <f t="shared" si="35"/>
        <v>860</v>
      </c>
      <c r="P727" s="183">
        <f t="shared" si="35"/>
        <v>100</v>
      </c>
      <c r="Q727" s="183">
        <f t="shared" si="35"/>
        <v>100</v>
      </c>
      <c r="R727" s="183" t="str">
        <f t="shared" si="34"/>
        <v>*</v>
      </c>
      <c r="S727" s="183" t="str">
        <f t="shared" si="34"/>
        <v>*</v>
      </c>
      <c r="T727" s="183" t="str">
        <f t="shared" si="34"/>
        <v>*</v>
      </c>
      <c r="U727" s="183">
        <f t="shared" si="34"/>
        <v>960</v>
      </c>
    </row>
    <row r="728" spans="1:21">
      <c r="A728" s="183" t="str">
        <f t="shared" si="36"/>
        <v>東側ケース⑤須崎市</v>
      </c>
      <c r="B728" t="s">
        <v>9</v>
      </c>
      <c r="C728">
        <v>24698</v>
      </c>
      <c r="D728" s="160">
        <v>572.23355664884389</v>
      </c>
      <c r="E728" s="160">
        <v>48.473374042273733</v>
      </c>
      <c r="F728" s="160">
        <v>215.79179603138752</v>
      </c>
      <c r="G728" s="160">
        <v>2.0816704316235732</v>
      </c>
      <c r="H728" s="160">
        <v>6.8714468493049043</v>
      </c>
      <c r="I728" s="160">
        <v>8.239644822545624E-4</v>
      </c>
      <c r="J728" s="160">
        <v>796.9792939256422</v>
      </c>
      <c r="K728" t="s">
        <v>39</v>
      </c>
      <c r="L728" t="s">
        <v>70</v>
      </c>
      <c r="M728" t="s">
        <v>83</v>
      </c>
      <c r="O728" s="183">
        <f t="shared" si="35"/>
        <v>570</v>
      </c>
      <c r="P728" s="183">
        <f t="shared" si="35"/>
        <v>50</v>
      </c>
      <c r="Q728" s="183">
        <f t="shared" si="35"/>
        <v>220</v>
      </c>
      <c r="R728" s="183" t="str">
        <f t="shared" si="34"/>
        <v>*</v>
      </c>
      <c r="S728" s="183">
        <f t="shared" si="34"/>
        <v>10</v>
      </c>
      <c r="T728" s="183" t="str">
        <f t="shared" si="34"/>
        <v>*</v>
      </c>
      <c r="U728" s="183">
        <f t="shared" si="34"/>
        <v>800</v>
      </c>
    </row>
    <row r="729" spans="1:21">
      <c r="A729" s="183" t="str">
        <f t="shared" si="36"/>
        <v>東側ケース⑤宿毛市</v>
      </c>
      <c r="B729" t="s">
        <v>10</v>
      </c>
      <c r="C729">
        <v>22610</v>
      </c>
      <c r="D729" s="160">
        <v>124.58503880086067</v>
      </c>
      <c r="E729" s="160">
        <v>20.587295539711555</v>
      </c>
      <c r="F729" s="160">
        <v>128.47678520620249</v>
      </c>
      <c r="G729" s="160">
        <v>0.22029168039628647</v>
      </c>
      <c r="H729" s="160">
        <v>2.5430920987940082</v>
      </c>
      <c r="I729" s="160">
        <v>3.7824951446752467E-4</v>
      </c>
      <c r="J729" s="160">
        <v>255.82558603576791</v>
      </c>
      <c r="K729" t="s">
        <v>39</v>
      </c>
      <c r="L729" t="s">
        <v>70</v>
      </c>
      <c r="M729" t="s">
        <v>83</v>
      </c>
      <c r="O729" s="183">
        <f t="shared" si="35"/>
        <v>120</v>
      </c>
      <c r="P729" s="183">
        <f t="shared" si="35"/>
        <v>20</v>
      </c>
      <c r="Q729" s="183">
        <f t="shared" si="35"/>
        <v>130</v>
      </c>
      <c r="R729" s="183" t="str">
        <f t="shared" si="34"/>
        <v>*</v>
      </c>
      <c r="S729" s="183" t="str">
        <f t="shared" si="34"/>
        <v>*</v>
      </c>
      <c r="T729" s="183" t="str">
        <f t="shared" si="34"/>
        <v>*</v>
      </c>
      <c r="U729" s="183">
        <f t="shared" si="34"/>
        <v>260</v>
      </c>
    </row>
    <row r="730" spans="1:21">
      <c r="A730" s="183" t="str">
        <f t="shared" si="36"/>
        <v>東側ケース⑤土佐清水市</v>
      </c>
      <c r="B730" t="s">
        <v>11</v>
      </c>
      <c r="C730">
        <v>16029</v>
      </c>
      <c r="D730" s="160">
        <v>759.01274928886232</v>
      </c>
      <c r="E730" s="160">
        <v>86.906312567314501</v>
      </c>
      <c r="F730" s="160">
        <v>46.904671571167142</v>
      </c>
      <c r="G730" s="160">
        <v>3.5547398004372388</v>
      </c>
      <c r="H730" s="160">
        <v>3.9089376406753242</v>
      </c>
      <c r="I730" s="160">
        <v>6.1874756082960802E-4</v>
      </c>
      <c r="J730" s="160">
        <v>813.38171704870274</v>
      </c>
      <c r="K730" t="s">
        <v>39</v>
      </c>
      <c r="L730" t="s">
        <v>70</v>
      </c>
      <c r="M730" t="s">
        <v>83</v>
      </c>
      <c r="O730" s="183">
        <f t="shared" si="35"/>
        <v>760</v>
      </c>
      <c r="P730" s="183">
        <f t="shared" si="35"/>
        <v>90</v>
      </c>
      <c r="Q730" s="183">
        <f t="shared" si="35"/>
        <v>50</v>
      </c>
      <c r="R730" s="183" t="str">
        <f t="shared" si="34"/>
        <v>*</v>
      </c>
      <c r="S730" s="183" t="str">
        <f t="shared" si="34"/>
        <v>*</v>
      </c>
      <c r="T730" s="183" t="str">
        <f t="shared" si="34"/>
        <v>*</v>
      </c>
      <c r="U730" s="183">
        <f t="shared" si="34"/>
        <v>810</v>
      </c>
    </row>
    <row r="731" spans="1:21">
      <c r="A731" s="183" t="str">
        <f t="shared" si="36"/>
        <v>東側ケース⑤四万十市</v>
      </c>
      <c r="B731" t="s">
        <v>12</v>
      </c>
      <c r="C731">
        <v>35933</v>
      </c>
      <c r="D731" s="160">
        <v>1007.0966385377808</v>
      </c>
      <c r="E731" s="160">
        <v>94.554053852758855</v>
      </c>
      <c r="F731" s="160">
        <v>131.31632243551684</v>
      </c>
      <c r="G731" s="160">
        <v>4.6737123182090912</v>
      </c>
      <c r="H731" s="160">
        <v>2.2266612780254338</v>
      </c>
      <c r="I731" s="160">
        <v>8.059948675389519E-4</v>
      </c>
      <c r="J731" s="160">
        <v>1145.3141405643996</v>
      </c>
      <c r="K731" t="s">
        <v>39</v>
      </c>
      <c r="L731" t="s">
        <v>70</v>
      </c>
      <c r="M731" t="s">
        <v>83</v>
      </c>
      <c r="O731" s="183">
        <f t="shared" si="35"/>
        <v>1000</v>
      </c>
      <c r="P731" s="183">
        <f t="shared" si="35"/>
        <v>90</v>
      </c>
      <c r="Q731" s="183">
        <f t="shared" si="35"/>
        <v>130</v>
      </c>
      <c r="R731" s="183" t="str">
        <f t="shared" si="34"/>
        <v>*</v>
      </c>
      <c r="S731" s="183" t="str">
        <f t="shared" si="34"/>
        <v>*</v>
      </c>
      <c r="T731" s="183" t="str">
        <f t="shared" si="34"/>
        <v>*</v>
      </c>
      <c r="U731" s="183">
        <f t="shared" si="34"/>
        <v>1100</v>
      </c>
    </row>
    <row r="732" spans="1:21">
      <c r="A732" s="183" t="str">
        <f t="shared" si="36"/>
        <v>東側ケース⑤香南市</v>
      </c>
      <c r="B732" t="s">
        <v>13</v>
      </c>
      <c r="C732">
        <v>33830</v>
      </c>
      <c r="D732" s="160">
        <v>1181.9852494331424</v>
      </c>
      <c r="E732" s="160">
        <v>130.88737843621354</v>
      </c>
      <c r="F732" s="160">
        <v>109.02111678569466</v>
      </c>
      <c r="G732" s="160">
        <v>1.6045139489062417</v>
      </c>
      <c r="H732" s="160">
        <v>1.8221756730942804</v>
      </c>
      <c r="I732" s="160">
        <v>2.42277259989179E-3</v>
      </c>
      <c r="J732" s="160">
        <v>1294.4354786134375</v>
      </c>
      <c r="K732" t="s">
        <v>39</v>
      </c>
      <c r="L732" t="s">
        <v>70</v>
      </c>
      <c r="M732" t="s">
        <v>83</v>
      </c>
      <c r="O732" s="183">
        <f t="shared" si="35"/>
        <v>1200</v>
      </c>
      <c r="P732" s="183">
        <f t="shared" si="35"/>
        <v>130</v>
      </c>
      <c r="Q732" s="183">
        <f t="shared" si="35"/>
        <v>110</v>
      </c>
      <c r="R732" s="183" t="str">
        <f t="shared" si="34"/>
        <v>*</v>
      </c>
      <c r="S732" s="183" t="str">
        <f t="shared" si="34"/>
        <v>*</v>
      </c>
      <c r="T732" s="183" t="str">
        <f t="shared" si="34"/>
        <v>*</v>
      </c>
      <c r="U732" s="183">
        <f t="shared" si="34"/>
        <v>1300</v>
      </c>
    </row>
    <row r="733" spans="1:21">
      <c r="A733" s="183" t="str">
        <f t="shared" si="36"/>
        <v>東側ケース⑤香美市</v>
      </c>
      <c r="B733" t="s">
        <v>14</v>
      </c>
      <c r="C733">
        <v>28766</v>
      </c>
      <c r="D733" s="160">
        <v>1261.71472206309</v>
      </c>
      <c r="E733" s="160">
        <v>87.022398695381199</v>
      </c>
      <c r="F733" s="160">
        <v>0</v>
      </c>
      <c r="G733" s="160">
        <v>2.3828517499242681</v>
      </c>
      <c r="H733" s="160">
        <v>7.323466947355957</v>
      </c>
      <c r="I733" s="160">
        <v>1.4659674349996269E-3</v>
      </c>
      <c r="J733" s="160">
        <v>1271.4225067278051</v>
      </c>
      <c r="K733" t="s">
        <v>39</v>
      </c>
      <c r="L733" t="s">
        <v>70</v>
      </c>
      <c r="M733" t="s">
        <v>83</v>
      </c>
      <c r="O733" s="183">
        <f t="shared" si="35"/>
        <v>1300</v>
      </c>
      <c r="P733" s="183">
        <f t="shared" si="35"/>
        <v>90</v>
      </c>
      <c r="Q733" s="183">
        <f t="shared" si="35"/>
        <v>0</v>
      </c>
      <c r="R733" s="183" t="str">
        <f t="shared" si="34"/>
        <v>*</v>
      </c>
      <c r="S733" s="183">
        <f t="shared" si="34"/>
        <v>10</v>
      </c>
      <c r="T733" s="183" t="str">
        <f t="shared" si="34"/>
        <v>*</v>
      </c>
      <c r="U733" s="183">
        <f t="shared" si="34"/>
        <v>1300</v>
      </c>
    </row>
    <row r="734" spans="1:21">
      <c r="A734" s="183" t="str">
        <f t="shared" si="36"/>
        <v>東側ケース⑤東洋町</v>
      </c>
      <c r="B734" t="s">
        <v>15</v>
      </c>
      <c r="C734">
        <v>2947</v>
      </c>
      <c r="D734" s="160">
        <v>283.42430453433923</v>
      </c>
      <c r="E734" s="160">
        <v>19.110492848823547</v>
      </c>
      <c r="F734" s="160">
        <v>68.936210740797648</v>
      </c>
      <c r="G734" s="160">
        <v>2.4742565583744751</v>
      </c>
      <c r="H734" s="160">
        <v>1.8185801950203127</v>
      </c>
      <c r="I734" s="160">
        <v>2.8611742068982983E-4</v>
      </c>
      <c r="J734" s="160">
        <v>356.65363814595236</v>
      </c>
      <c r="K734" t="s">
        <v>39</v>
      </c>
      <c r="L734" t="s">
        <v>70</v>
      </c>
      <c r="M734" t="s">
        <v>83</v>
      </c>
      <c r="O734" s="183">
        <f t="shared" si="35"/>
        <v>280</v>
      </c>
      <c r="P734" s="183">
        <f t="shared" si="35"/>
        <v>20</v>
      </c>
      <c r="Q734" s="183">
        <f t="shared" si="35"/>
        <v>70</v>
      </c>
      <c r="R734" s="183" t="str">
        <f t="shared" si="34"/>
        <v>*</v>
      </c>
      <c r="S734" s="183" t="str">
        <f t="shared" si="34"/>
        <v>*</v>
      </c>
      <c r="T734" s="183" t="str">
        <f t="shared" si="34"/>
        <v>*</v>
      </c>
      <c r="U734" s="183">
        <f t="shared" si="34"/>
        <v>360</v>
      </c>
    </row>
    <row r="735" spans="1:21">
      <c r="A735" s="183" t="str">
        <f t="shared" si="36"/>
        <v>東側ケース⑤奈半利町</v>
      </c>
      <c r="B735" t="s">
        <v>16</v>
      </c>
      <c r="C735">
        <v>3542</v>
      </c>
      <c r="D735" s="160">
        <v>381.27949867400508</v>
      </c>
      <c r="E735" s="160">
        <v>97.107817944125173</v>
      </c>
      <c r="F735" s="160">
        <v>3.9314812600499316</v>
      </c>
      <c r="G735" s="160">
        <v>2.121448467997106</v>
      </c>
      <c r="H735" s="160">
        <v>4.1727141893691924</v>
      </c>
      <c r="I735" s="160">
        <v>6.1972807124523969E-4</v>
      </c>
      <c r="J735" s="160">
        <v>391.50576231949248</v>
      </c>
      <c r="K735" t="s">
        <v>39</v>
      </c>
      <c r="L735" t="s">
        <v>70</v>
      </c>
      <c r="M735" t="s">
        <v>83</v>
      </c>
      <c r="O735" s="183">
        <f t="shared" si="35"/>
        <v>380</v>
      </c>
      <c r="P735" s="183">
        <f t="shared" si="35"/>
        <v>100</v>
      </c>
      <c r="Q735" s="183" t="str">
        <f t="shared" si="35"/>
        <v>*</v>
      </c>
      <c r="R735" s="183" t="str">
        <f t="shared" si="34"/>
        <v>*</v>
      </c>
      <c r="S735" s="183" t="str">
        <f t="shared" si="34"/>
        <v>*</v>
      </c>
      <c r="T735" s="183" t="str">
        <f t="shared" si="34"/>
        <v>*</v>
      </c>
      <c r="U735" s="183">
        <f t="shared" si="34"/>
        <v>390</v>
      </c>
    </row>
    <row r="736" spans="1:21">
      <c r="A736" s="183" t="str">
        <f t="shared" si="36"/>
        <v>東側ケース⑤田野町</v>
      </c>
      <c r="B736" t="s">
        <v>17</v>
      </c>
      <c r="C736">
        <v>2932</v>
      </c>
      <c r="D736" s="160">
        <v>439.5651693462566</v>
      </c>
      <c r="E736" s="160">
        <v>90.511042497001768</v>
      </c>
      <c r="F736" s="160">
        <v>1.2285484010473446</v>
      </c>
      <c r="G736" s="160">
        <v>0.84392451408667446</v>
      </c>
      <c r="H736" s="160">
        <v>7.9464251106681605</v>
      </c>
      <c r="I736" s="160">
        <v>1.7500220159918927E-3</v>
      </c>
      <c r="J736" s="160">
        <v>449.58581739407475</v>
      </c>
      <c r="K736" t="s">
        <v>39</v>
      </c>
      <c r="L736" t="s">
        <v>70</v>
      </c>
      <c r="M736" t="s">
        <v>83</v>
      </c>
      <c r="O736" s="183">
        <f t="shared" si="35"/>
        <v>440</v>
      </c>
      <c r="P736" s="183">
        <f t="shared" si="35"/>
        <v>90</v>
      </c>
      <c r="Q736" s="183" t="str">
        <f t="shared" si="35"/>
        <v>*</v>
      </c>
      <c r="R736" s="183" t="str">
        <f t="shared" si="34"/>
        <v>*</v>
      </c>
      <c r="S736" s="183">
        <f t="shared" si="34"/>
        <v>10</v>
      </c>
      <c r="T736" s="183" t="str">
        <f t="shared" si="34"/>
        <v>*</v>
      </c>
      <c r="U736" s="183">
        <f t="shared" si="34"/>
        <v>450</v>
      </c>
    </row>
    <row r="737" spans="1:21">
      <c r="A737" s="183" t="str">
        <f t="shared" si="36"/>
        <v>東側ケース⑤安田町</v>
      </c>
      <c r="B737" t="s">
        <v>18</v>
      </c>
      <c r="C737">
        <v>2970</v>
      </c>
      <c r="D737" s="160">
        <v>407.78473078226142</v>
      </c>
      <c r="E737" s="160">
        <v>72.41810423691156</v>
      </c>
      <c r="F737" s="160">
        <v>39.663484382907264</v>
      </c>
      <c r="G737" s="160">
        <v>5.6588141969971852</v>
      </c>
      <c r="H737" s="160">
        <v>2.0259406082979323</v>
      </c>
      <c r="I737" s="160">
        <v>3.9954250090803702E-4</v>
      </c>
      <c r="J737" s="160">
        <v>455.13336951296475</v>
      </c>
      <c r="K737" t="s">
        <v>39</v>
      </c>
      <c r="L737" t="s">
        <v>70</v>
      </c>
      <c r="M737" t="s">
        <v>83</v>
      </c>
      <c r="O737" s="183">
        <f t="shared" si="35"/>
        <v>410</v>
      </c>
      <c r="P737" s="183">
        <f t="shared" si="35"/>
        <v>70</v>
      </c>
      <c r="Q737" s="183">
        <f t="shared" si="35"/>
        <v>40</v>
      </c>
      <c r="R737" s="183">
        <f t="shared" si="34"/>
        <v>10</v>
      </c>
      <c r="S737" s="183" t="str">
        <f t="shared" si="34"/>
        <v>*</v>
      </c>
      <c r="T737" s="183" t="str">
        <f t="shared" si="34"/>
        <v>*</v>
      </c>
      <c r="U737" s="183">
        <f t="shared" si="34"/>
        <v>460</v>
      </c>
    </row>
    <row r="738" spans="1:21">
      <c r="A738" s="183" t="str">
        <f t="shared" si="36"/>
        <v>東側ケース⑤北川村</v>
      </c>
      <c r="B738" t="s">
        <v>19</v>
      </c>
      <c r="C738">
        <v>1367</v>
      </c>
      <c r="D738" s="160">
        <v>215.33161401793251</v>
      </c>
      <c r="E738" s="160">
        <v>27.776601493191997</v>
      </c>
      <c r="F738" s="160">
        <v>0</v>
      </c>
      <c r="G738" s="160">
        <v>3.2486103366167871</v>
      </c>
      <c r="H738" s="160">
        <v>0.49659778436248869</v>
      </c>
      <c r="I738" s="160">
        <v>5.9509665818309513E-5</v>
      </c>
      <c r="J738" s="160">
        <v>219.0768816485776</v>
      </c>
      <c r="K738" t="s">
        <v>39</v>
      </c>
      <c r="L738" t="s">
        <v>70</v>
      </c>
      <c r="M738" t="s">
        <v>83</v>
      </c>
      <c r="O738" s="183">
        <f t="shared" si="35"/>
        <v>220</v>
      </c>
      <c r="P738" s="183">
        <f t="shared" si="35"/>
        <v>30</v>
      </c>
      <c r="Q738" s="183">
        <f t="shared" si="35"/>
        <v>0</v>
      </c>
      <c r="R738" s="183" t="str">
        <f t="shared" si="34"/>
        <v>*</v>
      </c>
      <c r="S738" s="183" t="str">
        <f t="shared" si="34"/>
        <v>*</v>
      </c>
      <c r="T738" s="183" t="str">
        <f t="shared" si="34"/>
        <v>*</v>
      </c>
      <c r="U738" s="183">
        <f t="shared" si="34"/>
        <v>220</v>
      </c>
    </row>
    <row r="739" spans="1:21">
      <c r="A739" s="183" t="str">
        <f t="shared" si="36"/>
        <v>東側ケース⑤馬路村</v>
      </c>
      <c r="B739" t="s">
        <v>20</v>
      </c>
      <c r="C739">
        <v>1013</v>
      </c>
      <c r="D739" s="160">
        <v>85.904060808279866</v>
      </c>
      <c r="E739" s="160">
        <v>8.3586386686964609</v>
      </c>
      <c r="F739" s="160">
        <v>0</v>
      </c>
      <c r="G739" s="160">
        <v>1.627812464152119</v>
      </c>
      <c r="H739" s="160">
        <v>0.51250392790451027</v>
      </c>
      <c r="I739" s="160">
        <v>6.8072275851014958E-5</v>
      </c>
      <c r="J739" s="160">
        <v>88.044445272612336</v>
      </c>
      <c r="K739" t="s">
        <v>39</v>
      </c>
      <c r="L739" t="s">
        <v>70</v>
      </c>
      <c r="M739" t="s">
        <v>83</v>
      </c>
      <c r="O739" s="183">
        <f t="shared" si="35"/>
        <v>90</v>
      </c>
      <c r="P739" s="183">
        <f t="shared" si="35"/>
        <v>10</v>
      </c>
      <c r="Q739" s="183">
        <f t="shared" si="35"/>
        <v>0</v>
      </c>
      <c r="R739" s="183" t="str">
        <f t="shared" si="34"/>
        <v>*</v>
      </c>
      <c r="S739" s="183" t="str">
        <f t="shared" si="34"/>
        <v>*</v>
      </c>
      <c r="T739" s="183" t="str">
        <f t="shared" si="34"/>
        <v>*</v>
      </c>
      <c r="U739" s="183">
        <f t="shared" si="34"/>
        <v>90</v>
      </c>
    </row>
    <row r="740" spans="1:21">
      <c r="A740" s="183" t="str">
        <f t="shared" si="36"/>
        <v>東側ケース⑤芸西村</v>
      </c>
      <c r="B740" t="s">
        <v>21</v>
      </c>
      <c r="C740">
        <v>4048</v>
      </c>
      <c r="D740" s="160">
        <v>175.24235138110478</v>
      </c>
      <c r="E740" s="160">
        <v>39.494875973119058</v>
      </c>
      <c r="F740" s="160">
        <v>20.195853025208045</v>
      </c>
      <c r="G740" s="160">
        <v>0.34274705380941345</v>
      </c>
      <c r="H740" s="160">
        <v>0.79760607140223638</v>
      </c>
      <c r="I740" s="160">
        <v>3.4345079695129974E-4</v>
      </c>
      <c r="J740" s="160">
        <v>196.57890098232141</v>
      </c>
      <c r="K740" t="s">
        <v>39</v>
      </c>
      <c r="L740" t="s">
        <v>70</v>
      </c>
      <c r="M740" t="s">
        <v>83</v>
      </c>
      <c r="O740" s="183">
        <f t="shared" si="35"/>
        <v>180</v>
      </c>
      <c r="P740" s="183">
        <f t="shared" si="35"/>
        <v>40</v>
      </c>
      <c r="Q740" s="183">
        <f t="shared" si="35"/>
        <v>20</v>
      </c>
      <c r="R740" s="183" t="str">
        <f t="shared" si="34"/>
        <v>*</v>
      </c>
      <c r="S740" s="183" t="str">
        <f t="shared" si="34"/>
        <v>*</v>
      </c>
      <c r="T740" s="183" t="str">
        <f t="shared" si="34"/>
        <v>*</v>
      </c>
      <c r="U740" s="183">
        <f t="shared" si="34"/>
        <v>200</v>
      </c>
    </row>
    <row r="741" spans="1:21">
      <c r="A741" s="183" t="str">
        <f t="shared" si="36"/>
        <v>東側ケース⑤本山町</v>
      </c>
      <c r="B741" t="s">
        <v>22</v>
      </c>
      <c r="C741">
        <v>4103</v>
      </c>
      <c r="D741" s="160">
        <v>10.077097238219888</v>
      </c>
      <c r="E741" s="160">
        <v>1.447876425382443</v>
      </c>
      <c r="F741" s="160">
        <v>0</v>
      </c>
      <c r="G741" s="160">
        <v>6.1555430026886786E-4</v>
      </c>
      <c r="H741" s="160">
        <v>1.9206331639353858E-3</v>
      </c>
      <c r="I741" s="160">
        <v>7.3024626809852595E-5</v>
      </c>
      <c r="J741" s="160">
        <v>10.079706450310903</v>
      </c>
      <c r="K741" t="s">
        <v>39</v>
      </c>
      <c r="L741" t="s">
        <v>70</v>
      </c>
      <c r="M741" t="s">
        <v>83</v>
      </c>
      <c r="O741" s="183">
        <f t="shared" si="35"/>
        <v>10</v>
      </c>
      <c r="P741" s="183" t="str">
        <f t="shared" si="35"/>
        <v>*</v>
      </c>
      <c r="Q741" s="183">
        <f t="shared" si="35"/>
        <v>0</v>
      </c>
      <c r="R741" s="183" t="str">
        <f t="shared" si="35"/>
        <v>*</v>
      </c>
      <c r="S741" s="183" t="str">
        <f t="shared" si="35"/>
        <v>*</v>
      </c>
      <c r="T741" s="183" t="str">
        <f t="shared" si="35"/>
        <v>*</v>
      </c>
      <c r="U741" s="183">
        <f t="shared" si="35"/>
        <v>10</v>
      </c>
    </row>
    <row r="742" spans="1:21">
      <c r="A742" s="183" t="str">
        <f t="shared" si="36"/>
        <v>東側ケース⑤大豊町</v>
      </c>
      <c r="B742" t="s">
        <v>23</v>
      </c>
      <c r="C742">
        <v>4719</v>
      </c>
      <c r="D742" s="160">
        <v>155.50609060172286</v>
      </c>
      <c r="E742" s="160">
        <v>4.0095561433121123</v>
      </c>
      <c r="F742" s="160">
        <v>0</v>
      </c>
      <c r="G742" s="160">
        <v>0.3987087663545551</v>
      </c>
      <c r="H742" s="160">
        <v>4.8468290353150222E-2</v>
      </c>
      <c r="I742" s="160">
        <v>7.251821300734558E-5</v>
      </c>
      <c r="J742" s="160">
        <v>155.95334017664359</v>
      </c>
      <c r="K742" t="s">
        <v>39</v>
      </c>
      <c r="L742" t="s">
        <v>70</v>
      </c>
      <c r="M742" t="s">
        <v>83</v>
      </c>
      <c r="O742" s="183">
        <f t="shared" ref="O742:U778" si="37">IF(D742&gt;10000,ROUND(D742,-3),IF(D742&gt;1000,ROUND(D742,-2),IF(D742&gt;=5,IF(D742&lt;10,ROUND(D742,-1),ROUND(D742,-1)),IF(D742=0,0,"*"))))</f>
        <v>160</v>
      </c>
      <c r="P742" s="183" t="str">
        <f t="shared" si="37"/>
        <v>*</v>
      </c>
      <c r="Q742" s="183">
        <f t="shared" si="37"/>
        <v>0</v>
      </c>
      <c r="R742" s="183" t="str">
        <f t="shared" si="37"/>
        <v>*</v>
      </c>
      <c r="S742" s="183" t="str">
        <f t="shared" si="37"/>
        <v>*</v>
      </c>
      <c r="T742" s="183" t="str">
        <f t="shared" si="37"/>
        <v>*</v>
      </c>
      <c r="U742" s="183">
        <f t="shared" si="37"/>
        <v>160</v>
      </c>
    </row>
    <row r="743" spans="1:21">
      <c r="A743" s="183" t="str">
        <f t="shared" si="36"/>
        <v>東側ケース⑤土佐町</v>
      </c>
      <c r="B743" t="s">
        <v>24</v>
      </c>
      <c r="C743">
        <v>4358</v>
      </c>
      <c r="D743" s="160">
        <v>1.8147449583727904</v>
      </c>
      <c r="E743" s="160">
        <v>1.3403828474431108</v>
      </c>
      <c r="F743" s="160">
        <v>0</v>
      </c>
      <c r="G743" s="160">
        <v>1.5793690467277817E-31</v>
      </c>
      <c r="H743" s="160">
        <v>1.488493618053385E-3</v>
      </c>
      <c r="I743" s="160">
        <v>3.0287076050421995E-5</v>
      </c>
      <c r="J743" s="160">
        <v>1.8162637390668943</v>
      </c>
      <c r="K743" t="s">
        <v>39</v>
      </c>
      <c r="L743" t="s">
        <v>70</v>
      </c>
      <c r="M743" t="s">
        <v>83</v>
      </c>
      <c r="O743" s="183" t="str">
        <f t="shared" si="37"/>
        <v>*</v>
      </c>
      <c r="P743" s="183" t="str">
        <f t="shared" si="37"/>
        <v>*</v>
      </c>
      <c r="Q743" s="183">
        <f t="shared" si="37"/>
        <v>0</v>
      </c>
      <c r="R743" s="183" t="str">
        <f t="shared" si="37"/>
        <v>*</v>
      </c>
      <c r="S743" s="183" t="str">
        <f t="shared" si="37"/>
        <v>*</v>
      </c>
      <c r="T743" s="183" t="str">
        <f t="shared" si="37"/>
        <v>*</v>
      </c>
      <c r="U743" s="183" t="str">
        <f t="shared" si="37"/>
        <v>*</v>
      </c>
    </row>
    <row r="744" spans="1:21">
      <c r="A744" s="183" t="str">
        <f t="shared" si="36"/>
        <v>東側ケース⑤大川村</v>
      </c>
      <c r="B744" t="s">
        <v>25</v>
      </c>
      <c r="C744">
        <v>411</v>
      </c>
      <c r="D744" s="160">
        <v>0.53431798768556082</v>
      </c>
      <c r="E744" s="160">
        <v>0.12617809395265656</v>
      </c>
      <c r="F744" s="160">
        <v>0</v>
      </c>
      <c r="G744" s="160">
        <v>3.9405115098523687E-4</v>
      </c>
      <c r="H744" s="160">
        <v>1.6599582043450327E-4</v>
      </c>
      <c r="I744" s="160">
        <v>7.1606325480590856E-7</v>
      </c>
      <c r="J744" s="160">
        <v>0.53487875072023539</v>
      </c>
      <c r="K744" t="s">
        <v>39</v>
      </c>
      <c r="L744" t="s">
        <v>70</v>
      </c>
      <c r="M744" t="s">
        <v>83</v>
      </c>
      <c r="O744" s="183" t="str">
        <f t="shared" si="37"/>
        <v>*</v>
      </c>
      <c r="P744" s="183" t="str">
        <f t="shared" si="37"/>
        <v>*</v>
      </c>
      <c r="Q744" s="183">
        <f t="shared" si="37"/>
        <v>0</v>
      </c>
      <c r="R744" s="183" t="str">
        <f t="shared" si="37"/>
        <v>*</v>
      </c>
      <c r="S744" s="183" t="str">
        <f t="shared" si="37"/>
        <v>*</v>
      </c>
      <c r="T744" s="183" t="str">
        <f t="shared" si="37"/>
        <v>*</v>
      </c>
      <c r="U744" s="183" t="str">
        <f t="shared" si="37"/>
        <v>*</v>
      </c>
    </row>
    <row r="745" spans="1:21">
      <c r="A745" s="183" t="str">
        <f t="shared" si="36"/>
        <v>東側ケース⑤いの町</v>
      </c>
      <c r="B745" t="s">
        <v>26</v>
      </c>
      <c r="C745">
        <v>25062</v>
      </c>
      <c r="D745" s="160">
        <v>203.76125549993091</v>
      </c>
      <c r="E745" s="160">
        <v>22.981229681112204</v>
      </c>
      <c r="F745" s="160">
        <v>0</v>
      </c>
      <c r="G745" s="160">
        <v>0.80508938342238956</v>
      </c>
      <c r="H745" s="160">
        <v>1.0577500152245498</v>
      </c>
      <c r="I745" s="160">
        <v>4.2538104259970654E-4</v>
      </c>
      <c r="J745" s="160">
        <v>205.62452027962044</v>
      </c>
      <c r="K745" t="s">
        <v>39</v>
      </c>
      <c r="L745" t="s">
        <v>70</v>
      </c>
      <c r="M745" t="s">
        <v>83</v>
      </c>
      <c r="O745" s="183">
        <f t="shared" si="37"/>
        <v>200</v>
      </c>
      <c r="P745" s="183">
        <f t="shared" si="37"/>
        <v>20</v>
      </c>
      <c r="Q745" s="183">
        <f t="shared" si="37"/>
        <v>0</v>
      </c>
      <c r="R745" s="183" t="str">
        <f t="shared" si="37"/>
        <v>*</v>
      </c>
      <c r="S745" s="183" t="str">
        <f t="shared" si="37"/>
        <v>*</v>
      </c>
      <c r="T745" s="183" t="str">
        <f t="shared" si="37"/>
        <v>*</v>
      </c>
      <c r="U745" s="183">
        <f t="shared" si="37"/>
        <v>210</v>
      </c>
    </row>
    <row r="746" spans="1:21">
      <c r="A746" s="183" t="str">
        <f t="shared" si="36"/>
        <v>東側ケース⑤仁淀川町</v>
      </c>
      <c r="B746" t="s">
        <v>27</v>
      </c>
      <c r="C746">
        <v>6500</v>
      </c>
      <c r="D746" s="160">
        <v>14.21721734324017</v>
      </c>
      <c r="E746" s="160">
        <v>2.437118071818615</v>
      </c>
      <c r="F746" s="160">
        <v>0</v>
      </c>
      <c r="G746" s="160">
        <v>3.8420527959786722E-3</v>
      </c>
      <c r="H746" s="160">
        <v>2.3731000431495538E-3</v>
      </c>
      <c r="I746" s="160">
        <v>6.0755027412411564E-5</v>
      </c>
      <c r="J746" s="160">
        <v>14.22349325110671</v>
      </c>
      <c r="K746" t="s">
        <v>39</v>
      </c>
      <c r="L746" t="s">
        <v>70</v>
      </c>
      <c r="M746" t="s">
        <v>83</v>
      </c>
      <c r="O746" s="183">
        <f t="shared" si="37"/>
        <v>10</v>
      </c>
      <c r="P746" s="183" t="str">
        <f t="shared" si="37"/>
        <v>*</v>
      </c>
      <c r="Q746" s="183">
        <f t="shared" si="37"/>
        <v>0</v>
      </c>
      <c r="R746" s="183" t="str">
        <f t="shared" si="37"/>
        <v>*</v>
      </c>
      <c r="S746" s="183" t="str">
        <f t="shared" si="37"/>
        <v>*</v>
      </c>
      <c r="T746" s="183" t="str">
        <f t="shared" si="37"/>
        <v>*</v>
      </c>
      <c r="U746" s="183">
        <f t="shared" si="37"/>
        <v>10</v>
      </c>
    </row>
    <row r="747" spans="1:21">
      <c r="A747" s="183" t="str">
        <f t="shared" si="36"/>
        <v>東側ケース⑤中土佐町</v>
      </c>
      <c r="B747" t="s">
        <v>28</v>
      </c>
      <c r="C747">
        <v>7584</v>
      </c>
      <c r="D747" s="160">
        <v>374.7362349127784</v>
      </c>
      <c r="E747" s="160">
        <v>24.627406991582223</v>
      </c>
      <c r="F747" s="160">
        <v>65.308842665085706</v>
      </c>
      <c r="G747" s="160">
        <v>0.95902155608210415</v>
      </c>
      <c r="H747" s="160">
        <v>3.300672001441717</v>
      </c>
      <c r="I747" s="160">
        <v>2.5186640320223685E-4</v>
      </c>
      <c r="J747" s="160">
        <v>444.30502300179114</v>
      </c>
      <c r="K747" t="s">
        <v>39</v>
      </c>
      <c r="L747" t="s">
        <v>70</v>
      </c>
      <c r="M747" t="s">
        <v>83</v>
      </c>
      <c r="O747" s="183">
        <f t="shared" si="37"/>
        <v>370</v>
      </c>
      <c r="P747" s="183">
        <f t="shared" si="37"/>
        <v>20</v>
      </c>
      <c r="Q747" s="183">
        <f t="shared" si="37"/>
        <v>70</v>
      </c>
      <c r="R747" s="183" t="str">
        <f t="shared" si="37"/>
        <v>*</v>
      </c>
      <c r="S747" s="183" t="str">
        <f t="shared" si="37"/>
        <v>*</v>
      </c>
      <c r="T747" s="183" t="str">
        <f t="shared" si="37"/>
        <v>*</v>
      </c>
      <c r="U747" s="183">
        <f t="shared" si="37"/>
        <v>440</v>
      </c>
    </row>
    <row r="748" spans="1:21">
      <c r="A748" s="183" t="str">
        <f t="shared" si="36"/>
        <v>東側ケース⑤佐川町</v>
      </c>
      <c r="B748" t="s">
        <v>29</v>
      </c>
      <c r="C748">
        <v>13951</v>
      </c>
      <c r="D748" s="160">
        <v>317.35051672315342</v>
      </c>
      <c r="E748" s="160">
        <v>23.873625406408483</v>
      </c>
      <c r="F748" s="160">
        <v>0</v>
      </c>
      <c r="G748" s="160">
        <v>0.35256083632344615</v>
      </c>
      <c r="H748" s="160">
        <v>0.75054780235531693</v>
      </c>
      <c r="I748" s="160">
        <v>6.9469822957269332E-4</v>
      </c>
      <c r="J748" s="160">
        <v>318.45432006006172</v>
      </c>
      <c r="K748" t="s">
        <v>39</v>
      </c>
      <c r="L748" t="s">
        <v>70</v>
      </c>
      <c r="M748" t="s">
        <v>83</v>
      </c>
      <c r="O748" s="183">
        <f t="shared" si="37"/>
        <v>320</v>
      </c>
      <c r="P748" s="183">
        <f t="shared" si="37"/>
        <v>20</v>
      </c>
      <c r="Q748" s="183">
        <f t="shared" si="37"/>
        <v>0</v>
      </c>
      <c r="R748" s="183" t="str">
        <f t="shared" si="37"/>
        <v>*</v>
      </c>
      <c r="S748" s="183" t="str">
        <f t="shared" si="37"/>
        <v>*</v>
      </c>
      <c r="T748" s="183" t="str">
        <f t="shared" si="37"/>
        <v>*</v>
      </c>
      <c r="U748" s="183">
        <f t="shared" si="37"/>
        <v>320</v>
      </c>
    </row>
    <row r="749" spans="1:21">
      <c r="A749" s="183" t="str">
        <f t="shared" si="36"/>
        <v>東側ケース⑤越知町</v>
      </c>
      <c r="B749" t="s">
        <v>30</v>
      </c>
      <c r="C749">
        <v>6374</v>
      </c>
      <c r="D749" s="160">
        <v>50.777868139040201</v>
      </c>
      <c r="E749" s="160">
        <v>4.7654246293427533</v>
      </c>
      <c r="F749" s="160">
        <v>0</v>
      </c>
      <c r="G749" s="160">
        <v>3.8555832948968097E-2</v>
      </c>
      <c r="H749" s="160">
        <v>5.1929099031227475E-3</v>
      </c>
      <c r="I749" s="160">
        <v>1.4097444502853264E-4</v>
      </c>
      <c r="J749" s="160">
        <v>50.821757856337321</v>
      </c>
      <c r="K749" t="s">
        <v>39</v>
      </c>
      <c r="L749" t="s">
        <v>70</v>
      </c>
      <c r="M749" t="s">
        <v>83</v>
      </c>
      <c r="O749" s="183">
        <f t="shared" si="37"/>
        <v>50</v>
      </c>
      <c r="P749" s="183" t="str">
        <f t="shared" si="37"/>
        <v>*</v>
      </c>
      <c r="Q749" s="183">
        <f t="shared" si="37"/>
        <v>0</v>
      </c>
      <c r="R749" s="183" t="str">
        <f t="shared" si="37"/>
        <v>*</v>
      </c>
      <c r="S749" s="183" t="str">
        <f t="shared" si="37"/>
        <v>*</v>
      </c>
      <c r="T749" s="183" t="str">
        <f t="shared" si="37"/>
        <v>*</v>
      </c>
      <c r="U749" s="183">
        <f t="shared" si="37"/>
        <v>50</v>
      </c>
    </row>
    <row r="750" spans="1:21">
      <c r="A750" s="183" t="str">
        <f t="shared" si="36"/>
        <v>東側ケース⑤檮原町</v>
      </c>
      <c r="B750" t="s">
        <v>31</v>
      </c>
      <c r="C750">
        <v>3984</v>
      </c>
      <c r="D750" s="160">
        <v>6.3403860371159819</v>
      </c>
      <c r="E750" s="160">
        <v>1.6776988251067397</v>
      </c>
      <c r="F750" s="160">
        <v>0</v>
      </c>
      <c r="G750" s="160">
        <v>1.1942775593154259E-3</v>
      </c>
      <c r="H750" s="160">
        <v>1.2857952267498747E-3</v>
      </c>
      <c r="I750" s="160">
        <v>3.6501006191522103E-5</v>
      </c>
      <c r="J750" s="160">
        <v>6.3429026109082383</v>
      </c>
      <c r="K750" t="s">
        <v>39</v>
      </c>
      <c r="L750" t="s">
        <v>70</v>
      </c>
      <c r="M750" t="s">
        <v>83</v>
      </c>
      <c r="O750" s="183">
        <f t="shared" si="37"/>
        <v>10</v>
      </c>
      <c r="P750" s="183" t="str">
        <f t="shared" si="37"/>
        <v>*</v>
      </c>
      <c r="Q750" s="183">
        <f t="shared" si="37"/>
        <v>0</v>
      </c>
      <c r="R750" s="183" t="str">
        <f t="shared" si="37"/>
        <v>*</v>
      </c>
      <c r="S750" s="183" t="str">
        <f t="shared" si="37"/>
        <v>*</v>
      </c>
      <c r="T750" s="183" t="str">
        <f t="shared" si="37"/>
        <v>*</v>
      </c>
      <c r="U750" s="183">
        <f t="shared" si="37"/>
        <v>10</v>
      </c>
    </row>
    <row r="751" spans="1:21">
      <c r="A751" s="183" t="str">
        <f t="shared" si="36"/>
        <v>東側ケース⑤日高村</v>
      </c>
      <c r="B751" t="s">
        <v>32</v>
      </c>
      <c r="C751">
        <v>5447</v>
      </c>
      <c r="D751" s="160">
        <v>42.906977989161227</v>
      </c>
      <c r="E751" s="160">
        <v>4.1692705785506297</v>
      </c>
      <c r="F751" s="160">
        <v>0</v>
      </c>
      <c r="G751" s="160">
        <v>0.10159973363724635</v>
      </c>
      <c r="H751" s="160">
        <v>5.703207239806417E-3</v>
      </c>
      <c r="I751" s="160">
        <v>9.8397405161778747E-5</v>
      </c>
      <c r="J751" s="160">
        <v>43.014379327443436</v>
      </c>
      <c r="K751" t="s">
        <v>39</v>
      </c>
      <c r="L751" t="s">
        <v>70</v>
      </c>
      <c r="M751" t="s">
        <v>83</v>
      </c>
      <c r="O751" s="183">
        <f t="shared" si="37"/>
        <v>40</v>
      </c>
      <c r="P751" s="183" t="str">
        <f t="shared" si="37"/>
        <v>*</v>
      </c>
      <c r="Q751" s="183">
        <f t="shared" si="37"/>
        <v>0</v>
      </c>
      <c r="R751" s="183" t="str">
        <f t="shared" si="37"/>
        <v>*</v>
      </c>
      <c r="S751" s="183" t="str">
        <f t="shared" si="37"/>
        <v>*</v>
      </c>
      <c r="T751" s="183" t="str">
        <f t="shared" si="37"/>
        <v>*</v>
      </c>
      <c r="U751" s="183">
        <f t="shared" si="37"/>
        <v>40</v>
      </c>
    </row>
    <row r="752" spans="1:21">
      <c r="A752" s="183" t="str">
        <f t="shared" si="36"/>
        <v>東側ケース⑤津野町</v>
      </c>
      <c r="B752" t="s">
        <v>33</v>
      </c>
      <c r="C752">
        <v>6407</v>
      </c>
      <c r="D752" s="160">
        <v>108.10783256358371</v>
      </c>
      <c r="E752" s="160">
        <v>6.0085218449233295</v>
      </c>
      <c r="F752" s="160">
        <v>0</v>
      </c>
      <c r="G752" s="160">
        <v>0.30231547031955014</v>
      </c>
      <c r="H752" s="160">
        <v>0.12627547490452529</v>
      </c>
      <c r="I752" s="160">
        <v>1.3456440941006476E-4</v>
      </c>
      <c r="J752" s="160">
        <v>108.53655807321721</v>
      </c>
      <c r="K752" t="s">
        <v>39</v>
      </c>
      <c r="L752" t="s">
        <v>70</v>
      </c>
      <c r="M752" t="s">
        <v>83</v>
      </c>
      <c r="O752" s="183">
        <f t="shared" si="37"/>
        <v>110</v>
      </c>
      <c r="P752" s="183">
        <f t="shared" si="37"/>
        <v>10</v>
      </c>
      <c r="Q752" s="183">
        <f t="shared" si="37"/>
        <v>0</v>
      </c>
      <c r="R752" s="183" t="str">
        <f t="shared" si="37"/>
        <v>*</v>
      </c>
      <c r="S752" s="183" t="str">
        <f t="shared" si="37"/>
        <v>*</v>
      </c>
      <c r="T752" s="183" t="str">
        <f t="shared" si="37"/>
        <v>*</v>
      </c>
      <c r="U752" s="183">
        <f t="shared" si="37"/>
        <v>110</v>
      </c>
    </row>
    <row r="753" spans="1:21">
      <c r="A753" s="183" t="str">
        <f t="shared" si="36"/>
        <v>東側ケース⑤四万十町</v>
      </c>
      <c r="B753" t="s">
        <v>34</v>
      </c>
      <c r="C753">
        <v>18733</v>
      </c>
      <c r="D753" s="160">
        <v>957.49015795404284</v>
      </c>
      <c r="E753" s="160">
        <v>64.40421295493698</v>
      </c>
      <c r="F753" s="160">
        <v>11.087652721108283</v>
      </c>
      <c r="G753" s="160">
        <v>2.6827781586013453</v>
      </c>
      <c r="H753" s="160">
        <v>1.5270921260808239</v>
      </c>
      <c r="I753" s="160">
        <v>4.8750419016817178E-4</v>
      </c>
      <c r="J753" s="160">
        <v>972.78816846402333</v>
      </c>
      <c r="K753" t="s">
        <v>39</v>
      </c>
      <c r="L753" t="s">
        <v>70</v>
      </c>
      <c r="M753" t="s">
        <v>83</v>
      </c>
      <c r="O753" s="183">
        <f t="shared" si="37"/>
        <v>960</v>
      </c>
      <c r="P753" s="183">
        <f t="shared" si="37"/>
        <v>60</v>
      </c>
      <c r="Q753" s="183">
        <f t="shared" si="37"/>
        <v>10</v>
      </c>
      <c r="R753" s="183" t="str">
        <f t="shared" si="37"/>
        <v>*</v>
      </c>
      <c r="S753" s="183" t="str">
        <f t="shared" si="37"/>
        <v>*</v>
      </c>
      <c r="T753" s="183" t="str">
        <f t="shared" si="37"/>
        <v>*</v>
      </c>
      <c r="U753" s="183">
        <f t="shared" si="37"/>
        <v>970</v>
      </c>
    </row>
    <row r="754" spans="1:21">
      <c r="A754" s="183" t="str">
        <f t="shared" si="36"/>
        <v>東側ケース⑤大月町</v>
      </c>
      <c r="B754" t="s">
        <v>35</v>
      </c>
      <c r="C754">
        <v>5783</v>
      </c>
      <c r="D754" s="160">
        <v>34.334489206064937</v>
      </c>
      <c r="E754" s="160">
        <v>4.5650335341362354</v>
      </c>
      <c r="F754" s="160">
        <v>14.355544368313367</v>
      </c>
      <c r="G754" s="160">
        <v>9.0912972126743444E-2</v>
      </c>
      <c r="H754" s="160">
        <v>0.5926808742950227</v>
      </c>
      <c r="I754" s="160">
        <v>4.4172030893304919E-5</v>
      </c>
      <c r="J754" s="160">
        <v>49.373671592830959</v>
      </c>
      <c r="K754" t="s">
        <v>39</v>
      </c>
      <c r="L754" t="s">
        <v>70</v>
      </c>
      <c r="M754" t="s">
        <v>83</v>
      </c>
      <c r="O754" s="183">
        <f t="shared" si="37"/>
        <v>30</v>
      </c>
      <c r="P754" s="183" t="str">
        <f t="shared" si="37"/>
        <v>*</v>
      </c>
      <c r="Q754" s="183">
        <f t="shared" si="37"/>
        <v>10</v>
      </c>
      <c r="R754" s="183" t="str">
        <f t="shared" si="37"/>
        <v>*</v>
      </c>
      <c r="S754" s="183" t="str">
        <f t="shared" si="37"/>
        <v>*</v>
      </c>
      <c r="T754" s="183" t="str">
        <f t="shared" si="37"/>
        <v>*</v>
      </c>
      <c r="U754" s="183">
        <f t="shared" si="37"/>
        <v>50</v>
      </c>
    </row>
    <row r="755" spans="1:21">
      <c r="A755" s="183" t="str">
        <f t="shared" si="36"/>
        <v>東側ケース⑤三原村</v>
      </c>
      <c r="B755" t="s">
        <v>36</v>
      </c>
      <c r="C755">
        <v>1681</v>
      </c>
      <c r="D755" s="160">
        <v>47.224709492492153</v>
      </c>
      <c r="E755" s="160">
        <v>2.697471944939533</v>
      </c>
      <c r="F755" s="160">
        <v>0</v>
      </c>
      <c r="G755" s="160">
        <v>7.7948616888362854E-2</v>
      </c>
      <c r="H755" s="160">
        <v>7.6099264165337244E-2</v>
      </c>
      <c r="I755" s="160">
        <v>3.4689485412381581E-5</v>
      </c>
      <c r="J755" s="160">
        <v>47.378792063031263</v>
      </c>
      <c r="K755" t="s">
        <v>39</v>
      </c>
      <c r="L755" t="s">
        <v>70</v>
      </c>
      <c r="M755" t="s">
        <v>83</v>
      </c>
      <c r="O755" s="183">
        <f t="shared" si="37"/>
        <v>50</v>
      </c>
      <c r="P755" s="183" t="str">
        <f t="shared" si="37"/>
        <v>*</v>
      </c>
      <c r="Q755" s="183">
        <f t="shared" si="37"/>
        <v>0</v>
      </c>
      <c r="R755" s="183" t="str">
        <f t="shared" si="37"/>
        <v>*</v>
      </c>
      <c r="S755" s="183" t="str">
        <f t="shared" si="37"/>
        <v>*</v>
      </c>
      <c r="T755" s="183" t="str">
        <f t="shared" si="37"/>
        <v>*</v>
      </c>
      <c r="U755" s="183">
        <f t="shared" si="37"/>
        <v>50</v>
      </c>
    </row>
    <row r="756" spans="1:21">
      <c r="A756" s="183" t="str">
        <f t="shared" si="36"/>
        <v>東側ケース⑤黒潮町</v>
      </c>
      <c r="B756" t="s">
        <v>37</v>
      </c>
      <c r="C756">
        <v>12366</v>
      </c>
      <c r="D756" s="160">
        <v>915.92463010583185</v>
      </c>
      <c r="E756" s="160">
        <v>90.411501120869772</v>
      </c>
      <c r="F756" s="160">
        <v>124.49750573057926</v>
      </c>
      <c r="G756" s="160">
        <v>5.1533249231885927</v>
      </c>
      <c r="H756" s="160">
        <v>2.8436012337509631</v>
      </c>
      <c r="I756" s="160">
        <v>9.9744865714792674E-4</v>
      </c>
      <c r="J756" s="160">
        <v>1048.4200594420079</v>
      </c>
      <c r="K756" t="s">
        <v>39</v>
      </c>
      <c r="L756" t="s">
        <v>70</v>
      </c>
      <c r="M756" t="s">
        <v>83</v>
      </c>
      <c r="O756" s="183">
        <f t="shared" si="37"/>
        <v>920</v>
      </c>
      <c r="P756" s="183">
        <f t="shared" si="37"/>
        <v>90</v>
      </c>
      <c r="Q756" s="183">
        <f t="shared" si="37"/>
        <v>120</v>
      </c>
      <c r="R756" s="183">
        <f t="shared" si="37"/>
        <v>10</v>
      </c>
      <c r="S756" s="183" t="str">
        <f t="shared" si="37"/>
        <v>*</v>
      </c>
      <c r="T756" s="183" t="str">
        <f t="shared" si="37"/>
        <v>*</v>
      </c>
      <c r="U756" s="183">
        <f t="shared" si="37"/>
        <v>1000</v>
      </c>
    </row>
    <row r="757" spans="1:21">
      <c r="A757" s="183" t="str">
        <f t="shared" si="36"/>
        <v>東側ケース⑤合計</v>
      </c>
      <c r="B757" t="s">
        <v>84</v>
      </c>
      <c r="C757">
        <v>764456</v>
      </c>
      <c r="D757" s="160">
        <v>22045.47435809315</v>
      </c>
      <c r="E757" s="160">
        <v>2922.3872610608414</v>
      </c>
      <c r="F757" s="160">
        <v>2203.2448365658115</v>
      </c>
      <c r="G757" s="160">
        <v>82.938974284206878</v>
      </c>
      <c r="H757" s="160">
        <v>156.74071608446022</v>
      </c>
      <c r="I757" s="160">
        <v>5.5149202595243536E-2</v>
      </c>
      <c r="J757" s="160">
        <v>24488.454034230213</v>
      </c>
      <c r="K757" t="s">
        <v>39</v>
      </c>
      <c r="L757" t="s">
        <v>70</v>
      </c>
      <c r="M757" t="s">
        <v>83</v>
      </c>
      <c r="O757" s="183">
        <f t="shared" si="37"/>
        <v>22000</v>
      </c>
      <c r="P757" s="183">
        <f t="shared" si="37"/>
        <v>2900</v>
      </c>
      <c r="Q757" s="183">
        <f t="shared" si="37"/>
        <v>2200</v>
      </c>
      <c r="R757" s="183">
        <f t="shared" si="37"/>
        <v>80</v>
      </c>
      <c r="S757" s="183">
        <f t="shared" si="37"/>
        <v>160</v>
      </c>
      <c r="T757" s="183" t="str">
        <f t="shared" si="37"/>
        <v>*</v>
      </c>
      <c r="U757" s="183">
        <f t="shared" si="37"/>
        <v>24000</v>
      </c>
    </row>
    <row r="758" spans="1:21">
      <c r="A758" s="183" t="str">
        <f t="shared" si="36"/>
        <v>東側ケース⑤0</v>
      </c>
      <c r="B758">
        <v>0</v>
      </c>
      <c r="C758">
        <v>0</v>
      </c>
      <c r="D758" s="160">
        <v>0</v>
      </c>
      <c r="E758" s="160">
        <v>0</v>
      </c>
      <c r="F758" s="160">
        <v>0</v>
      </c>
      <c r="G758" s="160">
        <v>0</v>
      </c>
      <c r="H758" s="160">
        <v>0</v>
      </c>
      <c r="I758" s="160">
        <v>0</v>
      </c>
      <c r="J758" s="160">
        <v>0</v>
      </c>
      <c r="K758" t="s">
        <v>39</v>
      </c>
      <c r="L758" t="s">
        <v>70</v>
      </c>
      <c r="M758">
        <v>0</v>
      </c>
      <c r="O758" s="183">
        <f t="shared" si="37"/>
        <v>0</v>
      </c>
      <c r="P758" s="183">
        <f t="shared" si="37"/>
        <v>0</v>
      </c>
      <c r="Q758" s="183">
        <f t="shared" si="37"/>
        <v>0</v>
      </c>
      <c r="R758" s="183">
        <f t="shared" si="37"/>
        <v>0</v>
      </c>
      <c r="S758" s="183">
        <f t="shared" si="37"/>
        <v>0</v>
      </c>
      <c r="T758" s="183">
        <f t="shared" si="37"/>
        <v>0</v>
      </c>
      <c r="U758" s="183">
        <f t="shared" si="37"/>
        <v>0</v>
      </c>
    </row>
    <row r="759" spans="1:21">
      <c r="A759" s="183" t="str">
        <f t="shared" si="36"/>
        <v>東側ケース⑤負傷者数</v>
      </c>
      <c r="B759" t="s">
        <v>114</v>
      </c>
      <c r="C759">
        <v>0</v>
      </c>
      <c r="D759" s="160">
        <v>0</v>
      </c>
      <c r="E759" s="160">
        <v>0</v>
      </c>
      <c r="F759" s="160">
        <v>0</v>
      </c>
      <c r="G759" s="160">
        <v>0</v>
      </c>
      <c r="H759" s="160">
        <v>0</v>
      </c>
      <c r="I759" s="160">
        <v>0</v>
      </c>
      <c r="J759" s="160">
        <v>0</v>
      </c>
      <c r="K759" t="s">
        <v>39</v>
      </c>
      <c r="L759" t="s">
        <v>70</v>
      </c>
      <c r="M759">
        <v>0</v>
      </c>
      <c r="O759" s="183">
        <f t="shared" si="37"/>
        <v>0</v>
      </c>
      <c r="P759" s="183">
        <f t="shared" si="37"/>
        <v>0</v>
      </c>
      <c r="Q759" s="183">
        <f t="shared" si="37"/>
        <v>0</v>
      </c>
      <c r="R759" s="183">
        <f t="shared" si="37"/>
        <v>0</v>
      </c>
      <c r="S759" s="183">
        <f t="shared" si="37"/>
        <v>0</v>
      </c>
      <c r="T759" s="183">
        <f t="shared" si="37"/>
        <v>0</v>
      </c>
      <c r="U759" s="183">
        <f t="shared" si="37"/>
        <v>0</v>
      </c>
    </row>
    <row r="760" spans="1:21">
      <c r="A760" s="183" t="str">
        <f t="shared" si="36"/>
        <v>東側ケース⑤地震動：東側ケース、津波ケース⑤、夏12時、早期避難率20%</v>
      </c>
      <c r="B760" t="s">
        <v>107</v>
      </c>
      <c r="C760">
        <v>0</v>
      </c>
      <c r="D760" s="160">
        <v>0</v>
      </c>
      <c r="E760" s="160">
        <v>0</v>
      </c>
      <c r="F760" s="160">
        <v>0</v>
      </c>
      <c r="G760" s="160">
        <v>0</v>
      </c>
      <c r="H760" s="160">
        <v>0</v>
      </c>
      <c r="I760" s="160">
        <v>0</v>
      </c>
      <c r="J760" s="160">
        <v>0</v>
      </c>
      <c r="K760" t="s">
        <v>39</v>
      </c>
      <c r="L760" t="s">
        <v>70</v>
      </c>
      <c r="M760">
        <v>0</v>
      </c>
      <c r="O760" s="183">
        <f t="shared" si="37"/>
        <v>0</v>
      </c>
      <c r="P760" s="183">
        <f t="shared" si="37"/>
        <v>0</v>
      </c>
      <c r="Q760" s="183">
        <f t="shared" si="37"/>
        <v>0</v>
      </c>
      <c r="R760" s="183">
        <f t="shared" si="37"/>
        <v>0</v>
      </c>
      <c r="S760" s="183">
        <f t="shared" si="37"/>
        <v>0</v>
      </c>
      <c r="T760" s="183">
        <f t="shared" si="37"/>
        <v>0</v>
      </c>
      <c r="U760" s="183">
        <f t="shared" si="37"/>
        <v>0</v>
      </c>
    </row>
    <row r="761" spans="1:21">
      <c r="A761" s="183" t="str">
        <f t="shared" si="36"/>
        <v>東側ケース⑤市町村名</v>
      </c>
      <c r="B761" t="s">
        <v>86</v>
      </c>
      <c r="C761" t="s">
        <v>87</v>
      </c>
      <c r="D761" s="160" t="s">
        <v>88</v>
      </c>
      <c r="E761" s="160">
        <v>0</v>
      </c>
      <c r="F761" s="160" t="s">
        <v>89</v>
      </c>
      <c r="G761" s="160" t="s">
        <v>90</v>
      </c>
      <c r="H761" s="160" t="s">
        <v>91</v>
      </c>
      <c r="I761" s="160" t="s">
        <v>92</v>
      </c>
      <c r="J761" s="160" t="s">
        <v>84</v>
      </c>
      <c r="K761" t="s">
        <v>39</v>
      </c>
      <c r="L761" t="s">
        <v>70</v>
      </c>
      <c r="M761">
        <v>0</v>
      </c>
      <c r="O761" s="183" t="e">
        <f t="shared" si="37"/>
        <v>#VALUE!</v>
      </c>
      <c r="P761" s="183">
        <f t="shared" si="37"/>
        <v>0</v>
      </c>
      <c r="Q761" s="183" t="e">
        <f t="shared" si="37"/>
        <v>#VALUE!</v>
      </c>
      <c r="R761" s="183" t="e">
        <f t="shared" si="37"/>
        <v>#VALUE!</v>
      </c>
      <c r="S761" s="183" t="e">
        <f t="shared" si="37"/>
        <v>#VALUE!</v>
      </c>
      <c r="T761" s="183" t="e">
        <f t="shared" si="37"/>
        <v>#VALUE!</v>
      </c>
      <c r="U761" s="183" t="e">
        <f t="shared" si="37"/>
        <v>#VALUE!</v>
      </c>
    </row>
    <row r="762" spans="1:21">
      <c r="A762" s="183" t="str">
        <f t="shared" si="36"/>
        <v>東側ケース⑤0</v>
      </c>
      <c r="B762">
        <v>0</v>
      </c>
      <c r="C762">
        <v>0</v>
      </c>
      <c r="D762" s="160">
        <v>0</v>
      </c>
      <c r="E762" s="160" t="s">
        <v>93</v>
      </c>
      <c r="F762" s="160">
        <v>0</v>
      </c>
      <c r="G762" s="160">
        <v>0</v>
      </c>
      <c r="H762" s="160">
        <v>0</v>
      </c>
      <c r="I762" s="160">
        <v>0</v>
      </c>
      <c r="J762" s="160">
        <v>0</v>
      </c>
      <c r="K762" t="s">
        <v>39</v>
      </c>
      <c r="L762" t="s">
        <v>70</v>
      </c>
      <c r="M762">
        <v>0</v>
      </c>
      <c r="O762" s="183">
        <f t="shared" si="37"/>
        <v>0</v>
      </c>
      <c r="P762" s="183" t="e">
        <f t="shared" si="37"/>
        <v>#VALUE!</v>
      </c>
      <c r="Q762" s="183">
        <f t="shared" si="37"/>
        <v>0</v>
      </c>
      <c r="R762" s="183">
        <f t="shared" si="37"/>
        <v>0</v>
      </c>
      <c r="S762" s="183">
        <f t="shared" si="37"/>
        <v>0</v>
      </c>
      <c r="T762" s="183">
        <f t="shared" si="37"/>
        <v>0</v>
      </c>
      <c r="U762" s="183">
        <f t="shared" si="37"/>
        <v>0</v>
      </c>
    </row>
    <row r="763" spans="1:21">
      <c r="A763" s="183" t="str">
        <f t="shared" si="36"/>
        <v>東側ケース⑤0</v>
      </c>
      <c r="B763">
        <v>0</v>
      </c>
      <c r="C763">
        <v>0</v>
      </c>
      <c r="D763" s="160">
        <v>0</v>
      </c>
      <c r="E763" s="160">
        <v>0</v>
      </c>
      <c r="F763" s="160">
        <v>0</v>
      </c>
      <c r="G763" s="160">
        <v>0</v>
      </c>
      <c r="H763" s="160">
        <v>0</v>
      </c>
      <c r="I763" s="160">
        <v>0</v>
      </c>
      <c r="J763" s="160">
        <v>0</v>
      </c>
      <c r="K763" t="s">
        <v>39</v>
      </c>
      <c r="L763" t="s">
        <v>70</v>
      </c>
      <c r="M763">
        <v>0</v>
      </c>
      <c r="O763" s="183">
        <f t="shared" si="37"/>
        <v>0</v>
      </c>
      <c r="P763" s="183">
        <f t="shared" si="37"/>
        <v>0</v>
      </c>
      <c r="Q763" s="183">
        <f t="shared" si="37"/>
        <v>0</v>
      </c>
      <c r="R763" s="183">
        <f t="shared" si="37"/>
        <v>0</v>
      </c>
      <c r="S763" s="183">
        <f t="shared" si="37"/>
        <v>0</v>
      </c>
      <c r="T763" s="183">
        <f t="shared" si="37"/>
        <v>0</v>
      </c>
      <c r="U763" s="183">
        <f t="shared" si="37"/>
        <v>0</v>
      </c>
    </row>
    <row r="764" spans="1:21">
      <c r="A764" s="183" t="str">
        <f t="shared" si="36"/>
        <v>東側ケース⑤0</v>
      </c>
      <c r="B764">
        <v>0</v>
      </c>
      <c r="C764">
        <v>0</v>
      </c>
      <c r="D764" s="160">
        <v>0</v>
      </c>
      <c r="E764" s="160">
        <v>0</v>
      </c>
      <c r="F764" s="160">
        <v>0</v>
      </c>
      <c r="G764" s="160">
        <v>0</v>
      </c>
      <c r="H764" s="160">
        <v>0</v>
      </c>
      <c r="I764" s="160">
        <v>0</v>
      </c>
      <c r="J764" s="160">
        <v>0</v>
      </c>
      <c r="K764" t="s">
        <v>39</v>
      </c>
      <c r="L764" t="s">
        <v>70</v>
      </c>
      <c r="M764">
        <v>0</v>
      </c>
      <c r="O764" s="183">
        <f t="shared" si="37"/>
        <v>0</v>
      </c>
      <c r="P764" s="183">
        <f t="shared" si="37"/>
        <v>0</v>
      </c>
      <c r="Q764" s="183">
        <f t="shared" si="37"/>
        <v>0</v>
      </c>
      <c r="R764" s="183">
        <f t="shared" si="37"/>
        <v>0</v>
      </c>
      <c r="S764" s="183">
        <f t="shared" si="37"/>
        <v>0</v>
      </c>
      <c r="T764" s="183">
        <f t="shared" si="37"/>
        <v>0</v>
      </c>
      <c r="U764" s="183">
        <f t="shared" si="37"/>
        <v>0</v>
      </c>
    </row>
    <row r="765" spans="1:21">
      <c r="A765" s="183" t="str">
        <f t="shared" si="36"/>
        <v>東側ケース⑤高知市</v>
      </c>
      <c r="B765" t="s">
        <v>4</v>
      </c>
      <c r="C765">
        <v>353217</v>
      </c>
      <c r="D765" s="160">
        <v>6056.2016942406262</v>
      </c>
      <c r="E765" s="160">
        <v>708.74621389710592</v>
      </c>
      <c r="F765" s="160">
        <v>437.82302368824253</v>
      </c>
      <c r="G765" s="160">
        <v>11.866567453980208</v>
      </c>
      <c r="H765" s="160">
        <v>67.089684229212963</v>
      </c>
      <c r="I765" s="160">
        <v>20.653550306805638</v>
      </c>
      <c r="J765" s="160">
        <v>6593.6345199188672</v>
      </c>
      <c r="K765" t="s">
        <v>39</v>
      </c>
      <c r="L765" t="s">
        <v>70</v>
      </c>
      <c r="M765" t="s">
        <v>94</v>
      </c>
      <c r="O765" s="183">
        <f t="shared" si="37"/>
        <v>6100</v>
      </c>
      <c r="P765" s="183">
        <f t="shared" si="37"/>
        <v>710</v>
      </c>
      <c r="Q765" s="183">
        <f t="shared" si="37"/>
        <v>440</v>
      </c>
      <c r="R765" s="183">
        <f t="shared" si="37"/>
        <v>10</v>
      </c>
      <c r="S765" s="183">
        <f t="shared" si="37"/>
        <v>70</v>
      </c>
      <c r="T765" s="183">
        <f t="shared" si="37"/>
        <v>20</v>
      </c>
      <c r="U765" s="183">
        <f t="shared" si="37"/>
        <v>6600</v>
      </c>
    </row>
    <row r="766" spans="1:21">
      <c r="A766" s="183" t="str">
        <f t="shared" si="36"/>
        <v>東側ケース⑤室戸市</v>
      </c>
      <c r="B766" t="s">
        <v>5</v>
      </c>
      <c r="C766">
        <v>14904</v>
      </c>
      <c r="D766" s="160">
        <v>1845.4847425312248</v>
      </c>
      <c r="E766" s="160">
        <v>182.82537130120556</v>
      </c>
      <c r="F766" s="160">
        <v>166.61138206098727</v>
      </c>
      <c r="G766" s="160">
        <v>13.460584287135251</v>
      </c>
      <c r="H766" s="160">
        <v>21.156151516893672</v>
      </c>
      <c r="I766" s="160">
        <v>0.83907081737735845</v>
      </c>
      <c r="J766" s="160">
        <v>2047.5519312136187</v>
      </c>
      <c r="K766" t="s">
        <v>39</v>
      </c>
      <c r="L766" t="s">
        <v>70</v>
      </c>
      <c r="M766" t="s">
        <v>94</v>
      </c>
      <c r="O766" s="183">
        <f t="shared" si="37"/>
        <v>1800</v>
      </c>
      <c r="P766" s="183">
        <f t="shared" si="37"/>
        <v>180</v>
      </c>
      <c r="Q766" s="183">
        <f t="shared" si="37"/>
        <v>170</v>
      </c>
      <c r="R766" s="183">
        <f t="shared" si="37"/>
        <v>10</v>
      </c>
      <c r="S766" s="183">
        <f t="shared" si="37"/>
        <v>20</v>
      </c>
      <c r="T766" s="183" t="str">
        <f t="shared" si="37"/>
        <v>*</v>
      </c>
      <c r="U766" s="183">
        <f t="shared" si="37"/>
        <v>2000</v>
      </c>
    </row>
    <row r="767" spans="1:21">
      <c r="A767" s="183" t="str">
        <f t="shared" si="36"/>
        <v>東側ケース⑤安芸市</v>
      </c>
      <c r="B767" t="s">
        <v>6</v>
      </c>
      <c r="C767">
        <v>19587</v>
      </c>
      <c r="D767" s="160">
        <v>1433.7769003525787</v>
      </c>
      <c r="E767" s="160">
        <v>197.9138989725644</v>
      </c>
      <c r="F767" s="160">
        <v>85.175115795257781</v>
      </c>
      <c r="G767" s="160">
        <v>4.9089730370365441</v>
      </c>
      <c r="H767" s="160">
        <v>30.801134776264242</v>
      </c>
      <c r="I767" s="160">
        <v>0.85268957484109065</v>
      </c>
      <c r="J767" s="160">
        <v>1555.5148135359784</v>
      </c>
      <c r="K767" t="s">
        <v>39</v>
      </c>
      <c r="L767" t="s">
        <v>70</v>
      </c>
      <c r="M767" t="s">
        <v>94</v>
      </c>
      <c r="O767" s="183">
        <f t="shared" si="37"/>
        <v>1400</v>
      </c>
      <c r="P767" s="183">
        <f t="shared" si="37"/>
        <v>200</v>
      </c>
      <c r="Q767" s="183">
        <f t="shared" si="37"/>
        <v>90</v>
      </c>
      <c r="R767" s="183" t="str">
        <f t="shared" si="37"/>
        <v>*</v>
      </c>
      <c r="S767" s="183">
        <f t="shared" si="37"/>
        <v>30</v>
      </c>
      <c r="T767" s="183" t="str">
        <f t="shared" si="37"/>
        <v>*</v>
      </c>
      <c r="U767" s="183">
        <f t="shared" si="37"/>
        <v>1600</v>
      </c>
    </row>
    <row r="768" spans="1:21">
      <c r="A768" s="183" t="str">
        <f t="shared" si="36"/>
        <v>東側ケース⑤南国市</v>
      </c>
      <c r="B768" t="s">
        <v>7</v>
      </c>
      <c r="C768">
        <v>52216</v>
      </c>
      <c r="D768" s="160">
        <v>1433.2731073001021</v>
      </c>
      <c r="E768" s="160">
        <v>96.48580039351026</v>
      </c>
      <c r="F768" s="160">
        <v>135.94865357437087</v>
      </c>
      <c r="G768" s="160">
        <v>0.57798424349212307</v>
      </c>
      <c r="H768" s="160">
        <v>6.929510331458328</v>
      </c>
      <c r="I768" s="160">
        <v>1.7283346560411548</v>
      </c>
      <c r="J768" s="160">
        <v>1578.4575901054645</v>
      </c>
      <c r="K768" t="s">
        <v>39</v>
      </c>
      <c r="L768" t="s">
        <v>70</v>
      </c>
      <c r="M768" t="s">
        <v>94</v>
      </c>
      <c r="O768" s="183">
        <f t="shared" si="37"/>
        <v>1400</v>
      </c>
      <c r="P768" s="183">
        <f t="shared" si="37"/>
        <v>100</v>
      </c>
      <c r="Q768" s="183">
        <f t="shared" si="37"/>
        <v>140</v>
      </c>
      <c r="R768" s="183" t="str">
        <f t="shared" si="37"/>
        <v>*</v>
      </c>
      <c r="S768" s="183">
        <f t="shared" si="37"/>
        <v>10</v>
      </c>
      <c r="T768" s="183" t="str">
        <f t="shared" si="37"/>
        <v>*</v>
      </c>
      <c r="U768" s="183">
        <f t="shared" si="37"/>
        <v>1600</v>
      </c>
    </row>
    <row r="769" spans="1:21">
      <c r="A769" s="183" t="str">
        <f t="shared" si="36"/>
        <v>東側ケース⑤土佐市</v>
      </c>
      <c r="B769" t="s">
        <v>8</v>
      </c>
      <c r="C769">
        <v>26818</v>
      </c>
      <c r="D769" s="160">
        <v>604.51572715953944</v>
      </c>
      <c r="E769" s="160">
        <v>58.466468310781302</v>
      </c>
      <c r="F769" s="160">
        <v>101.69897288719278</v>
      </c>
      <c r="G769" s="160">
        <v>2.4172815480946235</v>
      </c>
      <c r="H769" s="160">
        <v>1.7534895499822458</v>
      </c>
      <c r="I769" s="160">
        <v>0.71453176499238846</v>
      </c>
      <c r="J769" s="160">
        <v>711.10000290980145</v>
      </c>
      <c r="K769" t="s">
        <v>39</v>
      </c>
      <c r="L769" t="s">
        <v>70</v>
      </c>
      <c r="M769" t="s">
        <v>94</v>
      </c>
      <c r="O769" s="183">
        <f t="shared" si="37"/>
        <v>600</v>
      </c>
      <c r="P769" s="183">
        <f t="shared" si="37"/>
        <v>60</v>
      </c>
      <c r="Q769" s="183">
        <f t="shared" si="37"/>
        <v>100</v>
      </c>
      <c r="R769" s="183" t="str">
        <f t="shared" si="37"/>
        <v>*</v>
      </c>
      <c r="S769" s="183" t="str">
        <f t="shared" si="37"/>
        <v>*</v>
      </c>
      <c r="T769" s="183" t="str">
        <f t="shared" si="37"/>
        <v>*</v>
      </c>
      <c r="U769" s="183">
        <f t="shared" si="37"/>
        <v>710</v>
      </c>
    </row>
    <row r="770" spans="1:21">
      <c r="A770" s="183" t="str">
        <f t="shared" si="36"/>
        <v>東側ケース⑤須崎市</v>
      </c>
      <c r="B770" t="s">
        <v>9</v>
      </c>
      <c r="C770">
        <v>25623</v>
      </c>
      <c r="D770" s="160">
        <v>723.32555864074925</v>
      </c>
      <c r="E770" s="160">
        <v>34.601598017362704</v>
      </c>
      <c r="F770" s="160">
        <v>123.14385058710394</v>
      </c>
      <c r="G770" s="160">
        <v>1.5068791892410516</v>
      </c>
      <c r="H770" s="160">
        <v>4.2316887199177096</v>
      </c>
      <c r="I770" s="160">
        <v>0.41423013095411121</v>
      </c>
      <c r="J770" s="160">
        <v>852.62220726796613</v>
      </c>
      <c r="K770" t="s">
        <v>39</v>
      </c>
      <c r="L770" t="s">
        <v>70</v>
      </c>
      <c r="M770" t="s">
        <v>94</v>
      </c>
      <c r="O770" s="183">
        <f t="shared" si="37"/>
        <v>720</v>
      </c>
      <c r="P770" s="183">
        <f t="shared" si="37"/>
        <v>30</v>
      </c>
      <c r="Q770" s="183">
        <f t="shared" si="37"/>
        <v>120</v>
      </c>
      <c r="R770" s="183" t="str">
        <f t="shared" si="37"/>
        <v>*</v>
      </c>
      <c r="S770" s="183" t="str">
        <f t="shared" si="37"/>
        <v>*</v>
      </c>
      <c r="T770" s="183" t="str">
        <f t="shared" si="37"/>
        <v>*</v>
      </c>
      <c r="U770" s="183">
        <f t="shared" si="37"/>
        <v>850</v>
      </c>
    </row>
    <row r="771" spans="1:21">
      <c r="A771" s="183" t="str">
        <f t="shared" si="36"/>
        <v>東側ケース⑤宿毛市</v>
      </c>
      <c r="B771" t="s">
        <v>10</v>
      </c>
      <c r="C771">
        <v>23137</v>
      </c>
      <c r="D771" s="160">
        <v>118.80991272615572</v>
      </c>
      <c r="E771" s="160">
        <v>16.54373229665719</v>
      </c>
      <c r="F771" s="160">
        <v>57.586497313086532</v>
      </c>
      <c r="G771" s="160">
        <v>0.15660527896788709</v>
      </c>
      <c r="H771" s="160">
        <v>2.0935996320930812</v>
      </c>
      <c r="I771" s="160">
        <v>0.16508331597464465</v>
      </c>
      <c r="J771" s="160">
        <v>178.81169826627786</v>
      </c>
      <c r="K771" t="s">
        <v>39</v>
      </c>
      <c r="L771" t="s">
        <v>70</v>
      </c>
      <c r="M771" t="s">
        <v>94</v>
      </c>
      <c r="O771" s="183">
        <f t="shared" si="37"/>
        <v>120</v>
      </c>
      <c r="P771" s="183">
        <f t="shared" si="37"/>
        <v>20</v>
      </c>
      <c r="Q771" s="183">
        <f t="shared" si="37"/>
        <v>60</v>
      </c>
      <c r="R771" s="183" t="str">
        <f t="shared" si="37"/>
        <v>*</v>
      </c>
      <c r="S771" s="183" t="str">
        <f t="shared" si="37"/>
        <v>*</v>
      </c>
      <c r="T771" s="183" t="str">
        <f t="shared" si="37"/>
        <v>*</v>
      </c>
      <c r="U771" s="183">
        <f t="shared" si="37"/>
        <v>180</v>
      </c>
    </row>
    <row r="772" spans="1:21">
      <c r="A772" s="183" t="str">
        <f t="shared" ref="A772:A835" si="38">K772&amp;L772&amp;B772</f>
        <v>東側ケース⑤土佐清水市</v>
      </c>
      <c r="B772" t="s">
        <v>11</v>
      </c>
      <c r="C772">
        <v>15786</v>
      </c>
      <c r="D772" s="160">
        <v>637.29969274771202</v>
      </c>
      <c r="E772" s="160">
        <v>70.031777832273221</v>
      </c>
      <c r="F772" s="160">
        <v>45.266454642470734</v>
      </c>
      <c r="G772" s="160">
        <v>2.877024968718036</v>
      </c>
      <c r="H772" s="160">
        <v>3.3957794784085609</v>
      </c>
      <c r="I772" s="160">
        <v>0.34025601170238973</v>
      </c>
      <c r="J772" s="160">
        <v>689.17920784901185</v>
      </c>
      <c r="K772" t="s">
        <v>39</v>
      </c>
      <c r="L772" t="s">
        <v>70</v>
      </c>
      <c r="M772" t="s">
        <v>94</v>
      </c>
      <c r="O772" s="183">
        <f t="shared" si="37"/>
        <v>640</v>
      </c>
      <c r="P772" s="183">
        <f t="shared" si="37"/>
        <v>70</v>
      </c>
      <c r="Q772" s="183">
        <f t="shared" si="37"/>
        <v>50</v>
      </c>
      <c r="R772" s="183" t="str">
        <f t="shared" si="37"/>
        <v>*</v>
      </c>
      <c r="S772" s="183" t="str">
        <f t="shared" si="37"/>
        <v>*</v>
      </c>
      <c r="T772" s="183" t="str">
        <f t="shared" si="37"/>
        <v>*</v>
      </c>
      <c r="U772" s="183">
        <f t="shared" si="37"/>
        <v>690</v>
      </c>
    </row>
    <row r="773" spans="1:21">
      <c r="A773" s="183" t="str">
        <f t="shared" si="38"/>
        <v>東側ケース⑤四万十市</v>
      </c>
      <c r="B773" t="s">
        <v>12</v>
      </c>
      <c r="C773">
        <v>37078</v>
      </c>
      <c r="D773" s="160">
        <v>806.99995320218056</v>
      </c>
      <c r="E773" s="160">
        <v>69.669471363715971</v>
      </c>
      <c r="F773" s="160">
        <v>112.22877383540813</v>
      </c>
      <c r="G773" s="160">
        <v>3.7569673156302685</v>
      </c>
      <c r="H773" s="160">
        <v>2.9411707260378628</v>
      </c>
      <c r="I773" s="160">
        <v>0.56188645452600849</v>
      </c>
      <c r="J773" s="160">
        <v>926.48875153378276</v>
      </c>
      <c r="K773" t="s">
        <v>39</v>
      </c>
      <c r="L773" t="s">
        <v>70</v>
      </c>
      <c r="M773" t="s">
        <v>94</v>
      </c>
      <c r="O773" s="183">
        <f t="shared" si="37"/>
        <v>810</v>
      </c>
      <c r="P773" s="183">
        <f t="shared" si="37"/>
        <v>70</v>
      </c>
      <c r="Q773" s="183">
        <f t="shared" si="37"/>
        <v>110</v>
      </c>
      <c r="R773" s="183" t="str">
        <f t="shared" si="37"/>
        <v>*</v>
      </c>
      <c r="S773" s="183" t="str">
        <f t="shared" si="37"/>
        <v>*</v>
      </c>
      <c r="T773" s="183" t="str">
        <f t="shared" si="37"/>
        <v>*</v>
      </c>
      <c r="U773" s="183">
        <f t="shared" si="37"/>
        <v>930</v>
      </c>
    </row>
    <row r="774" spans="1:21">
      <c r="A774" s="183" t="str">
        <f t="shared" si="38"/>
        <v>東側ケース⑤香南市</v>
      </c>
      <c r="B774" t="s">
        <v>13</v>
      </c>
      <c r="C774">
        <v>29794</v>
      </c>
      <c r="D774" s="160">
        <v>832.38675374883348</v>
      </c>
      <c r="E774" s="160">
        <v>74.464391022870743</v>
      </c>
      <c r="F774" s="160">
        <v>58.583310061255681</v>
      </c>
      <c r="G774" s="160">
        <v>1.0632200552371864</v>
      </c>
      <c r="H774" s="160">
        <v>2.4887148001006456</v>
      </c>
      <c r="I774" s="160">
        <v>0.92852991029107723</v>
      </c>
      <c r="J774" s="160">
        <v>895.45052857571807</v>
      </c>
      <c r="K774" t="s">
        <v>39</v>
      </c>
      <c r="L774" t="s">
        <v>70</v>
      </c>
      <c r="M774" t="s">
        <v>94</v>
      </c>
      <c r="O774" s="183">
        <f t="shared" si="37"/>
        <v>830</v>
      </c>
      <c r="P774" s="183">
        <f t="shared" si="37"/>
        <v>70</v>
      </c>
      <c r="Q774" s="183">
        <f t="shared" si="37"/>
        <v>60</v>
      </c>
      <c r="R774" s="183" t="str">
        <f t="shared" si="37"/>
        <v>*</v>
      </c>
      <c r="S774" s="183" t="str">
        <f t="shared" si="37"/>
        <v>*</v>
      </c>
      <c r="T774" s="183" t="str">
        <f t="shared" si="37"/>
        <v>*</v>
      </c>
      <c r="U774" s="183">
        <f t="shared" si="37"/>
        <v>900</v>
      </c>
    </row>
    <row r="775" spans="1:21">
      <c r="A775" s="183" t="str">
        <f t="shared" si="38"/>
        <v>東側ケース⑤香美市</v>
      </c>
      <c r="B775" t="s">
        <v>14</v>
      </c>
      <c r="C775">
        <v>27891</v>
      </c>
      <c r="D775" s="160">
        <v>1020.6907339272359</v>
      </c>
      <c r="E775" s="160">
        <v>58.528982578574045</v>
      </c>
      <c r="F775" s="160">
        <v>0</v>
      </c>
      <c r="G775" s="160">
        <v>1.8244709040988842</v>
      </c>
      <c r="H775" s="160">
        <v>10.628613824136838</v>
      </c>
      <c r="I775" s="160">
        <v>0.54685594227587564</v>
      </c>
      <c r="J775" s="160">
        <v>1033.6906745977476</v>
      </c>
      <c r="K775" t="s">
        <v>39</v>
      </c>
      <c r="L775" t="s">
        <v>70</v>
      </c>
      <c r="M775" t="s">
        <v>94</v>
      </c>
      <c r="O775" s="183">
        <f t="shared" si="37"/>
        <v>1000</v>
      </c>
      <c r="P775" s="183">
        <f t="shared" si="37"/>
        <v>60</v>
      </c>
      <c r="Q775" s="183">
        <f t="shared" si="37"/>
        <v>0</v>
      </c>
      <c r="R775" s="183" t="str">
        <f t="shared" si="37"/>
        <v>*</v>
      </c>
      <c r="S775" s="183">
        <f t="shared" si="37"/>
        <v>10</v>
      </c>
      <c r="T775" s="183" t="str">
        <f t="shared" si="37"/>
        <v>*</v>
      </c>
      <c r="U775" s="183">
        <f t="shared" si="37"/>
        <v>1000</v>
      </c>
    </row>
    <row r="776" spans="1:21">
      <c r="A776" s="183" t="str">
        <f t="shared" si="38"/>
        <v>東側ケース⑤東洋町</v>
      </c>
      <c r="B776" t="s">
        <v>15</v>
      </c>
      <c r="C776">
        <v>2784</v>
      </c>
      <c r="D776" s="160">
        <v>245.13710356043774</v>
      </c>
      <c r="E776" s="160">
        <v>12.000078637581346</v>
      </c>
      <c r="F776" s="160">
        <v>11.208323734128683</v>
      </c>
      <c r="G776" s="160">
        <v>1.9304456326406696</v>
      </c>
      <c r="H776" s="160">
        <v>1.5352204901624824</v>
      </c>
      <c r="I776" s="160">
        <v>0.44431029922866533</v>
      </c>
      <c r="J776" s="160">
        <v>260.25540371659827</v>
      </c>
      <c r="K776" t="s">
        <v>39</v>
      </c>
      <c r="L776" t="s">
        <v>70</v>
      </c>
      <c r="M776" t="s">
        <v>94</v>
      </c>
      <c r="O776" s="183">
        <f t="shared" si="37"/>
        <v>250</v>
      </c>
      <c r="P776" s="183">
        <f t="shared" si="37"/>
        <v>10</v>
      </c>
      <c r="Q776" s="183">
        <f t="shared" si="37"/>
        <v>10</v>
      </c>
      <c r="R776" s="183" t="str">
        <f t="shared" si="37"/>
        <v>*</v>
      </c>
      <c r="S776" s="183" t="str">
        <f t="shared" si="37"/>
        <v>*</v>
      </c>
      <c r="T776" s="183" t="str">
        <f t="shared" si="37"/>
        <v>*</v>
      </c>
      <c r="U776" s="183">
        <f t="shared" si="37"/>
        <v>260</v>
      </c>
    </row>
    <row r="777" spans="1:21">
      <c r="A777" s="183" t="str">
        <f t="shared" si="38"/>
        <v>東側ケース⑤奈半利町</v>
      </c>
      <c r="B777" t="s">
        <v>16</v>
      </c>
      <c r="C777">
        <v>3467</v>
      </c>
      <c r="D777" s="160">
        <v>388.54744023563455</v>
      </c>
      <c r="E777" s="160">
        <v>69.649363700682059</v>
      </c>
      <c r="F777" s="160">
        <v>3.4458719972738674</v>
      </c>
      <c r="G777" s="160">
        <v>1.5285068075348456</v>
      </c>
      <c r="H777" s="160">
        <v>5.1362874014715647</v>
      </c>
      <c r="I777" s="160">
        <v>0.21665096970841508</v>
      </c>
      <c r="J777" s="160">
        <v>398.87475741162325</v>
      </c>
      <c r="K777" t="s">
        <v>39</v>
      </c>
      <c r="L777" t="s">
        <v>70</v>
      </c>
      <c r="M777" t="s">
        <v>94</v>
      </c>
      <c r="O777" s="183">
        <f t="shared" si="37"/>
        <v>390</v>
      </c>
      <c r="P777" s="183">
        <f t="shared" si="37"/>
        <v>70</v>
      </c>
      <c r="Q777" s="183" t="str">
        <f t="shared" si="37"/>
        <v>*</v>
      </c>
      <c r="R777" s="183" t="str">
        <f t="shared" si="37"/>
        <v>*</v>
      </c>
      <c r="S777" s="183">
        <f t="shared" si="37"/>
        <v>10</v>
      </c>
      <c r="T777" s="183" t="str">
        <f t="shared" si="37"/>
        <v>*</v>
      </c>
      <c r="U777" s="183">
        <f t="shared" si="37"/>
        <v>400</v>
      </c>
    </row>
    <row r="778" spans="1:21">
      <c r="A778" s="183" t="str">
        <f t="shared" si="38"/>
        <v>東側ケース⑤田野町</v>
      </c>
      <c r="B778" t="s">
        <v>17</v>
      </c>
      <c r="C778">
        <v>3060</v>
      </c>
      <c r="D778" s="160">
        <v>526.09365491257449</v>
      </c>
      <c r="E778" s="160">
        <v>63.972383935976723</v>
      </c>
      <c r="F778" s="160">
        <v>0.64094368593629247</v>
      </c>
      <c r="G778" s="160">
        <v>0.58920528135572425</v>
      </c>
      <c r="H778" s="160">
        <v>7.6840024703752157</v>
      </c>
      <c r="I778" s="160">
        <v>0.46146742700922683</v>
      </c>
      <c r="J778" s="160">
        <v>535.46927377725081</v>
      </c>
      <c r="K778" t="s">
        <v>39</v>
      </c>
      <c r="L778" t="s">
        <v>70</v>
      </c>
      <c r="M778" t="s">
        <v>94</v>
      </c>
      <c r="O778" s="183">
        <f t="shared" si="37"/>
        <v>530</v>
      </c>
      <c r="P778" s="183">
        <f t="shared" si="37"/>
        <v>60</v>
      </c>
      <c r="Q778" s="183" t="str">
        <f t="shared" si="37"/>
        <v>*</v>
      </c>
      <c r="R778" s="183" t="str">
        <f t="shared" ref="R778:U841" si="39">IF(G778&gt;10000,ROUND(G778,-3),IF(G778&gt;1000,ROUND(G778,-2),IF(G778&gt;=5,IF(G778&lt;10,ROUND(G778,-1),ROUND(G778,-1)),IF(G778=0,0,"*"))))</f>
        <v>*</v>
      </c>
      <c r="S778" s="183">
        <f t="shared" si="39"/>
        <v>10</v>
      </c>
      <c r="T778" s="183" t="str">
        <f t="shared" si="39"/>
        <v>*</v>
      </c>
      <c r="U778" s="183">
        <f t="shared" si="39"/>
        <v>540</v>
      </c>
    </row>
    <row r="779" spans="1:21">
      <c r="A779" s="183" t="str">
        <f t="shared" si="38"/>
        <v>東側ケース⑤安田町</v>
      </c>
      <c r="B779" t="s">
        <v>18</v>
      </c>
      <c r="C779">
        <v>2678</v>
      </c>
      <c r="D779" s="160">
        <v>402.84454831875155</v>
      </c>
      <c r="E779" s="160">
        <v>45.751764541570921</v>
      </c>
      <c r="F779" s="160">
        <v>33.831163975559434</v>
      </c>
      <c r="G779" s="160">
        <v>3.9577004467431558</v>
      </c>
      <c r="H779" s="160">
        <v>2.2738625847897613</v>
      </c>
      <c r="I779" s="160">
        <v>0.10447101176160326</v>
      </c>
      <c r="J779" s="160">
        <v>443.01174633760547</v>
      </c>
      <c r="K779" t="s">
        <v>39</v>
      </c>
      <c r="L779" t="s">
        <v>70</v>
      </c>
      <c r="M779" t="s">
        <v>94</v>
      </c>
      <c r="O779" s="183">
        <f t="shared" ref="O779:T842" si="40">IF(D779&gt;10000,ROUND(D779,-3),IF(D779&gt;1000,ROUND(D779,-2),IF(D779&gt;=5,IF(D779&lt;10,ROUND(D779,-1),ROUND(D779,-1)),IF(D779=0,0,"*"))))</f>
        <v>400</v>
      </c>
      <c r="P779" s="183">
        <f t="shared" si="40"/>
        <v>50</v>
      </c>
      <c r="Q779" s="183">
        <f t="shared" si="40"/>
        <v>30</v>
      </c>
      <c r="R779" s="183" t="str">
        <f t="shared" si="39"/>
        <v>*</v>
      </c>
      <c r="S779" s="183" t="str">
        <f t="shared" si="39"/>
        <v>*</v>
      </c>
      <c r="T779" s="183" t="str">
        <f t="shared" si="39"/>
        <v>*</v>
      </c>
      <c r="U779" s="183">
        <f t="shared" si="39"/>
        <v>440</v>
      </c>
    </row>
    <row r="780" spans="1:21">
      <c r="A780" s="183" t="str">
        <f t="shared" si="38"/>
        <v>東側ケース⑤北川村</v>
      </c>
      <c r="B780" t="s">
        <v>19</v>
      </c>
      <c r="C780">
        <v>1349</v>
      </c>
      <c r="D780" s="160">
        <v>223.97385160458987</v>
      </c>
      <c r="E780" s="160">
        <v>15.673210645983957</v>
      </c>
      <c r="F780" s="160">
        <v>0</v>
      </c>
      <c r="G780" s="160">
        <v>1.7592616260671465</v>
      </c>
      <c r="H780" s="160">
        <v>1.060752537818596</v>
      </c>
      <c r="I780" s="160">
        <v>2.5896987660659787E-2</v>
      </c>
      <c r="J780" s="160">
        <v>226.81976275613627</v>
      </c>
      <c r="K780" t="s">
        <v>39</v>
      </c>
      <c r="L780" t="s">
        <v>70</v>
      </c>
      <c r="M780" t="s">
        <v>94</v>
      </c>
      <c r="O780" s="183">
        <f t="shared" si="40"/>
        <v>220</v>
      </c>
      <c r="P780" s="183">
        <f t="shared" si="40"/>
        <v>20</v>
      </c>
      <c r="Q780" s="183">
        <f t="shared" si="40"/>
        <v>0</v>
      </c>
      <c r="R780" s="183" t="str">
        <f t="shared" si="39"/>
        <v>*</v>
      </c>
      <c r="S780" s="183" t="str">
        <f t="shared" si="39"/>
        <v>*</v>
      </c>
      <c r="T780" s="183" t="str">
        <f t="shared" si="39"/>
        <v>*</v>
      </c>
      <c r="U780" s="183">
        <f t="shared" si="39"/>
        <v>230</v>
      </c>
    </row>
    <row r="781" spans="1:21">
      <c r="A781" s="183" t="str">
        <f t="shared" si="38"/>
        <v>東側ケース⑤馬路村</v>
      </c>
      <c r="B781" t="s">
        <v>20</v>
      </c>
      <c r="C781">
        <v>1061</v>
      </c>
      <c r="D781" s="160">
        <v>105.3256801431834</v>
      </c>
      <c r="E781" s="160">
        <v>6.3405571671968053</v>
      </c>
      <c r="F781" s="160">
        <v>0</v>
      </c>
      <c r="G781" s="160">
        <v>1.2228875014168079</v>
      </c>
      <c r="H781" s="160">
        <v>0.53218983525386698</v>
      </c>
      <c r="I781" s="160">
        <v>2.6685978403089641E-2</v>
      </c>
      <c r="J781" s="160">
        <v>107.10744345825718</v>
      </c>
      <c r="K781" t="s">
        <v>39</v>
      </c>
      <c r="L781" t="s">
        <v>70</v>
      </c>
      <c r="M781" t="s">
        <v>94</v>
      </c>
      <c r="O781" s="183">
        <f t="shared" si="40"/>
        <v>110</v>
      </c>
      <c r="P781" s="183">
        <f t="shared" si="40"/>
        <v>10</v>
      </c>
      <c r="Q781" s="183">
        <f t="shared" si="40"/>
        <v>0</v>
      </c>
      <c r="R781" s="183" t="str">
        <f t="shared" si="39"/>
        <v>*</v>
      </c>
      <c r="S781" s="183" t="str">
        <f t="shared" si="39"/>
        <v>*</v>
      </c>
      <c r="T781" s="183" t="str">
        <f t="shared" si="39"/>
        <v>*</v>
      </c>
      <c r="U781" s="183">
        <f t="shared" si="39"/>
        <v>110</v>
      </c>
    </row>
    <row r="782" spans="1:21">
      <c r="A782" s="183" t="str">
        <f t="shared" si="38"/>
        <v>東側ケース⑤芸西村</v>
      </c>
      <c r="B782" t="s">
        <v>21</v>
      </c>
      <c r="C782">
        <v>4139</v>
      </c>
      <c r="D782" s="160">
        <v>183.29820183840997</v>
      </c>
      <c r="E782" s="160">
        <v>26.21771919099891</v>
      </c>
      <c r="F782" s="160">
        <v>17.842565936552678</v>
      </c>
      <c r="G782" s="160">
        <v>0.22839317360134459</v>
      </c>
      <c r="H782" s="160">
        <v>0.73056026598596513</v>
      </c>
      <c r="I782" s="160">
        <v>1.4362363369324341E-2</v>
      </c>
      <c r="J782" s="160">
        <v>202.11408357791927</v>
      </c>
      <c r="K782" t="s">
        <v>39</v>
      </c>
      <c r="L782" t="s">
        <v>70</v>
      </c>
      <c r="M782" t="s">
        <v>94</v>
      </c>
      <c r="O782" s="183">
        <f t="shared" si="40"/>
        <v>180</v>
      </c>
      <c r="P782" s="183">
        <f t="shared" si="40"/>
        <v>30</v>
      </c>
      <c r="Q782" s="183">
        <f t="shared" si="40"/>
        <v>20</v>
      </c>
      <c r="R782" s="183" t="str">
        <f t="shared" si="39"/>
        <v>*</v>
      </c>
      <c r="S782" s="183" t="str">
        <f t="shared" si="39"/>
        <v>*</v>
      </c>
      <c r="T782" s="183" t="str">
        <f t="shared" si="39"/>
        <v>*</v>
      </c>
      <c r="U782" s="183">
        <f t="shared" si="39"/>
        <v>200</v>
      </c>
    </row>
    <row r="783" spans="1:21">
      <c r="A783" s="183" t="str">
        <f t="shared" si="38"/>
        <v>東側ケース⑤本山町</v>
      </c>
      <c r="B783" t="s">
        <v>22</v>
      </c>
      <c r="C783">
        <v>3986</v>
      </c>
      <c r="D783" s="160">
        <v>6.9999580150511918</v>
      </c>
      <c r="E783" s="160">
        <v>1.0708143736545011</v>
      </c>
      <c r="F783" s="160">
        <v>0</v>
      </c>
      <c r="G783" s="160">
        <v>4.0213490368490269E-4</v>
      </c>
      <c r="H783" s="160">
        <v>1.393157780700227E-3</v>
      </c>
      <c r="I783" s="160">
        <v>0.10972090770760423</v>
      </c>
      <c r="J783" s="160">
        <v>7.1114742154431809</v>
      </c>
      <c r="K783" t="s">
        <v>39</v>
      </c>
      <c r="L783" t="s">
        <v>70</v>
      </c>
      <c r="M783" t="s">
        <v>94</v>
      </c>
      <c r="O783" s="183">
        <f t="shared" si="40"/>
        <v>10</v>
      </c>
      <c r="P783" s="183" t="str">
        <f t="shared" si="40"/>
        <v>*</v>
      </c>
      <c r="Q783" s="183">
        <f t="shared" si="40"/>
        <v>0</v>
      </c>
      <c r="R783" s="183" t="str">
        <f t="shared" si="39"/>
        <v>*</v>
      </c>
      <c r="S783" s="183" t="str">
        <f t="shared" si="39"/>
        <v>*</v>
      </c>
      <c r="T783" s="183" t="str">
        <f t="shared" si="39"/>
        <v>*</v>
      </c>
      <c r="U783" s="183">
        <f t="shared" si="39"/>
        <v>10</v>
      </c>
    </row>
    <row r="784" spans="1:21">
      <c r="A784" s="183" t="str">
        <f t="shared" si="38"/>
        <v>東側ケース⑤大豊町</v>
      </c>
      <c r="B784" t="s">
        <v>23</v>
      </c>
      <c r="C784">
        <v>4713</v>
      </c>
      <c r="D784" s="160">
        <v>121.50468642607235</v>
      </c>
      <c r="E784" s="160">
        <v>2.9851058766054441</v>
      </c>
      <c r="F784" s="160">
        <v>0</v>
      </c>
      <c r="G784" s="160">
        <v>0.34778286907658068</v>
      </c>
      <c r="H784" s="160">
        <v>6.7050050043646919E-2</v>
      </c>
      <c r="I784" s="160">
        <v>3.2059505680977519E-2</v>
      </c>
      <c r="J784" s="160">
        <v>121.95157885087356</v>
      </c>
      <c r="K784" t="s">
        <v>39</v>
      </c>
      <c r="L784" t="s">
        <v>70</v>
      </c>
      <c r="M784" t="s">
        <v>94</v>
      </c>
      <c r="O784" s="183">
        <f t="shared" si="40"/>
        <v>120</v>
      </c>
      <c r="P784" s="183" t="str">
        <f t="shared" si="40"/>
        <v>*</v>
      </c>
      <c r="Q784" s="183">
        <f t="shared" si="40"/>
        <v>0</v>
      </c>
      <c r="R784" s="183" t="str">
        <f t="shared" si="39"/>
        <v>*</v>
      </c>
      <c r="S784" s="183" t="str">
        <f t="shared" si="39"/>
        <v>*</v>
      </c>
      <c r="T784" s="183" t="str">
        <f t="shared" si="39"/>
        <v>*</v>
      </c>
      <c r="U784" s="183">
        <f t="shared" si="39"/>
        <v>120</v>
      </c>
    </row>
    <row r="785" spans="1:21">
      <c r="A785" s="183" t="str">
        <f t="shared" si="38"/>
        <v>東側ケース⑤土佐町</v>
      </c>
      <c r="B785" t="s">
        <v>24</v>
      </c>
      <c r="C785">
        <v>4386</v>
      </c>
      <c r="D785" s="160">
        <v>1.7094003616800422</v>
      </c>
      <c r="E785" s="160">
        <v>1.0396721321673075</v>
      </c>
      <c r="F785" s="160">
        <v>0</v>
      </c>
      <c r="G785" s="160">
        <v>1.3545085845201303E-31</v>
      </c>
      <c r="H785" s="160">
        <v>2.8600267386857127E-3</v>
      </c>
      <c r="I785" s="160">
        <v>7.7706508600707061E-3</v>
      </c>
      <c r="J785" s="160">
        <v>1.7200310392787987</v>
      </c>
      <c r="K785" t="s">
        <v>39</v>
      </c>
      <c r="L785" t="s">
        <v>70</v>
      </c>
      <c r="M785" t="s">
        <v>94</v>
      </c>
      <c r="O785" s="183" t="str">
        <f t="shared" si="40"/>
        <v>*</v>
      </c>
      <c r="P785" s="183" t="str">
        <f t="shared" si="40"/>
        <v>*</v>
      </c>
      <c r="Q785" s="183">
        <f t="shared" si="40"/>
        <v>0</v>
      </c>
      <c r="R785" s="183" t="str">
        <f t="shared" si="39"/>
        <v>*</v>
      </c>
      <c r="S785" s="183" t="str">
        <f t="shared" si="39"/>
        <v>*</v>
      </c>
      <c r="T785" s="183" t="str">
        <f t="shared" si="39"/>
        <v>*</v>
      </c>
      <c r="U785" s="183" t="str">
        <f t="shared" si="39"/>
        <v>*</v>
      </c>
    </row>
    <row r="786" spans="1:21">
      <c r="A786" s="183" t="str">
        <f t="shared" si="38"/>
        <v>東側ケース⑤大川村</v>
      </c>
      <c r="B786" t="s">
        <v>25</v>
      </c>
      <c r="C786">
        <v>427</v>
      </c>
      <c r="D786" s="160">
        <v>0.613012228344754</v>
      </c>
      <c r="E786" s="160">
        <v>9.9474741719526485E-2</v>
      </c>
      <c r="F786" s="160">
        <v>0</v>
      </c>
      <c r="G786" s="160">
        <v>2.5348107221632332E-4</v>
      </c>
      <c r="H786" s="160">
        <v>1.7260973099130839E-4</v>
      </c>
      <c r="I786" s="160">
        <v>6.5500167035855577E-4</v>
      </c>
      <c r="J786" s="160">
        <v>0.61409332081832024</v>
      </c>
      <c r="K786" t="s">
        <v>39</v>
      </c>
      <c r="L786" t="s">
        <v>70</v>
      </c>
      <c r="M786" t="s">
        <v>94</v>
      </c>
      <c r="O786" s="183" t="str">
        <f t="shared" si="40"/>
        <v>*</v>
      </c>
      <c r="P786" s="183" t="str">
        <f t="shared" si="40"/>
        <v>*</v>
      </c>
      <c r="Q786" s="183">
        <f t="shared" si="40"/>
        <v>0</v>
      </c>
      <c r="R786" s="183" t="str">
        <f t="shared" si="39"/>
        <v>*</v>
      </c>
      <c r="S786" s="183" t="str">
        <f t="shared" si="39"/>
        <v>*</v>
      </c>
      <c r="T786" s="183" t="str">
        <f t="shared" si="39"/>
        <v>*</v>
      </c>
      <c r="U786" s="183" t="str">
        <f t="shared" si="39"/>
        <v>*</v>
      </c>
    </row>
    <row r="787" spans="1:21">
      <c r="A787" s="183" t="str">
        <f t="shared" si="38"/>
        <v>東側ケース⑤いの町</v>
      </c>
      <c r="B787" t="s">
        <v>26</v>
      </c>
      <c r="C787">
        <v>21716</v>
      </c>
      <c r="D787" s="160">
        <v>148.77724065289752</v>
      </c>
      <c r="E787" s="160">
        <v>14.388843412634408</v>
      </c>
      <c r="F787" s="160">
        <v>0</v>
      </c>
      <c r="G787" s="160">
        <v>0.51904587346212439</v>
      </c>
      <c r="H787" s="160">
        <v>0.39155083205106467</v>
      </c>
      <c r="I787" s="160">
        <v>0.11305115825062852</v>
      </c>
      <c r="J787" s="160">
        <v>149.80088851666133</v>
      </c>
      <c r="K787" t="s">
        <v>39</v>
      </c>
      <c r="L787" t="s">
        <v>70</v>
      </c>
      <c r="M787" t="s">
        <v>94</v>
      </c>
      <c r="O787" s="183">
        <f t="shared" si="40"/>
        <v>150</v>
      </c>
      <c r="P787" s="183">
        <f t="shared" si="40"/>
        <v>10</v>
      </c>
      <c r="Q787" s="183">
        <f t="shared" si="40"/>
        <v>0</v>
      </c>
      <c r="R787" s="183" t="str">
        <f t="shared" si="39"/>
        <v>*</v>
      </c>
      <c r="S787" s="183" t="str">
        <f t="shared" si="39"/>
        <v>*</v>
      </c>
      <c r="T787" s="183" t="str">
        <f t="shared" si="39"/>
        <v>*</v>
      </c>
      <c r="U787" s="183">
        <f t="shared" si="39"/>
        <v>150</v>
      </c>
    </row>
    <row r="788" spans="1:21">
      <c r="A788" s="183" t="str">
        <f t="shared" si="38"/>
        <v>東側ケース⑤仁淀川町</v>
      </c>
      <c r="B788" t="s">
        <v>27</v>
      </c>
      <c r="C788">
        <v>6649</v>
      </c>
      <c r="D788" s="160">
        <v>22.644961366703846</v>
      </c>
      <c r="E788" s="160">
        <v>1.9256759301590241</v>
      </c>
      <c r="F788" s="160">
        <v>0</v>
      </c>
      <c r="G788" s="160">
        <v>2.6714148491593817E-3</v>
      </c>
      <c r="H788" s="160">
        <v>8.7172159392972688E-3</v>
      </c>
      <c r="I788" s="160">
        <v>9.1110141236989517E-2</v>
      </c>
      <c r="J788" s="160">
        <v>22.747460138729291</v>
      </c>
      <c r="K788" t="s">
        <v>39</v>
      </c>
      <c r="L788" t="s">
        <v>70</v>
      </c>
      <c r="M788" t="s">
        <v>94</v>
      </c>
      <c r="O788" s="183">
        <f t="shared" si="40"/>
        <v>20</v>
      </c>
      <c r="P788" s="183" t="str">
        <f t="shared" si="40"/>
        <v>*</v>
      </c>
      <c r="Q788" s="183">
        <f t="shared" si="40"/>
        <v>0</v>
      </c>
      <c r="R788" s="183" t="str">
        <f t="shared" si="39"/>
        <v>*</v>
      </c>
      <c r="S788" s="183" t="str">
        <f t="shared" si="39"/>
        <v>*</v>
      </c>
      <c r="T788" s="183" t="str">
        <f t="shared" si="39"/>
        <v>*</v>
      </c>
      <c r="U788" s="183">
        <f t="shared" si="39"/>
        <v>20</v>
      </c>
    </row>
    <row r="789" spans="1:21">
      <c r="A789" s="183" t="str">
        <f t="shared" si="38"/>
        <v>東側ケース⑤中土佐町</v>
      </c>
      <c r="B789" t="s">
        <v>28</v>
      </c>
      <c r="C789">
        <v>6927</v>
      </c>
      <c r="D789" s="160">
        <v>279.48295367478812</v>
      </c>
      <c r="E789" s="160">
        <v>16.129137435172247</v>
      </c>
      <c r="F789" s="160">
        <v>40.947359693588751</v>
      </c>
      <c r="G789" s="160">
        <v>0.75217523022237065</v>
      </c>
      <c r="H789" s="160">
        <v>3.7528433955368068</v>
      </c>
      <c r="I789" s="160">
        <v>9.9152886845210203E-2</v>
      </c>
      <c r="J789" s="160">
        <v>325.03448488098121</v>
      </c>
      <c r="K789" t="s">
        <v>39</v>
      </c>
      <c r="L789" t="s">
        <v>70</v>
      </c>
      <c r="M789" t="s">
        <v>94</v>
      </c>
      <c r="O789" s="183">
        <f t="shared" si="40"/>
        <v>280</v>
      </c>
      <c r="P789" s="183">
        <f t="shared" si="40"/>
        <v>20</v>
      </c>
      <c r="Q789" s="183">
        <f t="shared" si="40"/>
        <v>40</v>
      </c>
      <c r="R789" s="183" t="str">
        <f t="shared" si="39"/>
        <v>*</v>
      </c>
      <c r="S789" s="183" t="str">
        <f t="shared" si="39"/>
        <v>*</v>
      </c>
      <c r="T789" s="183" t="str">
        <f t="shared" si="39"/>
        <v>*</v>
      </c>
      <c r="U789" s="183">
        <f t="shared" si="39"/>
        <v>330</v>
      </c>
    </row>
    <row r="790" spans="1:21">
      <c r="A790" s="183" t="str">
        <f t="shared" si="38"/>
        <v>東側ケース⑤佐川町</v>
      </c>
      <c r="B790" t="s">
        <v>29</v>
      </c>
      <c r="C790">
        <v>12447</v>
      </c>
      <c r="D790" s="160">
        <v>242.95123738180575</v>
      </c>
      <c r="E790" s="160">
        <v>16.537662812616812</v>
      </c>
      <c r="F790" s="160">
        <v>0</v>
      </c>
      <c r="G790" s="160">
        <v>0.22315317402408588</v>
      </c>
      <c r="H790" s="160">
        <v>0.36708306841849586</v>
      </c>
      <c r="I790" s="160">
        <v>0.18059454699999997</v>
      </c>
      <c r="J790" s="160">
        <v>243.72206817124834</v>
      </c>
      <c r="K790" t="s">
        <v>39</v>
      </c>
      <c r="L790" t="s">
        <v>70</v>
      </c>
      <c r="M790" t="s">
        <v>94</v>
      </c>
      <c r="O790" s="183">
        <f t="shared" si="40"/>
        <v>240</v>
      </c>
      <c r="P790" s="183">
        <f t="shared" si="40"/>
        <v>20</v>
      </c>
      <c r="Q790" s="183">
        <f t="shared" si="40"/>
        <v>0</v>
      </c>
      <c r="R790" s="183" t="str">
        <f t="shared" si="39"/>
        <v>*</v>
      </c>
      <c r="S790" s="183" t="str">
        <f t="shared" si="39"/>
        <v>*</v>
      </c>
      <c r="T790" s="183" t="str">
        <f t="shared" si="39"/>
        <v>*</v>
      </c>
      <c r="U790" s="183">
        <f t="shared" si="39"/>
        <v>240</v>
      </c>
    </row>
    <row r="791" spans="1:21">
      <c r="A791" s="183" t="str">
        <f t="shared" si="38"/>
        <v>東側ケース⑤越知町</v>
      </c>
      <c r="B791" t="s">
        <v>30</v>
      </c>
      <c r="C791">
        <v>6095</v>
      </c>
      <c r="D791" s="160">
        <v>37.511309874995725</v>
      </c>
      <c r="E791" s="160">
        <v>3.8855841670384001</v>
      </c>
      <c r="F791" s="160">
        <v>0</v>
      </c>
      <c r="G791" s="160">
        <v>2.7210004995852157E-2</v>
      </c>
      <c r="H791" s="160">
        <v>8.0975244949594885</v>
      </c>
      <c r="I791" s="160">
        <v>0.12421591377975189</v>
      </c>
      <c r="J791" s="160">
        <v>45.760260288730812</v>
      </c>
      <c r="K791" t="s">
        <v>39</v>
      </c>
      <c r="L791" t="s">
        <v>70</v>
      </c>
      <c r="M791" t="s">
        <v>94</v>
      </c>
      <c r="O791" s="183">
        <f t="shared" si="40"/>
        <v>40</v>
      </c>
      <c r="P791" s="183" t="str">
        <f t="shared" si="40"/>
        <v>*</v>
      </c>
      <c r="Q791" s="183">
        <f t="shared" si="40"/>
        <v>0</v>
      </c>
      <c r="R791" s="183" t="str">
        <f t="shared" si="39"/>
        <v>*</v>
      </c>
      <c r="S791" s="183">
        <f t="shared" si="39"/>
        <v>10</v>
      </c>
      <c r="T791" s="183" t="str">
        <f t="shared" si="39"/>
        <v>*</v>
      </c>
      <c r="U791" s="183">
        <f t="shared" si="39"/>
        <v>50</v>
      </c>
    </row>
    <row r="792" spans="1:21">
      <c r="A792" s="183" t="str">
        <f t="shared" si="38"/>
        <v>東側ケース⑤檮原町</v>
      </c>
      <c r="B792" t="s">
        <v>31</v>
      </c>
      <c r="C792">
        <v>3984</v>
      </c>
      <c r="D792" s="160">
        <v>5.813038222611306</v>
      </c>
      <c r="E792" s="160">
        <v>1.25178114747923</v>
      </c>
      <c r="F792" s="160">
        <v>0</v>
      </c>
      <c r="G792" s="160">
        <v>1.1186247303601527E-3</v>
      </c>
      <c r="H792" s="160">
        <v>3.8751295366014436E-3</v>
      </c>
      <c r="I792" s="160">
        <v>2.085261029346476E-2</v>
      </c>
      <c r="J792" s="160">
        <v>5.8388845871717328</v>
      </c>
      <c r="K792" t="s">
        <v>39</v>
      </c>
      <c r="L792" t="s">
        <v>70</v>
      </c>
      <c r="M792" t="s">
        <v>94</v>
      </c>
      <c r="O792" s="183">
        <f t="shared" si="40"/>
        <v>10</v>
      </c>
      <c r="P792" s="183" t="str">
        <f t="shared" si="40"/>
        <v>*</v>
      </c>
      <c r="Q792" s="183">
        <f t="shared" si="40"/>
        <v>0</v>
      </c>
      <c r="R792" s="183" t="str">
        <f t="shared" si="39"/>
        <v>*</v>
      </c>
      <c r="S792" s="183" t="str">
        <f t="shared" si="39"/>
        <v>*</v>
      </c>
      <c r="T792" s="183" t="str">
        <f t="shared" si="39"/>
        <v>*</v>
      </c>
      <c r="U792" s="183">
        <f t="shared" si="39"/>
        <v>10</v>
      </c>
    </row>
    <row r="793" spans="1:21">
      <c r="A793" s="183" t="str">
        <f t="shared" si="38"/>
        <v>東側ケース⑤日高村</v>
      </c>
      <c r="B793" t="s">
        <v>32</v>
      </c>
      <c r="C793">
        <v>5063</v>
      </c>
      <c r="D793" s="160">
        <v>26.216266487584626</v>
      </c>
      <c r="E793" s="160">
        <v>2.9550296630400879</v>
      </c>
      <c r="F793" s="160">
        <v>0</v>
      </c>
      <c r="G793" s="160">
        <v>6.8064578978061424E-2</v>
      </c>
      <c r="H793" s="160">
        <v>7.7620727566341165E-3</v>
      </c>
      <c r="I793" s="160">
        <v>1.9148726173752871E-2</v>
      </c>
      <c r="J793" s="160">
        <v>26.311241865493074</v>
      </c>
      <c r="K793" t="s">
        <v>39</v>
      </c>
      <c r="L793" t="s">
        <v>70</v>
      </c>
      <c r="M793" t="s">
        <v>94</v>
      </c>
      <c r="O793" s="183">
        <f t="shared" si="40"/>
        <v>30</v>
      </c>
      <c r="P793" s="183" t="str">
        <f t="shared" si="40"/>
        <v>*</v>
      </c>
      <c r="Q793" s="183">
        <f t="shared" si="40"/>
        <v>0</v>
      </c>
      <c r="R793" s="183" t="str">
        <f t="shared" si="39"/>
        <v>*</v>
      </c>
      <c r="S793" s="183" t="str">
        <f t="shared" si="39"/>
        <v>*</v>
      </c>
      <c r="T793" s="183" t="str">
        <f t="shared" si="39"/>
        <v>*</v>
      </c>
      <c r="U793" s="183">
        <f t="shared" si="39"/>
        <v>30</v>
      </c>
    </row>
    <row r="794" spans="1:21">
      <c r="A794" s="183" t="str">
        <f t="shared" si="38"/>
        <v>東側ケース⑤津野町</v>
      </c>
      <c r="B794" t="s">
        <v>33</v>
      </c>
      <c r="C794">
        <v>5702</v>
      </c>
      <c r="D794" s="160">
        <v>79.128114593725527</v>
      </c>
      <c r="E794" s="160">
        <v>4.1312491557833058</v>
      </c>
      <c r="F794" s="160">
        <v>0</v>
      </c>
      <c r="G794" s="160">
        <v>0.2593013686439547</v>
      </c>
      <c r="H794" s="160">
        <v>0.23486916109194123</v>
      </c>
      <c r="I794" s="160">
        <v>5.2837453068662825E-2</v>
      </c>
      <c r="J794" s="160">
        <v>79.675122576530086</v>
      </c>
      <c r="K794" t="s">
        <v>39</v>
      </c>
      <c r="L794" t="s">
        <v>70</v>
      </c>
      <c r="M794" t="s">
        <v>94</v>
      </c>
      <c r="O794" s="183">
        <f t="shared" si="40"/>
        <v>80</v>
      </c>
      <c r="P794" s="183" t="str">
        <f t="shared" si="40"/>
        <v>*</v>
      </c>
      <c r="Q794" s="183">
        <f t="shared" si="40"/>
        <v>0</v>
      </c>
      <c r="R794" s="183" t="str">
        <f t="shared" si="39"/>
        <v>*</v>
      </c>
      <c r="S794" s="183" t="str">
        <f t="shared" si="39"/>
        <v>*</v>
      </c>
      <c r="T794" s="183" t="str">
        <f t="shared" si="39"/>
        <v>*</v>
      </c>
      <c r="U794" s="183">
        <f t="shared" si="39"/>
        <v>80</v>
      </c>
    </row>
    <row r="795" spans="1:21">
      <c r="A795" s="183" t="str">
        <f t="shared" si="38"/>
        <v>東側ケース⑤四万十町</v>
      </c>
      <c r="B795" t="s">
        <v>34</v>
      </c>
      <c r="C795">
        <v>18754</v>
      </c>
      <c r="D795" s="160">
        <v>866.18972671244967</v>
      </c>
      <c r="E795" s="160">
        <v>54.310203776637366</v>
      </c>
      <c r="F795" s="160">
        <v>2.591134106649414</v>
      </c>
      <c r="G795" s="160">
        <v>1.9523053614642285</v>
      </c>
      <c r="H795" s="160">
        <v>0.40503398441615612</v>
      </c>
      <c r="I795" s="160">
        <v>6.314010486752919E-2</v>
      </c>
      <c r="J795" s="160">
        <v>871.20134026984704</v>
      </c>
      <c r="K795" t="s">
        <v>39</v>
      </c>
      <c r="L795" t="s">
        <v>70</v>
      </c>
      <c r="M795" t="s">
        <v>94</v>
      </c>
      <c r="O795" s="183">
        <f t="shared" si="40"/>
        <v>870</v>
      </c>
      <c r="P795" s="183">
        <f t="shared" si="40"/>
        <v>50</v>
      </c>
      <c r="Q795" s="183" t="str">
        <f t="shared" si="40"/>
        <v>*</v>
      </c>
      <c r="R795" s="183" t="str">
        <f t="shared" si="39"/>
        <v>*</v>
      </c>
      <c r="S795" s="183" t="str">
        <f t="shared" si="39"/>
        <v>*</v>
      </c>
      <c r="T795" s="183" t="str">
        <f t="shared" si="39"/>
        <v>*</v>
      </c>
      <c r="U795" s="183">
        <f t="shared" si="39"/>
        <v>870</v>
      </c>
    </row>
    <row r="796" spans="1:21">
      <c r="A796" s="183" t="str">
        <f t="shared" si="38"/>
        <v>東側ケース⑤大月町</v>
      </c>
      <c r="B796" t="s">
        <v>35</v>
      </c>
      <c r="C796">
        <v>5373</v>
      </c>
      <c r="D796" s="160">
        <v>29.984217647563074</v>
      </c>
      <c r="E796" s="160">
        <v>3.321253261853617</v>
      </c>
      <c r="F796" s="160">
        <v>10.002536601650672</v>
      </c>
      <c r="G796" s="160">
        <v>6.5083201905760169E-2</v>
      </c>
      <c r="H796" s="160">
        <v>1.2205216440054139</v>
      </c>
      <c r="I796" s="160">
        <v>1.9941100646114991E-2</v>
      </c>
      <c r="J796" s="160">
        <v>41.292300195771034</v>
      </c>
      <c r="K796" t="s">
        <v>39</v>
      </c>
      <c r="L796" t="s">
        <v>70</v>
      </c>
      <c r="M796" t="s">
        <v>94</v>
      </c>
      <c r="O796" s="183">
        <f t="shared" si="40"/>
        <v>30</v>
      </c>
      <c r="P796" s="183" t="str">
        <f t="shared" si="40"/>
        <v>*</v>
      </c>
      <c r="Q796" s="183">
        <f t="shared" si="40"/>
        <v>10</v>
      </c>
      <c r="R796" s="183" t="str">
        <f t="shared" si="39"/>
        <v>*</v>
      </c>
      <c r="S796" s="183" t="str">
        <f t="shared" si="39"/>
        <v>*</v>
      </c>
      <c r="T796" s="183" t="str">
        <f t="shared" si="39"/>
        <v>*</v>
      </c>
      <c r="U796" s="183">
        <f t="shared" si="39"/>
        <v>40</v>
      </c>
    </row>
    <row r="797" spans="1:21">
      <c r="A797" s="183" t="str">
        <f t="shared" si="38"/>
        <v>東側ケース⑤三原村</v>
      </c>
      <c r="B797" t="s">
        <v>36</v>
      </c>
      <c r="C797">
        <v>1553</v>
      </c>
      <c r="D797" s="160">
        <v>38.536103669327119</v>
      </c>
      <c r="E797" s="160">
        <v>1.9042063774983689</v>
      </c>
      <c r="F797" s="160">
        <v>0</v>
      </c>
      <c r="G797" s="160">
        <v>5.9444080493053685E-2</v>
      </c>
      <c r="H797" s="160">
        <v>0.2393785894239629</v>
      </c>
      <c r="I797" s="160">
        <v>0.17654288849151697</v>
      </c>
      <c r="J797" s="160">
        <v>39.011469227735653</v>
      </c>
      <c r="K797" t="s">
        <v>39</v>
      </c>
      <c r="L797" t="s">
        <v>70</v>
      </c>
      <c r="M797" t="s">
        <v>94</v>
      </c>
      <c r="O797" s="183">
        <f t="shared" si="40"/>
        <v>40</v>
      </c>
      <c r="P797" s="183" t="str">
        <f t="shared" si="40"/>
        <v>*</v>
      </c>
      <c r="Q797" s="183">
        <f t="shared" si="40"/>
        <v>0</v>
      </c>
      <c r="R797" s="183" t="str">
        <f t="shared" si="39"/>
        <v>*</v>
      </c>
      <c r="S797" s="183" t="str">
        <f t="shared" si="39"/>
        <v>*</v>
      </c>
      <c r="T797" s="183" t="str">
        <f t="shared" si="39"/>
        <v>*</v>
      </c>
      <c r="U797" s="183">
        <f t="shared" si="39"/>
        <v>40</v>
      </c>
    </row>
    <row r="798" spans="1:21">
      <c r="A798" s="183" t="str">
        <f t="shared" si="38"/>
        <v>東側ケース⑤黒潮町</v>
      </c>
      <c r="B798" t="s">
        <v>37</v>
      </c>
      <c r="C798">
        <v>11115</v>
      </c>
      <c r="D798" s="160">
        <v>693.57680704875997</v>
      </c>
      <c r="E798" s="160">
        <v>57.832999915466985</v>
      </c>
      <c r="F798" s="160">
        <v>73.91655180606395</v>
      </c>
      <c r="G798" s="160">
        <v>3.9717556728148025</v>
      </c>
      <c r="H798" s="160">
        <v>0.53332709126013034</v>
      </c>
      <c r="I798" s="160">
        <v>4.3146606100050694E-2</v>
      </c>
      <c r="J798" s="160">
        <v>772.04158822499892</v>
      </c>
      <c r="K798" t="s">
        <v>39</v>
      </c>
      <c r="L798" t="s">
        <v>70</v>
      </c>
      <c r="M798" t="s">
        <v>94</v>
      </c>
      <c r="O798" s="183">
        <f t="shared" si="40"/>
        <v>690</v>
      </c>
      <c r="P798" s="183">
        <f t="shared" si="40"/>
        <v>60</v>
      </c>
      <c r="Q798" s="183">
        <f t="shared" si="40"/>
        <v>70</v>
      </c>
      <c r="R798" s="183" t="str">
        <f t="shared" si="39"/>
        <v>*</v>
      </c>
      <c r="S798" s="183" t="str">
        <f t="shared" si="39"/>
        <v>*</v>
      </c>
      <c r="T798" s="183" t="str">
        <f t="shared" si="39"/>
        <v>*</v>
      </c>
      <c r="U798" s="183">
        <f t="shared" si="39"/>
        <v>770</v>
      </c>
    </row>
    <row r="799" spans="1:21">
      <c r="A799" s="183" t="str">
        <f t="shared" si="38"/>
        <v>東側ケース⑤合計</v>
      </c>
      <c r="B799" t="s">
        <v>84</v>
      </c>
      <c r="C799">
        <v>763479</v>
      </c>
      <c r="D799" s="160">
        <v>20189.624291554883</v>
      </c>
      <c r="E799" s="160">
        <v>1991.6514779861386</v>
      </c>
      <c r="F799" s="160">
        <v>1518.4924859827802</v>
      </c>
      <c r="G799" s="160">
        <v>63.882725822628046</v>
      </c>
      <c r="H799" s="160">
        <v>187.79637569405358</v>
      </c>
      <c r="I799" s="160">
        <v>30.192804125595398</v>
      </c>
      <c r="J799" s="160">
        <v>21989.98868317993</v>
      </c>
      <c r="K799" t="s">
        <v>39</v>
      </c>
      <c r="L799" t="s">
        <v>70</v>
      </c>
      <c r="M799" t="s">
        <v>94</v>
      </c>
      <c r="O799" s="183">
        <f t="shared" si="40"/>
        <v>20000</v>
      </c>
      <c r="P799" s="183">
        <f t="shared" si="40"/>
        <v>2000</v>
      </c>
      <c r="Q799" s="183">
        <f t="shared" si="40"/>
        <v>1500</v>
      </c>
      <c r="R799" s="183">
        <f t="shared" si="39"/>
        <v>60</v>
      </c>
      <c r="S799" s="183">
        <f t="shared" si="39"/>
        <v>190</v>
      </c>
      <c r="T799" s="183">
        <f t="shared" si="39"/>
        <v>30</v>
      </c>
      <c r="U799" s="183">
        <f t="shared" si="39"/>
        <v>22000</v>
      </c>
    </row>
    <row r="800" spans="1:21">
      <c r="A800" s="183" t="str">
        <f t="shared" si="38"/>
        <v>東側ケース⑤0</v>
      </c>
      <c r="B800">
        <v>0</v>
      </c>
      <c r="C800">
        <v>0</v>
      </c>
      <c r="D800" s="160">
        <v>0</v>
      </c>
      <c r="E800" s="160">
        <v>0</v>
      </c>
      <c r="F800" s="160">
        <v>0</v>
      </c>
      <c r="G800" s="160">
        <v>0</v>
      </c>
      <c r="H800" s="160">
        <v>0</v>
      </c>
      <c r="I800" s="160">
        <v>0</v>
      </c>
      <c r="J800" s="160">
        <v>0</v>
      </c>
      <c r="K800" t="s">
        <v>39</v>
      </c>
      <c r="L800" t="s">
        <v>70</v>
      </c>
      <c r="M800">
        <v>0</v>
      </c>
      <c r="O800" s="183">
        <f t="shared" si="40"/>
        <v>0</v>
      </c>
      <c r="P800" s="183">
        <f t="shared" si="40"/>
        <v>0</v>
      </c>
      <c r="Q800" s="183">
        <f t="shared" si="40"/>
        <v>0</v>
      </c>
      <c r="R800" s="183">
        <f t="shared" si="39"/>
        <v>0</v>
      </c>
      <c r="S800" s="183">
        <f t="shared" si="39"/>
        <v>0</v>
      </c>
      <c r="T800" s="183">
        <f t="shared" si="39"/>
        <v>0</v>
      </c>
      <c r="U800" s="183">
        <f t="shared" si="39"/>
        <v>0</v>
      </c>
    </row>
    <row r="801" spans="1:21">
      <c r="A801" s="183" t="str">
        <f t="shared" si="38"/>
        <v>東側ケース⑤負傷者数</v>
      </c>
      <c r="B801" t="s">
        <v>114</v>
      </c>
      <c r="C801">
        <v>0</v>
      </c>
      <c r="D801" s="160">
        <v>0</v>
      </c>
      <c r="E801" s="160">
        <v>0</v>
      </c>
      <c r="F801" s="160">
        <v>0</v>
      </c>
      <c r="G801" s="160">
        <v>0</v>
      </c>
      <c r="H801" s="160">
        <v>0</v>
      </c>
      <c r="I801" s="160">
        <v>0</v>
      </c>
      <c r="J801" s="160">
        <v>0</v>
      </c>
      <c r="K801" t="s">
        <v>39</v>
      </c>
      <c r="L801" t="s">
        <v>70</v>
      </c>
      <c r="M801">
        <v>0</v>
      </c>
      <c r="O801" s="183">
        <f t="shared" si="40"/>
        <v>0</v>
      </c>
      <c r="P801" s="183">
        <f t="shared" si="40"/>
        <v>0</v>
      </c>
      <c r="Q801" s="183">
        <f t="shared" si="40"/>
        <v>0</v>
      </c>
      <c r="R801" s="183">
        <f t="shared" si="39"/>
        <v>0</v>
      </c>
      <c r="S801" s="183">
        <f t="shared" si="39"/>
        <v>0</v>
      </c>
      <c r="T801" s="183">
        <f t="shared" si="39"/>
        <v>0</v>
      </c>
      <c r="U801" s="183">
        <f t="shared" si="39"/>
        <v>0</v>
      </c>
    </row>
    <row r="802" spans="1:21">
      <c r="A802" s="183" t="str">
        <f t="shared" si="38"/>
        <v>東側ケース⑤地震動：東側ケース、津波ケース⑤、冬18時、早期避難率20%</v>
      </c>
      <c r="B802" t="s">
        <v>108</v>
      </c>
      <c r="C802">
        <v>0</v>
      </c>
      <c r="D802" s="160">
        <v>0</v>
      </c>
      <c r="E802" s="160">
        <v>0</v>
      </c>
      <c r="F802" s="160">
        <v>0</v>
      </c>
      <c r="G802" s="160">
        <v>0</v>
      </c>
      <c r="H802" s="160">
        <v>0</v>
      </c>
      <c r="I802" s="160">
        <v>0</v>
      </c>
      <c r="J802" s="160">
        <v>0</v>
      </c>
      <c r="K802" t="s">
        <v>39</v>
      </c>
      <c r="L802" t="s">
        <v>70</v>
      </c>
      <c r="M802">
        <v>0</v>
      </c>
      <c r="O802" s="183">
        <f t="shared" si="40"/>
        <v>0</v>
      </c>
      <c r="P802" s="183">
        <f t="shared" si="40"/>
        <v>0</v>
      </c>
      <c r="Q802" s="183">
        <f t="shared" si="40"/>
        <v>0</v>
      </c>
      <c r="R802" s="183">
        <f t="shared" si="39"/>
        <v>0</v>
      </c>
      <c r="S802" s="183">
        <f t="shared" si="39"/>
        <v>0</v>
      </c>
      <c r="T802" s="183">
        <f t="shared" si="39"/>
        <v>0</v>
      </c>
      <c r="U802" s="183">
        <f t="shared" si="39"/>
        <v>0</v>
      </c>
    </row>
    <row r="803" spans="1:21">
      <c r="A803" s="183" t="str">
        <f t="shared" si="38"/>
        <v>東側ケース⑤市町村名</v>
      </c>
      <c r="B803" t="s">
        <v>86</v>
      </c>
      <c r="C803" t="s">
        <v>87</v>
      </c>
      <c r="D803" s="160" t="s">
        <v>88</v>
      </c>
      <c r="E803" s="160">
        <v>0</v>
      </c>
      <c r="F803" s="160" t="s">
        <v>89</v>
      </c>
      <c r="G803" s="160" t="s">
        <v>90</v>
      </c>
      <c r="H803" s="160" t="s">
        <v>91</v>
      </c>
      <c r="I803" s="160" t="s">
        <v>92</v>
      </c>
      <c r="J803" s="160" t="s">
        <v>84</v>
      </c>
      <c r="K803" t="s">
        <v>39</v>
      </c>
      <c r="L803" t="s">
        <v>70</v>
      </c>
      <c r="M803">
        <v>0</v>
      </c>
      <c r="O803" s="183" t="e">
        <f t="shared" si="40"/>
        <v>#VALUE!</v>
      </c>
      <c r="P803" s="183">
        <f t="shared" si="40"/>
        <v>0</v>
      </c>
      <c r="Q803" s="183" t="e">
        <f t="shared" si="40"/>
        <v>#VALUE!</v>
      </c>
      <c r="R803" s="183" t="e">
        <f t="shared" si="39"/>
        <v>#VALUE!</v>
      </c>
      <c r="S803" s="183" t="e">
        <f t="shared" si="39"/>
        <v>#VALUE!</v>
      </c>
      <c r="T803" s="183" t="e">
        <f t="shared" si="39"/>
        <v>#VALUE!</v>
      </c>
      <c r="U803" s="183" t="e">
        <f t="shared" si="39"/>
        <v>#VALUE!</v>
      </c>
    </row>
    <row r="804" spans="1:21">
      <c r="A804" s="183" t="str">
        <f t="shared" si="38"/>
        <v>東側ケース⑤0</v>
      </c>
      <c r="B804">
        <v>0</v>
      </c>
      <c r="C804">
        <v>0</v>
      </c>
      <c r="D804" s="160">
        <v>0</v>
      </c>
      <c r="E804" s="160" t="s">
        <v>93</v>
      </c>
      <c r="F804" s="160">
        <v>0</v>
      </c>
      <c r="G804" s="160">
        <v>0</v>
      </c>
      <c r="H804" s="160">
        <v>0</v>
      </c>
      <c r="I804" s="160">
        <v>0</v>
      </c>
      <c r="J804" s="160">
        <v>0</v>
      </c>
      <c r="K804" t="s">
        <v>39</v>
      </c>
      <c r="L804" t="s">
        <v>70</v>
      </c>
      <c r="M804">
        <v>0</v>
      </c>
      <c r="O804" s="183">
        <f t="shared" si="40"/>
        <v>0</v>
      </c>
      <c r="P804" s="183" t="e">
        <f t="shared" si="40"/>
        <v>#VALUE!</v>
      </c>
      <c r="Q804" s="183">
        <f t="shared" si="40"/>
        <v>0</v>
      </c>
      <c r="R804" s="183">
        <f t="shared" si="39"/>
        <v>0</v>
      </c>
      <c r="S804" s="183">
        <f t="shared" si="39"/>
        <v>0</v>
      </c>
      <c r="T804" s="183">
        <f t="shared" si="39"/>
        <v>0</v>
      </c>
      <c r="U804" s="183">
        <f t="shared" si="39"/>
        <v>0</v>
      </c>
    </row>
    <row r="805" spans="1:21">
      <c r="A805" s="183" t="str">
        <f t="shared" si="38"/>
        <v>東側ケース⑤0</v>
      </c>
      <c r="B805">
        <v>0</v>
      </c>
      <c r="C805">
        <v>0</v>
      </c>
      <c r="D805" s="160">
        <v>0</v>
      </c>
      <c r="E805" s="160">
        <v>0</v>
      </c>
      <c r="F805" s="160">
        <v>0</v>
      </c>
      <c r="G805" s="160">
        <v>0</v>
      </c>
      <c r="H805" s="160">
        <v>0</v>
      </c>
      <c r="I805" s="160">
        <v>0</v>
      </c>
      <c r="J805" s="160">
        <v>0</v>
      </c>
      <c r="K805" t="s">
        <v>39</v>
      </c>
      <c r="L805" t="s">
        <v>70</v>
      </c>
      <c r="M805">
        <v>0</v>
      </c>
      <c r="O805" s="183">
        <f t="shared" si="40"/>
        <v>0</v>
      </c>
      <c r="P805" s="183">
        <f t="shared" si="40"/>
        <v>0</v>
      </c>
      <c r="Q805" s="183">
        <f t="shared" si="40"/>
        <v>0</v>
      </c>
      <c r="R805" s="183">
        <f t="shared" si="39"/>
        <v>0</v>
      </c>
      <c r="S805" s="183">
        <f t="shared" si="39"/>
        <v>0</v>
      </c>
      <c r="T805" s="183">
        <f t="shared" si="39"/>
        <v>0</v>
      </c>
      <c r="U805" s="183">
        <f t="shared" si="39"/>
        <v>0</v>
      </c>
    </row>
    <row r="806" spans="1:21">
      <c r="A806" s="183" t="str">
        <f t="shared" si="38"/>
        <v>東側ケース⑤0</v>
      </c>
      <c r="B806">
        <v>0</v>
      </c>
      <c r="C806">
        <v>0</v>
      </c>
      <c r="D806" s="160">
        <v>0</v>
      </c>
      <c r="E806" s="160">
        <v>0</v>
      </c>
      <c r="F806" s="160">
        <v>0</v>
      </c>
      <c r="G806" s="160">
        <v>0</v>
      </c>
      <c r="H806" s="160">
        <v>0</v>
      </c>
      <c r="I806" s="160">
        <v>0</v>
      </c>
      <c r="J806" s="160">
        <v>0</v>
      </c>
      <c r="K806" t="s">
        <v>39</v>
      </c>
      <c r="L806" t="s">
        <v>70</v>
      </c>
      <c r="M806">
        <v>0</v>
      </c>
      <c r="O806" s="183">
        <f t="shared" si="40"/>
        <v>0</v>
      </c>
      <c r="P806" s="183">
        <f t="shared" si="40"/>
        <v>0</v>
      </c>
      <c r="Q806" s="183">
        <f t="shared" si="40"/>
        <v>0</v>
      </c>
      <c r="R806" s="183">
        <f t="shared" si="39"/>
        <v>0</v>
      </c>
      <c r="S806" s="183">
        <f t="shared" si="39"/>
        <v>0</v>
      </c>
      <c r="T806" s="183">
        <f t="shared" si="39"/>
        <v>0</v>
      </c>
      <c r="U806" s="183">
        <f t="shared" si="39"/>
        <v>0</v>
      </c>
    </row>
    <row r="807" spans="1:21">
      <c r="A807" s="183" t="str">
        <f t="shared" si="38"/>
        <v>東側ケース⑤高知市</v>
      </c>
      <c r="B807" t="s">
        <v>4</v>
      </c>
      <c r="C807">
        <v>349778.6</v>
      </c>
      <c r="D807" s="160">
        <v>5990.2765479181489</v>
      </c>
      <c r="E807" s="160">
        <v>736.87126857975954</v>
      </c>
      <c r="F807" s="160">
        <v>494.29643832748502</v>
      </c>
      <c r="G807" s="160">
        <v>12.670183543373319</v>
      </c>
      <c r="H807" s="160">
        <v>147.0777879542423</v>
      </c>
      <c r="I807" s="160">
        <v>60.794923790403558</v>
      </c>
      <c r="J807" s="160">
        <v>6705.1158815336521</v>
      </c>
      <c r="K807" t="s">
        <v>39</v>
      </c>
      <c r="L807" t="s">
        <v>70</v>
      </c>
      <c r="M807" t="s">
        <v>96</v>
      </c>
      <c r="O807" s="183">
        <f t="shared" si="40"/>
        <v>6000</v>
      </c>
      <c r="P807" s="183">
        <f t="shared" si="40"/>
        <v>740</v>
      </c>
      <c r="Q807" s="183">
        <f t="shared" si="40"/>
        <v>490</v>
      </c>
      <c r="R807" s="183">
        <f t="shared" si="39"/>
        <v>10</v>
      </c>
      <c r="S807" s="183">
        <f t="shared" si="39"/>
        <v>150</v>
      </c>
      <c r="T807" s="183">
        <f t="shared" si="39"/>
        <v>60</v>
      </c>
      <c r="U807" s="183">
        <f t="shared" si="39"/>
        <v>6700</v>
      </c>
    </row>
    <row r="808" spans="1:21">
      <c r="A808" s="183" t="str">
        <f t="shared" si="38"/>
        <v>東側ケース⑤室戸市</v>
      </c>
      <c r="B808" t="s">
        <v>5</v>
      </c>
      <c r="C808">
        <v>15011.1</v>
      </c>
      <c r="D808" s="160">
        <v>1765.6466281158794</v>
      </c>
      <c r="E808" s="160">
        <v>192.00427195542537</v>
      </c>
      <c r="F808" s="160">
        <v>166.33019824832775</v>
      </c>
      <c r="G808" s="160">
        <v>14.327568378505612</v>
      </c>
      <c r="H808" s="160">
        <v>34.944411605445339</v>
      </c>
      <c r="I808" s="160">
        <v>1.7812705219749947</v>
      </c>
      <c r="J808" s="160">
        <v>1983.0300768701334</v>
      </c>
      <c r="K808" t="s">
        <v>39</v>
      </c>
      <c r="L808" t="s">
        <v>70</v>
      </c>
      <c r="M808" t="s">
        <v>96</v>
      </c>
      <c r="O808" s="183">
        <f t="shared" si="40"/>
        <v>1800</v>
      </c>
      <c r="P808" s="183">
        <f t="shared" si="40"/>
        <v>190</v>
      </c>
      <c r="Q808" s="183">
        <f t="shared" si="40"/>
        <v>170</v>
      </c>
      <c r="R808" s="183">
        <f t="shared" si="39"/>
        <v>10</v>
      </c>
      <c r="S808" s="183">
        <f t="shared" si="39"/>
        <v>30</v>
      </c>
      <c r="T808" s="183" t="str">
        <f t="shared" si="39"/>
        <v>*</v>
      </c>
      <c r="U808" s="183">
        <f t="shared" si="39"/>
        <v>2000</v>
      </c>
    </row>
    <row r="809" spans="1:21">
      <c r="A809" s="183" t="str">
        <f t="shared" si="38"/>
        <v>東側ケース⑤安芸市</v>
      </c>
      <c r="B809" t="s">
        <v>6</v>
      </c>
      <c r="C809">
        <v>19573</v>
      </c>
      <c r="D809" s="160">
        <v>1370.8573725291144</v>
      </c>
      <c r="E809" s="160">
        <v>212.43095483248743</v>
      </c>
      <c r="F809" s="160">
        <v>83.752906253800205</v>
      </c>
      <c r="G809" s="160">
        <v>5.4560655517951275</v>
      </c>
      <c r="H809" s="160">
        <v>42.969000763104873</v>
      </c>
      <c r="I809" s="160">
        <v>2.3714532929770833</v>
      </c>
      <c r="J809" s="160">
        <v>1505.4067983907917</v>
      </c>
      <c r="K809" t="s">
        <v>39</v>
      </c>
      <c r="L809" t="s">
        <v>70</v>
      </c>
      <c r="M809" t="s">
        <v>96</v>
      </c>
      <c r="O809" s="183">
        <f t="shared" si="40"/>
        <v>1400</v>
      </c>
      <c r="P809" s="183">
        <f t="shared" si="40"/>
        <v>210</v>
      </c>
      <c r="Q809" s="183">
        <f t="shared" si="40"/>
        <v>80</v>
      </c>
      <c r="R809" s="183">
        <f t="shared" si="39"/>
        <v>10</v>
      </c>
      <c r="S809" s="183">
        <f t="shared" si="39"/>
        <v>40</v>
      </c>
      <c r="T809" s="183" t="str">
        <f t="shared" si="39"/>
        <v>*</v>
      </c>
      <c r="U809" s="183">
        <f t="shared" si="39"/>
        <v>1500</v>
      </c>
    </row>
    <row r="810" spans="1:21">
      <c r="A810" s="183" t="str">
        <f t="shared" si="38"/>
        <v>東側ケース⑤南国市</v>
      </c>
      <c r="B810" t="s">
        <v>7</v>
      </c>
      <c r="C810">
        <v>51255.6</v>
      </c>
      <c r="D810" s="160">
        <v>1426.8127684735034</v>
      </c>
      <c r="E810" s="160">
        <v>100.6187613514671</v>
      </c>
      <c r="F810" s="160">
        <v>145.99798074159054</v>
      </c>
      <c r="G810" s="160">
        <v>0.67817328595558979</v>
      </c>
      <c r="H810" s="160">
        <v>10.046241060377428</v>
      </c>
      <c r="I810" s="160">
        <v>4.9018960480890925</v>
      </c>
      <c r="J810" s="160">
        <v>1588.4370596095162</v>
      </c>
      <c r="K810" t="s">
        <v>39</v>
      </c>
      <c r="L810" t="s">
        <v>70</v>
      </c>
      <c r="M810" t="s">
        <v>96</v>
      </c>
      <c r="O810" s="183">
        <f t="shared" si="40"/>
        <v>1400</v>
      </c>
      <c r="P810" s="183">
        <f t="shared" si="40"/>
        <v>100</v>
      </c>
      <c r="Q810" s="183">
        <f t="shared" si="40"/>
        <v>150</v>
      </c>
      <c r="R810" s="183" t="str">
        <f t="shared" si="39"/>
        <v>*</v>
      </c>
      <c r="S810" s="183">
        <f t="shared" si="39"/>
        <v>10</v>
      </c>
      <c r="T810" s="183" t="str">
        <f t="shared" si="39"/>
        <v>*</v>
      </c>
      <c r="U810" s="183">
        <f t="shared" si="39"/>
        <v>1600</v>
      </c>
    </row>
    <row r="811" spans="1:21">
      <c r="A811" s="183" t="str">
        <f t="shared" si="38"/>
        <v>東側ケース⑤土佐市</v>
      </c>
      <c r="B811" t="s">
        <v>8</v>
      </c>
      <c r="C811">
        <v>27471.8</v>
      </c>
      <c r="D811" s="160">
        <v>658.96618646723437</v>
      </c>
      <c r="E811" s="160">
        <v>64.234698818034261</v>
      </c>
      <c r="F811" s="160">
        <v>87.846963319171948</v>
      </c>
      <c r="G811" s="160">
        <v>2.9209435790241383</v>
      </c>
      <c r="H811" s="160">
        <v>5.6014511580446467</v>
      </c>
      <c r="I811" s="160">
        <v>1.8592979436744641</v>
      </c>
      <c r="J811" s="160">
        <v>757.19484246714944</v>
      </c>
      <c r="K811" t="s">
        <v>39</v>
      </c>
      <c r="L811" t="s">
        <v>70</v>
      </c>
      <c r="M811" t="s">
        <v>96</v>
      </c>
      <c r="O811" s="183">
        <f t="shared" si="40"/>
        <v>660</v>
      </c>
      <c r="P811" s="183">
        <f t="shared" si="40"/>
        <v>60</v>
      </c>
      <c r="Q811" s="183">
        <f t="shared" si="40"/>
        <v>90</v>
      </c>
      <c r="R811" s="183" t="str">
        <f t="shared" si="39"/>
        <v>*</v>
      </c>
      <c r="S811" s="183">
        <f t="shared" si="39"/>
        <v>10</v>
      </c>
      <c r="T811" s="183" t="str">
        <f t="shared" si="39"/>
        <v>*</v>
      </c>
      <c r="U811" s="183">
        <f t="shared" si="39"/>
        <v>760</v>
      </c>
    </row>
    <row r="812" spans="1:21">
      <c r="A812" s="183" t="str">
        <f t="shared" si="38"/>
        <v>東側ケース⑤須崎市</v>
      </c>
      <c r="B812" t="s">
        <v>9</v>
      </c>
      <c r="C812">
        <v>25299.25</v>
      </c>
      <c r="D812" s="160">
        <v>647.51310431932859</v>
      </c>
      <c r="E812" s="160">
        <v>35.332416727473749</v>
      </c>
      <c r="F812" s="160">
        <v>131.86533935213734</v>
      </c>
      <c r="G812" s="160">
        <v>1.7325633644581724</v>
      </c>
      <c r="H812" s="160">
        <v>8.2887452512094164</v>
      </c>
      <c r="I812" s="160">
        <v>1.1443869724839917</v>
      </c>
      <c r="J812" s="160">
        <v>790.54413925961751</v>
      </c>
      <c r="K812" t="s">
        <v>39</v>
      </c>
      <c r="L812" t="s">
        <v>70</v>
      </c>
      <c r="M812" t="s">
        <v>96</v>
      </c>
      <c r="O812" s="183">
        <f t="shared" si="40"/>
        <v>650</v>
      </c>
      <c r="P812" s="183">
        <f t="shared" si="40"/>
        <v>40</v>
      </c>
      <c r="Q812" s="183">
        <f t="shared" si="40"/>
        <v>130</v>
      </c>
      <c r="R812" s="183" t="str">
        <f t="shared" si="39"/>
        <v>*</v>
      </c>
      <c r="S812" s="183">
        <f t="shared" si="39"/>
        <v>10</v>
      </c>
      <c r="T812" s="183" t="str">
        <f t="shared" si="39"/>
        <v>*</v>
      </c>
      <c r="U812" s="183">
        <f t="shared" si="39"/>
        <v>790</v>
      </c>
    </row>
    <row r="813" spans="1:21">
      <c r="A813" s="183" t="str">
        <f t="shared" si="38"/>
        <v>東側ケース⑤宿毛市</v>
      </c>
      <c r="B813" t="s">
        <v>10</v>
      </c>
      <c r="C813">
        <v>22952.55</v>
      </c>
      <c r="D813" s="160">
        <v>119.53486734033386</v>
      </c>
      <c r="E813" s="160">
        <v>16.020540427311985</v>
      </c>
      <c r="F813" s="160">
        <v>58.607325082731663</v>
      </c>
      <c r="G813" s="160">
        <v>0.18327978356729874</v>
      </c>
      <c r="H813" s="160">
        <v>1.5763440709446723</v>
      </c>
      <c r="I813" s="160">
        <v>0.46748997719569013</v>
      </c>
      <c r="J813" s="160">
        <v>180.36930625477319</v>
      </c>
      <c r="K813" t="s">
        <v>39</v>
      </c>
      <c r="L813" t="s">
        <v>70</v>
      </c>
      <c r="M813" t="s">
        <v>96</v>
      </c>
      <c r="O813" s="183">
        <f t="shared" si="40"/>
        <v>120</v>
      </c>
      <c r="P813" s="183">
        <f t="shared" si="40"/>
        <v>20</v>
      </c>
      <c r="Q813" s="183">
        <f t="shared" si="40"/>
        <v>60</v>
      </c>
      <c r="R813" s="183" t="str">
        <f t="shared" si="39"/>
        <v>*</v>
      </c>
      <c r="S813" s="183" t="str">
        <f t="shared" si="39"/>
        <v>*</v>
      </c>
      <c r="T813" s="183" t="str">
        <f t="shared" si="39"/>
        <v>*</v>
      </c>
      <c r="U813" s="183">
        <f t="shared" si="39"/>
        <v>180</v>
      </c>
    </row>
    <row r="814" spans="1:21">
      <c r="A814" s="183" t="str">
        <f t="shared" si="38"/>
        <v>東側ケース⑤土佐清水市</v>
      </c>
      <c r="B814" t="s">
        <v>11</v>
      </c>
      <c r="C814">
        <v>15871.05</v>
      </c>
      <c r="D814" s="160">
        <v>659.0401627774736</v>
      </c>
      <c r="E814" s="160">
        <v>69.823879706127698</v>
      </c>
      <c r="F814" s="160">
        <v>46.104344755275982</v>
      </c>
      <c r="G814" s="160">
        <v>3.1302815801261281</v>
      </c>
      <c r="H814" s="160">
        <v>7.0925488021360072</v>
      </c>
      <c r="I814" s="160">
        <v>0.73844293380753423</v>
      </c>
      <c r="J814" s="160">
        <v>716.10578084881922</v>
      </c>
      <c r="K814" t="s">
        <v>39</v>
      </c>
      <c r="L814" t="s">
        <v>70</v>
      </c>
      <c r="M814" t="s">
        <v>96</v>
      </c>
      <c r="O814" s="183">
        <f t="shared" si="40"/>
        <v>660</v>
      </c>
      <c r="P814" s="183">
        <f t="shared" si="40"/>
        <v>70</v>
      </c>
      <c r="Q814" s="183">
        <f t="shared" si="40"/>
        <v>50</v>
      </c>
      <c r="R814" s="183" t="str">
        <f t="shared" si="39"/>
        <v>*</v>
      </c>
      <c r="S814" s="183">
        <f t="shared" si="39"/>
        <v>10</v>
      </c>
      <c r="T814" s="183" t="str">
        <f t="shared" si="39"/>
        <v>*</v>
      </c>
      <c r="U814" s="183">
        <f t="shared" si="39"/>
        <v>720</v>
      </c>
    </row>
    <row r="815" spans="1:21">
      <c r="A815" s="183" t="str">
        <f t="shared" si="38"/>
        <v>東側ケース⑤四万十市</v>
      </c>
      <c r="B815" t="s">
        <v>12</v>
      </c>
      <c r="C815">
        <v>36677.25</v>
      </c>
      <c r="D815" s="160">
        <v>852.60333059653158</v>
      </c>
      <c r="E815" s="160">
        <v>70.843291077193825</v>
      </c>
      <c r="F815" s="160">
        <v>134.68584641725704</v>
      </c>
      <c r="G815" s="160">
        <v>4.0608612042908625</v>
      </c>
      <c r="H815" s="160">
        <v>4.8199807716780834</v>
      </c>
      <c r="I815" s="160">
        <v>1.1577741720714689</v>
      </c>
      <c r="J815" s="160">
        <v>997.32779316182894</v>
      </c>
      <c r="K815" t="s">
        <v>39</v>
      </c>
      <c r="L815" t="s">
        <v>70</v>
      </c>
      <c r="M815" t="s">
        <v>96</v>
      </c>
      <c r="O815" s="183">
        <f t="shared" si="40"/>
        <v>850</v>
      </c>
      <c r="P815" s="183">
        <f t="shared" si="40"/>
        <v>70</v>
      </c>
      <c r="Q815" s="183">
        <f t="shared" si="40"/>
        <v>130</v>
      </c>
      <c r="R815" s="183" t="str">
        <f t="shared" si="39"/>
        <v>*</v>
      </c>
      <c r="S815" s="183" t="str">
        <f t="shared" si="39"/>
        <v>*</v>
      </c>
      <c r="T815" s="183" t="str">
        <f t="shared" si="39"/>
        <v>*</v>
      </c>
      <c r="U815" s="183">
        <f t="shared" si="39"/>
        <v>1000</v>
      </c>
    </row>
    <row r="816" spans="1:21">
      <c r="A816" s="183" t="str">
        <f t="shared" si="38"/>
        <v>東側ケース⑤香南市</v>
      </c>
      <c r="B816" t="s">
        <v>13</v>
      </c>
      <c r="C816">
        <v>31206.600000000002</v>
      </c>
      <c r="D816" s="160">
        <v>904.60866947563773</v>
      </c>
      <c r="E816" s="160">
        <v>83.87656897340544</v>
      </c>
      <c r="F816" s="160">
        <v>76.083432247609437</v>
      </c>
      <c r="G816" s="160">
        <v>1.3074669247028754</v>
      </c>
      <c r="H816" s="160">
        <v>3.7827373182362827</v>
      </c>
      <c r="I816" s="160">
        <v>2.6264185277791028</v>
      </c>
      <c r="J816" s="160">
        <v>988.40872449396545</v>
      </c>
      <c r="K816" t="s">
        <v>39</v>
      </c>
      <c r="L816" t="s">
        <v>70</v>
      </c>
      <c r="M816" t="s">
        <v>96</v>
      </c>
      <c r="O816" s="183">
        <f t="shared" si="40"/>
        <v>900</v>
      </c>
      <c r="P816" s="183">
        <f t="shared" si="40"/>
        <v>80</v>
      </c>
      <c r="Q816" s="183">
        <f t="shared" si="40"/>
        <v>80</v>
      </c>
      <c r="R816" s="183" t="str">
        <f t="shared" si="39"/>
        <v>*</v>
      </c>
      <c r="S816" s="183" t="str">
        <f t="shared" si="39"/>
        <v>*</v>
      </c>
      <c r="T816" s="183" t="str">
        <f t="shared" si="39"/>
        <v>*</v>
      </c>
      <c r="U816" s="183">
        <f t="shared" si="39"/>
        <v>990</v>
      </c>
    </row>
    <row r="817" spans="1:21">
      <c r="A817" s="183" t="str">
        <f t="shared" si="38"/>
        <v>東側ケース⑤香美市</v>
      </c>
      <c r="B817" t="s">
        <v>14</v>
      </c>
      <c r="C817">
        <v>28197.25</v>
      </c>
      <c r="D817" s="160">
        <v>1070.1762166408212</v>
      </c>
      <c r="E817" s="160">
        <v>61.563389416630386</v>
      </c>
      <c r="F817" s="160">
        <v>0</v>
      </c>
      <c r="G817" s="160">
        <v>2.0301904387841021</v>
      </c>
      <c r="H817" s="160">
        <v>14.96914937897451</v>
      </c>
      <c r="I817" s="160">
        <v>1.4309055905620551</v>
      </c>
      <c r="J817" s="160">
        <v>1088.6064620491418</v>
      </c>
      <c r="K817" t="s">
        <v>39</v>
      </c>
      <c r="L817" t="s">
        <v>70</v>
      </c>
      <c r="M817" t="s">
        <v>96</v>
      </c>
      <c r="O817" s="183">
        <f t="shared" si="40"/>
        <v>1100</v>
      </c>
      <c r="P817" s="183">
        <f t="shared" si="40"/>
        <v>60</v>
      </c>
      <c r="Q817" s="183">
        <f t="shared" si="40"/>
        <v>0</v>
      </c>
      <c r="R817" s="183" t="str">
        <f t="shared" si="39"/>
        <v>*</v>
      </c>
      <c r="S817" s="183">
        <f t="shared" si="39"/>
        <v>10</v>
      </c>
      <c r="T817" s="183" t="str">
        <f t="shared" si="39"/>
        <v>*</v>
      </c>
      <c r="U817" s="183">
        <f t="shared" si="39"/>
        <v>1100</v>
      </c>
    </row>
    <row r="818" spans="1:21">
      <c r="A818" s="183" t="str">
        <f t="shared" si="38"/>
        <v>東側ケース⑤東洋町</v>
      </c>
      <c r="B818" t="s">
        <v>15</v>
      </c>
      <c r="C818">
        <v>2841.05</v>
      </c>
      <c r="D818" s="160">
        <v>246.81582886281268</v>
      </c>
      <c r="E818" s="160">
        <v>13.102952813200522</v>
      </c>
      <c r="F818" s="160">
        <v>15.005225917008342</v>
      </c>
      <c r="G818" s="160">
        <v>2.1713175690419781</v>
      </c>
      <c r="H818" s="160">
        <v>3.1747461443141014</v>
      </c>
      <c r="I818" s="160">
        <v>0.25627870428014154</v>
      </c>
      <c r="J818" s="160">
        <v>267.42339719745723</v>
      </c>
      <c r="K818" t="s">
        <v>39</v>
      </c>
      <c r="L818" t="s">
        <v>70</v>
      </c>
      <c r="M818" t="s">
        <v>96</v>
      </c>
      <c r="O818" s="183">
        <f t="shared" si="40"/>
        <v>250</v>
      </c>
      <c r="P818" s="183">
        <f t="shared" si="40"/>
        <v>10</v>
      </c>
      <c r="Q818" s="183">
        <f t="shared" si="40"/>
        <v>20</v>
      </c>
      <c r="R818" s="183" t="str">
        <f t="shared" si="39"/>
        <v>*</v>
      </c>
      <c r="S818" s="183" t="str">
        <f t="shared" si="39"/>
        <v>*</v>
      </c>
      <c r="T818" s="183" t="str">
        <f t="shared" si="39"/>
        <v>*</v>
      </c>
      <c r="U818" s="183">
        <f t="shared" si="39"/>
        <v>270</v>
      </c>
    </row>
    <row r="819" spans="1:21">
      <c r="A819" s="183" t="str">
        <f t="shared" si="38"/>
        <v>東側ケース⑤奈半利町</v>
      </c>
      <c r="B819" t="s">
        <v>16</v>
      </c>
      <c r="C819">
        <v>3493.25</v>
      </c>
      <c r="D819" s="160">
        <v>344.39699678422147</v>
      </c>
      <c r="E819" s="160">
        <v>71.468509511836416</v>
      </c>
      <c r="F819" s="160">
        <v>3.455676608499112</v>
      </c>
      <c r="G819" s="160">
        <v>1.8086045516951272</v>
      </c>
      <c r="H819" s="160">
        <v>6.6989749310757682</v>
      </c>
      <c r="I819" s="160">
        <v>0.50737914915567095</v>
      </c>
      <c r="J819" s="160">
        <v>356.86763202464715</v>
      </c>
      <c r="K819" t="s">
        <v>39</v>
      </c>
      <c r="L819" t="s">
        <v>70</v>
      </c>
      <c r="M819" t="s">
        <v>96</v>
      </c>
      <c r="O819" s="183">
        <f t="shared" si="40"/>
        <v>340</v>
      </c>
      <c r="P819" s="183">
        <f t="shared" si="40"/>
        <v>70</v>
      </c>
      <c r="Q819" s="183" t="str">
        <f t="shared" si="40"/>
        <v>*</v>
      </c>
      <c r="R819" s="183" t="str">
        <f t="shared" si="39"/>
        <v>*</v>
      </c>
      <c r="S819" s="183">
        <f t="shared" si="39"/>
        <v>10</v>
      </c>
      <c r="T819" s="183" t="str">
        <f t="shared" si="39"/>
        <v>*</v>
      </c>
      <c r="U819" s="183">
        <f t="shared" si="39"/>
        <v>360</v>
      </c>
    </row>
    <row r="820" spans="1:21">
      <c r="A820" s="183" t="str">
        <f t="shared" si="38"/>
        <v>東側ケース⑤田野町</v>
      </c>
      <c r="B820" t="s">
        <v>17</v>
      </c>
      <c r="C820">
        <v>3015.2</v>
      </c>
      <c r="D820" s="160">
        <v>407.86100315654511</v>
      </c>
      <c r="E820" s="160">
        <v>65.86338130959723</v>
      </c>
      <c r="F820" s="160">
        <v>1.0515143464774017</v>
      </c>
      <c r="G820" s="160">
        <v>0.71478483207296406</v>
      </c>
      <c r="H820" s="160">
        <v>11.478561946570601</v>
      </c>
      <c r="I820" s="160">
        <v>1.2163385552843051</v>
      </c>
      <c r="J820" s="160">
        <v>422.3222028369504</v>
      </c>
      <c r="K820" t="s">
        <v>39</v>
      </c>
      <c r="L820" t="s">
        <v>70</v>
      </c>
      <c r="M820" t="s">
        <v>96</v>
      </c>
      <c r="O820" s="183">
        <f t="shared" si="40"/>
        <v>410</v>
      </c>
      <c r="P820" s="183">
        <f t="shared" si="40"/>
        <v>70</v>
      </c>
      <c r="Q820" s="183" t="str">
        <f t="shared" si="40"/>
        <v>*</v>
      </c>
      <c r="R820" s="183" t="str">
        <f t="shared" si="39"/>
        <v>*</v>
      </c>
      <c r="S820" s="183">
        <f t="shared" si="39"/>
        <v>10</v>
      </c>
      <c r="T820" s="183" t="str">
        <f t="shared" si="39"/>
        <v>*</v>
      </c>
      <c r="U820" s="183">
        <f t="shared" si="39"/>
        <v>420</v>
      </c>
    </row>
    <row r="821" spans="1:21">
      <c r="A821" s="183" t="str">
        <f t="shared" si="38"/>
        <v>東側ケース⑤安田町</v>
      </c>
      <c r="B821" t="s">
        <v>18</v>
      </c>
      <c r="C821">
        <v>2780.2</v>
      </c>
      <c r="D821" s="160">
        <v>353.12612231050821</v>
      </c>
      <c r="E821" s="160">
        <v>49.371061100855826</v>
      </c>
      <c r="F821" s="160">
        <v>39.282472561828214</v>
      </c>
      <c r="G821" s="160">
        <v>4.7632709833299902</v>
      </c>
      <c r="H821" s="160">
        <v>3.6738474209986585</v>
      </c>
      <c r="I821" s="160">
        <v>0.27381337004547207</v>
      </c>
      <c r="J821" s="160">
        <v>401.11952664671054</v>
      </c>
      <c r="K821" t="s">
        <v>39</v>
      </c>
      <c r="L821" t="s">
        <v>70</v>
      </c>
      <c r="M821" t="s">
        <v>96</v>
      </c>
      <c r="O821" s="183">
        <f t="shared" si="40"/>
        <v>350</v>
      </c>
      <c r="P821" s="183">
        <f t="shared" si="40"/>
        <v>50</v>
      </c>
      <c r="Q821" s="183">
        <f t="shared" si="40"/>
        <v>40</v>
      </c>
      <c r="R821" s="183" t="str">
        <f t="shared" si="39"/>
        <v>*</v>
      </c>
      <c r="S821" s="183" t="str">
        <f t="shared" si="39"/>
        <v>*</v>
      </c>
      <c r="T821" s="183" t="str">
        <f t="shared" si="39"/>
        <v>*</v>
      </c>
      <c r="U821" s="183">
        <f t="shared" si="39"/>
        <v>400</v>
      </c>
    </row>
    <row r="822" spans="1:21">
      <c r="A822" s="183" t="str">
        <f t="shared" si="38"/>
        <v>東側ケース⑤北川村</v>
      </c>
      <c r="B822" t="s">
        <v>19</v>
      </c>
      <c r="C822">
        <v>1355.3</v>
      </c>
      <c r="D822" s="160">
        <v>181.60956850581505</v>
      </c>
      <c r="E822" s="160">
        <v>18.014520903252919</v>
      </c>
      <c r="F822" s="160">
        <v>0</v>
      </c>
      <c r="G822" s="160">
        <v>2.5231522566171161</v>
      </c>
      <c r="H822" s="160">
        <v>1.2815848770081475</v>
      </c>
      <c r="I822" s="160">
        <v>7.4188060073803991E-2</v>
      </c>
      <c r="J822" s="160">
        <v>185.48849369951412</v>
      </c>
      <c r="K822" t="s">
        <v>39</v>
      </c>
      <c r="L822" t="s">
        <v>70</v>
      </c>
      <c r="M822" t="s">
        <v>96</v>
      </c>
      <c r="O822" s="183">
        <f t="shared" si="40"/>
        <v>180</v>
      </c>
      <c r="P822" s="183">
        <f t="shared" si="40"/>
        <v>20</v>
      </c>
      <c r="Q822" s="183">
        <f t="shared" si="40"/>
        <v>0</v>
      </c>
      <c r="R822" s="183" t="str">
        <f t="shared" si="39"/>
        <v>*</v>
      </c>
      <c r="S822" s="183" t="str">
        <f t="shared" si="39"/>
        <v>*</v>
      </c>
      <c r="T822" s="183" t="str">
        <f t="shared" si="39"/>
        <v>*</v>
      </c>
      <c r="U822" s="183">
        <f t="shared" si="39"/>
        <v>190</v>
      </c>
    </row>
    <row r="823" spans="1:21">
      <c r="A823" s="183" t="str">
        <f t="shared" si="38"/>
        <v>東側ケース⑤馬路村</v>
      </c>
      <c r="B823" t="s">
        <v>20</v>
      </c>
      <c r="C823">
        <v>1044.1999999999998</v>
      </c>
      <c r="D823" s="160">
        <v>81.895802269379146</v>
      </c>
      <c r="E823" s="160">
        <v>6.4865704043898118</v>
      </c>
      <c r="F823" s="160">
        <v>0</v>
      </c>
      <c r="G823" s="160">
        <v>1.3933639079430247</v>
      </c>
      <c r="H823" s="160">
        <v>0.67423185235991712</v>
      </c>
      <c r="I823" s="160">
        <v>7.6783425945612521E-2</v>
      </c>
      <c r="J823" s="160">
        <v>84.040181455627703</v>
      </c>
      <c r="K823" t="s">
        <v>39</v>
      </c>
      <c r="L823" t="s">
        <v>70</v>
      </c>
      <c r="M823" t="s">
        <v>96</v>
      </c>
      <c r="O823" s="183">
        <f t="shared" si="40"/>
        <v>80</v>
      </c>
      <c r="P823" s="183">
        <f t="shared" si="40"/>
        <v>10</v>
      </c>
      <c r="Q823" s="183">
        <f t="shared" si="40"/>
        <v>0</v>
      </c>
      <c r="R823" s="183" t="str">
        <f t="shared" si="39"/>
        <v>*</v>
      </c>
      <c r="S823" s="183" t="str">
        <f t="shared" si="39"/>
        <v>*</v>
      </c>
      <c r="T823" s="183" t="str">
        <f t="shared" si="39"/>
        <v>*</v>
      </c>
      <c r="U823" s="183">
        <f t="shared" si="39"/>
        <v>80</v>
      </c>
    </row>
    <row r="824" spans="1:21">
      <c r="A824" s="183" t="str">
        <f t="shared" si="38"/>
        <v>東側ケース⑤芸西村</v>
      </c>
      <c r="B824" t="s">
        <v>21</v>
      </c>
      <c r="C824">
        <v>4107.1499999999996</v>
      </c>
      <c r="D824" s="160">
        <v>159.81360512083472</v>
      </c>
      <c r="E824" s="160">
        <v>28.356399212970015</v>
      </c>
      <c r="F824" s="160">
        <v>17.012237683180672</v>
      </c>
      <c r="G824" s="160">
        <v>0.27817774090405489</v>
      </c>
      <c r="H824" s="160">
        <v>0.99926484513766511</v>
      </c>
      <c r="I824" s="160">
        <v>0.26865991642519738</v>
      </c>
      <c r="J824" s="160">
        <v>178.37194530648233</v>
      </c>
      <c r="K824" t="s">
        <v>39</v>
      </c>
      <c r="L824" t="s">
        <v>70</v>
      </c>
      <c r="M824" t="s">
        <v>96</v>
      </c>
      <c r="O824" s="183">
        <f t="shared" si="40"/>
        <v>160</v>
      </c>
      <c r="P824" s="183">
        <f t="shared" si="40"/>
        <v>30</v>
      </c>
      <c r="Q824" s="183">
        <f t="shared" si="40"/>
        <v>20</v>
      </c>
      <c r="R824" s="183" t="str">
        <f t="shared" si="39"/>
        <v>*</v>
      </c>
      <c r="S824" s="183" t="str">
        <f t="shared" si="39"/>
        <v>*</v>
      </c>
      <c r="T824" s="183" t="str">
        <f t="shared" si="39"/>
        <v>*</v>
      </c>
      <c r="U824" s="183">
        <f t="shared" si="39"/>
        <v>180</v>
      </c>
    </row>
    <row r="825" spans="1:21">
      <c r="A825" s="183" t="str">
        <f t="shared" si="38"/>
        <v>東側ケース⑤本山町</v>
      </c>
      <c r="B825" t="s">
        <v>22</v>
      </c>
      <c r="C825">
        <v>4026.95</v>
      </c>
      <c r="D825" s="160">
        <v>7.541079560528348</v>
      </c>
      <c r="E825" s="160">
        <v>1.0663770180451153</v>
      </c>
      <c r="F825" s="160">
        <v>0</v>
      </c>
      <c r="G825" s="160">
        <v>4.966258767279152E-4</v>
      </c>
      <c r="H825" s="160">
        <v>3.8641184885927398E-3</v>
      </c>
      <c r="I825" s="160">
        <v>7.3588407075035861E-2</v>
      </c>
      <c r="J825" s="160">
        <v>7.6190287119687046</v>
      </c>
      <c r="K825" t="s">
        <v>39</v>
      </c>
      <c r="L825" t="s">
        <v>70</v>
      </c>
      <c r="M825" t="s">
        <v>96</v>
      </c>
      <c r="O825" s="183">
        <f t="shared" si="40"/>
        <v>10</v>
      </c>
      <c r="P825" s="183" t="str">
        <f t="shared" si="40"/>
        <v>*</v>
      </c>
      <c r="Q825" s="183">
        <f t="shared" si="40"/>
        <v>0</v>
      </c>
      <c r="R825" s="183" t="str">
        <f t="shared" si="39"/>
        <v>*</v>
      </c>
      <c r="S825" s="183" t="str">
        <f t="shared" si="39"/>
        <v>*</v>
      </c>
      <c r="T825" s="183" t="str">
        <f t="shared" si="39"/>
        <v>*</v>
      </c>
      <c r="U825" s="183">
        <f t="shared" si="39"/>
        <v>10</v>
      </c>
    </row>
    <row r="826" spans="1:21">
      <c r="A826" s="183" t="str">
        <f t="shared" si="38"/>
        <v>東側ケース⑤大豊町</v>
      </c>
      <c r="B826" t="s">
        <v>23</v>
      </c>
      <c r="C826">
        <v>4715.1000000000004</v>
      </c>
      <c r="D826" s="160">
        <v>127.43984059610443</v>
      </c>
      <c r="E826" s="160">
        <v>3.0060394116546432</v>
      </c>
      <c r="F826" s="160">
        <v>0</v>
      </c>
      <c r="G826" s="160">
        <v>0.36282794233722493</v>
      </c>
      <c r="H826" s="160">
        <v>8.698707048230564E-2</v>
      </c>
      <c r="I826" s="160">
        <v>7.1702212880960806E-2</v>
      </c>
      <c r="J826" s="160">
        <v>127.96135782180492</v>
      </c>
      <c r="K826" t="s">
        <v>39</v>
      </c>
      <c r="L826" t="s">
        <v>70</v>
      </c>
      <c r="M826" t="s">
        <v>96</v>
      </c>
      <c r="O826" s="183">
        <f t="shared" si="40"/>
        <v>130</v>
      </c>
      <c r="P826" s="183" t="str">
        <f t="shared" si="40"/>
        <v>*</v>
      </c>
      <c r="Q826" s="183">
        <f t="shared" si="40"/>
        <v>0</v>
      </c>
      <c r="R826" s="183" t="str">
        <f t="shared" si="39"/>
        <v>*</v>
      </c>
      <c r="S826" s="183" t="str">
        <f t="shared" si="39"/>
        <v>*</v>
      </c>
      <c r="T826" s="183" t="str">
        <f t="shared" si="39"/>
        <v>*</v>
      </c>
      <c r="U826" s="183">
        <f t="shared" si="39"/>
        <v>130</v>
      </c>
    </row>
    <row r="827" spans="1:21">
      <c r="A827" s="183" t="str">
        <f t="shared" si="38"/>
        <v>東側ケース⑤土佐町</v>
      </c>
      <c r="B827" t="s">
        <v>24</v>
      </c>
      <c r="C827">
        <v>4376.2</v>
      </c>
      <c r="D827" s="160">
        <v>1.6024306918929538</v>
      </c>
      <c r="E827" s="160">
        <v>1.0187189429424455</v>
      </c>
      <c r="F827" s="160">
        <v>0</v>
      </c>
      <c r="G827" s="160">
        <v>1.4113935372821965E-31</v>
      </c>
      <c r="H827" s="160">
        <v>4.4531599056527212E-3</v>
      </c>
      <c r="I827" s="160">
        <v>3.2656119516981941E-2</v>
      </c>
      <c r="J827" s="160">
        <v>1.6395399713155885</v>
      </c>
      <c r="K827" t="s">
        <v>39</v>
      </c>
      <c r="L827" t="s">
        <v>70</v>
      </c>
      <c r="M827" t="s">
        <v>96</v>
      </c>
      <c r="O827" s="183" t="str">
        <f t="shared" si="40"/>
        <v>*</v>
      </c>
      <c r="P827" s="183" t="str">
        <f t="shared" si="40"/>
        <v>*</v>
      </c>
      <c r="Q827" s="183">
        <f t="shared" si="40"/>
        <v>0</v>
      </c>
      <c r="R827" s="183" t="str">
        <f t="shared" si="39"/>
        <v>*</v>
      </c>
      <c r="S827" s="183" t="str">
        <f t="shared" si="39"/>
        <v>*</v>
      </c>
      <c r="T827" s="183" t="str">
        <f t="shared" si="39"/>
        <v>*</v>
      </c>
      <c r="U827" s="183" t="str">
        <f t="shared" si="39"/>
        <v>*</v>
      </c>
    </row>
    <row r="828" spans="1:21">
      <c r="A828" s="183" t="str">
        <f t="shared" si="38"/>
        <v>東側ケース⑤大川村</v>
      </c>
      <c r="B828" t="s">
        <v>25</v>
      </c>
      <c r="C828">
        <v>421.4</v>
      </c>
      <c r="D828" s="160">
        <v>0.45584597196122223</v>
      </c>
      <c r="E828" s="160">
        <v>9.6518691613281166E-2</v>
      </c>
      <c r="F828" s="160">
        <v>0</v>
      </c>
      <c r="G828" s="160">
        <v>3.156463294934218E-4</v>
      </c>
      <c r="H828" s="160">
        <v>2.4339898594175454E-2</v>
      </c>
      <c r="I828" s="160">
        <v>8.1199130121394048E-4</v>
      </c>
      <c r="J828" s="160">
        <v>0.48131350818610508</v>
      </c>
      <c r="K828" t="s">
        <v>39</v>
      </c>
      <c r="L828" t="s">
        <v>70</v>
      </c>
      <c r="M828" t="s">
        <v>96</v>
      </c>
      <c r="O828" s="183" t="str">
        <f t="shared" si="40"/>
        <v>*</v>
      </c>
      <c r="P828" s="183" t="str">
        <f t="shared" si="40"/>
        <v>*</v>
      </c>
      <c r="Q828" s="183">
        <f t="shared" si="40"/>
        <v>0</v>
      </c>
      <c r="R828" s="183" t="str">
        <f t="shared" si="39"/>
        <v>*</v>
      </c>
      <c r="S828" s="183" t="str">
        <f t="shared" si="39"/>
        <v>*</v>
      </c>
      <c r="T828" s="183" t="str">
        <f t="shared" si="39"/>
        <v>*</v>
      </c>
      <c r="U828" s="183" t="str">
        <f t="shared" si="39"/>
        <v>*</v>
      </c>
    </row>
    <row r="829" spans="1:21">
      <c r="A829" s="183" t="str">
        <f t="shared" si="38"/>
        <v>東側ケース⑤いの町</v>
      </c>
      <c r="B829" t="s">
        <v>26</v>
      </c>
      <c r="C829">
        <v>22887.1</v>
      </c>
      <c r="D829" s="160">
        <v>164.75834444493091</v>
      </c>
      <c r="E829" s="160">
        <v>15.381955767413977</v>
      </c>
      <c r="F829" s="160">
        <v>0</v>
      </c>
      <c r="G829" s="160">
        <v>0.65083521580664172</v>
      </c>
      <c r="H829" s="160">
        <v>0.80090480593391522</v>
      </c>
      <c r="I829" s="160">
        <v>0.52013885679989991</v>
      </c>
      <c r="J829" s="160">
        <v>166.73022332347136</v>
      </c>
      <c r="K829" t="s">
        <v>39</v>
      </c>
      <c r="L829" t="s">
        <v>70</v>
      </c>
      <c r="M829" t="s">
        <v>96</v>
      </c>
      <c r="O829" s="183">
        <f t="shared" si="40"/>
        <v>160</v>
      </c>
      <c r="P829" s="183">
        <f t="shared" si="40"/>
        <v>20</v>
      </c>
      <c r="Q829" s="183">
        <f t="shared" si="40"/>
        <v>0</v>
      </c>
      <c r="R829" s="183" t="str">
        <f t="shared" si="39"/>
        <v>*</v>
      </c>
      <c r="S829" s="183" t="str">
        <f t="shared" si="39"/>
        <v>*</v>
      </c>
      <c r="T829" s="183" t="str">
        <f t="shared" si="39"/>
        <v>*</v>
      </c>
      <c r="U829" s="183">
        <f t="shared" si="39"/>
        <v>170</v>
      </c>
    </row>
    <row r="830" spans="1:21">
      <c r="A830" s="183" t="str">
        <f t="shared" si="38"/>
        <v>東側ケース⑤仁淀川町</v>
      </c>
      <c r="B830" t="s">
        <v>27</v>
      </c>
      <c r="C830">
        <v>6596.85</v>
      </c>
      <c r="D830" s="160">
        <v>12.965939451522967</v>
      </c>
      <c r="E830" s="160">
        <v>1.8940461608227088</v>
      </c>
      <c r="F830" s="160">
        <v>0</v>
      </c>
      <c r="G830" s="160">
        <v>3.2086148857609618E-3</v>
      </c>
      <c r="H830" s="160">
        <v>0.21332770361306769</v>
      </c>
      <c r="I830" s="160">
        <v>6.1200506399668661E-2</v>
      </c>
      <c r="J830" s="160">
        <v>13.243676276421464</v>
      </c>
      <c r="K830" t="s">
        <v>39</v>
      </c>
      <c r="L830" t="s">
        <v>70</v>
      </c>
      <c r="M830" t="s">
        <v>96</v>
      </c>
      <c r="O830" s="183">
        <f t="shared" si="40"/>
        <v>10</v>
      </c>
      <c r="P830" s="183" t="str">
        <f t="shared" si="40"/>
        <v>*</v>
      </c>
      <c r="Q830" s="183">
        <f t="shared" si="40"/>
        <v>0</v>
      </c>
      <c r="R830" s="183" t="str">
        <f t="shared" si="39"/>
        <v>*</v>
      </c>
      <c r="S830" s="183" t="str">
        <f t="shared" si="39"/>
        <v>*</v>
      </c>
      <c r="T830" s="183" t="str">
        <f t="shared" si="39"/>
        <v>*</v>
      </c>
      <c r="U830" s="183">
        <f t="shared" si="39"/>
        <v>10</v>
      </c>
    </row>
    <row r="831" spans="1:21">
      <c r="A831" s="183" t="str">
        <f t="shared" si="38"/>
        <v>東側ケース⑤中土佐町</v>
      </c>
      <c r="B831" t="s">
        <v>28</v>
      </c>
      <c r="C831">
        <v>7156.95</v>
      </c>
      <c r="D831" s="160">
        <v>303.78182870486148</v>
      </c>
      <c r="E831" s="160">
        <v>17.13562346192186</v>
      </c>
      <c r="F831" s="160">
        <v>55.06279427061034</v>
      </c>
      <c r="G831" s="160">
        <v>0.83251873934156417</v>
      </c>
      <c r="H831" s="160">
        <v>4.5476982940229789</v>
      </c>
      <c r="I831" s="160">
        <v>0.26621938905328019</v>
      </c>
      <c r="J831" s="160">
        <v>364.49105939788956</v>
      </c>
      <c r="K831" t="s">
        <v>39</v>
      </c>
      <c r="L831" t="s">
        <v>70</v>
      </c>
      <c r="M831" t="s">
        <v>96</v>
      </c>
      <c r="O831" s="183">
        <f t="shared" si="40"/>
        <v>300</v>
      </c>
      <c r="P831" s="183">
        <f t="shared" si="40"/>
        <v>20</v>
      </c>
      <c r="Q831" s="183">
        <f t="shared" si="40"/>
        <v>60</v>
      </c>
      <c r="R831" s="183" t="str">
        <f t="shared" si="39"/>
        <v>*</v>
      </c>
      <c r="S831" s="183" t="str">
        <f t="shared" si="39"/>
        <v>*</v>
      </c>
      <c r="T831" s="183" t="str">
        <f t="shared" si="39"/>
        <v>*</v>
      </c>
      <c r="U831" s="183">
        <f t="shared" si="39"/>
        <v>360</v>
      </c>
    </row>
    <row r="832" spans="1:21">
      <c r="A832" s="183" t="str">
        <f t="shared" si="38"/>
        <v>東側ケース⑤佐川町</v>
      </c>
      <c r="B832" t="s">
        <v>29</v>
      </c>
      <c r="C832">
        <v>12973.4</v>
      </c>
      <c r="D832" s="160">
        <v>260.67548530827571</v>
      </c>
      <c r="E832" s="160">
        <v>17.378927739241256</v>
      </c>
      <c r="F832" s="160">
        <v>0</v>
      </c>
      <c r="G832" s="160">
        <v>0.28319964127622421</v>
      </c>
      <c r="H832" s="160">
        <v>0.52144616391341758</v>
      </c>
      <c r="I832" s="160">
        <v>0.67069106236911624</v>
      </c>
      <c r="J832" s="160">
        <v>262.15082217583449</v>
      </c>
      <c r="K832" t="s">
        <v>39</v>
      </c>
      <c r="L832" t="s">
        <v>70</v>
      </c>
      <c r="M832" t="s">
        <v>96</v>
      </c>
      <c r="O832" s="183">
        <f t="shared" si="40"/>
        <v>260</v>
      </c>
      <c r="P832" s="183">
        <f t="shared" si="40"/>
        <v>20</v>
      </c>
      <c r="Q832" s="183">
        <f t="shared" si="40"/>
        <v>0</v>
      </c>
      <c r="R832" s="183" t="str">
        <f t="shared" si="39"/>
        <v>*</v>
      </c>
      <c r="S832" s="183" t="str">
        <f t="shared" si="39"/>
        <v>*</v>
      </c>
      <c r="T832" s="183" t="str">
        <f t="shared" si="39"/>
        <v>*</v>
      </c>
      <c r="U832" s="183">
        <f t="shared" si="39"/>
        <v>260</v>
      </c>
    </row>
    <row r="833" spans="1:21">
      <c r="A833" s="183" t="str">
        <f t="shared" si="38"/>
        <v>東側ケース⑤越知町</v>
      </c>
      <c r="B833" t="s">
        <v>30</v>
      </c>
      <c r="C833">
        <v>6192.65</v>
      </c>
      <c r="D833" s="160">
        <v>40.612448618631177</v>
      </c>
      <c r="E833" s="160">
        <v>3.7169045708299979</v>
      </c>
      <c r="F833" s="160">
        <v>0</v>
      </c>
      <c r="G833" s="160">
        <v>3.2182898962647088E-2</v>
      </c>
      <c r="H833" s="160">
        <v>5.1193847154798249</v>
      </c>
      <c r="I833" s="160">
        <v>0.14600871230000981</v>
      </c>
      <c r="J833" s="160">
        <v>45.910024945373657</v>
      </c>
      <c r="K833" t="s">
        <v>39</v>
      </c>
      <c r="L833" t="s">
        <v>70</v>
      </c>
      <c r="M833" t="s">
        <v>96</v>
      </c>
      <c r="O833" s="183">
        <f t="shared" si="40"/>
        <v>40</v>
      </c>
      <c r="P833" s="183" t="str">
        <f t="shared" si="40"/>
        <v>*</v>
      </c>
      <c r="Q833" s="183">
        <f t="shared" si="40"/>
        <v>0</v>
      </c>
      <c r="R833" s="183" t="str">
        <f t="shared" si="39"/>
        <v>*</v>
      </c>
      <c r="S833" s="183">
        <f t="shared" si="39"/>
        <v>10</v>
      </c>
      <c r="T833" s="183" t="str">
        <f t="shared" si="39"/>
        <v>*</v>
      </c>
      <c r="U833" s="183">
        <f t="shared" si="39"/>
        <v>50</v>
      </c>
    </row>
    <row r="834" spans="1:21">
      <c r="A834" s="183" t="str">
        <f t="shared" si="38"/>
        <v>東側ケース⑤檮原町</v>
      </c>
      <c r="B834" t="s">
        <v>31</v>
      </c>
      <c r="C834">
        <v>3984</v>
      </c>
      <c r="D834" s="160">
        <v>5.4147738419623801</v>
      </c>
      <c r="E834" s="160">
        <v>1.2303132308182976</v>
      </c>
      <c r="F834" s="160">
        <v>0</v>
      </c>
      <c r="G834" s="160">
        <v>1.0946277916808178E-3</v>
      </c>
      <c r="H834" s="160">
        <v>4.0633171028021048E-3</v>
      </c>
      <c r="I834" s="160">
        <v>3.7771522317909687E-2</v>
      </c>
      <c r="J834" s="160">
        <v>5.4577033091747733</v>
      </c>
      <c r="K834" t="s">
        <v>39</v>
      </c>
      <c r="L834" t="s">
        <v>70</v>
      </c>
      <c r="M834" t="s">
        <v>96</v>
      </c>
      <c r="O834" s="183">
        <f t="shared" si="40"/>
        <v>10</v>
      </c>
      <c r="P834" s="183" t="str">
        <f t="shared" si="40"/>
        <v>*</v>
      </c>
      <c r="Q834" s="183">
        <f t="shared" si="40"/>
        <v>0</v>
      </c>
      <c r="R834" s="183" t="str">
        <f t="shared" si="39"/>
        <v>*</v>
      </c>
      <c r="S834" s="183" t="str">
        <f t="shared" si="39"/>
        <v>*</v>
      </c>
      <c r="T834" s="183" t="str">
        <f t="shared" si="39"/>
        <v>*</v>
      </c>
      <c r="U834" s="183">
        <f t="shared" si="39"/>
        <v>10</v>
      </c>
    </row>
    <row r="835" spans="1:21">
      <c r="A835" s="183" t="str">
        <f t="shared" si="38"/>
        <v>東側ケース⑤日高村</v>
      </c>
      <c r="B835" t="s">
        <v>32</v>
      </c>
      <c r="C835">
        <v>5197.3999999999996</v>
      </c>
      <c r="D835" s="160">
        <v>31.547169346751506</v>
      </c>
      <c r="E835" s="160">
        <v>2.9650097047351078</v>
      </c>
      <c r="F835" s="160">
        <v>0</v>
      </c>
      <c r="G835" s="160">
        <v>8.2880661317735971E-2</v>
      </c>
      <c r="H835" s="160">
        <v>1.3478840162865876E-2</v>
      </c>
      <c r="I835" s="160">
        <v>0.10196351982922207</v>
      </c>
      <c r="J835" s="160">
        <v>31.745492368061328</v>
      </c>
      <c r="K835" t="s">
        <v>39</v>
      </c>
      <c r="L835" t="s">
        <v>70</v>
      </c>
      <c r="M835" t="s">
        <v>96</v>
      </c>
      <c r="O835" s="183">
        <f t="shared" si="40"/>
        <v>30</v>
      </c>
      <c r="P835" s="183" t="str">
        <f t="shared" si="40"/>
        <v>*</v>
      </c>
      <c r="Q835" s="183">
        <f t="shared" si="40"/>
        <v>0</v>
      </c>
      <c r="R835" s="183" t="str">
        <f t="shared" si="39"/>
        <v>*</v>
      </c>
      <c r="S835" s="183" t="str">
        <f t="shared" si="39"/>
        <v>*</v>
      </c>
      <c r="T835" s="183" t="str">
        <f t="shared" si="39"/>
        <v>*</v>
      </c>
      <c r="U835" s="183">
        <f t="shared" si="39"/>
        <v>30</v>
      </c>
    </row>
    <row r="836" spans="1:21">
      <c r="A836" s="183" t="str">
        <f t="shared" ref="A836:A899" si="41">K836&amp;L836&amp;B836</f>
        <v>東側ケース⑤津野町</v>
      </c>
      <c r="B836" t="s">
        <v>33</v>
      </c>
      <c r="C836">
        <v>5948.75</v>
      </c>
      <c r="D836" s="160">
        <v>86.427768744464856</v>
      </c>
      <c r="E836" s="160">
        <v>4.2298641185944623</v>
      </c>
      <c r="F836" s="160">
        <v>0</v>
      </c>
      <c r="G836" s="160">
        <v>0.27192574320226387</v>
      </c>
      <c r="H836" s="160">
        <v>0.20753435450206692</v>
      </c>
      <c r="I836" s="160">
        <v>0.12603381794068327</v>
      </c>
      <c r="J836" s="160">
        <v>87.03326266010987</v>
      </c>
      <c r="K836" t="s">
        <v>39</v>
      </c>
      <c r="L836" t="s">
        <v>70</v>
      </c>
      <c r="M836" t="s">
        <v>96</v>
      </c>
      <c r="O836" s="183">
        <f t="shared" si="40"/>
        <v>90</v>
      </c>
      <c r="P836" s="183" t="str">
        <f t="shared" si="40"/>
        <v>*</v>
      </c>
      <c r="Q836" s="183">
        <f t="shared" si="40"/>
        <v>0</v>
      </c>
      <c r="R836" s="183" t="str">
        <f t="shared" si="39"/>
        <v>*</v>
      </c>
      <c r="S836" s="183" t="str">
        <f t="shared" si="39"/>
        <v>*</v>
      </c>
      <c r="T836" s="183" t="str">
        <f t="shared" si="39"/>
        <v>*</v>
      </c>
      <c r="U836" s="183">
        <f t="shared" si="39"/>
        <v>90</v>
      </c>
    </row>
    <row r="837" spans="1:21">
      <c r="A837" s="183" t="str">
        <f t="shared" si="41"/>
        <v>東側ケース⑤四万十町</v>
      </c>
      <c r="B837" t="s">
        <v>34</v>
      </c>
      <c r="C837">
        <v>18746.650000000001</v>
      </c>
      <c r="D837" s="160">
        <v>815.2550150261219</v>
      </c>
      <c r="E837" s="160">
        <v>52.007386923447108</v>
      </c>
      <c r="F837" s="160">
        <v>5.6049532524070846</v>
      </c>
      <c r="G837" s="160">
        <v>2.2572519807525313</v>
      </c>
      <c r="H837" s="160">
        <v>2.8877324614081488</v>
      </c>
      <c r="I837" s="160">
        <v>0.55990917586459987</v>
      </c>
      <c r="J837" s="160">
        <v>826.56486189655436</v>
      </c>
      <c r="K837" t="s">
        <v>39</v>
      </c>
      <c r="L837" t="s">
        <v>70</v>
      </c>
      <c r="M837" t="s">
        <v>96</v>
      </c>
      <c r="O837" s="183">
        <f t="shared" si="40"/>
        <v>820</v>
      </c>
      <c r="P837" s="183">
        <f t="shared" si="40"/>
        <v>50</v>
      </c>
      <c r="Q837" s="183">
        <f t="shared" si="40"/>
        <v>10</v>
      </c>
      <c r="R837" s="183" t="str">
        <f t="shared" si="39"/>
        <v>*</v>
      </c>
      <c r="S837" s="183" t="str">
        <f t="shared" si="39"/>
        <v>*</v>
      </c>
      <c r="T837" s="183" t="str">
        <f t="shared" si="39"/>
        <v>*</v>
      </c>
      <c r="U837" s="183">
        <f t="shared" si="39"/>
        <v>830</v>
      </c>
    </row>
    <row r="838" spans="1:21">
      <c r="A838" s="183" t="str">
        <f t="shared" si="41"/>
        <v>東側ケース⑤大月町</v>
      </c>
      <c r="B838" t="s">
        <v>35</v>
      </c>
      <c r="C838">
        <v>5516.5</v>
      </c>
      <c r="D838" s="160">
        <v>28.514018160346073</v>
      </c>
      <c r="E838" s="160">
        <v>3.359779593464979</v>
      </c>
      <c r="F838" s="160">
        <v>13.195923626048987</v>
      </c>
      <c r="G838" s="160">
        <v>7.6484848654006357E-2</v>
      </c>
      <c r="H838" s="160">
        <v>0.43562958056025891</v>
      </c>
      <c r="I838" s="160">
        <v>4.5811155165582401E-2</v>
      </c>
      <c r="J838" s="160">
        <v>42.267867370774908</v>
      </c>
      <c r="K838" t="s">
        <v>39</v>
      </c>
      <c r="L838" t="s">
        <v>70</v>
      </c>
      <c r="M838" t="s">
        <v>96</v>
      </c>
      <c r="O838" s="183">
        <f t="shared" si="40"/>
        <v>30</v>
      </c>
      <c r="P838" s="183" t="str">
        <f t="shared" si="40"/>
        <v>*</v>
      </c>
      <c r="Q838" s="183">
        <f t="shared" si="40"/>
        <v>10</v>
      </c>
      <c r="R838" s="183" t="str">
        <f t="shared" si="39"/>
        <v>*</v>
      </c>
      <c r="S838" s="183" t="str">
        <f t="shared" si="39"/>
        <v>*</v>
      </c>
      <c r="T838" s="183" t="str">
        <f t="shared" si="39"/>
        <v>*</v>
      </c>
      <c r="U838" s="183">
        <f t="shared" si="39"/>
        <v>40</v>
      </c>
    </row>
    <row r="839" spans="1:21">
      <c r="A839" s="183" t="str">
        <f t="shared" si="41"/>
        <v>東側ケース⑤三原村</v>
      </c>
      <c r="B839" t="s">
        <v>36</v>
      </c>
      <c r="C839">
        <v>1597.8</v>
      </c>
      <c r="D839" s="160">
        <v>41.122048555868162</v>
      </c>
      <c r="E839" s="160">
        <v>1.9466577709852668</v>
      </c>
      <c r="F839" s="160">
        <v>0</v>
      </c>
      <c r="G839" s="160">
        <v>6.6985763692516659E-2</v>
      </c>
      <c r="H839" s="160">
        <v>0.10880225577200303</v>
      </c>
      <c r="I839" s="160">
        <v>3.1538806973181205E-2</v>
      </c>
      <c r="J839" s="160">
        <v>41.329375382305862</v>
      </c>
      <c r="K839" t="s">
        <v>39</v>
      </c>
      <c r="L839" t="s">
        <v>70</v>
      </c>
      <c r="M839" t="s">
        <v>96</v>
      </c>
      <c r="O839" s="183">
        <f t="shared" si="40"/>
        <v>40</v>
      </c>
      <c r="P839" s="183" t="str">
        <f t="shared" si="40"/>
        <v>*</v>
      </c>
      <c r="Q839" s="183">
        <f t="shared" si="40"/>
        <v>0</v>
      </c>
      <c r="R839" s="183" t="str">
        <f t="shared" si="39"/>
        <v>*</v>
      </c>
      <c r="S839" s="183" t="str">
        <f t="shared" si="39"/>
        <v>*</v>
      </c>
      <c r="T839" s="183" t="str">
        <f t="shared" si="39"/>
        <v>*</v>
      </c>
      <c r="U839" s="183">
        <f t="shared" si="39"/>
        <v>40</v>
      </c>
    </row>
    <row r="840" spans="1:21">
      <c r="A840" s="183" t="str">
        <f t="shared" si="41"/>
        <v>東側ケース⑤黒潮町</v>
      </c>
      <c r="B840" t="s">
        <v>37</v>
      </c>
      <c r="C840">
        <v>11552.849999999999</v>
      </c>
      <c r="D840" s="160">
        <v>731.47206942657294</v>
      </c>
      <c r="E840" s="160">
        <v>62.054463136114968</v>
      </c>
      <c r="F840" s="160">
        <v>107.5649857781853</v>
      </c>
      <c r="G840" s="160">
        <v>4.4641366537887057</v>
      </c>
      <c r="H840" s="160">
        <v>7.022288181151036</v>
      </c>
      <c r="I840" s="160">
        <v>0.93182700711878297</v>
      </c>
      <c r="J840" s="160">
        <v>851.45530704681664</v>
      </c>
      <c r="K840" t="s">
        <v>39</v>
      </c>
      <c r="L840" t="s">
        <v>70</v>
      </c>
      <c r="M840" t="s">
        <v>96</v>
      </c>
      <c r="O840" s="183">
        <f t="shared" si="40"/>
        <v>730</v>
      </c>
      <c r="P840" s="183">
        <f t="shared" si="40"/>
        <v>60</v>
      </c>
      <c r="Q840" s="183">
        <f t="shared" si="40"/>
        <v>110</v>
      </c>
      <c r="R840" s="183" t="str">
        <f t="shared" si="39"/>
        <v>*</v>
      </c>
      <c r="S840" s="183">
        <f t="shared" si="39"/>
        <v>10</v>
      </c>
      <c r="T840" s="183" t="str">
        <f t="shared" si="39"/>
        <v>*</v>
      </c>
      <c r="U840" s="183">
        <f t="shared" si="39"/>
        <v>850</v>
      </c>
    </row>
    <row r="841" spans="1:21">
      <c r="A841" s="183" t="str">
        <f t="shared" si="41"/>
        <v>東側ケース⑤合計</v>
      </c>
      <c r="B841" t="s">
        <v>84</v>
      </c>
      <c r="C841">
        <v>763820.94999999984</v>
      </c>
      <c r="D841" s="160">
        <v>19901.140888114922</v>
      </c>
      <c r="E841" s="160">
        <v>2084.7720233640653</v>
      </c>
      <c r="F841" s="160">
        <v>1682.8065587896326</v>
      </c>
      <c r="G841" s="160">
        <v>71.536595080203199</v>
      </c>
      <c r="H841" s="160">
        <v>331.15154507295148</v>
      </c>
      <c r="I841" s="160">
        <v>85.625573215135375</v>
      </c>
      <c r="J841" s="160">
        <v>22072.261160272836</v>
      </c>
      <c r="K841" t="s">
        <v>39</v>
      </c>
      <c r="L841" t="s">
        <v>70</v>
      </c>
      <c r="M841" t="s">
        <v>96</v>
      </c>
      <c r="O841" s="183">
        <f t="shared" si="40"/>
        <v>20000</v>
      </c>
      <c r="P841" s="183">
        <f t="shared" si="40"/>
        <v>2100</v>
      </c>
      <c r="Q841" s="183">
        <f t="shared" si="40"/>
        <v>1700</v>
      </c>
      <c r="R841" s="183">
        <f t="shared" si="39"/>
        <v>70</v>
      </c>
      <c r="S841" s="183">
        <f t="shared" si="39"/>
        <v>330</v>
      </c>
      <c r="T841" s="183">
        <f t="shared" si="39"/>
        <v>90</v>
      </c>
      <c r="U841" s="183">
        <f t="shared" ref="U841:U904" si="42">IF(J841&gt;10000,ROUND(J841,-3),IF(J841&gt;1000,ROUND(J841,-2),IF(J841&gt;=5,IF(J841&lt;10,ROUND(J841,-1),ROUND(J841,-1)),IF(J841=0,0,"*"))))</f>
        <v>22000</v>
      </c>
    </row>
    <row r="842" spans="1:21">
      <c r="A842" s="183" t="str">
        <f t="shared" si="41"/>
        <v/>
      </c>
      <c r="D842" s="160"/>
      <c r="E842" s="160"/>
      <c r="F842" s="160"/>
      <c r="G842" s="160"/>
      <c r="H842" s="160"/>
      <c r="I842" s="160"/>
      <c r="J842" s="160"/>
      <c r="O842" s="183">
        <f t="shared" si="40"/>
        <v>0</v>
      </c>
      <c r="P842" s="183">
        <f t="shared" si="40"/>
        <v>0</v>
      </c>
      <c r="Q842" s="183">
        <f t="shared" si="40"/>
        <v>0</v>
      </c>
      <c r="R842" s="183">
        <f t="shared" si="40"/>
        <v>0</v>
      </c>
      <c r="S842" s="183">
        <f t="shared" si="40"/>
        <v>0</v>
      </c>
      <c r="T842" s="183">
        <f t="shared" si="40"/>
        <v>0</v>
      </c>
      <c r="U842" s="183">
        <f t="shared" si="42"/>
        <v>0</v>
      </c>
    </row>
    <row r="843" spans="1:21">
      <c r="A843" s="183" t="str">
        <f t="shared" si="41"/>
        <v>東側ケース⑨高知市</v>
      </c>
      <c r="B843" t="s">
        <v>4</v>
      </c>
      <c r="C843">
        <v>343393</v>
      </c>
      <c r="D843" s="160">
        <v>5899.9572371490312</v>
      </c>
      <c r="E843" s="160">
        <v>1033.4665250049914</v>
      </c>
      <c r="F843" s="160">
        <v>745.25711784258306</v>
      </c>
      <c r="G843" s="160">
        <v>14.529051525211649</v>
      </c>
      <c r="H843" s="160">
        <v>57.765552167257049</v>
      </c>
      <c r="I843" s="160">
        <v>3.1966159017657425E-2</v>
      </c>
      <c r="J843" s="160">
        <v>6717.5409248431006</v>
      </c>
      <c r="K843" t="s">
        <v>39</v>
      </c>
      <c r="L843" t="s">
        <v>109</v>
      </c>
      <c r="M843" t="s">
        <v>83</v>
      </c>
      <c r="O843" s="183">
        <f t="shared" ref="O843:T885" si="43">IF(D843&gt;10000,ROUND(D843,-3),IF(D843&gt;1000,ROUND(D843,-2),IF(D843&gt;=5,IF(D843&lt;10,ROUND(D843,-1),ROUND(D843,-1)),IF(D843=0,0,"*"))))</f>
        <v>5900</v>
      </c>
      <c r="P843" s="183">
        <f t="shared" si="43"/>
        <v>1000</v>
      </c>
      <c r="Q843" s="183">
        <f t="shared" si="43"/>
        <v>750</v>
      </c>
      <c r="R843" s="183">
        <f t="shared" si="43"/>
        <v>10</v>
      </c>
      <c r="S843" s="183">
        <f t="shared" si="43"/>
        <v>60</v>
      </c>
      <c r="T843" s="183" t="str">
        <f t="shared" si="43"/>
        <v>*</v>
      </c>
      <c r="U843" s="183">
        <f t="shared" si="42"/>
        <v>6700</v>
      </c>
    </row>
    <row r="844" spans="1:21">
      <c r="A844" s="183" t="str">
        <f t="shared" si="41"/>
        <v>東側ケース⑨室戸市</v>
      </c>
      <c r="B844" t="s">
        <v>5</v>
      </c>
      <c r="C844">
        <v>15210</v>
      </c>
      <c r="D844" s="160">
        <v>1902.141071910944</v>
      </c>
      <c r="E844" s="160">
        <v>270.27724006544469</v>
      </c>
      <c r="F844" s="160">
        <v>292.4678312595816</v>
      </c>
      <c r="G844" s="160">
        <v>15.909011211033818</v>
      </c>
      <c r="H844" s="160">
        <v>18.593540024430638</v>
      </c>
      <c r="I844" s="160">
        <v>1.6936478110408219E-3</v>
      </c>
      <c r="J844" s="160">
        <v>2229.1131480538011</v>
      </c>
      <c r="K844" t="s">
        <v>39</v>
      </c>
      <c r="L844" t="s">
        <v>109</v>
      </c>
      <c r="M844" t="s">
        <v>83</v>
      </c>
      <c r="O844" s="183">
        <f t="shared" si="43"/>
        <v>1900</v>
      </c>
      <c r="P844" s="183">
        <f t="shared" si="43"/>
        <v>270</v>
      </c>
      <c r="Q844" s="183">
        <f t="shared" si="43"/>
        <v>290</v>
      </c>
      <c r="R844" s="183">
        <f t="shared" si="43"/>
        <v>20</v>
      </c>
      <c r="S844" s="183">
        <f t="shared" si="43"/>
        <v>20</v>
      </c>
      <c r="T844" s="183" t="str">
        <f t="shared" si="43"/>
        <v>*</v>
      </c>
      <c r="U844" s="183">
        <f t="shared" si="42"/>
        <v>2200</v>
      </c>
    </row>
    <row r="845" spans="1:21">
      <c r="A845" s="183" t="str">
        <f t="shared" si="41"/>
        <v>東側ケース⑨安芸市</v>
      </c>
      <c r="B845" t="s">
        <v>6</v>
      </c>
      <c r="C845">
        <v>19547</v>
      </c>
      <c r="D845" s="160">
        <v>1661.1309408657369</v>
      </c>
      <c r="E845" s="160">
        <v>302.34104134541133</v>
      </c>
      <c r="F845" s="160">
        <v>61.462725098450491</v>
      </c>
      <c r="G845" s="160">
        <v>6.3130045220990816</v>
      </c>
      <c r="H845" s="160">
        <v>22.848712890773463</v>
      </c>
      <c r="I845" s="160">
        <v>2.1320654593487156E-3</v>
      </c>
      <c r="J845" s="160">
        <v>1751.7575154425192</v>
      </c>
      <c r="K845" t="s">
        <v>39</v>
      </c>
      <c r="L845" t="s">
        <v>109</v>
      </c>
      <c r="M845" t="s">
        <v>83</v>
      </c>
      <c r="O845" s="183">
        <f t="shared" si="43"/>
        <v>1700</v>
      </c>
      <c r="P845" s="183">
        <f t="shared" si="43"/>
        <v>300</v>
      </c>
      <c r="Q845" s="183">
        <f t="shared" si="43"/>
        <v>60</v>
      </c>
      <c r="R845" s="183">
        <f t="shared" si="43"/>
        <v>10</v>
      </c>
      <c r="S845" s="183">
        <f t="shared" si="43"/>
        <v>20</v>
      </c>
      <c r="T845" s="183" t="str">
        <f t="shared" si="43"/>
        <v>*</v>
      </c>
      <c r="U845" s="183">
        <f t="shared" si="42"/>
        <v>1800</v>
      </c>
    </row>
    <row r="846" spans="1:21">
      <c r="A846" s="183" t="str">
        <f t="shared" si="41"/>
        <v>東側ケース⑨南国市</v>
      </c>
      <c r="B846" t="s">
        <v>7</v>
      </c>
      <c r="C846">
        <v>49472</v>
      </c>
      <c r="D846" s="160">
        <v>1588.2421561818519</v>
      </c>
      <c r="E846" s="160">
        <v>138.31326476893307</v>
      </c>
      <c r="F846" s="160">
        <v>143.1966223798747</v>
      </c>
      <c r="G846" s="160">
        <v>0.82204938679799711</v>
      </c>
      <c r="H846" s="160">
        <v>2.5288811668860762</v>
      </c>
      <c r="I846" s="160">
        <v>4.0781730355948067E-3</v>
      </c>
      <c r="J846" s="160">
        <v>1734.7937872884463</v>
      </c>
      <c r="K846" t="s">
        <v>39</v>
      </c>
      <c r="L846" t="s">
        <v>109</v>
      </c>
      <c r="M846" t="s">
        <v>83</v>
      </c>
      <c r="O846" s="183">
        <f t="shared" si="43"/>
        <v>1600</v>
      </c>
      <c r="P846" s="183">
        <f t="shared" si="43"/>
        <v>140</v>
      </c>
      <c r="Q846" s="183">
        <f t="shared" si="43"/>
        <v>140</v>
      </c>
      <c r="R846" s="183" t="str">
        <f t="shared" si="43"/>
        <v>*</v>
      </c>
      <c r="S846" s="183" t="str">
        <f t="shared" si="43"/>
        <v>*</v>
      </c>
      <c r="T846" s="183" t="str">
        <f t="shared" si="43"/>
        <v>*</v>
      </c>
      <c r="U846" s="183">
        <f t="shared" si="42"/>
        <v>1700</v>
      </c>
    </row>
    <row r="847" spans="1:21">
      <c r="A847" s="183" t="str">
        <f t="shared" si="41"/>
        <v>東側ケース⑨土佐市</v>
      </c>
      <c r="B847" t="s">
        <v>8</v>
      </c>
      <c r="C847">
        <v>28686</v>
      </c>
      <c r="D847" s="160">
        <v>857.73874091638663</v>
      </c>
      <c r="E847" s="160">
        <v>95.238293986721132</v>
      </c>
      <c r="F847" s="160">
        <v>43.559636950113045</v>
      </c>
      <c r="G847" s="160">
        <v>3.5616019318339731</v>
      </c>
      <c r="H847" s="160">
        <v>2.1335726965314508</v>
      </c>
      <c r="I847" s="160">
        <v>1.6464208549461143E-3</v>
      </c>
      <c r="J847" s="160">
        <v>906.99519891572004</v>
      </c>
      <c r="K847" t="s">
        <v>39</v>
      </c>
      <c r="L847" t="s">
        <v>109</v>
      </c>
      <c r="M847" t="s">
        <v>83</v>
      </c>
      <c r="O847" s="183">
        <f t="shared" si="43"/>
        <v>860</v>
      </c>
      <c r="P847" s="183">
        <f t="shared" si="43"/>
        <v>100</v>
      </c>
      <c r="Q847" s="183">
        <f t="shared" si="43"/>
        <v>40</v>
      </c>
      <c r="R847" s="183" t="str">
        <f t="shared" si="43"/>
        <v>*</v>
      </c>
      <c r="S847" s="183" t="str">
        <f t="shared" si="43"/>
        <v>*</v>
      </c>
      <c r="T847" s="183" t="str">
        <f t="shared" si="43"/>
        <v>*</v>
      </c>
      <c r="U847" s="183">
        <f t="shared" si="42"/>
        <v>910</v>
      </c>
    </row>
    <row r="848" spans="1:21">
      <c r="A848" s="183" t="str">
        <f t="shared" si="41"/>
        <v>東側ケース⑨須崎市</v>
      </c>
      <c r="B848" t="s">
        <v>9</v>
      </c>
      <c r="C848">
        <v>24698</v>
      </c>
      <c r="D848" s="160">
        <v>572.23355664884389</v>
      </c>
      <c r="E848" s="160">
        <v>48.473374042273733</v>
      </c>
      <c r="F848" s="160">
        <v>150.39592259269381</v>
      </c>
      <c r="G848" s="160">
        <v>2.0816704316235732</v>
      </c>
      <c r="H848" s="160">
        <v>6.8820730784284141</v>
      </c>
      <c r="I848" s="160">
        <v>8.2544220949571105E-4</v>
      </c>
      <c r="J848" s="160">
        <v>731.59404819379915</v>
      </c>
      <c r="K848" t="s">
        <v>39</v>
      </c>
      <c r="L848" t="s">
        <v>109</v>
      </c>
      <c r="M848" t="s">
        <v>83</v>
      </c>
      <c r="O848" s="183">
        <f t="shared" si="43"/>
        <v>570</v>
      </c>
      <c r="P848" s="183">
        <f t="shared" si="43"/>
        <v>50</v>
      </c>
      <c r="Q848" s="183">
        <f t="shared" si="43"/>
        <v>150</v>
      </c>
      <c r="R848" s="183" t="str">
        <f t="shared" si="43"/>
        <v>*</v>
      </c>
      <c r="S848" s="183">
        <f t="shared" si="43"/>
        <v>10</v>
      </c>
      <c r="T848" s="183" t="str">
        <f t="shared" si="43"/>
        <v>*</v>
      </c>
      <c r="U848" s="183">
        <f t="shared" si="42"/>
        <v>730</v>
      </c>
    </row>
    <row r="849" spans="1:21">
      <c r="A849" s="183" t="str">
        <f t="shared" si="41"/>
        <v>東側ケース⑨宿毛市</v>
      </c>
      <c r="B849" t="s">
        <v>10</v>
      </c>
      <c r="C849">
        <v>22610</v>
      </c>
      <c r="D849" s="160">
        <v>124.58503880086067</v>
      </c>
      <c r="E849" s="160">
        <v>20.587295539711555</v>
      </c>
      <c r="F849" s="160">
        <v>144.00660233268906</v>
      </c>
      <c r="G849" s="160">
        <v>0.22029168039628647</v>
      </c>
      <c r="H849" s="160">
        <v>2.542088313747958</v>
      </c>
      <c r="I849" s="160">
        <v>3.7807658262955276E-4</v>
      </c>
      <c r="J849" s="160">
        <v>271.35439920427666</v>
      </c>
      <c r="K849" t="s">
        <v>39</v>
      </c>
      <c r="L849" t="s">
        <v>109</v>
      </c>
      <c r="M849" t="s">
        <v>83</v>
      </c>
      <c r="O849" s="183">
        <f t="shared" si="43"/>
        <v>120</v>
      </c>
      <c r="P849" s="183">
        <f t="shared" si="43"/>
        <v>20</v>
      </c>
      <c r="Q849" s="183">
        <f t="shared" si="43"/>
        <v>140</v>
      </c>
      <c r="R849" s="183" t="str">
        <f t="shared" si="43"/>
        <v>*</v>
      </c>
      <c r="S849" s="183" t="str">
        <f t="shared" si="43"/>
        <v>*</v>
      </c>
      <c r="T849" s="183" t="str">
        <f t="shared" si="43"/>
        <v>*</v>
      </c>
      <c r="U849" s="183">
        <f t="shared" si="42"/>
        <v>270</v>
      </c>
    </row>
    <row r="850" spans="1:21">
      <c r="A850" s="183" t="str">
        <f t="shared" si="41"/>
        <v>東側ケース⑨土佐清水市</v>
      </c>
      <c r="B850" t="s">
        <v>11</v>
      </c>
      <c r="C850">
        <v>16029</v>
      </c>
      <c r="D850" s="160">
        <v>759.01274928886232</v>
      </c>
      <c r="E850" s="160">
        <v>86.906312567314501</v>
      </c>
      <c r="F850" s="160">
        <v>100.39403175804455</v>
      </c>
      <c r="G850" s="160">
        <v>3.5547398004372388</v>
      </c>
      <c r="H850" s="160">
        <v>3.9011922056671979</v>
      </c>
      <c r="I850" s="160">
        <v>6.1732436849918856E-4</v>
      </c>
      <c r="J850" s="160">
        <v>866.86333037737973</v>
      </c>
      <c r="K850" t="s">
        <v>39</v>
      </c>
      <c r="L850" t="s">
        <v>109</v>
      </c>
      <c r="M850" t="s">
        <v>83</v>
      </c>
      <c r="O850" s="183">
        <f t="shared" si="43"/>
        <v>760</v>
      </c>
      <c r="P850" s="183">
        <f t="shared" si="43"/>
        <v>90</v>
      </c>
      <c r="Q850" s="183">
        <f t="shared" si="43"/>
        <v>100</v>
      </c>
      <c r="R850" s="183" t="str">
        <f t="shared" si="43"/>
        <v>*</v>
      </c>
      <c r="S850" s="183" t="str">
        <f t="shared" si="43"/>
        <v>*</v>
      </c>
      <c r="T850" s="183" t="str">
        <f t="shared" si="43"/>
        <v>*</v>
      </c>
      <c r="U850" s="183">
        <f t="shared" si="42"/>
        <v>870</v>
      </c>
    </row>
    <row r="851" spans="1:21">
      <c r="A851" s="183" t="str">
        <f t="shared" si="41"/>
        <v>東側ケース⑨四万十市</v>
      </c>
      <c r="B851" t="s">
        <v>12</v>
      </c>
      <c r="C851">
        <v>35933</v>
      </c>
      <c r="D851" s="160">
        <v>1007.0966385377808</v>
      </c>
      <c r="E851" s="160">
        <v>94.554053852758855</v>
      </c>
      <c r="F851" s="160">
        <v>31.230734156375632</v>
      </c>
      <c r="G851" s="160">
        <v>4.6737123182090912</v>
      </c>
      <c r="H851" s="160">
        <v>2.2302861412272259</v>
      </c>
      <c r="I851" s="160">
        <v>8.0751672677794901E-4</v>
      </c>
      <c r="J851" s="160">
        <v>1045.2321786703194</v>
      </c>
      <c r="K851" t="s">
        <v>39</v>
      </c>
      <c r="L851" t="s">
        <v>109</v>
      </c>
      <c r="M851" t="s">
        <v>83</v>
      </c>
      <c r="O851" s="183">
        <f t="shared" si="43"/>
        <v>1000</v>
      </c>
      <c r="P851" s="183">
        <f t="shared" si="43"/>
        <v>90</v>
      </c>
      <c r="Q851" s="183">
        <f t="shared" si="43"/>
        <v>30</v>
      </c>
      <c r="R851" s="183" t="str">
        <f t="shared" si="43"/>
        <v>*</v>
      </c>
      <c r="S851" s="183" t="str">
        <f t="shared" si="43"/>
        <v>*</v>
      </c>
      <c r="T851" s="183" t="str">
        <f t="shared" si="43"/>
        <v>*</v>
      </c>
      <c r="U851" s="183">
        <f t="shared" si="42"/>
        <v>1000</v>
      </c>
    </row>
    <row r="852" spans="1:21">
      <c r="A852" s="183" t="str">
        <f t="shared" si="41"/>
        <v>東側ケース⑨香南市</v>
      </c>
      <c r="B852" t="s">
        <v>13</v>
      </c>
      <c r="C852">
        <v>33830</v>
      </c>
      <c r="D852" s="160">
        <v>1181.9852494331424</v>
      </c>
      <c r="E852" s="160">
        <v>130.88737843621354</v>
      </c>
      <c r="F852" s="160">
        <v>110.47822278652401</v>
      </c>
      <c r="G852" s="160">
        <v>1.6045139489062417</v>
      </c>
      <c r="H852" s="160">
        <v>1.822129577328087</v>
      </c>
      <c r="I852" s="160">
        <v>2.4227014550379888E-3</v>
      </c>
      <c r="J852" s="160">
        <v>1295.8925384473557</v>
      </c>
      <c r="K852" t="s">
        <v>39</v>
      </c>
      <c r="L852" t="s">
        <v>109</v>
      </c>
      <c r="M852" t="s">
        <v>83</v>
      </c>
      <c r="O852" s="183">
        <f t="shared" si="43"/>
        <v>1200</v>
      </c>
      <c r="P852" s="183">
        <f t="shared" si="43"/>
        <v>130</v>
      </c>
      <c r="Q852" s="183">
        <f t="shared" si="43"/>
        <v>110</v>
      </c>
      <c r="R852" s="183" t="str">
        <f t="shared" si="43"/>
        <v>*</v>
      </c>
      <c r="S852" s="183" t="str">
        <f t="shared" si="43"/>
        <v>*</v>
      </c>
      <c r="T852" s="183" t="str">
        <f t="shared" si="43"/>
        <v>*</v>
      </c>
      <c r="U852" s="183">
        <f t="shared" si="42"/>
        <v>1300</v>
      </c>
    </row>
    <row r="853" spans="1:21">
      <c r="A853" s="183" t="str">
        <f t="shared" si="41"/>
        <v>東側ケース⑨香美市</v>
      </c>
      <c r="B853" t="s">
        <v>14</v>
      </c>
      <c r="C853">
        <v>28766</v>
      </c>
      <c r="D853" s="160">
        <v>1261.71472206309</v>
      </c>
      <c r="E853" s="160">
        <v>87.022398695381199</v>
      </c>
      <c r="F853" s="160">
        <v>0</v>
      </c>
      <c r="G853" s="160">
        <v>2.3828517499242681</v>
      </c>
      <c r="H853" s="160">
        <v>7.323466947355957</v>
      </c>
      <c r="I853" s="160">
        <v>1.4659674349996269E-3</v>
      </c>
      <c r="J853" s="160">
        <v>1271.4225067278051</v>
      </c>
      <c r="K853" t="s">
        <v>39</v>
      </c>
      <c r="L853" t="s">
        <v>109</v>
      </c>
      <c r="M853" t="s">
        <v>83</v>
      </c>
      <c r="O853" s="183">
        <f t="shared" si="43"/>
        <v>1300</v>
      </c>
      <c r="P853" s="183">
        <f t="shared" si="43"/>
        <v>90</v>
      </c>
      <c r="Q853" s="183">
        <f t="shared" si="43"/>
        <v>0</v>
      </c>
      <c r="R853" s="183" t="str">
        <f t="shared" si="43"/>
        <v>*</v>
      </c>
      <c r="S853" s="183">
        <f t="shared" si="43"/>
        <v>10</v>
      </c>
      <c r="T853" s="183" t="str">
        <f t="shared" si="43"/>
        <v>*</v>
      </c>
      <c r="U853" s="183">
        <f t="shared" si="42"/>
        <v>1300</v>
      </c>
    </row>
    <row r="854" spans="1:21">
      <c r="A854" s="183" t="str">
        <f t="shared" si="41"/>
        <v>東側ケース⑨東洋町</v>
      </c>
      <c r="B854" t="s">
        <v>15</v>
      </c>
      <c r="C854">
        <v>2947</v>
      </c>
      <c r="D854" s="160">
        <v>283.42430453433923</v>
      </c>
      <c r="E854" s="160">
        <v>19.110492848823547</v>
      </c>
      <c r="F854" s="160">
        <v>44.031657246373967</v>
      </c>
      <c r="G854" s="160">
        <v>2.4742565583744751</v>
      </c>
      <c r="H854" s="160">
        <v>1.8282202172688198</v>
      </c>
      <c r="I854" s="160">
        <v>2.8788681290913275E-4</v>
      </c>
      <c r="J854" s="160">
        <v>331.75872644316939</v>
      </c>
      <c r="K854" t="s">
        <v>39</v>
      </c>
      <c r="L854" t="s">
        <v>109</v>
      </c>
      <c r="M854" t="s">
        <v>83</v>
      </c>
      <c r="O854" s="183">
        <f t="shared" si="43"/>
        <v>280</v>
      </c>
      <c r="P854" s="183">
        <f t="shared" si="43"/>
        <v>20</v>
      </c>
      <c r="Q854" s="183">
        <f t="shared" si="43"/>
        <v>40</v>
      </c>
      <c r="R854" s="183" t="str">
        <f t="shared" si="43"/>
        <v>*</v>
      </c>
      <c r="S854" s="183" t="str">
        <f t="shared" si="43"/>
        <v>*</v>
      </c>
      <c r="T854" s="183" t="str">
        <f t="shared" si="43"/>
        <v>*</v>
      </c>
      <c r="U854" s="183">
        <f t="shared" si="42"/>
        <v>330</v>
      </c>
    </row>
    <row r="855" spans="1:21">
      <c r="A855" s="183" t="str">
        <f t="shared" si="41"/>
        <v>東側ケース⑨奈半利町</v>
      </c>
      <c r="B855" t="s">
        <v>16</v>
      </c>
      <c r="C855">
        <v>3542</v>
      </c>
      <c r="D855" s="160">
        <v>381.27949867400508</v>
      </c>
      <c r="E855" s="160">
        <v>97.107817944125173</v>
      </c>
      <c r="F855" s="160">
        <v>24.705827210208586</v>
      </c>
      <c r="G855" s="160">
        <v>2.121448467997106</v>
      </c>
      <c r="H855" s="160">
        <v>4.1574251875375747</v>
      </c>
      <c r="I855" s="160">
        <v>6.1708324866737514E-4</v>
      </c>
      <c r="J855" s="160">
        <v>412.26481662299699</v>
      </c>
      <c r="K855" t="s">
        <v>39</v>
      </c>
      <c r="L855" t="s">
        <v>109</v>
      </c>
      <c r="M855" t="s">
        <v>83</v>
      </c>
      <c r="O855" s="183">
        <f t="shared" si="43"/>
        <v>380</v>
      </c>
      <c r="P855" s="183">
        <f t="shared" si="43"/>
        <v>100</v>
      </c>
      <c r="Q855" s="183">
        <f t="shared" si="43"/>
        <v>20</v>
      </c>
      <c r="R855" s="183" t="str">
        <f t="shared" si="43"/>
        <v>*</v>
      </c>
      <c r="S855" s="183" t="str">
        <f t="shared" si="43"/>
        <v>*</v>
      </c>
      <c r="T855" s="183" t="str">
        <f t="shared" si="43"/>
        <v>*</v>
      </c>
      <c r="U855" s="183">
        <f t="shared" si="42"/>
        <v>410</v>
      </c>
    </row>
    <row r="856" spans="1:21">
      <c r="A856" s="183" t="str">
        <f t="shared" si="41"/>
        <v>東側ケース⑨田野町</v>
      </c>
      <c r="B856" t="s">
        <v>17</v>
      </c>
      <c r="C856">
        <v>2932</v>
      </c>
      <c r="D856" s="160">
        <v>439.5651693462566</v>
      </c>
      <c r="E856" s="160">
        <v>90.511042497001768</v>
      </c>
      <c r="F856" s="160">
        <v>65.206755545789775</v>
      </c>
      <c r="G856" s="160">
        <v>0.84392451408667446</v>
      </c>
      <c r="H856" s="160">
        <v>7.8339877312512431</v>
      </c>
      <c r="I856" s="160">
        <v>1.7211105017481858E-3</v>
      </c>
      <c r="J856" s="160">
        <v>513.45155824788606</v>
      </c>
      <c r="K856" t="s">
        <v>39</v>
      </c>
      <c r="L856" t="s">
        <v>109</v>
      </c>
      <c r="M856" t="s">
        <v>83</v>
      </c>
      <c r="O856" s="183">
        <f t="shared" si="43"/>
        <v>440</v>
      </c>
      <c r="P856" s="183">
        <f t="shared" si="43"/>
        <v>90</v>
      </c>
      <c r="Q856" s="183">
        <f t="shared" si="43"/>
        <v>70</v>
      </c>
      <c r="R856" s="183" t="str">
        <f t="shared" si="43"/>
        <v>*</v>
      </c>
      <c r="S856" s="183">
        <f t="shared" si="43"/>
        <v>10</v>
      </c>
      <c r="T856" s="183" t="str">
        <f t="shared" si="43"/>
        <v>*</v>
      </c>
      <c r="U856" s="183">
        <f t="shared" si="42"/>
        <v>510</v>
      </c>
    </row>
    <row r="857" spans="1:21">
      <c r="A857" s="183" t="str">
        <f t="shared" si="41"/>
        <v>東側ケース⑨安田町</v>
      </c>
      <c r="B857" t="s">
        <v>18</v>
      </c>
      <c r="C857">
        <v>2970</v>
      </c>
      <c r="D857" s="160">
        <v>407.78473078226142</v>
      </c>
      <c r="E857" s="160">
        <v>72.41810423691156</v>
      </c>
      <c r="F857" s="160">
        <v>25.354402887492476</v>
      </c>
      <c r="G857" s="160">
        <v>5.6588141969971852</v>
      </c>
      <c r="H857" s="160">
        <v>2.0322559819552666</v>
      </c>
      <c r="I857" s="160">
        <v>4.0099847061167453E-4</v>
      </c>
      <c r="J857" s="160">
        <v>440.83060484717697</v>
      </c>
      <c r="K857" t="s">
        <v>39</v>
      </c>
      <c r="L857" t="s">
        <v>109</v>
      </c>
      <c r="M857" t="s">
        <v>83</v>
      </c>
      <c r="O857" s="183">
        <f t="shared" si="43"/>
        <v>410</v>
      </c>
      <c r="P857" s="183">
        <f t="shared" si="43"/>
        <v>70</v>
      </c>
      <c r="Q857" s="183">
        <f t="shared" si="43"/>
        <v>30</v>
      </c>
      <c r="R857" s="183">
        <f t="shared" si="43"/>
        <v>10</v>
      </c>
      <c r="S857" s="183" t="str">
        <f t="shared" si="43"/>
        <v>*</v>
      </c>
      <c r="T857" s="183" t="str">
        <f t="shared" si="43"/>
        <v>*</v>
      </c>
      <c r="U857" s="183">
        <f t="shared" si="42"/>
        <v>440</v>
      </c>
    </row>
    <row r="858" spans="1:21">
      <c r="A858" s="183" t="str">
        <f t="shared" si="41"/>
        <v>東側ケース⑨北川村</v>
      </c>
      <c r="B858" t="s">
        <v>19</v>
      </c>
      <c r="C858">
        <v>1367</v>
      </c>
      <c r="D858" s="160">
        <v>215.33161401793251</v>
      </c>
      <c r="E858" s="160">
        <v>27.776601493191997</v>
      </c>
      <c r="F858" s="160">
        <v>0</v>
      </c>
      <c r="G858" s="160">
        <v>3.2486103366167871</v>
      </c>
      <c r="H858" s="160">
        <v>0.49659778436248869</v>
      </c>
      <c r="I858" s="160">
        <v>5.9509665818309513E-5</v>
      </c>
      <c r="J858" s="160">
        <v>219.0768816485776</v>
      </c>
      <c r="K858" t="s">
        <v>39</v>
      </c>
      <c r="L858" t="s">
        <v>109</v>
      </c>
      <c r="M858" t="s">
        <v>83</v>
      </c>
      <c r="O858" s="183">
        <f t="shared" si="43"/>
        <v>220</v>
      </c>
      <c r="P858" s="183">
        <f t="shared" si="43"/>
        <v>30</v>
      </c>
      <c r="Q858" s="183">
        <f t="shared" si="43"/>
        <v>0</v>
      </c>
      <c r="R858" s="183" t="str">
        <f t="shared" si="43"/>
        <v>*</v>
      </c>
      <c r="S858" s="183" t="str">
        <f t="shared" si="43"/>
        <v>*</v>
      </c>
      <c r="T858" s="183" t="str">
        <f t="shared" si="43"/>
        <v>*</v>
      </c>
      <c r="U858" s="183">
        <f t="shared" si="42"/>
        <v>220</v>
      </c>
    </row>
    <row r="859" spans="1:21">
      <c r="A859" s="183" t="str">
        <f t="shared" si="41"/>
        <v>東側ケース⑨馬路村</v>
      </c>
      <c r="B859" t="s">
        <v>20</v>
      </c>
      <c r="C859">
        <v>1013</v>
      </c>
      <c r="D859" s="160">
        <v>85.904060808279866</v>
      </c>
      <c r="E859" s="160">
        <v>8.3586386686964609</v>
      </c>
      <c r="F859" s="160">
        <v>0</v>
      </c>
      <c r="G859" s="160">
        <v>1.627812464152119</v>
      </c>
      <c r="H859" s="160">
        <v>0.51250392790451027</v>
      </c>
      <c r="I859" s="160">
        <v>6.8072275851014958E-5</v>
      </c>
      <c r="J859" s="160">
        <v>88.044445272612336</v>
      </c>
      <c r="K859" t="s">
        <v>39</v>
      </c>
      <c r="L859" t="s">
        <v>109</v>
      </c>
      <c r="M859" t="s">
        <v>83</v>
      </c>
      <c r="O859" s="183">
        <f t="shared" si="43"/>
        <v>90</v>
      </c>
      <c r="P859" s="183">
        <f t="shared" si="43"/>
        <v>10</v>
      </c>
      <c r="Q859" s="183">
        <f t="shared" si="43"/>
        <v>0</v>
      </c>
      <c r="R859" s="183" t="str">
        <f t="shared" si="43"/>
        <v>*</v>
      </c>
      <c r="S859" s="183" t="str">
        <f t="shared" si="43"/>
        <v>*</v>
      </c>
      <c r="T859" s="183" t="str">
        <f t="shared" si="43"/>
        <v>*</v>
      </c>
      <c r="U859" s="183">
        <f t="shared" si="42"/>
        <v>90</v>
      </c>
    </row>
    <row r="860" spans="1:21">
      <c r="A860" s="183" t="str">
        <f t="shared" si="41"/>
        <v>東側ケース⑨芸西村</v>
      </c>
      <c r="B860" t="s">
        <v>21</v>
      </c>
      <c r="C860">
        <v>4048</v>
      </c>
      <c r="D860" s="160">
        <v>175.24235138110478</v>
      </c>
      <c r="E860" s="160">
        <v>39.494875973119058</v>
      </c>
      <c r="F860" s="160">
        <v>3.0099625899479996</v>
      </c>
      <c r="G860" s="160">
        <v>0.34274705380941345</v>
      </c>
      <c r="H860" s="160">
        <v>0.7996118555615177</v>
      </c>
      <c r="I860" s="160">
        <v>3.4445352280289488E-4</v>
      </c>
      <c r="J860" s="160">
        <v>179.39501733394653</v>
      </c>
      <c r="K860" t="s">
        <v>39</v>
      </c>
      <c r="L860" t="s">
        <v>109</v>
      </c>
      <c r="M860" t="s">
        <v>83</v>
      </c>
      <c r="O860" s="183">
        <f t="shared" si="43"/>
        <v>180</v>
      </c>
      <c r="P860" s="183">
        <f t="shared" si="43"/>
        <v>40</v>
      </c>
      <c r="Q860" s="183" t="str">
        <f t="shared" si="43"/>
        <v>*</v>
      </c>
      <c r="R860" s="183" t="str">
        <f t="shared" si="43"/>
        <v>*</v>
      </c>
      <c r="S860" s="183" t="str">
        <f t="shared" si="43"/>
        <v>*</v>
      </c>
      <c r="T860" s="183" t="str">
        <f t="shared" si="43"/>
        <v>*</v>
      </c>
      <c r="U860" s="183">
        <f t="shared" si="42"/>
        <v>180</v>
      </c>
    </row>
    <row r="861" spans="1:21">
      <c r="A861" s="183" t="str">
        <f t="shared" si="41"/>
        <v>東側ケース⑨本山町</v>
      </c>
      <c r="B861" t="s">
        <v>22</v>
      </c>
      <c r="C861">
        <v>4103</v>
      </c>
      <c r="D861" s="160">
        <v>10.077097238219888</v>
      </c>
      <c r="E861" s="160">
        <v>1.447876425382443</v>
      </c>
      <c r="F861" s="160">
        <v>0</v>
      </c>
      <c r="G861" s="160">
        <v>6.1555430026886786E-4</v>
      </c>
      <c r="H861" s="160">
        <v>1.9206331639353858E-3</v>
      </c>
      <c r="I861" s="160">
        <v>7.3024626809852595E-5</v>
      </c>
      <c r="J861" s="160">
        <v>10.079706450310903</v>
      </c>
      <c r="K861" t="s">
        <v>39</v>
      </c>
      <c r="L861" t="s">
        <v>109</v>
      </c>
      <c r="M861" t="s">
        <v>83</v>
      </c>
      <c r="O861" s="183">
        <f t="shared" si="43"/>
        <v>10</v>
      </c>
      <c r="P861" s="183" t="str">
        <f t="shared" si="43"/>
        <v>*</v>
      </c>
      <c r="Q861" s="183">
        <f t="shared" si="43"/>
        <v>0</v>
      </c>
      <c r="R861" s="183" t="str">
        <f t="shared" si="43"/>
        <v>*</v>
      </c>
      <c r="S861" s="183" t="str">
        <f t="shared" si="43"/>
        <v>*</v>
      </c>
      <c r="T861" s="183" t="str">
        <f t="shared" si="43"/>
        <v>*</v>
      </c>
      <c r="U861" s="183">
        <f t="shared" si="42"/>
        <v>10</v>
      </c>
    </row>
    <row r="862" spans="1:21">
      <c r="A862" s="183" t="str">
        <f t="shared" si="41"/>
        <v>東側ケース⑨大豊町</v>
      </c>
      <c r="B862" t="s">
        <v>23</v>
      </c>
      <c r="C862">
        <v>4719</v>
      </c>
      <c r="D862" s="160">
        <v>155.50609060172286</v>
      </c>
      <c r="E862" s="160">
        <v>4.0095561433121123</v>
      </c>
      <c r="F862" s="160">
        <v>0</v>
      </c>
      <c r="G862" s="160">
        <v>0.3987087663545551</v>
      </c>
      <c r="H862" s="160">
        <v>4.8468290353150222E-2</v>
      </c>
      <c r="I862" s="160">
        <v>7.251821300734558E-5</v>
      </c>
      <c r="J862" s="160">
        <v>155.95334017664359</v>
      </c>
      <c r="K862" t="s">
        <v>39</v>
      </c>
      <c r="L862" t="s">
        <v>109</v>
      </c>
      <c r="M862" t="s">
        <v>83</v>
      </c>
      <c r="O862" s="183">
        <f t="shared" si="43"/>
        <v>160</v>
      </c>
      <c r="P862" s="183" t="str">
        <f t="shared" si="43"/>
        <v>*</v>
      </c>
      <c r="Q862" s="183">
        <f t="shared" si="43"/>
        <v>0</v>
      </c>
      <c r="R862" s="183" t="str">
        <f t="shared" si="43"/>
        <v>*</v>
      </c>
      <c r="S862" s="183" t="str">
        <f t="shared" si="43"/>
        <v>*</v>
      </c>
      <c r="T862" s="183" t="str">
        <f t="shared" si="43"/>
        <v>*</v>
      </c>
      <c r="U862" s="183">
        <f t="shared" si="42"/>
        <v>160</v>
      </c>
    </row>
    <row r="863" spans="1:21">
      <c r="A863" s="183" t="str">
        <f t="shared" si="41"/>
        <v>東側ケース⑨土佐町</v>
      </c>
      <c r="B863" t="s">
        <v>24</v>
      </c>
      <c r="C863">
        <v>4358</v>
      </c>
      <c r="D863" s="160">
        <v>1.8147449583727904</v>
      </c>
      <c r="E863" s="160">
        <v>1.3403828474431108</v>
      </c>
      <c r="F863" s="160">
        <v>0</v>
      </c>
      <c r="G863" s="160">
        <v>1.5793690467277817E-31</v>
      </c>
      <c r="H863" s="160">
        <v>1.488493618053385E-3</v>
      </c>
      <c r="I863" s="160">
        <v>3.0287076050421995E-5</v>
      </c>
      <c r="J863" s="160">
        <v>1.8162637390668943</v>
      </c>
      <c r="K863" t="s">
        <v>39</v>
      </c>
      <c r="L863" t="s">
        <v>109</v>
      </c>
      <c r="M863" t="s">
        <v>83</v>
      </c>
      <c r="O863" s="183" t="str">
        <f t="shared" si="43"/>
        <v>*</v>
      </c>
      <c r="P863" s="183" t="str">
        <f t="shared" si="43"/>
        <v>*</v>
      </c>
      <c r="Q863" s="183">
        <f t="shared" si="43"/>
        <v>0</v>
      </c>
      <c r="R863" s="183" t="str">
        <f t="shared" si="43"/>
        <v>*</v>
      </c>
      <c r="S863" s="183" t="str">
        <f t="shared" si="43"/>
        <v>*</v>
      </c>
      <c r="T863" s="183" t="str">
        <f t="shared" si="43"/>
        <v>*</v>
      </c>
      <c r="U863" s="183" t="str">
        <f t="shared" si="42"/>
        <v>*</v>
      </c>
    </row>
    <row r="864" spans="1:21">
      <c r="A864" s="183" t="str">
        <f t="shared" si="41"/>
        <v>東側ケース⑨大川村</v>
      </c>
      <c r="B864" t="s">
        <v>25</v>
      </c>
      <c r="C864">
        <v>411</v>
      </c>
      <c r="D864" s="160">
        <v>0.53431798768556082</v>
      </c>
      <c r="E864" s="160">
        <v>0.12617809395265656</v>
      </c>
      <c r="F864" s="160">
        <v>0</v>
      </c>
      <c r="G864" s="160">
        <v>3.9405115098523687E-4</v>
      </c>
      <c r="H864" s="160">
        <v>1.6599582043450327E-4</v>
      </c>
      <c r="I864" s="160">
        <v>7.1606325480590856E-7</v>
      </c>
      <c r="J864" s="160">
        <v>0.53487875072023539</v>
      </c>
      <c r="K864" t="s">
        <v>39</v>
      </c>
      <c r="L864" t="s">
        <v>109</v>
      </c>
      <c r="M864" t="s">
        <v>83</v>
      </c>
      <c r="O864" s="183" t="str">
        <f t="shared" si="43"/>
        <v>*</v>
      </c>
      <c r="P864" s="183" t="str">
        <f t="shared" si="43"/>
        <v>*</v>
      </c>
      <c r="Q864" s="183">
        <f t="shared" si="43"/>
        <v>0</v>
      </c>
      <c r="R864" s="183" t="str">
        <f t="shared" si="43"/>
        <v>*</v>
      </c>
      <c r="S864" s="183" t="str">
        <f t="shared" si="43"/>
        <v>*</v>
      </c>
      <c r="T864" s="183" t="str">
        <f t="shared" si="43"/>
        <v>*</v>
      </c>
      <c r="U864" s="183" t="str">
        <f t="shared" si="42"/>
        <v>*</v>
      </c>
    </row>
    <row r="865" spans="1:21">
      <c r="A865" s="183" t="str">
        <f t="shared" si="41"/>
        <v>東側ケース⑨いの町</v>
      </c>
      <c r="B865" t="s">
        <v>26</v>
      </c>
      <c r="C865">
        <v>25062</v>
      </c>
      <c r="D865" s="160">
        <v>203.76125549993091</v>
      </c>
      <c r="E865" s="160">
        <v>22.981229681112204</v>
      </c>
      <c r="F865" s="160">
        <v>0</v>
      </c>
      <c r="G865" s="160">
        <v>0.80508938342238956</v>
      </c>
      <c r="H865" s="160">
        <v>1.0577500152245498</v>
      </c>
      <c r="I865" s="160">
        <v>4.2538104259970654E-4</v>
      </c>
      <c r="J865" s="160">
        <v>205.62452027962044</v>
      </c>
      <c r="K865" t="s">
        <v>39</v>
      </c>
      <c r="L865" t="s">
        <v>109</v>
      </c>
      <c r="M865" t="s">
        <v>83</v>
      </c>
      <c r="O865" s="183">
        <f t="shared" si="43"/>
        <v>200</v>
      </c>
      <c r="P865" s="183">
        <f t="shared" si="43"/>
        <v>20</v>
      </c>
      <c r="Q865" s="183">
        <f t="shared" si="43"/>
        <v>0</v>
      </c>
      <c r="R865" s="183" t="str">
        <f t="shared" si="43"/>
        <v>*</v>
      </c>
      <c r="S865" s="183" t="str">
        <f t="shared" si="43"/>
        <v>*</v>
      </c>
      <c r="T865" s="183" t="str">
        <f t="shared" si="43"/>
        <v>*</v>
      </c>
      <c r="U865" s="183">
        <f t="shared" si="42"/>
        <v>210</v>
      </c>
    </row>
    <row r="866" spans="1:21">
      <c r="A866" s="183" t="str">
        <f t="shared" si="41"/>
        <v>東側ケース⑨仁淀川町</v>
      </c>
      <c r="B866" t="s">
        <v>27</v>
      </c>
      <c r="C866">
        <v>6500</v>
      </c>
      <c r="D866" s="160">
        <v>14.21721734324017</v>
      </c>
      <c r="E866" s="160">
        <v>2.437118071818615</v>
      </c>
      <c r="F866" s="160">
        <v>0</v>
      </c>
      <c r="G866" s="160">
        <v>3.8420527959786722E-3</v>
      </c>
      <c r="H866" s="160">
        <v>2.3731000431495538E-3</v>
      </c>
      <c r="I866" s="160">
        <v>6.0755027412411564E-5</v>
      </c>
      <c r="J866" s="160">
        <v>14.22349325110671</v>
      </c>
      <c r="K866" t="s">
        <v>39</v>
      </c>
      <c r="L866" t="s">
        <v>109</v>
      </c>
      <c r="M866" t="s">
        <v>83</v>
      </c>
      <c r="O866" s="183">
        <f t="shared" si="43"/>
        <v>10</v>
      </c>
      <c r="P866" s="183" t="str">
        <f t="shared" si="43"/>
        <v>*</v>
      </c>
      <c r="Q866" s="183">
        <f t="shared" si="43"/>
        <v>0</v>
      </c>
      <c r="R866" s="183" t="str">
        <f t="shared" si="43"/>
        <v>*</v>
      </c>
      <c r="S866" s="183" t="str">
        <f t="shared" si="43"/>
        <v>*</v>
      </c>
      <c r="T866" s="183" t="str">
        <f t="shared" si="43"/>
        <v>*</v>
      </c>
      <c r="U866" s="183">
        <f t="shared" si="42"/>
        <v>10</v>
      </c>
    </row>
    <row r="867" spans="1:21">
      <c r="A867" s="183" t="str">
        <f t="shared" si="41"/>
        <v>東側ケース⑨中土佐町</v>
      </c>
      <c r="B867" t="s">
        <v>28</v>
      </c>
      <c r="C867">
        <v>7584</v>
      </c>
      <c r="D867" s="160">
        <v>374.7362349127784</v>
      </c>
      <c r="E867" s="160">
        <v>24.627406991582223</v>
      </c>
      <c r="F867" s="160">
        <v>96.527440772466846</v>
      </c>
      <c r="G867" s="160">
        <v>0.95902155608210415</v>
      </c>
      <c r="H867" s="160">
        <v>3.2925626020118357</v>
      </c>
      <c r="I867" s="160">
        <v>2.5114771061681795E-4</v>
      </c>
      <c r="J867" s="160">
        <v>475.51551099104984</v>
      </c>
      <c r="K867" t="s">
        <v>39</v>
      </c>
      <c r="L867" t="s">
        <v>109</v>
      </c>
      <c r="M867" t="s">
        <v>83</v>
      </c>
      <c r="O867" s="183">
        <f t="shared" si="43"/>
        <v>370</v>
      </c>
      <c r="P867" s="183">
        <f t="shared" si="43"/>
        <v>20</v>
      </c>
      <c r="Q867" s="183">
        <f t="shared" si="43"/>
        <v>100</v>
      </c>
      <c r="R867" s="183" t="str">
        <f t="shared" si="43"/>
        <v>*</v>
      </c>
      <c r="S867" s="183" t="str">
        <f t="shared" si="43"/>
        <v>*</v>
      </c>
      <c r="T867" s="183" t="str">
        <f t="shared" si="43"/>
        <v>*</v>
      </c>
      <c r="U867" s="183">
        <f t="shared" si="42"/>
        <v>480</v>
      </c>
    </row>
    <row r="868" spans="1:21">
      <c r="A868" s="183" t="str">
        <f t="shared" si="41"/>
        <v>東側ケース⑨佐川町</v>
      </c>
      <c r="B868" t="s">
        <v>29</v>
      </c>
      <c r="C868">
        <v>13951</v>
      </c>
      <c r="D868" s="160">
        <v>317.35051672315342</v>
      </c>
      <c r="E868" s="160">
        <v>23.873625406408483</v>
      </c>
      <c r="F868" s="160">
        <v>0</v>
      </c>
      <c r="G868" s="160">
        <v>0.35256083632344615</v>
      </c>
      <c r="H868" s="160">
        <v>0.75054780235531693</v>
      </c>
      <c r="I868" s="160">
        <v>6.9469822957269332E-4</v>
      </c>
      <c r="J868" s="160">
        <v>318.45432006006172</v>
      </c>
      <c r="K868" t="s">
        <v>39</v>
      </c>
      <c r="L868" t="s">
        <v>109</v>
      </c>
      <c r="M868" t="s">
        <v>83</v>
      </c>
      <c r="O868" s="183">
        <f t="shared" si="43"/>
        <v>320</v>
      </c>
      <c r="P868" s="183">
        <f t="shared" si="43"/>
        <v>20</v>
      </c>
      <c r="Q868" s="183">
        <f t="shared" si="43"/>
        <v>0</v>
      </c>
      <c r="R868" s="183" t="str">
        <f t="shared" si="43"/>
        <v>*</v>
      </c>
      <c r="S868" s="183" t="str">
        <f t="shared" si="43"/>
        <v>*</v>
      </c>
      <c r="T868" s="183" t="str">
        <f t="shared" si="43"/>
        <v>*</v>
      </c>
      <c r="U868" s="183">
        <f t="shared" si="42"/>
        <v>320</v>
      </c>
    </row>
    <row r="869" spans="1:21">
      <c r="A869" s="183" t="str">
        <f t="shared" si="41"/>
        <v>東側ケース⑨越知町</v>
      </c>
      <c r="B869" t="s">
        <v>30</v>
      </c>
      <c r="C869">
        <v>6374</v>
      </c>
      <c r="D869" s="160">
        <v>50.777868139040201</v>
      </c>
      <c r="E869" s="160">
        <v>4.7654246293427533</v>
      </c>
      <c r="F869" s="160">
        <v>0</v>
      </c>
      <c r="G869" s="160">
        <v>3.8555832948968097E-2</v>
      </c>
      <c r="H869" s="160">
        <v>5.1929099031227475E-3</v>
      </c>
      <c r="I869" s="160">
        <v>1.4097444502853264E-4</v>
      </c>
      <c r="J869" s="160">
        <v>50.821757856337321</v>
      </c>
      <c r="K869" t="s">
        <v>39</v>
      </c>
      <c r="L869" t="s">
        <v>109</v>
      </c>
      <c r="M869" t="s">
        <v>83</v>
      </c>
      <c r="O869" s="183">
        <f t="shared" si="43"/>
        <v>50</v>
      </c>
      <c r="P869" s="183" t="str">
        <f t="shared" si="43"/>
        <v>*</v>
      </c>
      <c r="Q869" s="183">
        <f t="shared" si="43"/>
        <v>0</v>
      </c>
      <c r="R869" s="183" t="str">
        <f t="shared" si="43"/>
        <v>*</v>
      </c>
      <c r="S869" s="183" t="str">
        <f t="shared" si="43"/>
        <v>*</v>
      </c>
      <c r="T869" s="183" t="str">
        <f t="shared" si="43"/>
        <v>*</v>
      </c>
      <c r="U869" s="183">
        <f t="shared" si="42"/>
        <v>50</v>
      </c>
    </row>
    <row r="870" spans="1:21">
      <c r="A870" s="183" t="str">
        <f t="shared" si="41"/>
        <v>東側ケース⑨檮原町</v>
      </c>
      <c r="B870" t="s">
        <v>31</v>
      </c>
      <c r="C870">
        <v>3984</v>
      </c>
      <c r="D870" s="160">
        <v>6.3403860371159819</v>
      </c>
      <c r="E870" s="160">
        <v>1.6776988251067397</v>
      </c>
      <c r="F870" s="160">
        <v>0</v>
      </c>
      <c r="G870" s="160">
        <v>1.1942775593154259E-3</v>
      </c>
      <c r="H870" s="160">
        <v>1.2857952267498747E-3</v>
      </c>
      <c r="I870" s="160">
        <v>3.6501006191522103E-5</v>
      </c>
      <c r="J870" s="160">
        <v>6.3429026109082383</v>
      </c>
      <c r="K870" t="s">
        <v>39</v>
      </c>
      <c r="L870" t="s">
        <v>109</v>
      </c>
      <c r="M870" t="s">
        <v>83</v>
      </c>
      <c r="O870" s="183">
        <f t="shared" si="43"/>
        <v>10</v>
      </c>
      <c r="P870" s="183" t="str">
        <f t="shared" si="43"/>
        <v>*</v>
      </c>
      <c r="Q870" s="183">
        <f t="shared" si="43"/>
        <v>0</v>
      </c>
      <c r="R870" s="183" t="str">
        <f t="shared" si="43"/>
        <v>*</v>
      </c>
      <c r="S870" s="183" t="str">
        <f t="shared" si="43"/>
        <v>*</v>
      </c>
      <c r="T870" s="183" t="str">
        <f t="shared" si="43"/>
        <v>*</v>
      </c>
      <c r="U870" s="183">
        <f t="shared" si="42"/>
        <v>10</v>
      </c>
    </row>
    <row r="871" spans="1:21">
      <c r="A871" s="183" t="str">
        <f t="shared" si="41"/>
        <v>東側ケース⑨日高村</v>
      </c>
      <c r="B871" t="s">
        <v>32</v>
      </c>
      <c r="C871">
        <v>5447</v>
      </c>
      <c r="D871" s="160">
        <v>42.906977989161227</v>
      </c>
      <c r="E871" s="160">
        <v>4.1692705785506297</v>
      </c>
      <c r="F871" s="160">
        <v>0</v>
      </c>
      <c r="G871" s="160">
        <v>0.10159973363724635</v>
      </c>
      <c r="H871" s="160">
        <v>5.703207239806417E-3</v>
      </c>
      <c r="I871" s="160">
        <v>9.8397405161778747E-5</v>
      </c>
      <c r="J871" s="160">
        <v>43.014379327443436</v>
      </c>
      <c r="K871" t="s">
        <v>39</v>
      </c>
      <c r="L871" t="s">
        <v>109</v>
      </c>
      <c r="M871" t="s">
        <v>83</v>
      </c>
      <c r="O871" s="183">
        <f t="shared" si="43"/>
        <v>40</v>
      </c>
      <c r="P871" s="183" t="str">
        <f t="shared" si="43"/>
        <v>*</v>
      </c>
      <c r="Q871" s="183">
        <f t="shared" si="43"/>
        <v>0</v>
      </c>
      <c r="R871" s="183" t="str">
        <f t="shared" si="43"/>
        <v>*</v>
      </c>
      <c r="S871" s="183" t="str">
        <f t="shared" si="43"/>
        <v>*</v>
      </c>
      <c r="T871" s="183" t="str">
        <f t="shared" si="43"/>
        <v>*</v>
      </c>
      <c r="U871" s="183">
        <f t="shared" si="42"/>
        <v>40</v>
      </c>
    </row>
    <row r="872" spans="1:21">
      <c r="A872" s="183" t="str">
        <f t="shared" si="41"/>
        <v>東側ケース⑨津野町</v>
      </c>
      <c r="B872" t="s">
        <v>33</v>
      </c>
      <c r="C872">
        <v>6407</v>
      </c>
      <c r="D872" s="160">
        <v>108.10783256358371</v>
      </c>
      <c r="E872" s="160">
        <v>6.0085218449233295</v>
      </c>
      <c r="F872" s="160">
        <v>0</v>
      </c>
      <c r="G872" s="160">
        <v>0.30231547031955014</v>
      </c>
      <c r="H872" s="160">
        <v>0.12627547490452529</v>
      </c>
      <c r="I872" s="160">
        <v>1.3456440941006476E-4</v>
      </c>
      <c r="J872" s="160">
        <v>108.53655807321721</v>
      </c>
      <c r="K872" t="s">
        <v>39</v>
      </c>
      <c r="L872" t="s">
        <v>109</v>
      </c>
      <c r="M872" t="s">
        <v>83</v>
      </c>
      <c r="O872" s="183">
        <f t="shared" si="43"/>
        <v>110</v>
      </c>
      <c r="P872" s="183">
        <f t="shared" si="43"/>
        <v>10</v>
      </c>
      <c r="Q872" s="183">
        <f t="shared" si="43"/>
        <v>0</v>
      </c>
      <c r="R872" s="183" t="str">
        <f t="shared" si="43"/>
        <v>*</v>
      </c>
      <c r="S872" s="183" t="str">
        <f t="shared" si="43"/>
        <v>*</v>
      </c>
      <c r="T872" s="183" t="str">
        <f t="shared" si="43"/>
        <v>*</v>
      </c>
      <c r="U872" s="183">
        <f t="shared" si="42"/>
        <v>110</v>
      </c>
    </row>
    <row r="873" spans="1:21">
      <c r="A873" s="183" t="str">
        <f t="shared" si="41"/>
        <v>東側ケース⑨四万十町</v>
      </c>
      <c r="B873" t="s">
        <v>34</v>
      </c>
      <c r="C873">
        <v>18733</v>
      </c>
      <c r="D873" s="160">
        <v>957.49015795404284</v>
      </c>
      <c r="E873" s="160">
        <v>64.40421295493698</v>
      </c>
      <c r="F873" s="160">
        <v>17.168981410430916</v>
      </c>
      <c r="G873" s="160">
        <v>2.6827781586013453</v>
      </c>
      <c r="H873" s="160">
        <v>1.526797474679642</v>
      </c>
      <c r="I873" s="160">
        <v>4.8739492444400522E-4</v>
      </c>
      <c r="J873" s="160">
        <v>978.86920239267909</v>
      </c>
      <c r="K873" t="s">
        <v>39</v>
      </c>
      <c r="L873" t="s">
        <v>109</v>
      </c>
      <c r="M873" t="s">
        <v>83</v>
      </c>
      <c r="O873" s="183">
        <f t="shared" si="43"/>
        <v>960</v>
      </c>
      <c r="P873" s="183">
        <f t="shared" si="43"/>
        <v>60</v>
      </c>
      <c r="Q873" s="183">
        <f t="shared" si="43"/>
        <v>20</v>
      </c>
      <c r="R873" s="183" t="str">
        <f t="shared" si="43"/>
        <v>*</v>
      </c>
      <c r="S873" s="183" t="str">
        <f t="shared" si="43"/>
        <v>*</v>
      </c>
      <c r="T873" s="183" t="str">
        <f t="shared" si="43"/>
        <v>*</v>
      </c>
      <c r="U873" s="183">
        <f t="shared" si="42"/>
        <v>980</v>
      </c>
    </row>
    <row r="874" spans="1:21">
      <c r="A874" s="183" t="str">
        <f t="shared" si="41"/>
        <v>東側ケース⑨大月町</v>
      </c>
      <c r="B874" t="s">
        <v>35</v>
      </c>
      <c r="C874">
        <v>5783</v>
      </c>
      <c r="D874" s="160">
        <v>34.334489206064937</v>
      </c>
      <c r="E874" s="160">
        <v>4.5650335341362354</v>
      </c>
      <c r="F874" s="160">
        <v>39.240262539697</v>
      </c>
      <c r="G874" s="160">
        <v>9.0912972126743444E-2</v>
      </c>
      <c r="H874" s="160">
        <v>0.59121745536070514</v>
      </c>
      <c r="I874" s="160">
        <v>4.4045733348472737E-5</v>
      </c>
      <c r="J874" s="160">
        <v>74.256926218982741</v>
      </c>
      <c r="K874" t="s">
        <v>39</v>
      </c>
      <c r="L874" t="s">
        <v>109</v>
      </c>
      <c r="M874" t="s">
        <v>83</v>
      </c>
      <c r="O874" s="183">
        <f t="shared" si="43"/>
        <v>30</v>
      </c>
      <c r="P874" s="183" t="str">
        <f t="shared" si="43"/>
        <v>*</v>
      </c>
      <c r="Q874" s="183">
        <f t="shared" si="43"/>
        <v>40</v>
      </c>
      <c r="R874" s="183" t="str">
        <f t="shared" si="43"/>
        <v>*</v>
      </c>
      <c r="S874" s="183" t="str">
        <f t="shared" si="43"/>
        <v>*</v>
      </c>
      <c r="T874" s="183" t="str">
        <f t="shared" si="43"/>
        <v>*</v>
      </c>
      <c r="U874" s="183">
        <f t="shared" si="42"/>
        <v>70</v>
      </c>
    </row>
    <row r="875" spans="1:21">
      <c r="A875" s="183" t="str">
        <f t="shared" si="41"/>
        <v>東側ケース⑨三原村</v>
      </c>
      <c r="B875" t="s">
        <v>36</v>
      </c>
      <c r="C875">
        <v>1681</v>
      </c>
      <c r="D875" s="160">
        <v>47.224709492492153</v>
      </c>
      <c r="E875" s="160">
        <v>2.697471944939533</v>
      </c>
      <c r="F875" s="160">
        <v>0</v>
      </c>
      <c r="G875" s="160">
        <v>7.7948616888362854E-2</v>
      </c>
      <c r="H875" s="160">
        <v>7.6099264165337244E-2</v>
      </c>
      <c r="I875" s="160">
        <v>3.4689485412381581E-5</v>
      </c>
      <c r="J875" s="160">
        <v>47.378792063031263</v>
      </c>
      <c r="K875" t="s">
        <v>39</v>
      </c>
      <c r="L875" t="s">
        <v>109</v>
      </c>
      <c r="M875" t="s">
        <v>83</v>
      </c>
      <c r="O875" s="183">
        <f t="shared" si="43"/>
        <v>50</v>
      </c>
      <c r="P875" s="183" t="str">
        <f t="shared" si="43"/>
        <v>*</v>
      </c>
      <c r="Q875" s="183">
        <f t="shared" si="43"/>
        <v>0</v>
      </c>
      <c r="R875" s="183" t="str">
        <f t="shared" si="43"/>
        <v>*</v>
      </c>
      <c r="S875" s="183" t="str">
        <f t="shared" si="43"/>
        <v>*</v>
      </c>
      <c r="T875" s="183" t="str">
        <f t="shared" si="43"/>
        <v>*</v>
      </c>
      <c r="U875" s="183">
        <f t="shared" si="42"/>
        <v>50</v>
      </c>
    </row>
    <row r="876" spans="1:21">
      <c r="A876" s="183" t="str">
        <f t="shared" si="41"/>
        <v>東側ケース⑨黒潮町</v>
      </c>
      <c r="B876" t="s">
        <v>37</v>
      </c>
      <c r="C876">
        <v>12366</v>
      </c>
      <c r="D876" s="160">
        <v>915.92463010583185</v>
      </c>
      <c r="E876" s="160">
        <v>90.411501120869772</v>
      </c>
      <c r="F876" s="160">
        <v>75.953492877649737</v>
      </c>
      <c r="G876" s="160">
        <v>5.1533249231885927</v>
      </c>
      <c r="H876" s="160">
        <v>2.8504079864636505</v>
      </c>
      <c r="I876" s="160">
        <v>1.0002277772768373E-3</v>
      </c>
      <c r="J876" s="160">
        <v>999.88285612091113</v>
      </c>
      <c r="K876" t="s">
        <v>39</v>
      </c>
      <c r="L876" t="s">
        <v>109</v>
      </c>
      <c r="M876" t="s">
        <v>83</v>
      </c>
      <c r="O876" s="183">
        <f t="shared" si="43"/>
        <v>920</v>
      </c>
      <c r="P876" s="183">
        <f t="shared" si="43"/>
        <v>90</v>
      </c>
      <c r="Q876" s="183">
        <f t="shared" si="43"/>
        <v>80</v>
      </c>
      <c r="R876" s="183">
        <f t="shared" si="43"/>
        <v>10</v>
      </c>
      <c r="S876" s="183" t="str">
        <f t="shared" si="43"/>
        <v>*</v>
      </c>
      <c r="T876" s="183" t="str">
        <f t="shared" si="43"/>
        <v>*</v>
      </c>
      <c r="U876" s="183">
        <f t="shared" si="42"/>
        <v>1000</v>
      </c>
    </row>
    <row r="877" spans="1:21">
      <c r="A877" s="183" t="str">
        <f t="shared" si="41"/>
        <v>東側ケース⑨合計</v>
      </c>
      <c r="B877" t="s">
        <v>84</v>
      </c>
      <c r="C877">
        <v>764456</v>
      </c>
      <c r="D877" s="160">
        <v>22045.47435809315</v>
      </c>
      <c r="E877" s="160">
        <v>2922.3872610608414</v>
      </c>
      <c r="F877" s="160">
        <v>2213.6482302369868</v>
      </c>
      <c r="G877" s="160">
        <v>82.938974284206878</v>
      </c>
      <c r="H877" s="160">
        <v>156.57035439600887</v>
      </c>
      <c r="I877" s="160">
        <v>5.511793263003413E-2</v>
      </c>
      <c r="J877" s="160">
        <v>24498.68703494297</v>
      </c>
      <c r="K877" t="s">
        <v>39</v>
      </c>
      <c r="L877" t="s">
        <v>109</v>
      </c>
      <c r="M877" t="s">
        <v>83</v>
      </c>
      <c r="O877" s="183">
        <f t="shared" si="43"/>
        <v>22000</v>
      </c>
      <c r="P877" s="183">
        <f t="shared" si="43"/>
        <v>2900</v>
      </c>
      <c r="Q877" s="183">
        <f t="shared" si="43"/>
        <v>2200</v>
      </c>
      <c r="R877" s="183">
        <f t="shared" si="43"/>
        <v>80</v>
      </c>
      <c r="S877" s="183">
        <f t="shared" si="43"/>
        <v>160</v>
      </c>
      <c r="T877" s="183" t="str">
        <f t="shared" si="43"/>
        <v>*</v>
      </c>
      <c r="U877" s="183">
        <f t="shared" si="42"/>
        <v>24000</v>
      </c>
    </row>
    <row r="878" spans="1:21">
      <c r="A878" s="183" t="str">
        <f t="shared" si="41"/>
        <v>東側ケース⑨0</v>
      </c>
      <c r="B878">
        <v>0</v>
      </c>
      <c r="C878">
        <v>0</v>
      </c>
      <c r="D878" s="160">
        <v>0</v>
      </c>
      <c r="E878" s="160">
        <v>0</v>
      </c>
      <c r="F878" s="160">
        <v>0</v>
      </c>
      <c r="G878" s="160">
        <v>0</v>
      </c>
      <c r="H878" s="160">
        <v>0</v>
      </c>
      <c r="I878" s="160">
        <v>0</v>
      </c>
      <c r="J878" s="160">
        <v>0</v>
      </c>
      <c r="K878" t="s">
        <v>39</v>
      </c>
      <c r="L878" t="s">
        <v>109</v>
      </c>
      <c r="M878">
        <v>0</v>
      </c>
      <c r="O878" s="183">
        <f t="shared" si="43"/>
        <v>0</v>
      </c>
      <c r="P878" s="183">
        <f t="shared" si="43"/>
        <v>0</v>
      </c>
      <c r="Q878" s="183">
        <f t="shared" si="43"/>
        <v>0</v>
      </c>
      <c r="R878" s="183">
        <f t="shared" si="43"/>
        <v>0</v>
      </c>
      <c r="S878" s="183">
        <f t="shared" si="43"/>
        <v>0</v>
      </c>
      <c r="T878" s="183">
        <f t="shared" si="43"/>
        <v>0</v>
      </c>
      <c r="U878" s="183">
        <f t="shared" si="42"/>
        <v>0</v>
      </c>
    </row>
    <row r="879" spans="1:21">
      <c r="A879" s="183" t="str">
        <f t="shared" si="41"/>
        <v>東側ケース⑨負傷者数</v>
      </c>
      <c r="B879" t="s">
        <v>114</v>
      </c>
      <c r="C879">
        <v>0</v>
      </c>
      <c r="D879" s="160">
        <v>0</v>
      </c>
      <c r="E879" s="160">
        <v>0</v>
      </c>
      <c r="F879" s="160">
        <v>0</v>
      </c>
      <c r="G879" s="160">
        <v>0</v>
      </c>
      <c r="H879" s="160">
        <v>0</v>
      </c>
      <c r="I879" s="160">
        <v>0</v>
      </c>
      <c r="J879" s="160">
        <v>0</v>
      </c>
      <c r="K879" t="s">
        <v>39</v>
      </c>
      <c r="L879" t="s">
        <v>109</v>
      </c>
      <c r="M879">
        <v>0</v>
      </c>
      <c r="O879" s="183">
        <f t="shared" si="43"/>
        <v>0</v>
      </c>
      <c r="P879" s="183">
        <f t="shared" si="43"/>
        <v>0</v>
      </c>
      <c r="Q879" s="183">
        <f t="shared" si="43"/>
        <v>0</v>
      </c>
      <c r="R879" s="183">
        <f t="shared" si="43"/>
        <v>0</v>
      </c>
      <c r="S879" s="183">
        <f t="shared" si="43"/>
        <v>0</v>
      </c>
      <c r="T879" s="183">
        <f t="shared" si="43"/>
        <v>0</v>
      </c>
      <c r="U879" s="183">
        <f t="shared" si="42"/>
        <v>0</v>
      </c>
    </row>
    <row r="880" spans="1:21">
      <c r="A880" s="183" t="str">
        <f t="shared" si="41"/>
        <v>東側ケース⑨地震動：東側ケース、津波ケース⑨、夏12時、早期避難率20%</v>
      </c>
      <c r="B880" t="s">
        <v>110</v>
      </c>
      <c r="C880">
        <v>0</v>
      </c>
      <c r="D880" s="160">
        <v>0</v>
      </c>
      <c r="E880" s="160">
        <v>0</v>
      </c>
      <c r="F880" s="160">
        <v>0</v>
      </c>
      <c r="G880" s="160">
        <v>0</v>
      </c>
      <c r="H880" s="160">
        <v>0</v>
      </c>
      <c r="I880" s="160">
        <v>0</v>
      </c>
      <c r="J880" s="160">
        <v>0</v>
      </c>
      <c r="K880" t="s">
        <v>39</v>
      </c>
      <c r="L880" t="s">
        <v>109</v>
      </c>
      <c r="M880">
        <v>0</v>
      </c>
      <c r="O880" s="183">
        <f t="shared" si="43"/>
        <v>0</v>
      </c>
      <c r="P880" s="183">
        <f t="shared" si="43"/>
        <v>0</v>
      </c>
      <c r="Q880" s="183">
        <f t="shared" si="43"/>
        <v>0</v>
      </c>
      <c r="R880" s="183">
        <f t="shared" si="43"/>
        <v>0</v>
      </c>
      <c r="S880" s="183">
        <f t="shared" si="43"/>
        <v>0</v>
      </c>
      <c r="T880" s="183">
        <f t="shared" si="43"/>
        <v>0</v>
      </c>
      <c r="U880" s="183">
        <f t="shared" si="42"/>
        <v>0</v>
      </c>
    </row>
    <row r="881" spans="1:21">
      <c r="A881" s="183" t="str">
        <f t="shared" si="41"/>
        <v>東側ケース⑨市町村名</v>
      </c>
      <c r="B881" t="s">
        <v>86</v>
      </c>
      <c r="C881" t="s">
        <v>87</v>
      </c>
      <c r="D881" s="160" t="s">
        <v>88</v>
      </c>
      <c r="E881" s="160">
        <v>0</v>
      </c>
      <c r="F881" s="160" t="s">
        <v>89</v>
      </c>
      <c r="G881" s="160" t="s">
        <v>90</v>
      </c>
      <c r="H881" s="160" t="s">
        <v>91</v>
      </c>
      <c r="I881" s="160" t="s">
        <v>92</v>
      </c>
      <c r="J881" s="160" t="s">
        <v>84</v>
      </c>
      <c r="K881" t="s">
        <v>39</v>
      </c>
      <c r="L881" t="s">
        <v>109</v>
      </c>
      <c r="M881">
        <v>0</v>
      </c>
      <c r="O881" s="183" t="e">
        <f t="shared" si="43"/>
        <v>#VALUE!</v>
      </c>
      <c r="P881" s="183">
        <f t="shared" si="43"/>
        <v>0</v>
      </c>
      <c r="Q881" s="183" t="e">
        <f t="shared" si="43"/>
        <v>#VALUE!</v>
      </c>
      <c r="R881" s="183" t="e">
        <f t="shared" si="43"/>
        <v>#VALUE!</v>
      </c>
      <c r="S881" s="183" t="e">
        <f t="shared" si="43"/>
        <v>#VALUE!</v>
      </c>
      <c r="T881" s="183" t="e">
        <f t="shared" si="43"/>
        <v>#VALUE!</v>
      </c>
      <c r="U881" s="183" t="e">
        <f t="shared" si="42"/>
        <v>#VALUE!</v>
      </c>
    </row>
    <row r="882" spans="1:21">
      <c r="A882" s="183" t="str">
        <f t="shared" si="41"/>
        <v>東側ケース⑨0</v>
      </c>
      <c r="B882">
        <v>0</v>
      </c>
      <c r="C882">
        <v>0</v>
      </c>
      <c r="D882" s="160">
        <v>0</v>
      </c>
      <c r="E882" s="160" t="s">
        <v>93</v>
      </c>
      <c r="F882" s="160">
        <v>0</v>
      </c>
      <c r="G882" s="160">
        <v>0</v>
      </c>
      <c r="H882" s="160">
        <v>0</v>
      </c>
      <c r="I882" s="160">
        <v>0</v>
      </c>
      <c r="J882" s="160">
        <v>0</v>
      </c>
      <c r="K882" t="s">
        <v>39</v>
      </c>
      <c r="L882" t="s">
        <v>109</v>
      </c>
      <c r="M882">
        <v>0</v>
      </c>
      <c r="O882" s="183">
        <f t="shared" si="43"/>
        <v>0</v>
      </c>
      <c r="P882" s="183" t="e">
        <f t="shared" si="43"/>
        <v>#VALUE!</v>
      </c>
      <c r="Q882" s="183">
        <f t="shared" si="43"/>
        <v>0</v>
      </c>
      <c r="R882" s="183">
        <f t="shared" si="43"/>
        <v>0</v>
      </c>
      <c r="S882" s="183">
        <f t="shared" si="43"/>
        <v>0</v>
      </c>
      <c r="T882" s="183">
        <f t="shared" si="43"/>
        <v>0</v>
      </c>
      <c r="U882" s="183">
        <f t="shared" si="42"/>
        <v>0</v>
      </c>
    </row>
    <row r="883" spans="1:21">
      <c r="A883" s="183" t="str">
        <f t="shared" si="41"/>
        <v>東側ケース⑨0</v>
      </c>
      <c r="B883">
        <v>0</v>
      </c>
      <c r="C883">
        <v>0</v>
      </c>
      <c r="D883" s="160">
        <v>0</v>
      </c>
      <c r="E883" s="160">
        <v>0</v>
      </c>
      <c r="F883" s="160">
        <v>0</v>
      </c>
      <c r="G883" s="160">
        <v>0</v>
      </c>
      <c r="H883" s="160">
        <v>0</v>
      </c>
      <c r="I883" s="160">
        <v>0</v>
      </c>
      <c r="J883" s="160">
        <v>0</v>
      </c>
      <c r="K883" t="s">
        <v>39</v>
      </c>
      <c r="L883" t="s">
        <v>109</v>
      </c>
      <c r="M883">
        <v>0</v>
      </c>
      <c r="O883" s="183">
        <f t="shared" si="43"/>
        <v>0</v>
      </c>
      <c r="P883" s="183">
        <f t="shared" si="43"/>
        <v>0</v>
      </c>
      <c r="Q883" s="183">
        <f t="shared" si="43"/>
        <v>0</v>
      </c>
      <c r="R883" s="183">
        <f t="shared" si="43"/>
        <v>0</v>
      </c>
      <c r="S883" s="183">
        <f t="shared" si="43"/>
        <v>0</v>
      </c>
      <c r="T883" s="183">
        <f t="shared" si="43"/>
        <v>0</v>
      </c>
      <c r="U883" s="183">
        <f t="shared" si="42"/>
        <v>0</v>
      </c>
    </row>
    <row r="884" spans="1:21">
      <c r="A884" s="183" t="str">
        <f t="shared" si="41"/>
        <v>東側ケース⑨0</v>
      </c>
      <c r="B884">
        <v>0</v>
      </c>
      <c r="C884">
        <v>0</v>
      </c>
      <c r="D884" s="160">
        <v>0</v>
      </c>
      <c r="E884" s="160">
        <v>0</v>
      </c>
      <c r="F884" s="160">
        <v>0</v>
      </c>
      <c r="G884" s="160">
        <v>0</v>
      </c>
      <c r="H884" s="160">
        <v>0</v>
      </c>
      <c r="I884" s="160">
        <v>0</v>
      </c>
      <c r="J884" s="160">
        <v>0</v>
      </c>
      <c r="K884" t="s">
        <v>39</v>
      </c>
      <c r="L884" t="s">
        <v>109</v>
      </c>
      <c r="M884">
        <v>0</v>
      </c>
      <c r="O884" s="183">
        <f t="shared" si="43"/>
        <v>0</v>
      </c>
      <c r="P884" s="183">
        <f t="shared" si="43"/>
        <v>0</v>
      </c>
      <c r="Q884" s="183">
        <f t="shared" si="43"/>
        <v>0</v>
      </c>
      <c r="R884" s="183">
        <f t="shared" si="43"/>
        <v>0</v>
      </c>
      <c r="S884" s="183">
        <f t="shared" si="43"/>
        <v>0</v>
      </c>
      <c r="T884" s="183">
        <f t="shared" si="43"/>
        <v>0</v>
      </c>
      <c r="U884" s="183">
        <f t="shared" si="42"/>
        <v>0</v>
      </c>
    </row>
    <row r="885" spans="1:21">
      <c r="A885" s="183" t="str">
        <f t="shared" si="41"/>
        <v>東側ケース⑨高知市</v>
      </c>
      <c r="B885" t="s">
        <v>4</v>
      </c>
      <c r="C885">
        <v>353217</v>
      </c>
      <c r="D885" s="160">
        <v>6056.2016942406262</v>
      </c>
      <c r="E885" s="160">
        <v>708.74621389710592</v>
      </c>
      <c r="F885" s="160">
        <v>520.31142912864243</v>
      </c>
      <c r="G885" s="160">
        <v>11.866567453980208</v>
      </c>
      <c r="H885" s="160">
        <v>67.08061935468973</v>
      </c>
      <c r="I885" s="160">
        <v>20.650316941746244</v>
      </c>
      <c r="J885" s="160">
        <v>6676.1106271196841</v>
      </c>
      <c r="K885" t="s">
        <v>39</v>
      </c>
      <c r="L885" t="s">
        <v>109</v>
      </c>
      <c r="M885" t="s">
        <v>94</v>
      </c>
      <c r="O885" s="183">
        <f t="shared" si="43"/>
        <v>6100</v>
      </c>
      <c r="P885" s="183">
        <f t="shared" si="43"/>
        <v>710</v>
      </c>
      <c r="Q885" s="183">
        <f t="shared" si="43"/>
        <v>520</v>
      </c>
      <c r="R885" s="183">
        <f t="shared" ref="R885:U948" si="44">IF(G885&gt;10000,ROUND(G885,-3),IF(G885&gt;1000,ROUND(G885,-2),IF(G885&gt;=5,IF(G885&lt;10,ROUND(G885,-1),ROUND(G885,-1)),IF(G885=0,0,"*"))))</f>
        <v>10</v>
      </c>
      <c r="S885" s="183">
        <f t="shared" si="44"/>
        <v>70</v>
      </c>
      <c r="T885" s="183">
        <f t="shared" si="44"/>
        <v>20</v>
      </c>
      <c r="U885" s="183">
        <f t="shared" si="42"/>
        <v>6700</v>
      </c>
    </row>
    <row r="886" spans="1:21">
      <c r="A886" s="183" t="str">
        <f t="shared" si="41"/>
        <v>東側ケース⑨室戸市</v>
      </c>
      <c r="B886" t="s">
        <v>5</v>
      </c>
      <c r="C886">
        <v>14904</v>
      </c>
      <c r="D886" s="160">
        <v>1845.4847425312248</v>
      </c>
      <c r="E886" s="160">
        <v>182.82537130120556</v>
      </c>
      <c r="F886" s="160">
        <v>257.3062233849277</v>
      </c>
      <c r="G886" s="160">
        <v>13.460584287135251</v>
      </c>
      <c r="H886" s="160">
        <v>21.07402439251311</v>
      </c>
      <c r="I886" s="160">
        <v>0.83526878658234505</v>
      </c>
      <c r="J886" s="160">
        <v>2138.1608433823826</v>
      </c>
      <c r="K886" t="s">
        <v>39</v>
      </c>
      <c r="L886" t="s">
        <v>109</v>
      </c>
      <c r="M886" t="s">
        <v>94</v>
      </c>
      <c r="O886" s="183">
        <f t="shared" ref="O886:U949" si="45">IF(D886&gt;10000,ROUND(D886,-3),IF(D886&gt;1000,ROUND(D886,-2),IF(D886&gt;=5,IF(D886&lt;10,ROUND(D886,-1),ROUND(D886,-1)),IF(D886=0,0,"*"))))</f>
        <v>1800</v>
      </c>
      <c r="P886" s="183">
        <f t="shared" si="45"/>
        <v>180</v>
      </c>
      <c r="Q886" s="183">
        <f t="shared" si="45"/>
        <v>260</v>
      </c>
      <c r="R886" s="183">
        <f t="shared" si="44"/>
        <v>10</v>
      </c>
      <c r="S886" s="183">
        <f t="shared" si="44"/>
        <v>20</v>
      </c>
      <c r="T886" s="183" t="str">
        <f t="shared" si="44"/>
        <v>*</v>
      </c>
      <c r="U886" s="183">
        <f t="shared" si="42"/>
        <v>2100</v>
      </c>
    </row>
    <row r="887" spans="1:21">
      <c r="A887" s="183" t="str">
        <f t="shared" si="41"/>
        <v>東側ケース⑨安芸市</v>
      </c>
      <c r="B887" t="s">
        <v>6</v>
      </c>
      <c r="C887">
        <v>19587</v>
      </c>
      <c r="D887" s="160">
        <v>1433.7769003525787</v>
      </c>
      <c r="E887" s="160">
        <v>197.9138989725644</v>
      </c>
      <c r="F887" s="160">
        <v>35.414624334854587</v>
      </c>
      <c r="G887" s="160">
        <v>4.9089730370365441</v>
      </c>
      <c r="H887" s="160">
        <v>30.848666453234742</v>
      </c>
      <c r="I887" s="160">
        <v>0.85421943031260217</v>
      </c>
      <c r="J887" s="160">
        <v>1505.8033836080172</v>
      </c>
      <c r="K887" t="s">
        <v>39</v>
      </c>
      <c r="L887" t="s">
        <v>109</v>
      </c>
      <c r="M887" t="s">
        <v>94</v>
      </c>
      <c r="O887" s="183">
        <f t="shared" si="45"/>
        <v>1400</v>
      </c>
      <c r="P887" s="183">
        <f t="shared" si="45"/>
        <v>200</v>
      </c>
      <c r="Q887" s="183">
        <f t="shared" si="45"/>
        <v>40</v>
      </c>
      <c r="R887" s="183" t="str">
        <f t="shared" si="44"/>
        <v>*</v>
      </c>
      <c r="S887" s="183">
        <f t="shared" si="44"/>
        <v>30</v>
      </c>
      <c r="T887" s="183" t="str">
        <f t="shared" si="44"/>
        <v>*</v>
      </c>
      <c r="U887" s="183">
        <f t="shared" si="42"/>
        <v>1500</v>
      </c>
    </row>
    <row r="888" spans="1:21">
      <c r="A888" s="183" t="str">
        <f t="shared" si="41"/>
        <v>東側ケース⑨南国市</v>
      </c>
      <c r="B888" t="s">
        <v>7</v>
      </c>
      <c r="C888">
        <v>52216</v>
      </c>
      <c r="D888" s="160">
        <v>1433.2731073001021</v>
      </c>
      <c r="E888" s="160">
        <v>96.48580039351026</v>
      </c>
      <c r="F888" s="160">
        <v>155.41861781674169</v>
      </c>
      <c r="G888" s="160">
        <v>0.57798424349212307</v>
      </c>
      <c r="H888" s="160">
        <v>6.9280018953623754</v>
      </c>
      <c r="I888" s="160">
        <v>1.7278983606421539</v>
      </c>
      <c r="J888" s="160">
        <v>1597.9256096163406</v>
      </c>
      <c r="K888" t="s">
        <v>39</v>
      </c>
      <c r="L888" t="s">
        <v>109</v>
      </c>
      <c r="M888" t="s">
        <v>94</v>
      </c>
      <c r="O888" s="183">
        <f t="shared" si="45"/>
        <v>1400</v>
      </c>
      <c r="P888" s="183">
        <f t="shared" si="45"/>
        <v>100</v>
      </c>
      <c r="Q888" s="183">
        <f t="shared" si="45"/>
        <v>160</v>
      </c>
      <c r="R888" s="183" t="str">
        <f t="shared" si="44"/>
        <v>*</v>
      </c>
      <c r="S888" s="183">
        <f t="shared" si="44"/>
        <v>10</v>
      </c>
      <c r="T888" s="183" t="str">
        <f t="shared" si="44"/>
        <v>*</v>
      </c>
      <c r="U888" s="183">
        <f t="shared" si="42"/>
        <v>1600</v>
      </c>
    </row>
    <row r="889" spans="1:21">
      <c r="A889" s="183" t="str">
        <f t="shared" si="41"/>
        <v>東側ケース⑨土佐市</v>
      </c>
      <c r="B889" t="s">
        <v>8</v>
      </c>
      <c r="C889">
        <v>26818</v>
      </c>
      <c r="D889" s="160">
        <v>604.51572715953944</v>
      </c>
      <c r="E889" s="160">
        <v>58.466468310781302</v>
      </c>
      <c r="F889" s="160">
        <v>26.586712728487186</v>
      </c>
      <c r="G889" s="160">
        <v>2.4172815480946235</v>
      </c>
      <c r="H889" s="160">
        <v>1.7563462011035378</v>
      </c>
      <c r="I889" s="160">
        <v>0.71588201947240038</v>
      </c>
      <c r="J889" s="160">
        <v>635.9919496566971</v>
      </c>
      <c r="K889" t="s">
        <v>39</v>
      </c>
      <c r="L889" t="s">
        <v>109</v>
      </c>
      <c r="M889" t="s">
        <v>94</v>
      </c>
      <c r="O889" s="183">
        <f t="shared" si="45"/>
        <v>600</v>
      </c>
      <c r="P889" s="183">
        <f t="shared" si="45"/>
        <v>60</v>
      </c>
      <c r="Q889" s="183">
        <f t="shared" si="45"/>
        <v>30</v>
      </c>
      <c r="R889" s="183" t="str">
        <f t="shared" si="44"/>
        <v>*</v>
      </c>
      <c r="S889" s="183" t="str">
        <f t="shared" si="44"/>
        <v>*</v>
      </c>
      <c r="T889" s="183" t="str">
        <f t="shared" si="44"/>
        <v>*</v>
      </c>
      <c r="U889" s="183">
        <f t="shared" si="42"/>
        <v>640</v>
      </c>
    </row>
    <row r="890" spans="1:21">
      <c r="A890" s="183" t="str">
        <f t="shared" si="41"/>
        <v>東側ケース⑨須崎市</v>
      </c>
      <c r="B890" t="s">
        <v>9</v>
      </c>
      <c r="C890">
        <v>25623</v>
      </c>
      <c r="D890" s="160">
        <v>723.32555864074925</v>
      </c>
      <c r="E890" s="160">
        <v>34.601598017362704</v>
      </c>
      <c r="F890" s="160">
        <v>78.547336076543786</v>
      </c>
      <c r="G890" s="160">
        <v>1.5068791892410516</v>
      </c>
      <c r="H890" s="160">
        <v>4.2359978978484563</v>
      </c>
      <c r="I890" s="160">
        <v>0.41471930839425564</v>
      </c>
      <c r="J890" s="160">
        <v>808.03049111277699</v>
      </c>
      <c r="K890" t="s">
        <v>39</v>
      </c>
      <c r="L890" t="s">
        <v>109</v>
      </c>
      <c r="M890" t="s">
        <v>94</v>
      </c>
      <c r="O890" s="183">
        <f t="shared" si="45"/>
        <v>720</v>
      </c>
      <c r="P890" s="183">
        <f t="shared" si="45"/>
        <v>30</v>
      </c>
      <c r="Q890" s="183">
        <f t="shared" si="45"/>
        <v>80</v>
      </c>
      <c r="R890" s="183" t="str">
        <f t="shared" si="44"/>
        <v>*</v>
      </c>
      <c r="S890" s="183" t="str">
        <f t="shared" si="44"/>
        <v>*</v>
      </c>
      <c r="T890" s="183" t="str">
        <f t="shared" si="44"/>
        <v>*</v>
      </c>
      <c r="U890" s="183">
        <f t="shared" si="42"/>
        <v>810</v>
      </c>
    </row>
    <row r="891" spans="1:21">
      <c r="A891" s="183" t="str">
        <f t="shared" si="41"/>
        <v>東側ケース⑨宿毛市</v>
      </c>
      <c r="B891" t="s">
        <v>10</v>
      </c>
      <c r="C891">
        <v>23137</v>
      </c>
      <c r="D891" s="160">
        <v>118.80991272615572</v>
      </c>
      <c r="E891" s="160">
        <v>16.54373229665719</v>
      </c>
      <c r="F891" s="160">
        <v>57.123049679264057</v>
      </c>
      <c r="G891" s="160">
        <v>0.15660527896788709</v>
      </c>
      <c r="H891" s="160">
        <v>2.0936236790257521</v>
      </c>
      <c r="I891" s="160">
        <v>0.16508551161575577</v>
      </c>
      <c r="J891" s="160">
        <v>178.34827687502914</v>
      </c>
      <c r="K891" t="s">
        <v>39</v>
      </c>
      <c r="L891" t="s">
        <v>109</v>
      </c>
      <c r="M891" t="s">
        <v>94</v>
      </c>
      <c r="O891" s="183">
        <f t="shared" si="45"/>
        <v>120</v>
      </c>
      <c r="P891" s="183">
        <f t="shared" si="45"/>
        <v>20</v>
      </c>
      <c r="Q891" s="183">
        <f t="shared" si="45"/>
        <v>60</v>
      </c>
      <c r="R891" s="183" t="str">
        <f t="shared" si="44"/>
        <v>*</v>
      </c>
      <c r="S891" s="183" t="str">
        <f t="shared" si="44"/>
        <v>*</v>
      </c>
      <c r="T891" s="183" t="str">
        <f t="shared" si="44"/>
        <v>*</v>
      </c>
      <c r="U891" s="183">
        <f t="shared" si="42"/>
        <v>180</v>
      </c>
    </row>
    <row r="892" spans="1:21">
      <c r="A892" s="183" t="str">
        <f t="shared" si="41"/>
        <v>東側ケース⑨土佐清水市</v>
      </c>
      <c r="B892" t="s">
        <v>11</v>
      </c>
      <c r="C892">
        <v>15786</v>
      </c>
      <c r="D892" s="160">
        <v>637.29969274771202</v>
      </c>
      <c r="E892" s="160">
        <v>70.031777832273221</v>
      </c>
      <c r="F892" s="160">
        <v>69.893540408392994</v>
      </c>
      <c r="G892" s="160">
        <v>2.877024968718036</v>
      </c>
      <c r="H892" s="160">
        <v>3.3926525597316024</v>
      </c>
      <c r="I892" s="160">
        <v>0.3398924201251427</v>
      </c>
      <c r="J892" s="160">
        <v>713.8028031046797</v>
      </c>
      <c r="K892" t="s">
        <v>39</v>
      </c>
      <c r="L892" t="s">
        <v>109</v>
      </c>
      <c r="M892" t="s">
        <v>94</v>
      </c>
      <c r="O892" s="183">
        <f t="shared" si="45"/>
        <v>640</v>
      </c>
      <c r="P892" s="183">
        <f t="shared" si="45"/>
        <v>70</v>
      </c>
      <c r="Q892" s="183">
        <f t="shared" si="45"/>
        <v>70</v>
      </c>
      <c r="R892" s="183" t="str">
        <f t="shared" si="44"/>
        <v>*</v>
      </c>
      <c r="S892" s="183" t="str">
        <f t="shared" si="44"/>
        <v>*</v>
      </c>
      <c r="T892" s="183" t="str">
        <f t="shared" si="44"/>
        <v>*</v>
      </c>
      <c r="U892" s="183">
        <f t="shared" si="42"/>
        <v>710</v>
      </c>
    </row>
    <row r="893" spans="1:21">
      <c r="A893" s="183" t="str">
        <f t="shared" si="41"/>
        <v>東側ケース⑨四万十市</v>
      </c>
      <c r="B893" t="s">
        <v>12</v>
      </c>
      <c r="C893">
        <v>37078</v>
      </c>
      <c r="D893" s="160">
        <v>806.99995320218056</v>
      </c>
      <c r="E893" s="160">
        <v>69.669471363715971</v>
      </c>
      <c r="F893" s="160">
        <v>21.075502556092836</v>
      </c>
      <c r="G893" s="160">
        <v>3.7569673156302685</v>
      </c>
      <c r="H893" s="160">
        <v>2.9453732965436714</v>
      </c>
      <c r="I893" s="160">
        <v>0.5628173493654316</v>
      </c>
      <c r="J893" s="160">
        <v>835.34061371981284</v>
      </c>
      <c r="K893" t="s">
        <v>39</v>
      </c>
      <c r="L893" t="s">
        <v>109</v>
      </c>
      <c r="M893" t="s">
        <v>94</v>
      </c>
      <c r="O893" s="183">
        <f t="shared" si="45"/>
        <v>810</v>
      </c>
      <c r="P893" s="183">
        <f t="shared" si="45"/>
        <v>70</v>
      </c>
      <c r="Q893" s="183">
        <f t="shared" si="45"/>
        <v>20</v>
      </c>
      <c r="R893" s="183" t="str">
        <f t="shared" si="44"/>
        <v>*</v>
      </c>
      <c r="S893" s="183" t="str">
        <f t="shared" si="44"/>
        <v>*</v>
      </c>
      <c r="T893" s="183" t="str">
        <f t="shared" si="44"/>
        <v>*</v>
      </c>
      <c r="U893" s="183">
        <f t="shared" si="42"/>
        <v>840</v>
      </c>
    </row>
    <row r="894" spans="1:21">
      <c r="A894" s="183" t="str">
        <f t="shared" si="41"/>
        <v>東側ケース⑨香南市</v>
      </c>
      <c r="B894" t="s">
        <v>13</v>
      </c>
      <c r="C894">
        <v>29794</v>
      </c>
      <c r="D894" s="160">
        <v>832.38675374883348</v>
      </c>
      <c r="E894" s="160">
        <v>74.464391022870743</v>
      </c>
      <c r="F894" s="160">
        <v>55.060710218299576</v>
      </c>
      <c r="G894" s="160">
        <v>1.0632200552371864</v>
      </c>
      <c r="H894" s="160">
        <v>2.4888865166995853</v>
      </c>
      <c r="I894" s="160">
        <v>0.92860423412694681</v>
      </c>
      <c r="J894" s="160">
        <v>891.92817477319682</v>
      </c>
      <c r="K894" t="s">
        <v>39</v>
      </c>
      <c r="L894" t="s">
        <v>109</v>
      </c>
      <c r="M894" t="s">
        <v>94</v>
      </c>
      <c r="O894" s="183">
        <f t="shared" si="45"/>
        <v>830</v>
      </c>
      <c r="P894" s="183">
        <f t="shared" si="45"/>
        <v>70</v>
      </c>
      <c r="Q894" s="183">
        <f t="shared" si="45"/>
        <v>60</v>
      </c>
      <c r="R894" s="183" t="str">
        <f t="shared" si="44"/>
        <v>*</v>
      </c>
      <c r="S894" s="183" t="str">
        <f t="shared" si="44"/>
        <v>*</v>
      </c>
      <c r="T894" s="183" t="str">
        <f t="shared" si="44"/>
        <v>*</v>
      </c>
      <c r="U894" s="183">
        <f t="shared" si="42"/>
        <v>890</v>
      </c>
    </row>
    <row r="895" spans="1:21">
      <c r="A895" s="183" t="str">
        <f t="shared" si="41"/>
        <v>東側ケース⑨香美市</v>
      </c>
      <c r="B895" t="s">
        <v>14</v>
      </c>
      <c r="C895">
        <v>27891</v>
      </c>
      <c r="D895" s="160">
        <v>1020.6907339272359</v>
      </c>
      <c r="E895" s="160">
        <v>58.528982578574045</v>
      </c>
      <c r="F895" s="160">
        <v>0</v>
      </c>
      <c r="G895" s="160">
        <v>1.8244709040988842</v>
      </c>
      <c r="H895" s="160">
        <v>10.628613824136838</v>
      </c>
      <c r="I895" s="160">
        <v>0.54685594227587564</v>
      </c>
      <c r="J895" s="160">
        <v>1033.6906745977476</v>
      </c>
      <c r="K895" t="s">
        <v>39</v>
      </c>
      <c r="L895" t="s">
        <v>109</v>
      </c>
      <c r="M895" t="s">
        <v>94</v>
      </c>
      <c r="O895" s="183">
        <f t="shared" si="45"/>
        <v>1000</v>
      </c>
      <c r="P895" s="183">
        <f t="shared" si="45"/>
        <v>60</v>
      </c>
      <c r="Q895" s="183">
        <f t="shared" si="45"/>
        <v>0</v>
      </c>
      <c r="R895" s="183" t="str">
        <f t="shared" si="44"/>
        <v>*</v>
      </c>
      <c r="S895" s="183">
        <f t="shared" si="44"/>
        <v>10</v>
      </c>
      <c r="T895" s="183" t="str">
        <f t="shared" si="44"/>
        <v>*</v>
      </c>
      <c r="U895" s="183">
        <f t="shared" si="42"/>
        <v>1000</v>
      </c>
    </row>
    <row r="896" spans="1:21">
      <c r="A896" s="183" t="str">
        <f t="shared" si="41"/>
        <v>東側ケース⑨東洋町</v>
      </c>
      <c r="B896" t="s">
        <v>15</v>
      </c>
      <c r="C896">
        <v>2784</v>
      </c>
      <c r="D896" s="160">
        <v>245.13710356043774</v>
      </c>
      <c r="E896" s="160">
        <v>12.000078637581346</v>
      </c>
      <c r="F896" s="160">
        <v>38.961168124477148</v>
      </c>
      <c r="G896" s="160">
        <v>1.9304456326406696</v>
      </c>
      <c r="H896" s="160">
        <v>1.5258047003053612</v>
      </c>
      <c r="I896" s="160">
        <v>0.44113881159542812</v>
      </c>
      <c r="J896" s="160">
        <v>287.99566082945631</v>
      </c>
      <c r="K896" t="s">
        <v>39</v>
      </c>
      <c r="L896" t="s">
        <v>109</v>
      </c>
      <c r="M896" t="s">
        <v>94</v>
      </c>
      <c r="O896" s="183">
        <f t="shared" si="45"/>
        <v>250</v>
      </c>
      <c r="P896" s="183">
        <f t="shared" si="45"/>
        <v>10</v>
      </c>
      <c r="Q896" s="183">
        <f t="shared" si="45"/>
        <v>40</v>
      </c>
      <c r="R896" s="183" t="str">
        <f t="shared" si="44"/>
        <v>*</v>
      </c>
      <c r="S896" s="183" t="str">
        <f t="shared" si="44"/>
        <v>*</v>
      </c>
      <c r="T896" s="183" t="str">
        <f t="shared" si="44"/>
        <v>*</v>
      </c>
      <c r="U896" s="183">
        <f t="shared" si="42"/>
        <v>290</v>
      </c>
    </row>
    <row r="897" spans="1:21">
      <c r="A897" s="183" t="str">
        <f t="shared" si="41"/>
        <v>東側ケース⑨奈半利町</v>
      </c>
      <c r="B897" t="s">
        <v>16</v>
      </c>
      <c r="C897">
        <v>3467</v>
      </c>
      <c r="D897" s="160">
        <v>388.54744023563455</v>
      </c>
      <c r="E897" s="160">
        <v>69.649363700682059</v>
      </c>
      <c r="F897" s="160">
        <v>2.4929599748072939</v>
      </c>
      <c r="G897" s="160">
        <v>1.5285068075348456</v>
      </c>
      <c r="H897" s="160">
        <v>5.1371725607593266</v>
      </c>
      <c r="I897" s="160">
        <v>0.21669446921433011</v>
      </c>
      <c r="J897" s="160">
        <v>397.92277404795033</v>
      </c>
      <c r="K897" t="s">
        <v>39</v>
      </c>
      <c r="L897" t="s">
        <v>109</v>
      </c>
      <c r="M897" t="s">
        <v>94</v>
      </c>
      <c r="O897" s="183">
        <f t="shared" si="45"/>
        <v>390</v>
      </c>
      <c r="P897" s="183">
        <f t="shared" si="45"/>
        <v>70</v>
      </c>
      <c r="Q897" s="183" t="str">
        <f t="shared" si="45"/>
        <v>*</v>
      </c>
      <c r="R897" s="183" t="str">
        <f t="shared" si="44"/>
        <v>*</v>
      </c>
      <c r="S897" s="183">
        <f t="shared" si="44"/>
        <v>10</v>
      </c>
      <c r="T897" s="183" t="str">
        <f t="shared" si="44"/>
        <v>*</v>
      </c>
      <c r="U897" s="183">
        <f t="shared" si="42"/>
        <v>400</v>
      </c>
    </row>
    <row r="898" spans="1:21">
      <c r="A898" s="183" t="str">
        <f t="shared" si="41"/>
        <v>東側ケース⑨田野町</v>
      </c>
      <c r="B898" t="s">
        <v>17</v>
      </c>
      <c r="C898">
        <v>3060</v>
      </c>
      <c r="D898" s="160">
        <v>526.09365491257449</v>
      </c>
      <c r="E898" s="160">
        <v>63.972383935976723</v>
      </c>
      <c r="F898" s="160">
        <v>9.0652319538482793</v>
      </c>
      <c r="G898" s="160">
        <v>0.58920528135572425</v>
      </c>
      <c r="H898" s="160">
        <v>7.6700082120919859</v>
      </c>
      <c r="I898" s="160">
        <v>0.46048467317113351</v>
      </c>
      <c r="J898" s="160">
        <v>543.87858503304153</v>
      </c>
      <c r="K898" t="s">
        <v>39</v>
      </c>
      <c r="L898" t="s">
        <v>109</v>
      </c>
      <c r="M898" t="s">
        <v>94</v>
      </c>
      <c r="O898" s="183">
        <f t="shared" si="45"/>
        <v>530</v>
      </c>
      <c r="P898" s="183">
        <f t="shared" si="45"/>
        <v>60</v>
      </c>
      <c r="Q898" s="183">
        <f t="shared" si="45"/>
        <v>10</v>
      </c>
      <c r="R898" s="183" t="str">
        <f t="shared" si="44"/>
        <v>*</v>
      </c>
      <c r="S898" s="183">
        <f t="shared" si="44"/>
        <v>10</v>
      </c>
      <c r="T898" s="183" t="str">
        <f t="shared" si="44"/>
        <v>*</v>
      </c>
      <c r="U898" s="183">
        <f t="shared" si="42"/>
        <v>540</v>
      </c>
    </row>
    <row r="899" spans="1:21">
      <c r="A899" s="183" t="str">
        <f t="shared" si="41"/>
        <v>東側ケース⑨安田町</v>
      </c>
      <c r="B899" t="s">
        <v>18</v>
      </c>
      <c r="C899">
        <v>2678</v>
      </c>
      <c r="D899" s="160">
        <v>402.84454831875155</v>
      </c>
      <c r="E899" s="160">
        <v>45.751764541570921</v>
      </c>
      <c r="F899" s="160">
        <v>26.011637949078501</v>
      </c>
      <c r="G899" s="160">
        <v>3.9577004467431558</v>
      </c>
      <c r="H899" s="160">
        <v>2.2782058934265548</v>
      </c>
      <c r="I899" s="160">
        <v>0.10470450938652337</v>
      </c>
      <c r="J899" s="160">
        <v>435.19679711738627</v>
      </c>
      <c r="K899" t="s">
        <v>39</v>
      </c>
      <c r="L899" t="s">
        <v>109</v>
      </c>
      <c r="M899" t="s">
        <v>94</v>
      </c>
      <c r="O899" s="183">
        <f t="shared" si="45"/>
        <v>400</v>
      </c>
      <c r="P899" s="183">
        <f t="shared" si="45"/>
        <v>50</v>
      </c>
      <c r="Q899" s="183">
        <f t="shared" si="45"/>
        <v>30</v>
      </c>
      <c r="R899" s="183" t="str">
        <f t="shared" si="44"/>
        <v>*</v>
      </c>
      <c r="S899" s="183" t="str">
        <f t="shared" si="44"/>
        <v>*</v>
      </c>
      <c r="T899" s="183" t="str">
        <f t="shared" si="44"/>
        <v>*</v>
      </c>
      <c r="U899" s="183">
        <f t="shared" si="42"/>
        <v>440</v>
      </c>
    </row>
    <row r="900" spans="1:21">
      <c r="A900" s="183" t="str">
        <f t="shared" ref="A900:A963" si="46">K900&amp;L900&amp;B900</f>
        <v>東側ケース⑨北川村</v>
      </c>
      <c r="B900" t="s">
        <v>19</v>
      </c>
      <c r="C900">
        <v>1349</v>
      </c>
      <c r="D900" s="160">
        <v>223.97385160458987</v>
      </c>
      <c r="E900" s="160">
        <v>15.673210645983957</v>
      </c>
      <c r="F900" s="160">
        <v>0</v>
      </c>
      <c r="G900" s="160">
        <v>1.7592616260671465</v>
      </c>
      <c r="H900" s="160">
        <v>1.060752537818596</v>
      </c>
      <c r="I900" s="160">
        <v>2.5896987660659787E-2</v>
      </c>
      <c r="J900" s="160">
        <v>226.81976275613627</v>
      </c>
      <c r="K900" t="s">
        <v>39</v>
      </c>
      <c r="L900" t="s">
        <v>109</v>
      </c>
      <c r="M900" t="s">
        <v>94</v>
      </c>
      <c r="O900" s="183">
        <f t="shared" si="45"/>
        <v>220</v>
      </c>
      <c r="P900" s="183">
        <f t="shared" si="45"/>
        <v>20</v>
      </c>
      <c r="Q900" s="183">
        <f t="shared" si="45"/>
        <v>0</v>
      </c>
      <c r="R900" s="183" t="str">
        <f t="shared" si="44"/>
        <v>*</v>
      </c>
      <c r="S900" s="183" t="str">
        <f t="shared" si="44"/>
        <v>*</v>
      </c>
      <c r="T900" s="183" t="str">
        <f t="shared" si="44"/>
        <v>*</v>
      </c>
      <c r="U900" s="183">
        <f t="shared" si="42"/>
        <v>230</v>
      </c>
    </row>
    <row r="901" spans="1:21">
      <c r="A901" s="183" t="str">
        <f t="shared" si="46"/>
        <v>東側ケース⑨馬路村</v>
      </c>
      <c r="B901" t="s">
        <v>20</v>
      </c>
      <c r="C901">
        <v>1061</v>
      </c>
      <c r="D901" s="160">
        <v>105.3256801431834</v>
      </c>
      <c r="E901" s="160">
        <v>6.3405571671968053</v>
      </c>
      <c r="F901" s="160">
        <v>0</v>
      </c>
      <c r="G901" s="160">
        <v>1.2228875014168079</v>
      </c>
      <c r="H901" s="160">
        <v>0.53218983525386698</v>
      </c>
      <c r="I901" s="160">
        <v>2.6685978403089641E-2</v>
      </c>
      <c r="J901" s="160">
        <v>107.10744345825718</v>
      </c>
      <c r="K901" t="s">
        <v>39</v>
      </c>
      <c r="L901" t="s">
        <v>109</v>
      </c>
      <c r="M901" t="s">
        <v>94</v>
      </c>
      <c r="O901" s="183">
        <f t="shared" si="45"/>
        <v>110</v>
      </c>
      <c r="P901" s="183">
        <f t="shared" si="45"/>
        <v>10</v>
      </c>
      <c r="Q901" s="183">
        <f t="shared" si="45"/>
        <v>0</v>
      </c>
      <c r="R901" s="183" t="str">
        <f t="shared" si="44"/>
        <v>*</v>
      </c>
      <c r="S901" s="183" t="str">
        <f t="shared" si="44"/>
        <v>*</v>
      </c>
      <c r="T901" s="183" t="str">
        <f t="shared" si="44"/>
        <v>*</v>
      </c>
      <c r="U901" s="183">
        <f t="shared" si="42"/>
        <v>110</v>
      </c>
    </row>
    <row r="902" spans="1:21">
      <c r="A902" s="183" t="str">
        <f t="shared" si="46"/>
        <v>東側ケース⑨芸西村</v>
      </c>
      <c r="B902" t="s">
        <v>21</v>
      </c>
      <c r="C902">
        <v>4139</v>
      </c>
      <c r="D902" s="160">
        <v>183.29820183840997</v>
      </c>
      <c r="E902" s="160">
        <v>26.21771919099891</v>
      </c>
      <c r="F902" s="160">
        <v>2.2578818872240509</v>
      </c>
      <c r="G902" s="160">
        <v>0.22839317360134459</v>
      </c>
      <c r="H902" s="160">
        <v>0.73219008355753523</v>
      </c>
      <c r="I902" s="160">
        <v>1.4399566963586906E-2</v>
      </c>
      <c r="J902" s="160">
        <v>186.53106654975647</v>
      </c>
      <c r="K902" t="s">
        <v>39</v>
      </c>
      <c r="L902" t="s">
        <v>109</v>
      </c>
      <c r="M902" t="s">
        <v>94</v>
      </c>
      <c r="O902" s="183">
        <f t="shared" si="45"/>
        <v>180</v>
      </c>
      <c r="P902" s="183">
        <f t="shared" si="45"/>
        <v>30</v>
      </c>
      <c r="Q902" s="183" t="str">
        <f t="shared" si="45"/>
        <v>*</v>
      </c>
      <c r="R902" s="183" t="str">
        <f t="shared" si="44"/>
        <v>*</v>
      </c>
      <c r="S902" s="183" t="str">
        <f t="shared" si="44"/>
        <v>*</v>
      </c>
      <c r="T902" s="183" t="str">
        <f t="shared" si="44"/>
        <v>*</v>
      </c>
      <c r="U902" s="183">
        <f t="shared" si="42"/>
        <v>190</v>
      </c>
    </row>
    <row r="903" spans="1:21">
      <c r="A903" s="183" t="str">
        <f t="shared" si="46"/>
        <v>東側ケース⑨本山町</v>
      </c>
      <c r="B903" t="s">
        <v>22</v>
      </c>
      <c r="C903">
        <v>3986</v>
      </c>
      <c r="D903" s="160">
        <v>6.9999580150511918</v>
      </c>
      <c r="E903" s="160">
        <v>1.0708143736545011</v>
      </c>
      <c r="F903" s="160">
        <v>0</v>
      </c>
      <c r="G903" s="160">
        <v>4.0213490368490269E-4</v>
      </c>
      <c r="H903" s="160">
        <v>1.393157780700227E-3</v>
      </c>
      <c r="I903" s="160">
        <v>0.10972090770760423</v>
      </c>
      <c r="J903" s="160">
        <v>7.1114742154431809</v>
      </c>
      <c r="K903" t="s">
        <v>39</v>
      </c>
      <c r="L903" t="s">
        <v>109</v>
      </c>
      <c r="M903" t="s">
        <v>94</v>
      </c>
      <c r="O903" s="183">
        <f t="shared" si="45"/>
        <v>10</v>
      </c>
      <c r="P903" s="183" t="str">
        <f t="shared" si="45"/>
        <v>*</v>
      </c>
      <c r="Q903" s="183">
        <f t="shared" si="45"/>
        <v>0</v>
      </c>
      <c r="R903" s="183" t="str">
        <f t="shared" si="44"/>
        <v>*</v>
      </c>
      <c r="S903" s="183" t="str">
        <f t="shared" si="44"/>
        <v>*</v>
      </c>
      <c r="T903" s="183" t="str">
        <f t="shared" si="44"/>
        <v>*</v>
      </c>
      <c r="U903" s="183">
        <f t="shared" si="42"/>
        <v>10</v>
      </c>
    </row>
    <row r="904" spans="1:21">
      <c r="A904" s="183" t="str">
        <f t="shared" si="46"/>
        <v>東側ケース⑨大豊町</v>
      </c>
      <c r="B904" t="s">
        <v>23</v>
      </c>
      <c r="C904">
        <v>4713</v>
      </c>
      <c r="D904" s="160">
        <v>121.50468642607235</v>
      </c>
      <c r="E904" s="160">
        <v>2.9851058766054441</v>
      </c>
      <c r="F904" s="160">
        <v>0</v>
      </c>
      <c r="G904" s="160">
        <v>0.34778286907658068</v>
      </c>
      <c r="H904" s="160">
        <v>6.7050050043646919E-2</v>
      </c>
      <c r="I904" s="160">
        <v>3.2059505680977519E-2</v>
      </c>
      <c r="J904" s="160">
        <v>121.95157885087356</v>
      </c>
      <c r="K904" t="s">
        <v>39</v>
      </c>
      <c r="L904" t="s">
        <v>109</v>
      </c>
      <c r="M904" t="s">
        <v>94</v>
      </c>
      <c r="O904" s="183">
        <f t="shared" si="45"/>
        <v>120</v>
      </c>
      <c r="P904" s="183" t="str">
        <f t="shared" si="45"/>
        <v>*</v>
      </c>
      <c r="Q904" s="183">
        <f t="shared" si="45"/>
        <v>0</v>
      </c>
      <c r="R904" s="183" t="str">
        <f t="shared" si="44"/>
        <v>*</v>
      </c>
      <c r="S904" s="183" t="str">
        <f t="shared" si="44"/>
        <v>*</v>
      </c>
      <c r="T904" s="183" t="str">
        <f t="shared" si="44"/>
        <v>*</v>
      </c>
      <c r="U904" s="183">
        <f t="shared" si="42"/>
        <v>120</v>
      </c>
    </row>
    <row r="905" spans="1:21">
      <c r="A905" s="183" t="str">
        <f t="shared" si="46"/>
        <v>東側ケース⑨土佐町</v>
      </c>
      <c r="B905" t="s">
        <v>24</v>
      </c>
      <c r="C905">
        <v>4386</v>
      </c>
      <c r="D905" s="160">
        <v>1.7094003616800422</v>
      </c>
      <c r="E905" s="160">
        <v>1.0396721321673075</v>
      </c>
      <c r="F905" s="160">
        <v>0</v>
      </c>
      <c r="G905" s="160">
        <v>1.3545085845201303E-31</v>
      </c>
      <c r="H905" s="160">
        <v>2.8600267386857127E-3</v>
      </c>
      <c r="I905" s="160">
        <v>7.7706508600707061E-3</v>
      </c>
      <c r="J905" s="160">
        <v>1.7200310392787987</v>
      </c>
      <c r="K905" t="s">
        <v>39</v>
      </c>
      <c r="L905" t="s">
        <v>109</v>
      </c>
      <c r="M905" t="s">
        <v>94</v>
      </c>
      <c r="O905" s="183" t="str">
        <f t="shared" si="45"/>
        <v>*</v>
      </c>
      <c r="P905" s="183" t="str">
        <f t="shared" si="45"/>
        <v>*</v>
      </c>
      <c r="Q905" s="183">
        <f t="shared" si="45"/>
        <v>0</v>
      </c>
      <c r="R905" s="183" t="str">
        <f t="shared" si="44"/>
        <v>*</v>
      </c>
      <c r="S905" s="183" t="str">
        <f t="shared" si="44"/>
        <v>*</v>
      </c>
      <c r="T905" s="183" t="str">
        <f t="shared" si="44"/>
        <v>*</v>
      </c>
      <c r="U905" s="183" t="str">
        <f t="shared" si="44"/>
        <v>*</v>
      </c>
    </row>
    <row r="906" spans="1:21">
      <c r="A906" s="183" t="str">
        <f t="shared" si="46"/>
        <v>東側ケース⑨大川村</v>
      </c>
      <c r="B906" t="s">
        <v>25</v>
      </c>
      <c r="C906">
        <v>427</v>
      </c>
      <c r="D906" s="160">
        <v>0.613012228344754</v>
      </c>
      <c r="E906" s="160">
        <v>9.9474741719526485E-2</v>
      </c>
      <c r="F906" s="160">
        <v>0</v>
      </c>
      <c r="G906" s="160">
        <v>2.5348107221632332E-4</v>
      </c>
      <c r="H906" s="160">
        <v>1.7260973099130839E-4</v>
      </c>
      <c r="I906" s="160">
        <v>6.5500167035855577E-4</v>
      </c>
      <c r="J906" s="160">
        <v>0.61409332081832024</v>
      </c>
      <c r="K906" t="s">
        <v>39</v>
      </c>
      <c r="L906" t="s">
        <v>109</v>
      </c>
      <c r="M906" t="s">
        <v>94</v>
      </c>
      <c r="O906" s="183" t="str">
        <f t="shared" si="45"/>
        <v>*</v>
      </c>
      <c r="P906" s="183" t="str">
        <f t="shared" si="45"/>
        <v>*</v>
      </c>
      <c r="Q906" s="183">
        <f t="shared" si="45"/>
        <v>0</v>
      </c>
      <c r="R906" s="183" t="str">
        <f t="shared" si="44"/>
        <v>*</v>
      </c>
      <c r="S906" s="183" t="str">
        <f t="shared" si="44"/>
        <v>*</v>
      </c>
      <c r="T906" s="183" t="str">
        <f t="shared" si="44"/>
        <v>*</v>
      </c>
      <c r="U906" s="183" t="str">
        <f t="shared" si="44"/>
        <v>*</v>
      </c>
    </row>
    <row r="907" spans="1:21">
      <c r="A907" s="183" t="str">
        <f t="shared" si="46"/>
        <v>東側ケース⑨いの町</v>
      </c>
      <c r="B907" t="s">
        <v>26</v>
      </c>
      <c r="C907">
        <v>21716</v>
      </c>
      <c r="D907" s="160">
        <v>148.77724065289752</v>
      </c>
      <c r="E907" s="160">
        <v>14.388843412634408</v>
      </c>
      <c r="F907" s="160">
        <v>0</v>
      </c>
      <c r="G907" s="160">
        <v>0.51904587346212439</v>
      </c>
      <c r="H907" s="160">
        <v>0.39155083205106467</v>
      </c>
      <c r="I907" s="160">
        <v>0.11305115825062852</v>
      </c>
      <c r="J907" s="160">
        <v>149.80088851666133</v>
      </c>
      <c r="K907" t="s">
        <v>39</v>
      </c>
      <c r="L907" t="s">
        <v>109</v>
      </c>
      <c r="M907" t="s">
        <v>94</v>
      </c>
      <c r="O907" s="183">
        <f t="shared" si="45"/>
        <v>150</v>
      </c>
      <c r="P907" s="183">
        <f t="shared" si="45"/>
        <v>10</v>
      </c>
      <c r="Q907" s="183">
        <f t="shared" si="45"/>
        <v>0</v>
      </c>
      <c r="R907" s="183" t="str">
        <f t="shared" si="44"/>
        <v>*</v>
      </c>
      <c r="S907" s="183" t="str">
        <f t="shared" si="44"/>
        <v>*</v>
      </c>
      <c r="T907" s="183" t="str">
        <f t="shared" si="44"/>
        <v>*</v>
      </c>
      <c r="U907" s="183">
        <f t="shared" si="44"/>
        <v>150</v>
      </c>
    </row>
    <row r="908" spans="1:21">
      <c r="A908" s="183" t="str">
        <f t="shared" si="46"/>
        <v>東側ケース⑨仁淀川町</v>
      </c>
      <c r="B908" t="s">
        <v>27</v>
      </c>
      <c r="C908">
        <v>6649</v>
      </c>
      <c r="D908" s="160">
        <v>22.644961366703846</v>
      </c>
      <c r="E908" s="160">
        <v>1.9256759301590241</v>
      </c>
      <c r="F908" s="160">
        <v>0</v>
      </c>
      <c r="G908" s="160">
        <v>2.6714148491593817E-3</v>
      </c>
      <c r="H908" s="160">
        <v>8.7172159392972688E-3</v>
      </c>
      <c r="I908" s="160">
        <v>9.1110141236989517E-2</v>
      </c>
      <c r="J908" s="160">
        <v>22.747460138729291</v>
      </c>
      <c r="K908" t="s">
        <v>39</v>
      </c>
      <c r="L908" t="s">
        <v>109</v>
      </c>
      <c r="M908" t="s">
        <v>94</v>
      </c>
      <c r="O908" s="183">
        <f t="shared" si="45"/>
        <v>20</v>
      </c>
      <c r="P908" s="183" t="str">
        <f t="shared" si="45"/>
        <v>*</v>
      </c>
      <c r="Q908" s="183">
        <f t="shared" si="45"/>
        <v>0</v>
      </c>
      <c r="R908" s="183" t="str">
        <f t="shared" si="44"/>
        <v>*</v>
      </c>
      <c r="S908" s="183" t="str">
        <f t="shared" si="44"/>
        <v>*</v>
      </c>
      <c r="T908" s="183" t="str">
        <f t="shared" si="44"/>
        <v>*</v>
      </c>
      <c r="U908" s="183">
        <f t="shared" si="44"/>
        <v>20</v>
      </c>
    </row>
    <row r="909" spans="1:21">
      <c r="A909" s="183" t="str">
        <f t="shared" si="46"/>
        <v>東側ケース⑨中土佐町</v>
      </c>
      <c r="B909" t="s">
        <v>28</v>
      </c>
      <c r="C909">
        <v>6927</v>
      </c>
      <c r="D909" s="160">
        <v>279.48295367478812</v>
      </c>
      <c r="E909" s="160">
        <v>16.129137435172247</v>
      </c>
      <c r="F909" s="160">
        <v>52.847884129806118</v>
      </c>
      <c r="G909" s="160">
        <v>0.75217523022237065</v>
      </c>
      <c r="H909" s="160">
        <v>3.7490304862755588</v>
      </c>
      <c r="I909" s="160">
        <v>9.9035973908738459E-2</v>
      </c>
      <c r="J909" s="160">
        <v>336.93107949500086</v>
      </c>
      <c r="K909" t="s">
        <v>39</v>
      </c>
      <c r="L909" t="s">
        <v>109</v>
      </c>
      <c r="M909" t="s">
        <v>94</v>
      </c>
      <c r="O909" s="183">
        <f t="shared" si="45"/>
        <v>280</v>
      </c>
      <c r="P909" s="183">
        <f t="shared" si="45"/>
        <v>20</v>
      </c>
      <c r="Q909" s="183">
        <f t="shared" si="45"/>
        <v>50</v>
      </c>
      <c r="R909" s="183" t="str">
        <f t="shared" si="44"/>
        <v>*</v>
      </c>
      <c r="S909" s="183" t="str">
        <f t="shared" si="44"/>
        <v>*</v>
      </c>
      <c r="T909" s="183" t="str">
        <f t="shared" si="44"/>
        <v>*</v>
      </c>
      <c r="U909" s="183">
        <f t="shared" si="44"/>
        <v>340</v>
      </c>
    </row>
    <row r="910" spans="1:21">
      <c r="A910" s="183" t="str">
        <f t="shared" si="46"/>
        <v>東側ケース⑨佐川町</v>
      </c>
      <c r="B910" t="s">
        <v>29</v>
      </c>
      <c r="C910">
        <v>12447</v>
      </c>
      <c r="D910" s="160">
        <v>242.95123738180575</v>
      </c>
      <c r="E910" s="160">
        <v>16.537662812616812</v>
      </c>
      <c r="F910" s="160">
        <v>0</v>
      </c>
      <c r="G910" s="160">
        <v>0.22315317402408588</v>
      </c>
      <c r="H910" s="160">
        <v>0.36708306841849586</v>
      </c>
      <c r="I910" s="160">
        <v>0.18059454699999997</v>
      </c>
      <c r="J910" s="160">
        <v>243.72206817124834</v>
      </c>
      <c r="K910" t="s">
        <v>39</v>
      </c>
      <c r="L910" t="s">
        <v>109</v>
      </c>
      <c r="M910" t="s">
        <v>94</v>
      </c>
      <c r="O910" s="183">
        <f t="shared" si="45"/>
        <v>240</v>
      </c>
      <c r="P910" s="183">
        <f t="shared" si="45"/>
        <v>20</v>
      </c>
      <c r="Q910" s="183">
        <f t="shared" si="45"/>
        <v>0</v>
      </c>
      <c r="R910" s="183" t="str">
        <f t="shared" si="44"/>
        <v>*</v>
      </c>
      <c r="S910" s="183" t="str">
        <f t="shared" si="44"/>
        <v>*</v>
      </c>
      <c r="T910" s="183" t="str">
        <f t="shared" si="44"/>
        <v>*</v>
      </c>
      <c r="U910" s="183">
        <f t="shared" si="44"/>
        <v>240</v>
      </c>
    </row>
    <row r="911" spans="1:21">
      <c r="A911" s="183" t="str">
        <f t="shared" si="46"/>
        <v>東側ケース⑨越知町</v>
      </c>
      <c r="B911" t="s">
        <v>30</v>
      </c>
      <c r="C911">
        <v>6095</v>
      </c>
      <c r="D911" s="160">
        <v>37.511309874995725</v>
      </c>
      <c r="E911" s="160">
        <v>3.8855841670384001</v>
      </c>
      <c r="F911" s="160">
        <v>0</v>
      </c>
      <c r="G911" s="160">
        <v>2.7210004995852157E-2</v>
      </c>
      <c r="H911" s="160">
        <v>8.0975244949594885</v>
      </c>
      <c r="I911" s="160">
        <v>0.12421591377975189</v>
      </c>
      <c r="J911" s="160">
        <v>45.760260288730812</v>
      </c>
      <c r="K911" t="s">
        <v>39</v>
      </c>
      <c r="L911" t="s">
        <v>109</v>
      </c>
      <c r="M911" t="s">
        <v>94</v>
      </c>
      <c r="O911" s="183">
        <f t="shared" si="45"/>
        <v>40</v>
      </c>
      <c r="P911" s="183" t="str">
        <f t="shared" si="45"/>
        <v>*</v>
      </c>
      <c r="Q911" s="183">
        <f t="shared" si="45"/>
        <v>0</v>
      </c>
      <c r="R911" s="183" t="str">
        <f t="shared" si="44"/>
        <v>*</v>
      </c>
      <c r="S911" s="183">
        <f t="shared" si="44"/>
        <v>10</v>
      </c>
      <c r="T911" s="183" t="str">
        <f t="shared" si="44"/>
        <v>*</v>
      </c>
      <c r="U911" s="183">
        <f t="shared" si="44"/>
        <v>50</v>
      </c>
    </row>
    <row r="912" spans="1:21">
      <c r="A912" s="183" t="str">
        <f t="shared" si="46"/>
        <v>東側ケース⑨檮原町</v>
      </c>
      <c r="B912" t="s">
        <v>31</v>
      </c>
      <c r="C912">
        <v>3984</v>
      </c>
      <c r="D912" s="160">
        <v>5.813038222611306</v>
      </c>
      <c r="E912" s="160">
        <v>1.25178114747923</v>
      </c>
      <c r="F912" s="160">
        <v>0</v>
      </c>
      <c r="G912" s="160">
        <v>1.1186247303601527E-3</v>
      </c>
      <c r="H912" s="160">
        <v>3.8751295366014436E-3</v>
      </c>
      <c r="I912" s="160">
        <v>2.085261029346476E-2</v>
      </c>
      <c r="J912" s="160">
        <v>5.8388845871717328</v>
      </c>
      <c r="K912" t="s">
        <v>39</v>
      </c>
      <c r="L912" t="s">
        <v>109</v>
      </c>
      <c r="M912" t="s">
        <v>94</v>
      </c>
      <c r="O912" s="183">
        <f t="shared" si="45"/>
        <v>10</v>
      </c>
      <c r="P912" s="183" t="str">
        <f t="shared" si="45"/>
        <v>*</v>
      </c>
      <c r="Q912" s="183">
        <f t="shared" si="45"/>
        <v>0</v>
      </c>
      <c r="R912" s="183" t="str">
        <f t="shared" si="44"/>
        <v>*</v>
      </c>
      <c r="S912" s="183" t="str">
        <f t="shared" si="44"/>
        <v>*</v>
      </c>
      <c r="T912" s="183" t="str">
        <f t="shared" si="44"/>
        <v>*</v>
      </c>
      <c r="U912" s="183">
        <f t="shared" si="44"/>
        <v>10</v>
      </c>
    </row>
    <row r="913" spans="1:21">
      <c r="A913" s="183" t="str">
        <f t="shared" si="46"/>
        <v>東側ケース⑨日高村</v>
      </c>
      <c r="B913" t="s">
        <v>32</v>
      </c>
      <c r="C913">
        <v>5063</v>
      </c>
      <c r="D913" s="160">
        <v>26.216266487584626</v>
      </c>
      <c r="E913" s="160">
        <v>2.9550296630400879</v>
      </c>
      <c r="F913" s="160">
        <v>0</v>
      </c>
      <c r="G913" s="160">
        <v>6.8064578978061424E-2</v>
      </c>
      <c r="H913" s="160">
        <v>7.7620727566341165E-3</v>
      </c>
      <c r="I913" s="160">
        <v>1.9148726173752871E-2</v>
      </c>
      <c r="J913" s="160">
        <v>26.311241865493074</v>
      </c>
      <c r="K913" t="s">
        <v>39</v>
      </c>
      <c r="L913" t="s">
        <v>109</v>
      </c>
      <c r="M913" t="s">
        <v>94</v>
      </c>
      <c r="O913" s="183">
        <f t="shared" si="45"/>
        <v>30</v>
      </c>
      <c r="P913" s="183" t="str">
        <f t="shared" si="45"/>
        <v>*</v>
      </c>
      <c r="Q913" s="183">
        <f t="shared" si="45"/>
        <v>0</v>
      </c>
      <c r="R913" s="183" t="str">
        <f t="shared" si="44"/>
        <v>*</v>
      </c>
      <c r="S913" s="183" t="str">
        <f t="shared" si="44"/>
        <v>*</v>
      </c>
      <c r="T913" s="183" t="str">
        <f t="shared" si="44"/>
        <v>*</v>
      </c>
      <c r="U913" s="183">
        <f t="shared" si="44"/>
        <v>30</v>
      </c>
    </row>
    <row r="914" spans="1:21">
      <c r="A914" s="183" t="str">
        <f t="shared" si="46"/>
        <v>東側ケース⑨津野町</v>
      </c>
      <c r="B914" t="s">
        <v>33</v>
      </c>
      <c r="C914">
        <v>5702</v>
      </c>
      <c r="D914" s="160">
        <v>79.128114593725527</v>
      </c>
      <c r="E914" s="160">
        <v>4.1312491557833058</v>
      </c>
      <c r="F914" s="160">
        <v>0</v>
      </c>
      <c r="G914" s="160">
        <v>0.2593013686439547</v>
      </c>
      <c r="H914" s="160">
        <v>0.23486916109194123</v>
      </c>
      <c r="I914" s="160">
        <v>5.2837453068662825E-2</v>
      </c>
      <c r="J914" s="160">
        <v>79.675122576530086</v>
      </c>
      <c r="K914" t="s">
        <v>39</v>
      </c>
      <c r="L914" t="s">
        <v>109</v>
      </c>
      <c r="M914" t="s">
        <v>94</v>
      </c>
      <c r="O914" s="183">
        <f t="shared" si="45"/>
        <v>80</v>
      </c>
      <c r="P914" s="183" t="str">
        <f t="shared" si="45"/>
        <v>*</v>
      </c>
      <c r="Q914" s="183">
        <f t="shared" si="45"/>
        <v>0</v>
      </c>
      <c r="R914" s="183" t="str">
        <f t="shared" si="44"/>
        <v>*</v>
      </c>
      <c r="S914" s="183" t="str">
        <f t="shared" si="44"/>
        <v>*</v>
      </c>
      <c r="T914" s="183" t="str">
        <f t="shared" si="44"/>
        <v>*</v>
      </c>
      <c r="U914" s="183">
        <f t="shared" si="44"/>
        <v>80</v>
      </c>
    </row>
    <row r="915" spans="1:21">
      <c r="A915" s="183" t="str">
        <f t="shared" si="46"/>
        <v>東側ケース⑨四万十町</v>
      </c>
      <c r="B915" t="s">
        <v>34</v>
      </c>
      <c r="C915">
        <v>18754</v>
      </c>
      <c r="D915" s="160">
        <v>866.18972671244967</v>
      </c>
      <c r="E915" s="160">
        <v>54.310203776637366</v>
      </c>
      <c r="F915" s="160">
        <v>10.47185323576384</v>
      </c>
      <c r="G915" s="160">
        <v>1.9523053614642285</v>
      </c>
      <c r="H915" s="160">
        <v>0.40493332620686762</v>
      </c>
      <c r="I915" s="160">
        <v>6.3121872655178005E-2</v>
      </c>
      <c r="J915" s="160">
        <v>879.0819405085399</v>
      </c>
      <c r="K915" t="s">
        <v>39</v>
      </c>
      <c r="L915" t="s">
        <v>109</v>
      </c>
      <c r="M915" t="s">
        <v>94</v>
      </c>
      <c r="O915" s="183">
        <f t="shared" si="45"/>
        <v>870</v>
      </c>
      <c r="P915" s="183">
        <f t="shared" si="45"/>
        <v>50</v>
      </c>
      <c r="Q915" s="183">
        <f t="shared" si="45"/>
        <v>10</v>
      </c>
      <c r="R915" s="183" t="str">
        <f t="shared" si="44"/>
        <v>*</v>
      </c>
      <c r="S915" s="183" t="str">
        <f t="shared" si="44"/>
        <v>*</v>
      </c>
      <c r="T915" s="183" t="str">
        <f t="shared" si="44"/>
        <v>*</v>
      </c>
      <c r="U915" s="183">
        <f t="shared" si="44"/>
        <v>880</v>
      </c>
    </row>
    <row r="916" spans="1:21">
      <c r="A916" s="183" t="str">
        <f t="shared" si="46"/>
        <v>東側ケース⑨大月町</v>
      </c>
      <c r="B916" t="s">
        <v>35</v>
      </c>
      <c r="C916">
        <v>5373</v>
      </c>
      <c r="D916" s="160">
        <v>29.984217647563074</v>
      </c>
      <c r="E916" s="160">
        <v>3.321253261853617</v>
      </c>
      <c r="F916" s="160">
        <v>26.983571285750436</v>
      </c>
      <c r="G916" s="160">
        <v>6.5083201905760169E-2</v>
      </c>
      <c r="H916" s="160">
        <v>1.2183097031315406</v>
      </c>
      <c r="I916" s="160">
        <v>1.9899254897647073E-2</v>
      </c>
      <c r="J916" s="160">
        <v>58.271081093248455</v>
      </c>
      <c r="K916" t="s">
        <v>39</v>
      </c>
      <c r="L916" t="s">
        <v>109</v>
      </c>
      <c r="M916" t="s">
        <v>94</v>
      </c>
      <c r="O916" s="183">
        <f t="shared" si="45"/>
        <v>30</v>
      </c>
      <c r="P916" s="183" t="str">
        <f t="shared" si="45"/>
        <v>*</v>
      </c>
      <c r="Q916" s="183">
        <f t="shared" si="45"/>
        <v>30</v>
      </c>
      <c r="R916" s="183" t="str">
        <f t="shared" si="44"/>
        <v>*</v>
      </c>
      <c r="S916" s="183" t="str">
        <f t="shared" si="44"/>
        <v>*</v>
      </c>
      <c r="T916" s="183" t="str">
        <f t="shared" si="44"/>
        <v>*</v>
      </c>
      <c r="U916" s="183">
        <f t="shared" si="44"/>
        <v>60</v>
      </c>
    </row>
    <row r="917" spans="1:21">
      <c r="A917" s="183" t="str">
        <f t="shared" si="46"/>
        <v>東側ケース⑨三原村</v>
      </c>
      <c r="B917" t="s">
        <v>36</v>
      </c>
      <c r="C917">
        <v>1553</v>
      </c>
      <c r="D917" s="160">
        <v>38.536103669327119</v>
      </c>
      <c r="E917" s="160">
        <v>1.9042063774983689</v>
      </c>
      <c r="F917" s="160">
        <v>0</v>
      </c>
      <c r="G917" s="160">
        <v>5.9444080493053685E-2</v>
      </c>
      <c r="H917" s="160">
        <v>0.2393785894239629</v>
      </c>
      <c r="I917" s="160">
        <v>0.17654288849151697</v>
      </c>
      <c r="J917" s="160">
        <v>39.011469227735653</v>
      </c>
      <c r="K917" t="s">
        <v>39</v>
      </c>
      <c r="L917" t="s">
        <v>109</v>
      </c>
      <c r="M917" t="s">
        <v>94</v>
      </c>
      <c r="O917" s="183">
        <f t="shared" si="45"/>
        <v>40</v>
      </c>
      <c r="P917" s="183" t="str">
        <f t="shared" si="45"/>
        <v>*</v>
      </c>
      <c r="Q917" s="183">
        <f t="shared" si="45"/>
        <v>0</v>
      </c>
      <c r="R917" s="183" t="str">
        <f t="shared" si="44"/>
        <v>*</v>
      </c>
      <c r="S917" s="183" t="str">
        <f t="shared" si="44"/>
        <v>*</v>
      </c>
      <c r="T917" s="183" t="str">
        <f t="shared" si="44"/>
        <v>*</v>
      </c>
      <c r="U917" s="183">
        <f t="shared" si="44"/>
        <v>40</v>
      </c>
    </row>
    <row r="918" spans="1:21">
      <c r="A918" s="183" t="str">
        <f t="shared" si="46"/>
        <v>東側ケース⑨黒潮町</v>
      </c>
      <c r="B918" t="s">
        <v>37</v>
      </c>
      <c r="C918">
        <v>11115</v>
      </c>
      <c r="D918" s="160">
        <v>693.57680704875997</v>
      </c>
      <c r="E918" s="160">
        <v>57.832999915466985</v>
      </c>
      <c r="F918" s="160">
        <v>60.98954050680409</v>
      </c>
      <c r="G918" s="160">
        <v>3.9717556728148025</v>
      </c>
      <c r="H918" s="160">
        <v>0.53370077463319854</v>
      </c>
      <c r="I918" s="160">
        <v>4.3181759128297047E-2</v>
      </c>
      <c r="J918" s="160">
        <v>759.11498576214035</v>
      </c>
      <c r="K918" t="s">
        <v>39</v>
      </c>
      <c r="L918" t="s">
        <v>109</v>
      </c>
      <c r="M918" t="s">
        <v>94</v>
      </c>
      <c r="O918" s="183">
        <f t="shared" si="45"/>
        <v>690</v>
      </c>
      <c r="P918" s="183">
        <f t="shared" si="45"/>
        <v>60</v>
      </c>
      <c r="Q918" s="183">
        <f t="shared" si="45"/>
        <v>60</v>
      </c>
      <c r="R918" s="183" t="str">
        <f t="shared" si="44"/>
        <v>*</v>
      </c>
      <c r="S918" s="183" t="str">
        <f t="shared" si="44"/>
        <v>*</v>
      </c>
      <c r="T918" s="183" t="str">
        <f t="shared" si="44"/>
        <v>*</v>
      </c>
      <c r="U918" s="183">
        <f t="shared" si="44"/>
        <v>760</v>
      </c>
    </row>
    <row r="919" spans="1:21">
      <c r="A919" s="183" t="str">
        <f t="shared" si="46"/>
        <v>東側ケース⑨合計</v>
      </c>
      <c r="B919" t="s">
        <v>84</v>
      </c>
      <c r="C919">
        <v>763479</v>
      </c>
      <c r="D919" s="160">
        <v>20189.624291554883</v>
      </c>
      <c r="E919" s="160">
        <v>1991.6514779861386</v>
      </c>
      <c r="F919" s="160">
        <v>1506.8194753798068</v>
      </c>
      <c r="G919" s="160">
        <v>63.882725822628046</v>
      </c>
      <c r="H919" s="160">
        <v>187.73734059282123</v>
      </c>
      <c r="I919" s="160">
        <v>30.185363665857544</v>
      </c>
      <c r="J919" s="160">
        <v>21978.24919701599</v>
      </c>
      <c r="K919" t="s">
        <v>39</v>
      </c>
      <c r="L919" t="s">
        <v>109</v>
      </c>
      <c r="M919" t="s">
        <v>94</v>
      </c>
      <c r="O919" s="183">
        <f t="shared" si="45"/>
        <v>20000</v>
      </c>
      <c r="P919" s="183">
        <f t="shared" si="45"/>
        <v>2000</v>
      </c>
      <c r="Q919" s="183">
        <f t="shared" si="45"/>
        <v>1500</v>
      </c>
      <c r="R919" s="183">
        <f t="shared" si="44"/>
        <v>60</v>
      </c>
      <c r="S919" s="183">
        <f t="shared" si="44"/>
        <v>190</v>
      </c>
      <c r="T919" s="183">
        <f t="shared" si="44"/>
        <v>30</v>
      </c>
      <c r="U919" s="183">
        <f t="shared" si="44"/>
        <v>22000</v>
      </c>
    </row>
    <row r="920" spans="1:21">
      <c r="A920" s="183" t="str">
        <f t="shared" si="46"/>
        <v>東側ケース⑨0</v>
      </c>
      <c r="B920">
        <v>0</v>
      </c>
      <c r="C920">
        <v>0</v>
      </c>
      <c r="D920" s="160">
        <v>0</v>
      </c>
      <c r="E920" s="160">
        <v>0</v>
      </c>
      <c r="F920" s="160">
        <v>0</v>
      </c>
      <c r="G920" s="160">
        <v>0</v>
      </c>
      <c r="H920" s="160">
        <v>0</v>
      </c>
      <c r="I920" s="160">
        <v>0</v>
      </c>
      <c r="J920" s="160">
        <v>0</v>
      </c>
      <c r="K920" t="s">
        <v>39</v>
      </c>
      <c r="L920" t="s">
        <v>109</v>
      </c>
      <c r="M920">
        <v>0</v>
      </c>
      <c r="O920" s="183">
        <f t="shared" si="45"/>
        <v>0</v>
      </c>
      <c r="P920" s="183">
        <f t="shared" si="45"/>
        <v>0</v>
      </c>
      <c r="Q920" s="183">
        <f t="shared" si="45"/>
        <v>0</v>
      </c>
      <c r="R920" s="183">
        <f t="shared" si="44"/>
        <v>0</v>
      </c>
      <c r="S920" s="183">
        <f t="shared" si="44"/>
        <v>0</v>
      </c>
      <c r="T920" s="183">
        <f t="shared" si="44"/>
        <v>0</v>
      </c>
      <c r="U920" s="183">
        <f t="shared" si="44"/>
        <v>0</v>
      </c>
    </row>
    <row r="921" spans="1:21">
      <c r="A921" s="183" t="str">
        <f t="shared" si="46"/>
        <v>東側ケース⑨負傷者数</v>
      </c>
      <c r="B921" t="s">
        <v>114</v>
      </c>
      <c r="C921">
        <v>0</v>
      </c>
      <c r="D921" s="160">
        <v>0</v>
      </c>
      <c r="E921" s="160">
        <v>0</v>
      </c>
      <c r="F921" s="160">
        <v>0</v>
      </c>
      <c r="G921" s="160">
        <v>0</v>
      </c>
      <c r="H921" s="160">
        <v>0</v>
      </c>
      <c r="I921" s="160">
        <v>0</v>
      </c>
      <c r="J921" s="160">
        <v>0</v>
      </c>
      <c r="K921" t="s">
        <v>39</v>
      </c>
      <c r="L921" t="s">
        <v>109</v>
      </c>
      <c r="M921">
        <v>0</v>
      </c>
      <c r="O921" s="183">
        <f t="shared" si="45"/>
        <v>0</v>
      </c>
      <c r="P921" s="183">
        <f t="shared" si="45"/>
        <v>0</v>
      </c>
      <c r="Q921" s="183">
        <f t="shared" si="45"/>
        <v>0</v>
      </c>
      <c r="R921" s="183">
        <f t="shared" si="44"/>
        <v>0</v>
      </c>
      <c r="S921" s="183">
        <f t="shared" si="44"/>
        <v>0</v>
      </c>
      <c r="T921" s="183">
        <f t="shared" si="44"/>
        <v>0</v>
      </c>
      <c r="U921" s="183">
        <f t="shared" si="44"/>
        <v>0</v>
      </c>
    </row>
    <row r="922" spans="1:21">
      <c r="A922" s="183" t="str">
        <f t="shared" si="46"/>
        <v>東側ケース⑨地震動：東側ケース、津波ケース⑨、冬18時、早期避難率20%</v>
      </c>
      <c r="B922" t="s">
        <v>111</v>
      </c>
      <c r="C922">
        <v>0</v>
      </c>
      <c r="D922" s="160">
        <v>0</v>
      </c>
      <c r="E922" s="160">
        <v>0</v>
      </c>
      <c r="F922" s="160">
        <v>0</v>
      </c>
      <c r="G922" s="160">
        <v>0</v>
      </c>
      <c r="H922" s="160">
        <v>0</v>
      </c>
      <c r="I922" s="160">
        <v>0</v>
      </c>
      <c r="J922" s="160">
        <v>0</v>
      </c>
      <c r="K922" t="s">
        <v>39</v>
      </c>
      <c r="L922" t="s">
        <v>109</v>
      </c>
      <c r="M922">
        <v>0</v>
      </c>
      <c r="O922" s="183">
        <f t="shared" si="45"/>
        <v>0</v>
      </c>
      <c r="P922" s="183">
        <f t="shared" si="45"/>
        <v>0</v>
      </c>
      <c r="Q922" s="183">
        <f t="shared" si="45"/>
        <v>0</v>
      </c>
      <c r="R922" s="183">
        <f t="shared" si="44"/>
        <v>0</v>
      </c>
      <c r="S922" s="183">
        <f t="shared" si="44"/>
        <v>0</v>
      </c>
      <c r="T922" s="183">
        <f t="shared" si="44"/>
        <v>0</v>
      </c>
      <c r="U922" s="183">
        <f t="shared" si="44"/>
        <v>0</v>
      </c>
    </row>
    <row r="923" spans="1:21">
      <c r="A923" s="183" t="str">
        <f t="shared" si="46"/>
        <v>東側ケース⑨市町村名</v>
      </c>
      <c r="B923" t="s">
        <v>86</v>
      </c>
      <c r="C923" t="s">
        <v>87</v>
      </c>
      <c r="D923" s="160" t="s">
        <v>88</v>
      </c>
      <c r="E923" s="160">
        <v>0</v>
      </c>
      <c r="F923" s="160" t="s">
        <v>89</v>
      </c>
      <c r="G923" s="160" t="s">
        <v>90</v>
      </c>
      <c r="H923" s="160" t="s">
        <v>91</v>
      </c>
      <c r="I923" s="160" t="s">
        <v>92</v>
      </c>
      <c r="J923" s="160" t="s">
        <v>84</v>
      </c>
      <c r="K923" t="s">
        <v>39</v>
      </c>
      <c r="L923" t="s">
        <v>109</v>
      </c>
      <c r="M923">
        <v>0</v>
      </c>
      <c r="O923" s="183" t="e">
        <f t="shared" si="45"/>
        <v>#VALUE!</v>
      </c>
      <c r="P923" s="183">
        <f t="shared" si="45"/>
        <v>0</v>
      </c>
      <c r="Q923" s="183" t="e">
        <f t="shared" si="45"/>
        <v>#VALUE!</v>
      </c>
      <c r="R923" s="183" t="e">
        <f t="shared" si="44"/>
        <v>#VALUE!</v>
      </c>
      <c r="S923" s="183" t="e">
        <f t="shared" si="44"/>
        <v>#VALUE!</v>
      </c>
      <c r="T923" s="183" t="e">
        <f t="shared" si="44"/>
        <v>#VALUE!</v>
      </c>
      <c r="U923" s="183" t="e">
        <f t="shared" si="44"/>
        <v>#VALUE!</v>
      </c>
    </row>
    <row r="924" spans="1:21">
      <c r="A924" s="183" t="str">
        <f t="shared" si="46"/>
        <v>東側ケース⑨0</v>
      </c>
      <c r="B924">
        <v>0</v>
      </c>
      <c r="C924">
        <v>0</v>
      </c>
      <c r="D924" s="160">
        <v>0</v>
      </c>
      <c r="E924" s="160" t="s">
        <v>93</v>
      </c>
      <c r="F924" s="160">
        <v>0</v>
      </c>
      <c r="G924" s="160">
        <v>0</v>
      </c>
      <c r="H924" s="160">
        <v>0</v>
      </c>
      <c r="I924" s="160">
        <v>0</v>
      </c>
      <c r="J924" s="160">
        <v>0</v>
      </c>
      <c r="K924" t="s">
        <v>39</v>
      </c>
      <c r="L924" t="s">
        <v>109</v>
      </c>
      <c r="M924">
        <v>0</v>
      </c>
      <c r="O924" s="183">
        <f t="shared" si="45"/>
        <v>0</v>
      </c>
      <c r="P924" s="183" t="e">
        <f t="shared" si="45"/>
        <v>#VALUE!</v>
      </c>
      <c r="Q924" s="183">
        <f t="shared" si="45"/>
        <v>0</v>
      </c>
      <c r="R924" s="183">
        <f t="shared" si="44"/>
        <v>0</v>
      </c>
      <c r="S924" s="183">
        <f t="shared" si="44"/>
        <v>0</v>
      </c>
      <c r="T924" s="183">
        <f t="shared" si="44"/>
        <v>0</v>
      </c>
      <c r="U924" s="183">
        <f t="shared" si="44"/>
        <v>0</v>
      </c>
    </row>
    <row r="925" spans="1:21">
      <c r="A925" s="183" t="str">
        <f t="shared" si="46"/>
        <v>東側ケース⑨0</v>
      </c>
      <c r="B925">
        <v>0</v>
      </c>
      <c r="C925">
        <v>0</v>
      </c>
      <c r="D925" s="160">
        <v>0</v>
      </c>
      <c r="E925" s="160">
        <v>0</v>
      </c>
      <c r="F925" s="160">
        <v>0</v>
      </c>
      <c r="G925" s="160">
        <v>0</v>
      </c>
      <c r="H925" s="160">
        <v>0</v>
      </c>
      <c r="I925" s="160">
        <v>0</v>
      </c>
      <c r="J925" s="160">
        <v>0</v>
      </c>
      <c r="K925" t="s">
        <v>39</v>
      </c>
      <c r="L925" t="s">
        <v>109</v>
      </c>
      <c r="M925">
        <v>0</v>
      </c>
      <c r="O925" s="183">
        <f t="shared" si="45"/>
        <v>0</v>
      </c>
      <c r="P925" s="183">
        <f t="shared" si="45"/>
        <v>0</v>
      </c>
      <c r="Q925" s="183">
        <f t="shared" si="45"/>
        <v>0</v>
      </c>
      <c r="R925" s="183">
        <f t="shared" si="44"/>
        <v>0</v>
      </c>
      <c r="S925" s="183">
        <f t="shared" si="44"/>
        <v>0</v>
      </c>
      <c r="T925" s="183">
        <f t="shared" si="44"/>
        <v>0</v>
      </c>
      <c r="U925" s="183">
        <f t="shared" si="44"/>
        <v>0</v>
      </c>
    </row>
    <row r="926" spans="1:21">
      <c r="A926" s="183" t="str">
        <f t="shared" si="46"/>
        <v>東側ケース⑨0</v>
      </c>
      <c r="B926">
        <v>0</v>
      </c>
      <c r="C926">
        <v>0</v>
      </c>
      <c r="D926" s="160">
        <v>0</v>
      </c>
      <c r="E926" s="160">
        <v>0</v>
      </c>
      <c r="F926" s="160">
        <v>0</v>
      </c>
      <c r="G926" s="160">
        <v>0</v>
      </c>
      <c r="H926" s="160">
        <v>0</v>
      </c>
      <c r="I926" s="160">
        <v>0</v>
      </c>
      <c r="J926" s="160">
        <v>0</v>
      </c>
      <c r="K926" t="s">
        <v>39</v>
      </c>
      <c r="L926" t="s">
        <v>109</v>
      </c>
      <c r="M926">
        <v>0</v>
      </c>
      <c r="O926" s="183">
        <f t="shared" si="45"/>
        <v>0</v>
      </c>
      <c r="P926" s="183">
        <f t="shared" si="45"/>
        <v>0</v>
      </c>
      <c r="Q926" s="183">
        <f t="shared" si="45"/>
        <v>0</v>
      </c>
      <c r="R926" s="183">
        <f t="shared" si="44"/>
        <v>0</v>
      </c>
      <c r="S926" s="183">
        <f t="shared" si="44"/>
        <v>0</v>
      </c>
      <c r="T926" s="183">
        <f t="shared" si="44"/>
        <v>0</v>
      </c>
      <c r="U926" s="183">
        <f t="shared" si="44"/>
        <v>0</v>
      </c>
    </row>
    <row r="927" spans="1:21">
      <c r="A927" s="183" t="str">
        <f t="shared" si="46"/>
        <v>東側ケース⑨高知市</v>
      </c>
      <c r="B927" t="s">
        <v>4</v>
      </c>
      <c r="C927">
        <v>349778.6</v>
      </c>
      <c r="D927" s="160">
        <v>5990.2765479181489</v>
      </c>
      <c r="E927" s="160">
        <v>736.87126857975954</v>
      </c>
      <c r="F927" s="160">
        <v>545.10512098606819</v>
      </c>
      <c r="G927" s="160">
        <v>12.670183543373319</v>
      </c>
      <c r="H927" s="160">
        <v>147.06545784935713</v>
      </c>
      <c r="I927" s="160">
        <v>60.789003202781636</v>
      </c>
      <c r="J927" s="160">
        <v>6755.9063134997286</v>
      </c>
      <c r="K927" t="s">
        <v>39</v>
      </c>
      <c r="L927" t="s">
        <v>109</v>
      </c>
      <c r="M927" t="s">
        <v>96</v>
      </c>
      <c r="O927" s="183">
        <f t="shared" si="45"/>
        <v>6000</v>
      </c>
      <c r="P927" s="183">
        <f t="shared" si="45"/>
        <v>740</v>
      </c>
      <c r="Q927" s="183">
        <f t="shared" si="45"/>
        <v>550</v>
      </c>
      <c r="R927" s="183">
        <f t="shared" si="44"/>
        <v>10</v>
      </c>
      <c r="S927" s="183">
        <f t="shared" si="44"/>
        <v>150</v>
      </c>
      <c r="T927" s="183">
        <f t="shared" si="44"/>
        <v>60</v>
      </c>
      <c r="U927" s="183">
        <f t="shared" si="44"/>
        <v>6800</v>
      </c>
    </row>
    <row r="928" spans="1:21">
      <c r="A928" s="183" t="str">
        <f t="shared" si="46"/>
        <v>東側ケース⑨室戸市</v>
      </c>
      <c r="B928" t="s">
        <v>5</v>
      </c>
      <c r="C928">
        <v>15011.1</v>
      </c>
      <c r="D928" s="160">
        <v>1765.6466281158794</v>
      </c>
      <c r="E928" s="160">
        <v>192.00427195542537</v>
      </c>
      <c r="F928" s="160">
        <v>280.71971487807627</v>
      </c>
      <c r="G928" s="160">
        <v>14.327568378505612</v>
      </c>
      <c r="H928" s="160">
        <v>34.776488944529028</v>
      </c>
      <c r="I928" s="160">
        <v>1.7712232486696522</v>
      </c>
      <c r="J928" s="160">
        <v>2097.2416235656597</v>
      </c>
      <c r="K928" t="s">
        <v>39</v>
      </c>
      <c r="L928" t="s">
        <v>109</v>
      </c>
      <c r="M928" t="s">
        <v>96</v>
      </c>
      <c r="O928" s="183">
        <f t="shared" si="45"/>
        <v>1800</v>
      </c>
      <c r="P928" s="183">
        <f t="shared" si="45"/>
        <v>190</v>
      </c>
      <c r="Q928" s="183">
        <f t="shared" si="45"/>
        <v>280</v>
      </c>
      <c r="R928" s="183">
        <f t="shared" si="44"/>
        <v>10</v>
      </c>
      <c r="S928" s="183">
        <f t="shared" si="44"/>
        <v>30</v>
      </c>
      <c r="T928" s="183" t="str">
        <f t="shared" si="44"/>
        <v>*</v>
      </c>
      <c r="U928" s="183">
        <f t="shared" si="44"/>
        <v>2100</v>
      </c>
    </row>
    <row r="929" spans="1:21">
      <c r="A929" s="183" t="str">
        <f t="shared" si="46"/>
        <v>東側ケース⑨安芸市</v>
      </c>
      <c r="B929" t="s">
        <v>6</v>
      </c>
      <c r="C929">
        <v>19573</v>
      </c>
      <c r="D929" s="160">
        <v>1370.8573725291144</v>
      </c>
      <c r="E929" s="160">
        <v>212.43095483248743</v>
      </c>
      <c r="F929" s="160">
        <v>37.926068402432797</v>
      </c>
      <c r="G929" s="160">
        <v>5.4560655517951275</v>
      </c>
      <c r="H929" s="160">
        <v>43.029678765102545</v>
      </c>
      <c r="I929" s="160">
        <v>2.3753631337595027</v>
      </c>
      <c r="J929" s="160">
        <v>1459.6445483822042</v>
      </c>
      <c r="K929" t="s">
        <v>39</v>
      </c>
      <c r="L929" t="s">
        <v>109</v>
      </c>
      <c r="M929" t="s">
        <v>96</v>
      </c>
      <c r="O929" s="183">
        <f t="shared" si="45"/>
        <v>1400</v>
      </c>
      <c r="P929" s="183">
        <f t="shared" si="45"/>
        <v>210</v>
      </c>
      <c r="Q929" s="183">
        <f t="shared" si="45"/>
        <v>40</v>
      </c>
      <c r="R929" s="183">
        <f t="shared" si="44"/>
        <v>10</v>
      </c>
      <c r="S929" s="183">
        <f t="shared" si="44"/>
        <v>40</v>
      </c>
      <c r="T929" s="183" t="str">
        <f t="shared" si="44"/>
        <v>*</v>
      </c>
      <c r="U929" s="183">
        <f t="shared" si="44"/>
        <v>1500</v>
      </c>
    </row>
    <row r="930" spans="1:21">
      <c r="A930" s="183" t="str">
        <f t="shared" si="46"/>
        <v>東側ケース⑨南国市</v>
      </c>
      <c r="B930" t="s">
        <v>7</v>
      </c>
      <c r="C930">
        <v>51255.6</v>
      </c>
      <c r="D930" s="160">
        <v>1426.8127684735034</v>
      </c>
      <c r="E930" s="160">
        <v>100.6187613514671</v>
      </c>
      <c r="F930" s="160">
        <v>153.7885794540957</v>
      </c>
      <c r="G930" s="160">
        <v>0.67817328595558979</v>
      </c>
      <c r="H930" s="160">
        <v>10.045356084620085</v>
      </c>
      <c r="I930" s="160">
        <v>4.9013913808885015</v>
      </c>
      <c r="J930" s="160">
        <v>1596.2262686790634</v>
      </c>
      <c r="K930" t="s">
        <v>39</v>
      </c>
      <c r="L930" t="s">
        <v>109</v>
      </c>
      <c r="M930" t="s">
        <v>96</v>
      </c>
      <c r="O930" s="183">
        <f t="shared" si="45"/>
        <v>1400</v>
      </c>
      <c r="P930" s="183">
        <f t="shared" si="45"/>
        <v>100</v>
      </c>
      <c r="Q930" s="183">
        <f t="shared" si="45"/>
        <v>150</v>
      </c>
      <c r="R930" s="183" t="str">
        <f t="shared" si="44"/>
        <v>*</v>
      </c>
      <c r="S930" s="183">
        <f t="shared" si="44"/>
        <v>10</v>
      </c>
      <c r="T930" s="183" t="str">
        <f t="shared" si="44"/>
        <v>*</v>
      </c>
      <c r="U930" s="183">
        <f t="shared" si="44"/>
        <v>1600</v>
      </c>
    </row>
    <row r="931" spans="1:21">
      <c r="A931" s="183" t="str">
        <f t="shared" si="46"/>
        <v>東側ケース⑨土佐市</v>
      </c>
      <c r="B931" t="s">
        <v>8</v>
      </c>
      <c r="C931">
        <v>27471.8</v>
      </c>
      <c r="D931" s="160">
        <v>658.96618646723437</v>
      </c>
      <c r="E931" s="160">
        <v>64.234698818034261</v>
      </c>
      <c r="F931" s="160">
        <v>35.703351060950965</v>
      </c>
      <c r="G931" s="160">
        <v>2.9209435790241383</v>
      </c>
      <c r="H931" s="160">
        <v>5.6075912547733218</v>
      </c>
      <c r="I931" s="160">
        <v>1.8616810938889115</v>
      </c>
      <c r="J931" s="160">
        <v>705.0597534558716</v>
      </c>
      <c r="K931" t="s">
        <v>39</v>
      </c>
      <c r="L931" t="s">
        <v>109</v>
      </c>
      <c r="M931" t="s">
        <v>96</v>
      </c>
      <c r="O931" s="183">
        <f t="shared" si="45"/>
        <v>660</v>
      </c>
      <c r="P931" s="183">
        <f t="shared" si="45"/>
        <v>60</v>
      </c>
      <c r="Q931" s="183">
        <f t="shared" si="45"/>
        <v>40</v>
      </c>
      <c r="R931" s="183" t="str">
        <f t="shared" si="44"/>
        <v>*</v>
      </c>
      <c r="S931" s="183">
        <f t="shared" si="44"/>
        <v>10</v>
      </c>
      <c r="T931" s="183" t="str">
        <f t="shared" si="44"/>
        <v>*</v>
      </c>
      <c r="U931" s="183">
        <f t="shared" si="44"/>
        <v>710</v>
      </c>
    </row>
    <row r="932" spans="1:21">
      <c r="A932" s="183" t="str">
        <f t="shared" si="46"/>
        <v>東側ケース⑨須崎市</v>
      </c>
      <c r="B932" t="s">
        <v>9</v>
      </c>
      <c r="C932">
        <v>25299.25</v>
      </c>
      <c r="D932" s="160">
        <v>647.51310431932859</v>
      </c>
      <c r="E932" s="160">
        <v>35.332416727473749</v>
      </c>
      <c r="F932" s="160">
        <v>87.002941013101278</v>
      </c>
      <c r="G932" s="160">
        <v>1.7325633644581724</v>
      </c>
      <c r="H932" s="160">
        <v>8.2973025327682066</v>
      </c>
      <c r="I932" s="160">
        <v>1.1457610881630584</v>
      </c>
      <c r="J932" s="160">
        <v>745.69167231781933</v>
      </c>
      <c r="K932" t="s">
        <v>39</v>
      </c>
      <c r="L932" t="s">
        <v>109</v>
      </c>
      <c r="M932" t="s">
        <v>96</v>
      </c>
      <c r="O932" s="183">
        <f t="shared" si="45"/>
        <v>650</v>
      </c>
      <c r="P932" s="183">
        <f t="shared" si="45"/>
        <v>40</v>
      </c>
      <c r="Q932" s="183">
        <f t="shared" si="45"/>
        <v>90</v>
      </c>
      <c r="R932" s="183" t="str">
        <f t="shared" si="44"/>
        <v>*</v>
      </c>
      <c r="S932" s="183">
        <f t="shared" si="44"/>
        <v>10</v>
      </c>
      <c r="T932" s="183" t="str">
        <f t="shared" si="44"/>
        <v>*</v>
      </c>
      <c r="U932" s="183">
        <f t="shared" si="44"/>
        <v>750</v>
      </c>
    </row>
    <row r="933" spans="1:21">
      <c r="A933" s="183" t="str">
        <f t="shared" si="46"/>
        <v>東側ケース⑨宿毛市</v>
      </c>
      <c r="B933" t="s">
        <v>10</v>
      </c>
      <c r="C933">
        <v>22952.55</v>
      </c>
      <c r="D933" s="160">
        <v>119.53486734033386</v>
      </c>
      <c r="E933" s="160">
        <v>16.020540427311985</v>
      </c>
      <c r="F933" s="160">
        <v>78.55271920014151</v>
      </c>
      <c r="G933" s="160">
        <v>0.18327978356729874</v>
      </c>
      <c r="H933" s="160">
        <v>1.5755608310335085</v>
      </c>
      <c r="I933" s="160">
        <v>0.4672202044037666</v>
      </c>
      <c r="J933" s="160">
        <v>200.31364735947992</v>
      </c>
      <c r="K933" t="s">
        <v>39</v>
      </c>
      <c r="L933" t="s">
        <v>109</v>
      </c>
      <c r="M933" t="s">
        <v>96</v>
      </c>
      <c r="O933" s="183">
        <f t="shared" si="45"/>
        <v>120</v>
      </c>
      <c r="P933" s="183">
        <f t="shared" si="45"/>
        <v>20</v>
      </c>
      <c r="Q933" s="183">
        <f t="shared" si="45"/>
        <v>80</v>
      </c>
      <c r="R933" s="183" t="str">
        <f t="shared" si="44"/>
        <v>*</v>
      </c>
      <c r="S933" s="183" t="str">
        <f t="shared" si="44"/>
        <v>*</v>
      </c>
      <c r="T933" s="183" t="str">
        <f t="shared" si="44"/>
        <v>*</v>
      </c>
      <c r="U933" s="183">
        <f t="shared" si="44"/>
        <v>200</v>
      </c>
    </row>
    <row r="934" spans="1:21">
      <c r="A934" s="183" t="str">
        <f t="shared" si="46"/>
        <v>東側ケース⑨土佐清水市</v>
      </c>
      <c r="B934" t="s">
        <v>11</v>
      </c>
      <c r="C934">
        <v>15871.05</v>
      </c>
      <c r="D934" s="160">
        <v>659.0401627774736</v>
      </c>
      <c r="E934" s="160">
        <v>69.823879706127698</v>
      </c>
      <c r="F934" s="160">
        <v>69.899826601340834</v>
      </c>
      <c r="G934" s="160">
        <v>3.1302815801261281</v>
      </c>
      <c r="H934" s="160">
        <v>7.0863011981118476</v>
      </c>
      <c r="I934" s="160">
        <v>0.7376837744617607</v>
      </c>
      <c r="J934" s="160">
        <v>739.89425593151418</v>
      </c>
      <c r="K934" t="s">
        <v>39</v>
      </c>
      <c r="L934" t="s">
        <v>109</v>
      </c>
      <c r="M934" t="s">
        <v>96</v>
      </c>
      <c r="O934" s="183">
        <f t="shared" si="45"/>
        <v>660</v>
      </c>
      <c r="P934" s="183">
        <f t="shared" si="45"/>
        <v>70</v>
      </c>
      <c r="Q934" s="183">
        <f t="shared" si="45"/>
        <v>70</v>
      </c>
      <c r="R934" s="183" t="str">
        <f t="shared" si="44"/>
        <v>*</v>
      </c>
      <c r="S934" s="183">
        <f t="shared" si="44"/>
        <v>10</v>
      </c>
      <c r="T934" s="183" t="str">
        <f t="shared" si="44"/>
        <v>*</v>
      </c>
      <c r="U934" s="183">
        <f t="shared" si="44"/>
        <v>740</v>
      </c>
    </row>
    <row r="935" spans="1:21">
      <c r="A935" s="183" t="str">
        <f t="shared" si="46"/>
        <v>東側ケース⑨四万十市</v>
      </c>
      <c r="B935" t="s">
        <v>12</v>
      </c>
      <c r="C935">
        <v>36677.25</v>
      </c>
      <c r="D935" s="160">
        <v>852.60333059653158</v>
      </c>
      <c r="E935" s="160">
        <v>70.843291077193825</v>
      </c>
      <c r="F935" s="160">
        <v>21.142780532835356</v>
      </c>
      <c r="G935" s="160">
        <v>4.0608612042908625</v>
      </c>
      <c r="H935" s="160">
        <v>4.8285989853456126</v>
      </c>
      <c r="I935" s="160">
        <v>1.1601937327521628</v>
      </c>
      <c r="J935" s="160">
        <v>883.79576505175555</v>
      </c>
      <c r="K935" t="s">
        <v>39</v>
      </c>
      <c r="L935" t="s">
        <v>109</v>
      </c>
      <c r="M935" t="s">
        <v>96</v>
      </c>
      <c r="O935" s="183">
        <f t="shared" si="45"/>
        <v>850</v>
      </c>
      <c r="P935" s="183">
        <f t="shared" si="45"/>
        <v>70</v>
      </c>
      <c r="Q935" s="183">
        <f t="shared" si="45"/>
        <v>20</v>
      </c>
      <c r="R935" s="183" t="str">
        <f t="shared" si="44"/>
        <v>*</v>
      </c>
      <c r="S935" s="183" t="str">
        <f t="shared" si="44"/>
        <v>*</v>
      </c>
      <c r="T935" s="183" t="str">
        <f t="shared" si="44"/>
        <v>*</v>
      </c>
      <c r="U935" s="183">
        <f t="shared" si="44"/>
        <v>880</v>
      </c>
    </row>
    <row r="936" spans="1:21">
      <c r="A936" s="183" t="str">
        <f t="shared" si="46"/>
        <v>東側ケース⑨香南市</v>
      </c>
      <c r="B936" t="s">
        <v>13</v>
      </c>
      <c r="C936">
        <v>31206.600000000002</v>
      </c>
      <c r="D936" s="160">
        <v>904.60866947563773</v>
      </c>
      <c r="E936" s="160">
        <v>83.87656897340544</v>
      </c>
      <c r="F936" s="160">
        <v>61.835882017852406</v>
      </c>
      <c r="G936" s="160">
        <v>1.3074669247028754</v>
      </c>
      <c r="H936" s="160">
        <v>3.7837292315669808</v>
      </c>
      <c r="I936" s="160">
        <v>2.6272313512064613</v>
      </c>
      <c r="J936" s="160">
        <v>974.16297900096652</v>
      </c>
      <c r="K936" t="s">
        <v>39</v>
      </c>
      <c r="L936" t="s">
        <v>109</v>
      </c>
      <c r="M936" t="s">
        <v>96</v>
      </c>
      <c r="O936" s="183">
        <f t="shared" si="45"/>
        <v>900</v>
      </c>
      <c r="P936" s="183">
        <f t="shared" si="45"/>
        <v>80</v>
      </c>
      <c r="Q936" s="183">
        <f t="shared" si="45"/>
        <v>60</v>
      </c>
      <c r="R936" s="183" t="str">
        <f t="shared" si="44"/>
        <v>*</v>
      </c>
      <c r="S936" s="183" t="str">
        <f t="shared" si="44"/>
        <v>*</v>
      </c>
      <c r="T936" s="183" t="str">
        <f t="shared" si="44"/>
        <v>*</v>
      </c>
      <c r="U936" s="183">
        <f t="shared" si="44"/>
        <v>970</v>
      </c>
    </row>
    <row r="937" spans="1:21">
      <c r="A937" s="183" t="str">
        <f t="shared" si="46"/>
        <v>東側ケース⑨香美市</v>
      </c>
      <c r="B937" t="s">
        <v>14</v>
      </c>
      <c r="C937">
        <v>28197.25</v>
      </c>
      <c r="D937" s="160">
        <v>1070.1762166408212</v>
      </c>
      <c r="E937" s="160">
        <v>61.563389416630386</v>
      </c>
      <c r="F937" s="160">
        <v>0</v>
      </c>
      <c r="G937" s="160">
        <v>2.0301904387841021</v>
      </c>
      <c r="H937" s="160">
        <v>14.96914937897451</v>
      </c>
      <c r="I937" s="160">
        <v>1.4309055905620551</v>
      </c>
      <c r="J937" s="160">
        <v>1088.6064620491418</v>
      </c>
      <c r="K937" t="s">
        <v>39</v>
      </c>
      <c r="L937" t="s">
        <v>109</v>
      </c>
      <c r="M937" t="s">
        <v>96</v>
      </c>
      <c r="O937" s="183">
        <f t="shared" si="45"/>
        <v>1100</v>
      </c>
      <c r="P937" s="183">
        <f t="shared" si="45"/>
        <v>60</v>
      </c>
      <c r="Q937" s="183">
        <f t="shared" si="45"/>
        <v>0</v>
      </c>
      <c r="R937" s="183" t="str">
        <f t="shared" si="44"/>
        <v>*</v>
      </c>
      <c r="S937" s="183">
        <f t="shared" si="44"/>
        <v>10</v>
      </c>
      <c r="T937" s="183" t="str">
        <f t="shared" si="44"/>
        <v>*</v>
      </c>
      <c r="U937" s="183">
        <f t="shared" si="44"/>
        <v>1100</v>
      </c>
    </row>
    <row r="938" spans="1:21">
      <c r="A938" s="183" t="str">
        <f t="shared" si="46"/>
        <v>東側ケース⑨東洋町</v>
      </c>
      <c r="B938" t="s">
        <v>15</v>
      </c>
      <c r="C938">
        <v>2841.05</v>
      </c>
      <c r="D938" s="160">
        <v>246.81582886281268</v>
      </c>
      <c r="E938" s="160">
        <v>13.102952813200522</v>
      </c>
      <c r="F938" s="160">
        <v>40.271551955548674</v>
      </c>
      <c r="G938" s="160">
        <v>2.1713175690419781</v>
      </c>
      <c r="H938" s="160">
        <v>3.1574811072049109</v>
      </c>
      <c r="I938" s="160">
        <v>0.25464693079620454</v>
      </c>
      <c r="J938" s="160">
        <v>292.67082642540441</v>
      </c>
      <c r="K938" t="s">
        <v>39</v>
      </c>
      <c r="L938" t="s">
        <v>109</v>
      </c>
      <c r="M938" t="s">
        <v>96</v>
      </c>
      <c r="O938" s="183">
        <f t="shared" si="45"/>
        <v>250</v>
      </c>
      <c r="P938" s="183">
        <f t="shared" si="45"/>
        <v>10</v>
      </c>
      <c r="Q938" s="183">
        <f t="shared" si="45"/>
        <v>40</v>
      </c>
      <c r="R938" s="183" t="str">
        <f t="shared" si="44"/>
        <v>*</v>
      </c>
      <c r="S938" s="183" t="str">
        <f t="shared" si="44"/>
        <v>*</v>
      </c>
      <c r="T938" s="183" t="str">
        <f t="shared" si="44"/>
        <v>*</v>
      </c>
      <c r="U938" s="183">
        <f t="shared" si="44"/>
        <v>290</v>
      </c>
    </row>
    <row r="939" spans="1:21">
      <c r="A939" s="183" t="str">
        <f t="shared" si="46"/>
        <v>東側ケース⑨奈半利町</v>
      </c>
      <c r="B939" t="s">
        <v>16</v>
      </c>
      <c r="C939">
        <v>3493.25</v>
      </c>
      <c r="D939" s="160">
        <v>344.39699678422147</v>
      </c>
      <c r="E939" s="160">
        <v>71.468509511836416</v>
      </c>
      <c r="F939" s="160">
        <v>3.361632530384596</v>
      </c>
      <c r="G939" s="160">
        <v>1.8086045516951272</v>
      </c>
      <c r="H939" s="160">
        <v>6.6990859843841424</v>
      </c>
      <c r="I939" s="160">
        <v>0.50738900275845944</v>
      </c>
      <c r="J939" s="160">
        <v>356.77370885344385</v>
      </c>
      <c r="K939" t="s">
        <v>39</v>
      </c>
      <c r="L939" t="s">
        <v>109</v>
      </c>
      <c r="M939" t="s">
        <v>96</v>
      </c>
      <c r="O939" s="183">
        <f t="shared" si="45"/>
        <v>340</v>
      </c>
      <c r="P939" s="183">
        <f t="shared" si="45"/>
        <v>70</v>
      </c>
      <c r="Q939" s="183" t="str">
        <f t="shared" si="45"/>
        <v>*</v>
      </c>
      <c r="R939" s="183" t="str">
        <f t="shared" si="44"/>
        <v>*</v>
      </c>
      <c r="S939" s="183">
        <f t="shared" si="44"/>
        <v>10</v>
      </c>
      <c r="T939" s="183" t="str">
        <f t="shared" si="44"/>
        <v>*</v>
      </c>
      <c r="U939" s="183">
        <f t="shared" si="44"/>
        <v>360</v>
      </c>
    </row>
    <row r="940" spans="1:21">
      <c r="A940" s="183" t="str">
        <f t="shared" si="46"/>
        <v>東側ケース⑨田野町</v>
      </c>
      <c r="B940" t="s">
        <v>17</v>
      </c>
      <c r="C940">
        <v>3015.2</v>
      </c>
      <c r="D940" s="160">
        <v>407.86100315654511</v>
      </c>
      <c r="E940" s="160">
        <v>65.86338130959723</v>
      </c>
      <c r="F940" s="160">
        <v>10.439803125001925</v>
      </c>
      <c r="G940" s="160">
        <v>0.71478483207296406</v>
      </c>
      <c r="H940" s="160">
        <v>11.455782673524723</v>
      </c>
      <c r="I940" s="160">
        <v>1.2135119579928841</v>
      </c>
      <c r="J940" s="160">
        <v>431.68488574513754</v>
      </c>
      <c r="K940" t="s">
        <v>39</v>
      </c>
      <c r="L940" t="s">
        <v>109</v>
      </c>
      <c r="M940" t="s">
        <v>96</v>
      </c>
      <c r="O940" s="183">
        <f t="shared" si="45"/>
        <v>410</v>
      </c>
      <c r="P940" s="183">
        <f t="shared" si="45"/>
        <v>70</v>
      </c>
      <c r="Q940" s="183">
        <f t="shared" si="45"/>
        <v>10</v>
      </c>
      <c r="R940" s="183" t="str">
        <f t="shared" si="44"/>
        <v>*</v>
      </c>
      <c r="S940" s="183">
        <f t="shared" si="44"/>
        <v>10</v>
      </c>
      <c r="T940" s="183" t="str">
        <f t="shared" si="44"/>
        <v>*</v>
      </c>
      <c r="U940" s="183">
        <f t="shared" si="44"/>
        <v>430</v>
      </c>
    </row>
    <row r="941" spans="1:21">
      <c r="A941" s="183" t="str">
        <f t="shared" si="46"/>
        <v>東側ケース⑨安田町</v>
      </c>
      <c r="B941" t="s">
        <v>18</v>
      </c>
      <c r="C941">
        <v>2780.2</v>
      </c>
      <c r="D941" s="160">
        <v>353.12612231050821</v>
      </c>
      <c r="E941" s="160">
        <v>49.371061100855826</v>
      </c>
      <c r="F941" s="160">
        <v>26.088528785057946</v>
      </c>
      <c r="G941" s="160">
        <v>4.7632709833299902</v>
      </c>
      <c r="H941" s="160">
        <v>3.684899999045288</v>
      </c>
      <c r="I941" s="160">
        <v>0.27478682993293196</v>
      </c>
      <c r="J941" s="160">
        <v>387.93760890787439</v>
      </c>
      <c r="K941" t="s">
        <v>39</v>
      </c>
      <c r="L941" t="s">
        <v>109</v>
      </c>
      <c r="M941" t="s">
        <v>96</v>
      </c>
      <c r="O941" s="183">
        <f t="shared" si="45"/>
        <v>350</v>
      </c>
      <c r="P941" s="183">
        <f t="shared" si="45"/>
        <v>50</v>
      </c>
      <c r="Q941" s="183">
        <f t="shared" si="45"/>
        <v>30</v>
      </c>
      <c r="R941" s="183" t="str">
        <f t="shared" si="44"/>
        <v>*</v>
      </c>
      <c r="S941" s="183" t="str">
        <f t="shared" si="44"/>
        <v>*</v>
      </c>
      <c r="T941" s="183" t="str">
        <f t="shared" si="44"/>
        <v>*</v>
      </c>
      <c r="U941" s="183">
        <f t="shared" si="44"/>
        <v>390</v>
      </c>
    </row>
    <row r="942" spans="1:21">
      <c r="A942" s="183" t="str">
        <f t="shared" si="46"/>
        <v>東側ケース⑨北川村</v>
      </c>
      <c r="B942" t="s">
        <v>19</v>
      </c>
      <c r="C942">
        <v>1355.3</v>
      </c>
      <c r="D942" s="160">
        <v>181.60956850581505</v>
      </c>
      <c r="E942" s="160">
        <v>18.014520903252919</v>
      </c>
      <c r="F942" s="160">
        <v>0</v>
      </c>
      <c r="G942" s="160">
        <v>2.5231522566171161</v>
      </c>
      <c r="H942" s="160">
        <v>1.2815848770081475</v>
      </c>
      <c r="I942" s="160">
        <v>7.4188060073803991E-2</v>
      </c>
      <c r="J942" s="160">
        <v>185.48849369951412</v>
      </c>
      <c r="K942" t="s">
        <v>39</v>
      </c>
      <c r="L942" t="s">
        <v>109</v>
      </c>
      <c r="M942" t="s">
        <v>96</v>
      </c>
      <c r="O942" s="183">
        <f t="shared" si="45"/>
        <v>180</v>
      </c>
      <c r="P942" s="183">
        <f t="shared" si="45"/>
        <v>20</v>
      </c>
      <c r="Q942" s="183">
        <f t="shared" si="45"/>
        <v>0</v>
      </c>
      <c r="R942" s="183" t="str">
        <f t="shared" si="44"/>
        <v>*</v>
      </c>
      <c r="S942" s="183" t="str">
        <f t="shared" si="44"/>
        <v>*</v>
      </c>
      <c r="T942" s="183" t="str">
        <f t="shared" si="44"/>
        <v>*</v>
      </c>
      <c r="U942" s="183">
        <f t="shared" si="44"/>
        <v>190</v>
      </c>
    </row>
    <row r="943" spans="1:21">
      <c r="A943" s="183" t="str">
        <f t="shared" si="46"/>
        <v>東側ケース⑨馬路村</v>
      </c>
      <c r="B943" t="s">
        <v>20</v>
      </c>
      <c r="C943">
        <v>1044.1999999999998</v>
      </c>
      <c r="D943" s="160">
        <v>81.895802269379146</v>
      </c>
      <c r="E943" s="160">
        <v>6.4865704043898118</v>
      </c>
      <c r="F943" s="160">
        <v>0</v>
      </c>
      <c r="G943" s="160">
        <v>1.3933639079430247</v>
      </c>
      <c r="H943" s="160">
        <v>0.67423185235991712</v>
      </c>
      <c r="I943" s="160">
        <v>7.6783425945612521E-2</v>
      </c>
      <c r="J943" s="160">
        <v>84.040181455627703</v>
      </c>
      <c r="K943" t="s">
        <v>39</v>
      </c>
      <c r="L943" t="s">
        <v>109</v>
      </c>
      <c r="M943" t="s">
        <v>96</v>
      </c>
      <c r="O943" s="183">
        <f t="shared" si="45"/>
        <v>80</v>
      </c>
      <c r="P943" s="183">
        <f t="shared" si="45"/>
        <v>10</v>
      </c>
      <c r="Q943" s="183">
        <f t="shared" si="45"/>
        <v>0</v>
      </c>
      <c r="R943" s="183" t="str">
        <f t="shared" si="44"/>
        <v>*</v>
      </c>
      <c r="S943" s="183" t="str">
        <f t="shared" si="44"/>
        <v>*</v>
      </c>
      <c r="T943" s="183" t="str">
        <f t="shared" si="44"/>
        <v>*</v>
      </c>
      <c r="U943" s="183">
        <f t="shared" si="44"/>
        <v>80</v>
      </c>
    </row>
    <row r="944" spans="1:21">
      <c r="A944" s="183" t="str">
        <f t="shared" si="46"/>
        <v>東側ケース⑨芸西村</v>
      </c>
      <c r="B944" t="s">
        <v>21</v>
      </c>
      <c r="C944">
        <v>4107.1499999999996</v>
      </c>
      <c r="D944" s="160">
        <v>159.81360512083472</v>
      </c>
      <c r="E944" s="160">
        <v>28.356399212970015</v>
      </c>
      <c r="F944" s="160">
        <v>2.1696625602807975</v>
      </c>
      <c r="G944" s="160">
        <v>0.27817774090405489</v>
      </c>
      <c r="H944" s="160">
        <v>1.0013710445636594</v>
      </c>
      <c r="I944" s="160">
        <v>0.26932459859442237</v>
      </c>
      <c r="J944" s="160">
        <v>163.53214106517763</v>
      </c>
      <c r="K944" t="s">
        <v>39</v>
      </c>
      <c r="L944" t="s">
        <v>109</v>
      </c>
      <c r="M944" t="s">
        <v>96</v>
      </c>
      <c r="O944" s="183">
        <f t="shared" si="45"/>
        <v>160</v>
      </c>
      <c r="P944" s="183">
        <f t="shared" si="45"/>
        <v>30</v>
      </c>
      <c r="Q944" s="183" t="str">
        <f t="shared" si="45"/>
        <v>*</v>
      </c>
      <c r="R944" s="183" t="str">
        <f t="shared" si="44"/>
        <v>*</v>
      </c>
      <c r="S944" s="183" t="str">
        <f t="shared" si="44"/>
        <v>*</v>
      </c>
      <c r="T944" s="183" t="str">
        <f t="shared" si="44"/>
        <v>*</v>
      </c>
      <c r="U944" s="183">
        <f t="shared" si="44"/>
        <v>160</v>
      </c>
    </row>
    <row r="945" spans="1:21">
      <c r="A945" s="183" t="str">
        <f t="shared" si="46"/>
        <v>東側ケース⑨本山町</v>
      </c>
      <c r="B945" t="s">
        <v>22</v>
      </c>
      <c r="C945">
        <v>4026.95</v>
      </c>
      <c r="D945" s="160">
        <v>7.541079560528348</v>
      </c>
      <c r="E945" s="160">
        <v>1.0663770180451153</v>
      </c>
      <c r="F945" s="160">
        <v>0</v>
      </c>
      <c r="G945" s="160">
        <v>4.966258767279152E-4</v>
      </c>
      <c r="H945" s="160">
        <v>3.8641184885927398E-3</v>
      </c>
      <c r="I945" s="160">
        <v>7.3588407075035861E-2</v>
      </c>
      <c r="J945" s="160">
        <v>7.6190287119687046</v>
      </c>
      <c r="K945" t="s">
        <v>39</v>
      </c>
      <c r="L945" t="s">
        <v>109</v>
      </c>
      <c r="M945" t="s">
        <v>96</v>
      </c>
      <c r="O945" s="183">
        <f t="shared" si="45"/>
        <v>10</v>
      </c>
      <c r="P945" s="183" t="str">
        <f t="shared" si="45"/>
        <v>*</v>
      </c>
      <c r="Q945" s="183">
        <f t="shared" si="45"/>
        <v>0</v>
      </c>
      <c r="R945" s="183" t="str">
        <f t="shared" si="44"/>
        <v>*</v>
      </c>
      <c r="S945" s="183" t="str">
        <f t="shared" si="44"/>
        <v>*</v>
      </c>
      <c r="T945" s="183" t="str">
        <f t="shared" si="44"/>
        <v>*</v>
      </c>
      <c r="U945" s="183">
        <f t="shared" si="44"/>
        <v>10</v>
      </c>
    </row>
    <row r="946" spans="1:21">
      <c r="A946" s="183" t="str">
        <f t="shared" si="46"/>
        <v>東側ケース⑨大豊町</v>
      </c>
      <c r="B946" t="s">
        <v>23</v>
      </c>
      <c r="C946">
        <v>4715.1000000000004</v>
      </c>
      <c r="D946" s="160">
        <v>127.43984059610443</v>
      </c>
      <c r="E946" s="160">
        <v>3.0060394116546432</v>
      </c>
      <c r="F946" s="160">
        <v>0</v>
      </c>
      <c r="G946" s="160">
        <v>0.36282794233722493</v>
      </c>
      <c r="H946" s="160">
        <v>8.698707048230564E-2</v>
      </c>
      <c r="I946" s="160">
        <v>7.1702212880960806E-2</v>
      </c>
      <c r="J946" s="160">
        <v>127.96135782180492</v>
      </c>
      <c r="K946" t="s">
        <v>39</v>
      </c>
      <c r="L946" t="s">
        <v>109</v>
      </c>
      <c r="M946" t="s">
        <v>96</v>
      </c>
      <c r="O946" s="183">
        <f t="shared" si="45"/>
        <v>130</v>
      </c>
      <c r="P946" s="183" t="str">
        <f t="shared" si="45"/>
        <v>*</v>
      </c>
      <c r="Q946" s="183">
        <f t="shared" si="45"/>
        <v>0</v>
      </c>
      <c r="R946" s="183" t="str">
        <f t="shared" si="44"/>
        <v>*</v>
      </c>
      <c r="S946" s="183" t="str">
        <f t="shared" si="44"/>
        <v>*</v>
      </c>
      <c r="T946" s="183" t="str">
        <f t="shared" si="44"/>
        <v>*</v>
      </c>
      <c r="U946" s="183">
        <f t="shared" si="44"/>
        <v>130</v>
      </c>
    </row>
    <row r="947" spans="1:21">
      <c r="A947" s="183" t="str">
        <f t="shared" si="46"/>
        <v>東側ケース⑨土佐町</v>
      </c>
      <c r="B947" t="s">
        <v>24</v>
      </c>
      <c r="C947">
        <v>4376.2</v>
      </c>
      <c r="D947" s="160">
        <v>1.6024306918929538</v>
      </c>
      <c r="E947" s="160">
        <v>1.0187189429424455</v>
      </c>
      <c r="F947" s="160">
        <v>0</v>
      </c>
      <c r="G947" s="160">
        <v>1.4113935372821965E-31</v>
      </c>
      <c r="H947" s="160">
        <v>4.4531599056527212E-3</v>
      </c>
      <c r="I947" s="160">
        <v>3.2656119516981941E-2</v>
      </c>
      <c r="J947" s="160">
        <v>1.6395399713155885</v>
      </c>
      <c r="K947" t="s">
        <v>39</v>
      </c>
      <c r="L947" t="s">
        <v>109</v>
      </c>
      <c r="M947" t="s">
        <v>96</v>
      </c>
      <c r="O947" s="183" t="str">
        <f t="shared" si="45"/>
        <v>*</v>
      </c>
      <c r="P947" s="183" t="str">
        <f t="shared" si="45"/>
        <v>*</v>
      </c>
      <c r="Q947" s="183">
        <f t="shared" si="45"/>
        <v>0</v>
      </c>
      <c r="R947" s="183" t="str">
        <f t="shared" si="44"/>
        <v>*</v>
      </c>
      <c r="S947" s="183" t="str">
        <f t="shared" si="44"/>
        <v>*</v>
      </c>
      <c r="T947" s="183" t="str">
        <f t="shared" si="44"/>
        <v>*</v>
      </c>
      <c r="U947" s="183" t="str">
        <f t="shared" si="44"/>
        <v>*</v>
      </c>
    </row>
    <row r="948" spans="1:21">
      <c r="A948" s="183" t="str">
        <f t="shared" si="46"/>
        <v>東側ケース⑨大川村</v>
      </c>
      <c r="B948" t="s">
        <v>25</v>
      </c>
      <c r="C948">
        <v>421.4</v>
      </c>
      <c r="D948" s="160">
        <v>0.45584597196122223</v>
      </c>
      <c r="E948" s="160">
        <v>9.6518691613281166E-2</v>
      </c>
      <c r="F948" s="160">
        <v>0</v>
      </c>
      <c r="G948" s="160">
        <v>3.156463294934218E-4</v>
      </c>
      <c r="H948" s="160">
        <v>2.4339898594175454E-2</v>
      </c>
      <c r="I948" s="160">
        <v>8.1199130121394048E-4</v>
      </c>
      <c r="J948" s="160">
        <v>0.48131350818610508</v>
      </c>
      <c r="K948" t="s">
        <v>39</v>
      </c>
      <c r="L948" t="s">
        <v>109</v>
      </c>
      <c r="M948" t="s">
        <v>96</v>
      </c>
      <c r="O948" s="183" t="str">
        <f t="shared" si="45"/>
        <v>*</v>
      </c>
      <c r="P948" s="183" t="str">
        <f t="shared" si="45"/>
        <v>*</v>
      </c>
      <c r="Q948" s="183">
        <f t="shared" si="45"/>
        <v>0</v>
      </c>
      <c r="R948" s="183" t="str">
        <f t="shared" si="44"/>
        <v>*</v>
      </c>
      <c r="S948" s="183" t="str">
        <f t="shared" si="44"/>
        <v>*</v>
      </c>
      <c r="T948" s="183" t="str">
        <f t="shared" si="44"/>
        <v>*</v>
      </c>
      <c r="U948" s="183" t="str">
        <f t="shared" si="44"/>
        <v>*</v>
      </c>
    </row>
    <row r="949" spans="1:21">
      <c r="A949" s="183" t="str">
        <f t="shared" si="46"/>
        <v>東側ケース⑨いの町</v>
      </c>
      <c r="B949" t="s">
        <v>26</v>
      </c>
      <c r="C949">
        <v>22887.1</v>
      </c>
      <c r="D949" s="160">
        <v>164.75834444493091</v>
      </c>
      <c r="E949" s="160">
        <v>15.381955767413977</v>
      </c>
      <c r="F949" s="160">
        <v>0</v>
      </c>
      <c r="G949" s="160">
        <v>0.65083521580664172</v>
      </c>
      <c r="H949" s="160">
        <v>0.80090480593391522</v>
      </c>
      <c r="I949" s="160">
        <v>0.52013885679989991</v>
      </c>
      <c r="J949" s="160">
        <v>166.73022332347136</v>
      </c>
      <c r="K949" t="s">
        <v>39</v>
      </c>
      <c r="L949" t="s">
        <v>109</v>
      </c>
      <c r="M949" t="s">
        <v>96</v>
      </c>
      <c r="O949" s="183">
        <f t="shared" si="45"/>
        <v>160</v>
      </c>
      <c r="P949" s="183">
        <f t="shared" si="45"/>
        <v>20</v>
      </c>
      <c r="Q949" s="183">
        <f t="shared" si="45"/>
        <v>0</v>
      </c>
      <c r="R949" s="183" t="str">
        <f t="shared" si="45"/>
        <v>*</v>
      </c>
      <c r="S949" s="183" t="str">
        <f t="shared" si="45"/>
        <v>*</v>
      </c>
      <c r="T949" s="183" t="str">
        <f t="shared" si="45"/>
        <v>*</v>
      </c>
      <c r="U949" s="183">
        <f t="shared" si="45"/>
        <v>170</v>
      </c>
    </row>
    <row r="950" spans="1:21">
      <c r="A950" s="183" t="str">
        <f t="shared" si="46"/>
        <v>東側ケース⑨仁淀川町</v>
      </c>
      <c r="B950" t="s">
        <v>27</v>
      </c>
      <c r="C950">
        <v>6596.85</v>
      </c>
      <c r="D950" s="160">
        <v>12.965939451522967</v>
      </c>
      <c r="E950" s="160">
        <v>1.8940461608227088</v>
      </c>
      <c r="F950" s="160">
        <v>0</v>
      </c>
      <c r="G950" s="160">
        <v>3.2086148857609618E-3</v>
      </c>
      <c r="H950" s="160">
        <v>0.21332770361306769</v>
      </c>
      <c r="I950" s="160">
        <v>6.1200506399668661E-2</v>
      </c>
      <c r="J950" s="160">
        <v>13.243676276421464</v>
      </c>
      <c r="K950" t="s">
        <v>39</v>
      </c>
      <c r="L950" t="s">
        <v>109</v>
      </c>
      <c r="M950" t="s">
        <v>96</v>
      </c>
      <c r="O950" s="183">
        <f t="shared" ref="O950:U986" si="47">IF(D950&gt;10000,ROUND(D950,-3),IF(D950&gt;1000,ROUND(D950,-2),IF(D950&gt;=5,IF(D950&lt;10,ROUND(D950,-1),ROUND(D950,-1)),IF(D950=0,0,"*"))))</f>
        <v>10</v>
      </c>
      <c r="P950" s="183" t="str">
        <f t="shared" si="47"/>
        <v>*</v>
      </c>
      <c r="Q950" s="183">
        <f t="shared" si="47"/>
        <v>0</v>
      </c>
      <c r="R950" s="183" t="str">
        <f t="shared" si="47"/>
        <v>*</v>
      </c>
      <c r="S950" s="183" t="str">
        <f t="shared" si="47"/>
        <v>*</v>
      </c>
      <c r="T950" s="183" t="str">
        <f t="shared" si="47"/>
        <v>*</v>
      </c>
      <c r="U950" s="183">
        <f t="shared" si="47"/>
        <v>10</v>
      </c>
    </row>
    <row r="951" spans="1:21">
      <c r="A951" s="183" t="str">
        <f t="shared" si="46"/>
        <v>東側ケース⑨中土佐町</v>
      </c>
      <c r="B951" t="s">
        <v>28</v>
      </c>
      <c r="C951">
        <v>7156.95</v>
      </c>
      <c r="D951" s="160">
        <v>303.78182870486148</v>
      </c>
      <c r="E951" s="160">
        <v>17.13562346192186</v>
      </c>
      <c r="F951" s="160">
        <v>90.959729965772965</v>
      </c>
      <c r="G951" s="160">
        <v>0.83251873934156417</v>
      </c>
      <c r="H951" s="160">
        <v>4.5342171367452675</v>
      </c>
      <c r="I951" s="160">
        <v>0.26530010550862465</v>
      </c>
      <c r="J951" s="160">
        <v>400.37359465222988</v>
      </c>
      <c r="K951" t="s">
        <v>39</v>
      </c>
      <c r="L951" t="s">
        <v>109</v>
      </c>
      <c r="M951" t="s">
        <v>96</v>
      </c>
      <c r="O951" s="183">
        <f t="shared" si="47"/>
        <v>300</v>
      </c>
      <c r="P951" s="183">
        <f t="shared" si="47"/>
        <v>20</v>
      </c>
      <c r="Q951" s="183">
        <f t="shared" si="47"/>
        <v>90</v>
      </c>
      <c r="R951" s="183" t="str">
        <f t="shared" si="47"/>
        <v>*</v>
      </c>
      <c r="S951" s="183" t="str">
        <f t="shared" si="47"/>
        <v>*</v>
      </c>
      <c r="T951" s="183" t="str">
        <f t="shared" si="47"/>
        <v>*</v>
      </c>
      <c r="U951" s="183">
        <f t="shared" si="47"/>
        <v>400</v>
      </c>
    </row>
    <row r="952" spans="1:21">
      <c r="A952" s="183" t="str">
        <f t="shared" si="46"/>
        <v>東側ケース⑨佐川町</v>
      </c>
      <c r="B952" t="s">
        <v>29</v>
      </c>
      <c r="C952">
        <v>12973.4</v>
      </c>
      <c r="D952" s="160">
        <v>260.67548530827571</v>
      </c>
      <c r="E952" s="160">
        <v>17.378927739241256</v>
      </c>
      <c r="F952" s="160">
        <v>0</v>
      </c>
      <c r="G952" s="160">
        <v>0.28319964127622421</v>
      </c>
      <c r="H952" s="160">
        <v>0.52144616391341758</v>
      </c>
      <c r="I952" s="160">
        <v>0.67069106236911624</v>
      </c>
      <c r="J952" s="160">
        <v>262.15082217583449</v>
      </c>
      <c r="K952" t="s">
        <v>39</v>
      </c>
      <c r="L952" t="s">
        <v>109</v>
      </c>
      <c r="M952" t="s">
        <v>96</v>
      </c>
      <c r="O952" s="183">
        <f t="shared" si="47"/>
        <v>260</v>
      </c>
      <c r="P952" s="183">
        <f t="shared" si="47"/>
        <v>20</v>
      </c>
      <c r="Q952" s="183">
        <f t="shared" si="47"/>
        <v>0</v>
      </c>
      <c r="R952" s="183" t="str">
        <f t="shared" si="47"/>
        <v>*</v>
      </c>
      <c r="S952" s="183" t="str">
        <f t="shared" si="47"/>
        <v>*</v>
      </c>
      <c r="T952" s="183" t="str">
        <f t="shared" si="47"/>
        <v>*</v>
      </c>
      <c r="U952" s="183">
        <f t="shared" si="47"/>
        <v>260</v>
      </c>
    </row>
    <row r="953" spans="1:21">
      <c r="A953" s="183" t="str">
        <f t="shared" si="46"/>
        <v>東側ケース⑨越知町</v>
      </c>
      <c r="B953" t="s">
        <v>30</v>
      </c>
      <c r="C953">
        <v>6192.65</v>
      </c>
      <c r="D953" s="160">
        <v>40.612448618631177</v>
      </c>
      <c r="E953" s="160">
        <v>3.7169045708299979</v>
      </c>
      <c r="F953" s="160">
        <v>0</v>
      </c>
      <c r="G953" s="160">
        <v>3.2182898962647088E-2</v>
      </c>
      <c r="H953" s="160">
        <v>5.1193847154798249</v>
      </c>
      <c r="I953" s="160">
        <v>0.14600871230000981</v>
      </c>
      <c r="J953" s="160">
        <v>45.910024945373657</v>
      </c>
      <c r="K953" t="s">
        <v>39</v>
      </c>
      <c r="L953" t="s">
        <v>109</v>
      </c>
      <c r="M953" t="s">
        <v>96</v>
      </c>
      <c r="O953" s="183">
        <f t="shared" si="47"/>
        <v>40</v>
      </c>
      <c r="P953" s="183" t="str">
        <f t="shared" si="47"/>
        <v>*</v>
      </c>
      <c r="Q953" s="183">
        <f t="shared" si="47"/>
        <v>0</v>
      </c>
      <c r="R953" s="183" t="str">
        <f t="shared" si="47"/>
        <v>*</v>
      </c>
      <c r="S953" s="183">
        <f t="shared" si="47"/>
        <v>10</v>
      </c>
      <c r="T953" s="183" t="str">
        <f t="shared" si="47"/>
        <v>*</v>
      </c>
      <c r="U953" s="183">
        <f t="shared" si="47"/>
        <v>50</v>
      </c>
    </row>
    <row r="954" spans="1:21">
      <c r="A954" s="183" t="str">
        <f t="shared" si="46"/>
        <v>東側ケース⑨檮原町</v>
      </c>
      <c r="B954" t="s">
        <v>31</v>
      </c>
      <c r="C954">
        <v>3984</v>
      </c>
      <c r="D954" s="160">
        <v>5.4147738419623801</v>
      </c>
      <c r="E954" s="160">
        <v>1.2303132308182976</v>
      </c>
      <c r="F954" s="160">
        <v>0</v>
      </c>
      <c r="G954" s="160">
        <v>1.0946277916808178E-3</v>
      </c>
      <c r="H954" s="160">
        <v>4.0633171028021048E-3</v>
      </c>
      <c r="I954" s="160">
        <v>3.7771522317909687E-2</v>
      </c>
      <c r="J954" s="160">
        <v>5.4577033091747733</v>
      </c>
      <c r="K954" t="s">
        <v>39</v>
      </c>
      <c r="L954" t="s">
        <v>109</v>
      </c>
      <c r="M954" t="s">
        <v>96</v>
      </c>
      <c r="O954" s="183">
        <f t="shared" si="47"/>
        <v>10</v>
      </c>
      <c r="P954" s="183" t="str">
        <f t="shared" si="47"/>
        <v>*</v>
      </c>
      <c r="Q954" s="183">
        <f t="shared" si="47"/>
        <v>0</v>
      </c>
      <c r="R954" s="183" t="str">
        <f t="shared" si="47"/>
        <v>*</v>
      </c>
      <c r="S954" s="183" t="str">
        <f t="shared" si="47"/>
        <v>*</v>
      </c>
      <c r="T954" s="183" t="str">
        <f t="shared" si="47"/>
        <v>*</v>
      </c>
      <c r="U954" s="183">
        <f t="shared" si="47"/>
        <v>10</v>
      </c>
    </row>
    <row r="955" spans="1:21">
      <c r="A955" s="183" t="str">
        <f t="shared" si="46"/>
        <v>東側ケース⑨日高村</v>
      </c>
      <c r="B955" t="s">
        <v>32</v>
      </c>
      <c r="C955">
        <v>5197.3999999999996</v>
      </c>
      <c r="D955" s="160">
        <v>31.547169346751506</v>
      </c>
      <c r="E955" s="160">
        <v>2.9650097047351078</v>
      </c>
      <c r="F955" s="160">
        <v>0</v>
      </c>
      <c r="G955" s="160">
        <v>8.2880661317735971E-2</v>
      </c>
      <c r="H955" s="160">
        <v>1.3478840162865876E-2</v>
      </c>
      <c r="I955" s="160">
        <v>0.10196351982922207</v>
      </c>
      <c r="J955" s="160">
        <v>31.745492368061328</v>
      </c>
      <c r="K955" t="s">
        <v>39</v>
      </c>
      <c r="L955" t="s">
        <v>109</v>
      </c>
      <c r="M955" t="s">
        <v>96</v>
      </c>
      <c r="O955" s="183">
        <f t="shared" si="47"/>
        <v>30</v>
      </c>
      <c r="P955" s="183" t="str">
        <f t="shared" si="47"/>
        <v>*</v>
      </c>
      <c r="Q955" s="183">
        <f t="shared" si="47"/>
        <v>0</v>
      </c>
      <c r="R955" s="183" t="str">
        <f t="shared" si="47"/>
        <v>*</v>
      </c>
      <c r="S955" s="183" t="str">
        <f t="shared" si="47"/>
        <v>*</v>
      </c>
      <c r="T955" s="183" t="str">
        <f t="shared" si="47"/>
        <v>*</v>
      </c>
      <c r="U955" s="183">
        <f t="shared" si="47"/>
        <v>30</v>
      </c>
    </row>
    <row r="956" spans="1:21">
      <c r="A956" s="183" t="str">
        <f t="shared" si="46"/>
        <v>東側ケース⑨津野町</v>
      </c>
      <c r="B956" t="s">
        <v>33</v>
      </c>
      <c r="C956">
        <v>5948.75</v>
      </c>
      <c r="D956" s="160">
        <v>86.427768744464856</v>
      </c>
      <c r="E956" s="160">
        <v>4.2298641185944623</v>
      </c>
      <c r="F956" s="160">
        <v>0</v>
      </c>
      <c r="G956" s="160">
        <v>0.27192574320226387</v>
      </c>
      <c r="H956" s="160">
        <v>0.20753435450206692</v>
      </c>
      <c r="I956" s="160">
        <v>0.12603381794068327</v>
      </c>
      <c r="J956" s="160">
        <v>87.03326266010987</v>
      </c>
      <c r="K956" t="s">
        <v>39</v>
      </c>
      <c r="L956" t="s">
        <v>109</v>
      </c>
      <c r="M956" t="s">
        <v>96</v>
      </c>
      <c r="O956" s="183">
        <f t="shared" si="47"/>
        <v>90</v>
      </c>
      <c r="P956" s="183" t="str">
        <f t="shared" si="47"/>
        <v>*</v>
      </c>
      <c r="Q956" s="183">
        <f t="shared" si="47"/>
        <v>0</v>
      </c>
      <c r="R956" s="183" t="str">
        <f t="shared" si="47"/>
        <v>*</v>
      </c>
      <c r="S956" s="183" t="str">
        <f t="shared" si="47"/>
        <v>*</v>
      </c>
      <c r="T956" s="183" t="str">
        <f t="shared" si="47"/>
        <v>*</v>
      </c>
      <c r="U956" s="183">
        <f t="shared" si="47"/>
        <v>90</v>
      </c>
    </row>
    <row r="957" spans="1:21">
      <c r="A957" s="183" t="str">
        <f t="shared" si="46"/>
        <v>東側ケース⑨四万十町</v>
      </c>
      <c r="B957" t="s">
        <v>34</v>
      </c>
      <c r="C957">
        <v>18746.650000000001</v>
      </c>
      <c r="D957" s="160">
        <v>815.2550150261219</v>
      </c>
      <c r="E957" s="160">
        <v>52.007386923447108</v>
      </c>
      <c r="F957" s="160">
        <v>14.865151580180449</v>
      </c>
      <c r="G957" s="160">
        <v>2.2572519807525313</v>
      </c>
      <c r="H957" s="160">
        <v>2.8869078470128624</v>
      </c>
      <c r="I957" s="160">
        <v>0.55971955270192231</v>
      </c>
      <c r="J957" s="160">
        <v>835.82404598676965</v>
      </c>
      <c r="K957" t="s">
        <v>39</v>
      </c>
      <c r="L957" t="s">
        <v>109</v>
      </c>
      <c r="M957" t="s">
        <v>96</v>
      </c>
      <c r="O957" s="183">
        <f t="shared" si="47"/>
        <v>820</v>
      </c>
      <c r="P957" s="183">
        <f t="shared" si="47"/>
        <v>50</v>
      </c>
      <c r="Q957" s="183">
        <f t="shared" si="47"/>
        <v>10</v>
      </c>
      <c r="R957" s="183" t="str">
        <f t="shared" si="47"/>
        <v>*</v>
      </c>
      <c r="S957" s="183" t="str">
        <f t="shared" si="47"/>
        <v>*</v>
      </c>
      <c r="T957" s="183" t="str">
        <f t="shared" si="47"/>
        <v>*</v>
      </c>
      <c r="U957" s="183">
        <f t="shared" si="47"/>
        <v>840</v>
      </c>
    </row>
    <row r="958" spans="1:21">
      <c r="A958" s="183" t="str">
        <f t="shared" si="46"/>
        <v>東側ケース⑨大月町</v>
      </c>
      <c r="B958" t="s">
        <v>35</v>
      </c>
      <c r="C958">
        <v>5516.5</v>
      </c>
      <c r="D958" s="160">
        <v>28.514018160346073</v>
      </c>
      <c r="E958" s="160">
        <v>3.359779593464979</v>
      </c>
      <c r="F958" s="160">
        <v>35.004528168627886</v>
      </c>
      <c r="G958" s="160">
        <v>7.6484848654006357E-2</v>
      </c>
      <c r="H958" s="160">
        <v>0.4346444528706046</v>
      </c>
      <c r="I958" s="160">
        <v>4.5690903619369533E-2</v>
      </c>
      <c r="J958" s="160">
        <v>64.075366534117933</v>
      </c>
      <c r="K958" t="s">
        <v>39</v>
      </c>
      <c r="L958" t="s">
        <v>109</v>
      </c>
      <c r="M958" t="s">
        <v>96</v>
      </c>
      <c r="O958" s="183">
        <f t="shared" si="47"/>
        <v>30</v>
      </c>
      <c r="P958" s="183" t="str">
        <f t="shared" si="47"/>
        <v>*</v>
      </c>
      <c r="Q958" s="183">
        <f t="shared" si="47"/>
        <v>40</v>
      </c>
      <c r="R958" s="183" t="str">
        <f t="shared" si="47"/>
        <v>*</v>
      </c>
      <c r="S958" s="183" t="str">
        <f t="shared" si="47"/>
        <v>*</v>
      </c>
      <c r="T958" s="183" t="str">
        <f t="shared" si="47"/>
        <v>*</v>
      </c>
      <c r="U958" s="183">
        <f t="shared" si="47"/>
        <v>60</v>
      </c>
    </row>
    <row r="959" spans="1:21">
      <c r="A959" s="183" t="str">
        <f t="shared" si="46"/>
        <v>東側ケース⑨三原村</v>
      </c>
      <c r="B959" t="s">
        <v>36</v>
      </c>
      <c r="C959">
        <v>1597.8</v>
      </c>
      <c r="D959" s="160">
        <v>41.122048555868162</v>
      </c>
      <c r="E959" s="160">
        <v>1.9466577709852668</v>
      </c>
      <c r="F959" s="160">
        <v>0</v>
      </c>
      <c r="G959" s="160">
        <v>6.6985763692516659E-2</v>
      </c>
      <c r="H959" s="160">
        <v>0.10880225577200303</v>
      </c>
      <c r="I959" s="160">
        <v>3.1538806973181205E-2</v>
      </c>
      <c r="J959" s="160">
        <v>41.329375382305862</v>
      </c>
      <c r="K959" t="s">
        <v>39</v>
      </c>
      <c r="L959" t="s">
        <v>109</v>
      </c>
      <c r="M959" t="s">
        <v>96</v>
      </c>
      <c r="O959" s="183">
        <f t="shared" si="47"/>
        <v>40</v>
      </c>
      <c r="P959" s="183" t="str">
        <f t="shared" si="47"/>
        <v>*</v>
      </c>
      <c r="Q959" s="183">
        <f t="shared" si="47"/>
        <v>0</v>
      </c>
      <c r="R959" s="183" t="str">
        <f t="shared" si="47"/>
        <v>*</v>
      </c>
      <c r="S959" s="183" t="str">
        <f t="shared" si="47"/>
        <v>*</v>
      </c>
      <c r="T959" s="183" t="str">
        <f t="shared" si="47"/>
        <v>*</v>
      </c>
      <c r="U959" s="183">
        <f t="shared" si="47"/>
        <v>40</v>
      </c>
    </row>
    <row r="960" spans="1:21">
      <c r="A960" s="183" t="str">
        <f t="shared" si="46"/>
        <v>東側ケース⑨黒潮町</v>
      </c>
      <c r="B960" t="s">
        <v>37</v>
      </c>
      <c r="C960">
        <v>11552.849999999999</v>
      </c>
      <c r="D960" s="160">
        <v>731.47206942657294</v>
      </c>
      <c r="E960" s="160">
        <v>62.054463136114968</v>
      </c>
      <c r="F960" s="160">
        <v>67.579326765254933</v>
      </c>
      <c r="G960" s="160">
        <v>4.4641366537887057</v>
      </c>
      <c r="H960" s="160">
        <v>7.036820052539241</v>
      </c>
      <c r="I960" s="160">
        <v>0.93409248491746177</v>
      </c>
      <c r="J960" s="160">
        <v>811.48644538307326</v>
      </c>
      <c r="K960" t="s">
        <v>39</v>
      </c>
      <c r="L960" t="s">
        <v>109</v>
      </c>
      <c r="M960" t="s">
        <v>96</v>
      </c>
      <c r="O960" s="183">
        <f t="shared" si="47"/>
        <v>730</v>
      </c>
      <c r="P960" s="183">
        <f t="shared" si="47"/>
        <v>60</v>
      </c>
      <c r="Q960" s="183">
        <f t="shared" si="47"/>
        <v>70</v>
      </c>
      <c r="R960" s="183" t="str">
        <f t="shared" si="47"/>
        <v>*</v>
      </c>
      <c r="S960" s="183">
        <f t="shared" si="47"/>
        <v>10</v>
      </c>
      <c r="T960" s="183" t="str">
        <f t="shared" si="47"/>
        <v>*</v>
      </c>
      <c r="U960" s="183">
        <f t="shared" si="47"/>
        <v>810</v>
      </c>
    </row>
    <row r="961" spans="1:21">
      <c r="A961" s="183" t="str">
        <f t="shared" si="46"/>
        <v>東側ケース⑨合計</v>
      </c>
      <c r="B961" t="s">
        <v>84</v>
      </c>
      <c r="C961">
        <v>763820.94999999984</v>
      </c>
      <c r="D961" s="160">
        <v>19901.140888114922</v>
      </c>
      <c r="E961" s="160">
        <v>2084.7720233640653</v>
      </c>
      <c r="F961" s="160">
        <v>1662.4168995830057</v>
      </c>
      <c r="G961" s="160">
        <v>71.536595080203199</v>
      </c>
      <c r="H961" s="160">
        <v>331.02082848739224</v>
      </c>
      <c r="I961" s="160">
        <v>85.617197190083061</v>
      </c>
      <c r="J961" s="160">
        <v>22051.732408455602</v>
      </c>
      <c r="K961" t="s">
        <v>39</v>
      </c>
      <c r="L961" t="s">
        <v>109</v>
      </c>
      <c r="M961" t="s">
        <v>96</v>
      </c>
      <c r="O961" s="183">
        <f t="shared" si="47"/>
        <v>20000</v>
      </c>
      <c r="P961" s="183">
        <f t="shared" si="47"/>
        <v>2100</v>
      </c>
      <c r="Q961" s="183">
        <f t="shared" si="47"/>
        <v>1700</v>
      </c>
      <c r="R961" s="183">
        <f t="shared" si="47"/>
        <v>70</v>
      </c>
      <c r="S961" s="183">
        <f t="shared" si="47"/>
        <v>330</v>
      </c>
      <c r="T961" s="183">
        <f t="shared" si="47"/>
        <v>90</v>
      </c>
      <c r="U961" s="183">
        <f t="shared" si="47"/>
        <v>22000</v>
      </c>
    </row>
    <row r="962" spans="1:21">
      <c r="A962" s="183" t="str">
        <f t="shared" si="46"/>
        <v/>
      </c>
      <c r="D962" s="160"/>
      <c r="E962" s="160"/>
      <c r="F962" s="160"/>
      <c r="G962" s="160"/>
      <c r="H962" s="160"/>
      <c r="I962" s="160"/>
      <c r="J962" s="160"/>
      <c r="O962" s="183">
        <f t="shared" si="47"/>
        <v>0</v>
      </c>
      <c r="P962" s="183">
        <f t="shared" si="47"/>
        <v>0</v>
      </c>
      <c r="Q962" s="183">
        <f t="shared" si="47"/>
        <v>0</v>
      </c>
      <c r="R962" s="183">
        <f t="shared" si="47"/>
        <v>0</v>
      </c>
      <c r="S962" s="183">
        <f t="shared" si="47"/>
        <v>0</v>
      </c>
      <c r="T962" s="183">
        <f t="shared" si="47"/>
        <v>0</v>
      </c>
      <c r="U962" s="183">
        <f t="shared" si="47"/>
        <v>0</v>
      </c>
    </row>
    <row r="963" spans="1:21">
      <c r="A963" s="183" t="str">
        <f t="shared" si="46"/>
        <v>西側ケース④高知市</v>
      </c>
      <c r="B963" t="s">
        <v>4</v>
      </c>
      <c r="C963">
        <v>343393</v>
      </c>
      <c r="D963" s="160">
        <v>4921.6099922206731</v>
      </c>
      <c r="E963" s="160">
        <v>819.80334332292</v>
      </c>
      <c r="F963" s="160">
        <v>850.86413734985013</v>
      </c>
      <c r="G963" s="160">
        <v>14.571169304632368</v>
      </c>
      <c r="H963" s="160">
        <v>40.206334337591855</v>
      </c>
      <c r="I963" s="160">
        <v>2.9842050707555429E-2</v>
      </c>
      <c r="J963" s="160">
        <v>5827.2814752634558</v>
      </c>
      <c r="K963" t="s">
        <v>40</v>
      </c>
      <c r="L963" t="s">
        <v>67</v>
      </c>
      <c r="M963" t="s">
        <v>83</v>
      </c>
      <c r="O963" s="183">
        <f t="shared" si="47"/>
        <v>4900</v>
      </c>
      <c r="P963" s="183">
        <f t="shared" si="47"/>
        <v>820</v>
      </c>
      <c r="Q963" s="183">
        <f t="shared" si="47"/>
        <v>850</v>
      </c>
      <c r="R963" s="183">
        <f t="shared" si="47"/>
        <v>10</v>
      </c>
      <c r="S963" s="183">
        <f t="shared" si="47"/>
        <v>40</v>
      </c>
      <c r="T963" s="183" t="str">
        <f t="shared" si="47"/>
        <v>*</v>
      </c>
      <c r="U963" s="183">
        <f t="shared" si="47"/>
        <v>5800</v>
      </c>
    </row>
    <row r="964" spans="1:21">
      <c r="A964" s="183" t="str">
        <f t="shared" ref="A964:A1027" si="48">K964&amp;L964&amp;B964</f>
        <v>西側ケース④室戸市</v>
      </c>
      <c r="B964" t="s">
        <v>5</v>
      </c>
      <c r="C964">
        <v>15210</v>
      </c>
      <c r="D964" s="160">
        <v>717.89127415434905</v>
      </c>
      <c r="E964" s="160">
        <v>47.899587946949111</v>
      </c>
      <c r="F964" s="160">
        <v>400.82347912241738</v>
      </c>
      <c r="G964" s="160">
        <v>17.324734312021</v>
      </c>
      <c r="H964" s="160">
        <v>1.8080110689905098</v>
      </c>
      <c r="I964" s="160">
        <v>6.6277227504907212E-4</v>
      </c>
      <c r="J964" s="160">
        <v>1137.8481614300531</v>
      </c>
      <c r="K964" t="s">
        <v>40</v>
      </c>
      <c r="L964" t="s">
        <v>67</v>
      </c>
      <c r="M964" t="s">
        <v>83</v>
      </c>
      <c r="O964" s="183">
        <f t="shared" si="47"/>
        <v>720</v>
      </c>
      <c r="P964" s="183">
        <f t="shared" si="47"/>
        <v>50</v>
      </c>
      <c r="Q964" s="183">
        <f t="shared" si="47"/>
        <v>400</v>
      </c>
      <c r="R964" s="183">
        <f t="shared" si="47"/>
        <v>20</v>
      </c>
      <c r="S964" s="183" t="str">
        <f t="shared" si="47"/>
        <v>*</v>
      </c>
      <c r="T964" s="183" t="str">
        <f t="shared" si="47"/>
        <v>*</v>
      </c>
      <c r="U964" s="183">
        <f t="shared" si="47"/>
        <v>1100</v>
      </c>
    </row>
    <row r="965" spans="1:21">
      <c r="A965" s="183" t="str">
        <f t="shared" si="48"/>
        <v>西側ケース④安芸市</v>
      </c>
      <c r="B965" t="s">
        <v>6</v>
      </c>
      <c r="C965">
        <v>19547</v>
      </c>
      <c r="D965" s="160">
        <v>1065.4013170373103</v>
      </c>
      <c r="E965" s="160">
        <v>127.56248071621746</v>
      </c>
      <c r="F965" s="160">
        <v>28.48915661139344</v>
      </c>
      <c r="G965" s="160">
        <v>6.5232735225453631</v>
      </c>
      <c r="H965" s="160">
        <v>8.0677596239419085</v>
      </c>
      <c r="I965" s="160">
        <v>1.1995258463395912E-3</v>
      </c>
      <c r="J965" s="160">
        <v>1108.4827063210371</v>
      </c>
      <c r="K965" t="s">
        <v>40</v>
      </c>
      <c r="L965" t="s">
        <v>67</v>
      </c>
      <c r="M965" t="s">
        <v>83</v>
      </c>
      <c r="O965" s="183">
        <f t="shared" si="47"/>
        <v>1100</v>
      </c>
      <c r="P965" s="183">
        <f t="shared" si="47"/>
        <v>130</v>
      </c>
      <c r="Q965" s="183">
        <f t="shared" si="47"/>
        <v>30</v>
      </c>
      <c r="R965" s="183">
        <f t="shared" si="47"/>
        <v>10</v>
      </c>
      <c r="S965" s="183">
        <f t="shared" si="47"/>
        <v>10</v>
      </c>
      <c r="T965" s="183" t="str">
        <f t="shared" si="47"/>
        <v>*</v>
      </c>
      <c r="U965" s="183">
        <f t="shared" si="47"/>
        <v>1100</v>
      </c>
    </row>
    <row r="966" spans="1:21">
      <c r="A966" s="183" t="str">
        <f t="shared" si="48"/>
        <v>西側ケース④南国市</v>
      </c>
      <c r="B966" t="s">
        <v>7</v>
      </c>
      <c r="C966">
        <v>49472</v>
      </c>
      <c r="D966" s="160">
        <v>926.38382560739251</v>
      </c>
      <c r="E966" s="160">
        <v>83.75404975496221</v>
      </c>
      <c r="F966" s="160">
        <v>220.00705496511432</v>
      </c>
      <c r="G966" s="160">
        <v>0.83341190843989699</v>
      </c>
      <c r="H966" s="160">
        <v>2.0520145605301976</v>
      </c>
      <c r="I966" s="160">
        <v>3.4461082419052704E-3</v>
      </c>
      <c r="J966" s="160">
        <v>1149.2797531497188</v>
      </c>
      <c r="K966" t="s">
        <v>40</v>
      </c>
      <c r="L966" t="s">
        <v>67</v>
      </c>
      <c r="M966" t="s">
        <v>83</v>
      </c>
      <c r="O966" s="183">
        <f t="shared" si="47"/>
        <v>930</v>
      </c>
      <c r="P966" s="183">
        <f t="shared" si="47"/>
        <v>80</v>
      </c>
      <c r="Q966" s="183">
        <f t="shared" si="47"/>
        <v>220</v>
      </c>
      <c r="R966" s="183" t="str">
        <f t="shared" si="47"/>
        <v>*</v>
      </c>
      <c r="S966" s="183" t="str">
        <f t="shared" si="47"/>
        <v>*</v>
      </c>
      <c r="T966" s="183" t="str">
        <f t="shared" si="47"/>
        <v>*</v>
      </c>
      <c r="U966" s="183">
        <f t="shared" si="47"/>
        <v>1100</v>
      </c>
    </row>
    <row r="967" spans="1:21">
      <c r="A967" s="183" t="str">
        <f t="shared" si="48"/>
        <v>西側ケース④土佐市</v>
      </c>
      <c r="B967" t="s">
        <v>8</v>
      </c>
      <c r="C967">
        <v>28686</v>
      </c>
      <c r="D967" s="160">
        <v>762.95893279742018</v>
      </c>
      <c r="E967" s="160">
        <v>80.784687114429772</v>
      </c>
      <c r="F967" s="160">
        <v>136.93766068110435</v>
      </c>
      <c r="G967" s="160">
        <v>3.5737323320969492</v>
      </c>
      <c r="H967" s="160">
        <v>2.0518072855303617</v>
      </c>
      <c r="I967" s="160">
        <v>1.6676543807986313E-3</v>
      </c>
      <c r="J967" s="160">
        <v>905.52380075053259</v>
      </c>
      <c r="K967" t="s">
        <v>40</v>
      </c>
      <c r="L967" t="s">
        <v>67</v>
      </c>
      <c r="M967" t="s">
        <v>83</v>
      </c>
      <c r="O967" s="183">
        <f t="shared" si="47"/>
        <v>760</v>
      </c>
      <c r="P967" s="183">
        <f t="shared" si="47"/>
        <v>80</v>
      </c>
      <c r="Q967" s="183">
        <f t="shared" si="47"/>
        <v>140</v>
      </c>
      <c r="R967" s="183" t="str">
        <f t="shared" si="47"/>
        <v>*</v>
      </c>
      <c r="S967" s="183" t="str">
        <f t="shared" si="47"/>
        <v>*</v>
      </c>
      <c r="T967" s="183" t="str">
        <f t="shared" si="47"/>
        <v>*</v>
      </c>
      <c r="U967" s="183">
        <f t="shared" si="47"/>
        <v>910</v>
      </c>
    </row>
    <row r="968" spans="1:21">
      <c r="A968" s="183" t="str">
        <f t="shared" si="48"/>
        <v>西側ケース④須崎市</v>
      </c>
      <c r="B968" t="s">
        <v>9</v>
      </c>
      <c r="C968">
        <v>24698</v>
      </c>
      <c r="D968" s="160">
        <v>595.48678765831835</v>
      </c>
      <c r="E968" s="160">
        <v>55.50954247069761</v>
      </c>
      <c r="F968" s="160">
        <v>237.25597108285251</v>
      </c>
      <c r="G968" s="160">
        <v>2.0796640471405849</v>
      </c>
      <c r="H968" s="160">
        <v>6.8852755064044535</v>
      </c>
      <c r="I968" s="160">
        <v>8.0997239951865444E-4</v>
      </c>
      <c r="J968" s="160">
        <v>841.70850826711546</v>
      </c>
      <c r="K968" t="s">
        <v>40</v>
      </c>
      <c r="L968" t="s">
        <v>67</v>
      </c>
      <c r="M968" t="s">
        <v>83</v>
      </c>
      <c r="O968" s="183">
        <f t="shared" si="47"/>
        <v>600</v>
      </c>
      <c r="P968" s="183">
        <f t="shared" si="47"/>
        <v>60</v>
      </c>
      <c r="Q968" s="183">
        <f t="shared" si="47"/>
        <v>240</v>
      </c>
      <c r="R968" s="183" t="str">
        <f t="shared" si="47"/>
        <v>*</v>
      </c>
      <c r="S968" s="183">
        <f t="shared" si="47"/>
        <v>10</v>
      </c>
      <c r="T968" s="183" t="str">
        <f t="shared" si="47"/>
        <v>*</v>
      </c>
      <c r="U968" s="183">
        <f t="shared" si="47"/>
        <v>840</v>
      </c>
    </row>
    <row r="969" spans="1:21">
      <c r="A969" s="183" t="str">
        <f t="shared" si="48"/>
        <v>西側ケース④宿毛市</v>
      </c>
      <c r="B969" t="s">
        <v>10</v>
      </c>
      <c r="C969">
        <v>22610</v>
      </c>
      <c r="D969" s="160">
        <v>496.76059736737267</v>
      </c>
      <c r="E969" s="160">
        <v>23.713715330231715</v>
      </c>
      <c r="F969" s="160">
        <v>143.48668372250995</v>
      </c>
      <c r="G969" s="160">
        <v>0.21664544218629478</v>
      </c>
      <c r="H969" s="160">
        <v>2.5912125916934552</v>
      </c>
      <c r="I969" s="160">
        <v>7.9316226521572507E-4</v>
      </c>
      <c r="J969" s="160">
        <v>643.05593228602754</v>
      </c>
      <c r="K969" t="s">
        <v>40</v>
      </c>
      <c r="L969" t="s">
        <v>67</v>
      </c>
      <c r="M969" t="s">
        <v>83</v>
      </c>
      <c r="O969" s="183">
        <f t="shared" si="47"/>
        <v>500</v>
      </c>
      <c r="P969" s="183">
        <f t="shared" si="47"/>
        <v>20</v>
      </c>
      <c r="Q969" s="183">
        <f t="shared" si="47"/>
        <v>140</v>
      </c>
      <c r="R969" s="183" t="str">
        <f t="shared" si="47"/>
        <v>*</v>
      </c>
      <c r="S969" s="183" t="str">
        <f t="shared" si="47"/>
        <v>*</v>
      </c>
      <c r="T969" s="183" t="str">
        <f t="shared" si="47"/>
        <v>*</v>
      </c>
      <c r="U969" s="183">
        <f t="shared" si="47"/>
        <v>640</v>
      </c>
    </row>
    <row r="970" spans="1:21">
      <c r="A970" s="183" t="str">
        <f t="shared" si="48"/>
        <v>西側ケース④土佐清水市</v>
      </c>
      <c r="B970" t="s">
        <v>11</v>
      </c>
      <c r="C970">
        <v>16029</v>
      </c>
      <c r="D970" s="160">
        <v>1500.8491921943244</v>
      </c>
      <c r="E970" s="160">
        <v>88.535483478529756</v>
      </c>
      <c r="F970" s="160">
        <v>115.13192233244162</v>
      </c>
      <c r="G970" s="160">
        <v>3.3820457774682264</v>
      </c>
      <c r="H970" s="160">
        <v>12.779340834875589</v>
      </c>
      <c r="I970" s="160">
        <v>1.331989675621766E-3</v>
      </c>
      <c r="J970" s="160">
        <v>1632.1438331287854</v>
      </c>
      <c r="K970" t="s">
        <v>40</v>
      </c>
      <c r="L970" t="s">
        <v>67</v>
      </c>
      <c r="M970" t="s">
        <v>83</v>
      </c>
      <c r="O970" s="183">
        <f t="shared" si="47"/>
        <v>1500</v>
      </c>
      <c r="P970" s="183">
        <f t="shared" si="47"/>
        <v>90</v>
      </c>
      <c r="Q970" s="183">
        <f t="shared" si="47"/>
        <v>120</v>
      </c>
      <c r="R970" s="183" t="str">
        <f t="shared" si="47"/>
        <v>*</v>
      </c>
      <c r="S970" s="183">
        <f t="shared" si="47"/>
        <v>10</v>
      </c>
      <c r="T970" s="183" t="str">
        <f t="shared" si="47"/>
        <v>*</v>
      </c>
      <c r="U970" s="183">
        <f t="shared" si="47"/>
        <v>1600</v>
      </c>
    </row>
    <row r="971" spans="1:21">
      <c r="A971" s="183" t="str">
        <f t="shared" si="48"/>
        <v>西側ケース④四万十市</v>
      </c>
      <c r="B971" t="s">
        <v>12</v>
      </c>
      <c r="C971">
        <v>35933</v>
      </c>
      <c r="D971" s="160">
        <v>1197.4626237057473</v>
      </c>
      <c r="E971" s="160">
        <v>94.895456267139991</v>
      </c>
      <c r="F971" s="160">
        <v>128.61178430830904</v>
      </c>
      <c r="G971" s="160">
        <v>4.6482379348942349</v>
      </c>
      <c r="H971" s="160">
        <v>3.3328619312958065</v>
      </c>
      <c r="I971" s="160">
        <v>1.0185464588789801E-3</v>
      </c>
      <c r="J971" s="160">
        <v>1334.0565264267054</v>
      </c>
      <c r="K971" t="s">
        <v>40</v>
      </c>
      <c r="L971" t="s">
        <v>67</v>
      </c>
      <c r="M971" t="s">
        <v>83</v>
      </c>
      <c r="O971" s="183">
        <f t="shared" si="47"/>
        <v>1200</v>
      </c>
      <c r="P971" s="183">
        <f t="shared" si="47"/>
        <v>90</v>
      </c>
      <c r="Q971" s="183">
        <f t="shared" si="47"/>
        <v>130</v>
      </c>
      <c r="R971" s="183" t="str">
        <f t="shared" si="47"/>
        <v>*</v>
      </c>
      <c r="S971" s="183" t="str">
        <f t="shared" si="47"/>
        <v>*</v>
      </c>
      <c r="T971" s="183" t="str">
        <f t="shared" si="47"/>
        <v>*</v>
      </c>
      <c r="U971" s="183">
        <f t="shared" si="47"/>
        <v>1300</v>
      </c>
    </row>
    <row r="972" spans="1:21">
      <c r="A972" s="183" t="str">
        <f t="shared" si="48"/>
        <v>西側ケース④香南市</v>
      </c>
      <c r="B972" t="s">
        <v>13</v>
      </c>
      <c r="C972">
        <v>33830</v>
      </c>
      <c r="D972" s="160">
        <v>555.15267213910693</v>
      </c>
      <c r="E972" s="160">
        <v>128.55941340807044</v>
      </c>
      <c r="F972" s="160">
        <v>166.40096693255578</v>
      </c>
      <c r="G972" s="160">
        <v>1.6353201593781868</v>
      </c>
      <c r="H972" s="160">
        <v>0.83280266686386273</v>
      </c>
      <c r="I972" s="160">
        <v>1.659578759521036E-3</v>
      </c>
      <c r="J972" s="160">
        <v>724.02342147666423</v>
      </c>
      <c r="K972" t="s">
        <v>40</v>
      </c>
      <c r="L972" t="s">
        <v>67</v>
      </c>
      <c r="M972" t="s">
        <v>83</v>
      </c>
      <c r="O972" s="183">
        <f t="shared" si="47"/>
        <v>560</v>
      </c>
      <c r="P972" s="183">
        <f t="shared" si="47"/>
        <v>130</v>
      </c>
      <c r="Q972" s="183">
        <f t="shared" si="47"/>
        <v>170</v>
      </c>
      <c r="R972" s="183" t="str">
        <f t="shared" si="47"/>
        <v>*</v>
      </c>
      <c r="S972" s="183" t="str">
        <f t="shared" si="47"/>
        <v>*</v>
      </c>
      <c r="T972" s="183" t="str">
        <f t="shared" si="47"/>
        <v>*</v>
      </c>
      <c r="U972" s="183">
        <f t="shared" si="47"/>
        <v>720</v>
      </c>
    </row>
    <row r="973" spans="1:21">
      <c r="A973" s="183" t="str">
        <f t="shared" si="48"/>
        <v>西側ケース④香美市</v>
      </c>
      <c r="B973" t="s">
        <v>14</v>
      </c>
      <c r="C973">
        <v>28766</v>
      </c>
      <c r="D973" s="160">
        <v>422.61931014964915</v>
      </c>
      <c r="E973" s="160">
        <v>84.184499318073534</v>
      </c>
      <c r="F973" s="160">
        <v>0</v>
      </c>
      <c r="G973" s="160">
        <v>2.4555473299194066</v>
      </c>
      <c r="H973" s="160">
        <v>5.0964808659834828</v>
      </c>
      <c r="I973" s="160">
        <v>8.5935395449320408E-4</v>
      </c>
      <c r="J973" s="160">
        <v>430.17219769950651</v>
      </c>
      <c r="K973" t="s">
        <v>40</v>
      </c>
      <c r="L973" t="s">
        <v>67</v>
      </c>
      <c r="M973" t="s">
        <v>83</v>
      </c>
      <c r="O973" s="183">
        <f t="shared" si="47"/>
        <v>420</v>
      </c>
      <c r="P973" s="183">
        <f t="shared" si="47"/>
        <v>80</v>
      </c>
      <c r="Q973" s="183">
        <f t="shared" si="47"/>
        <v>0</v>
      </c>
      <c r="R973" s="183" t="str">
        <f t="shared" si="47"/>
        <v>*</v>
      </c>
      <c r="S973" s="183">
        <f t="shared" si="47"/>
        <v>10</v>
      </c>
      <c r="T973" s="183" t="str">
        <f t="shared" si="47"/>
        <v>*</v>
      </c>
      <c r="U973" s="183">
        <f t="shared" si="47"/>
        <v>430</v>
      </c>
    </row>
    <row r="974" spans="1:21">
      <c r="A974" s="183" t="str">
        <f t="shared" si="48"/>
        <v>西側ケース④東洋町</v>
      </c>
      <c r="B974" t="s">
        <v>15</v>
      </c>
      <c r="C974">
        <v>2947</v>
      </c>
      <c r="D974" s="160">
        <v>230.25314356633876</v>
      </c>
      <c r="E974" s="160">
        <v>19.096316544191847</v>
      </c>
      <c r="F974" s="160">
        <v>40.423685747312618</v>
      </c>
      <c r="G974" s="160">
        <v>2.5236484693929682</v>
      </c>
      <c r="H974" s="160">
        <v>1.7832172895840421</v>
      </c>
      <c r="I974" s="160">
        <v>1.7744910889219668E-4</v>
      </c>
      <c r="J974" s="160">
        <v>274.98387252173734</v>
      </c>
      <c r="K974" t="s">
        <v>40</v>
      </c>
      <c r="L974" t="s">
        <v>67</v>
      </c>
      <c r="M974" t="s">
        <v>83</v>
      </c>
      <c r="O974" s="183">
        <f t="shared" si="47"/>
        <v>230</v>
      </c>
      <c r="P974" s="183">
        <f t="shared" si="47"/>
        <v>20</v>
      </c>
      <c r="Q974" s="183">
        <f t="shared" si="47"/>
        <v>40</v>
      </c>
      <c r="R974" s="183" t="str">
        <f t="shared" si="47"/>
        <v>*</v>
      </c>
      <c r="S974" s="183" t="str">
        <f t="shared" si="47"/>
        <v>*</v>
      </c>
      <c r="T974" s="183" t="str">
        <f t="shared" si="47"/>
        <v>*</v>
      </c>
      <c r="U974" s="183">
        <f t="shared" si="47"/>
        <v>270</v>
      </c>
    </row>
    <row r="975" spans="1:21">
      <c r="A975" s="183" t="str">
        <f t="shared" si="48"/>
        <v>西側ケース④奈半利町</v>
      </c>
      <c r="B975" t="s">
        <v>16</v>
      </c>
      <c r="C975">
        <v>3542</v>
      </c>
      <c r="D975" s="160">
        <v>292.7302407888759</v>
      </c>
      <c r="E975" s="160">
        <v>97.044075692563865</v>
      </c>
      <c r="F975" s="160">
        <v>11.564692776328776</v>
      </c>
      <c r="G975" s="160">
        <v>2.1808819697584543</v>
      </c>
      <c r="H975" s="160">
        <v>2.4234425847859558</v>
      </c>
      <c r="I975" s="160">
        <v>3.5035383164116281E-4</v>
      </c>
      <c r="J975" s="160">
        <v>308.89960847358077</v>
      </c>
      <c r="K975" t="s">
        <v>40</v>
      </c>
      <c r="L975" t="s">
        <v>67</v>
      </c>
      <c r="M975" t="s">
        <v>83</v>
      </c>
      <c r="O975" s="183">
        <f t="shared" si="47"/>
        <v>290</v>
      </c>
      <c r="P975" s="183">
        <f t="shared" si="47"/>
        <v>100</v>
      </c>
      <c r="Q975" s="183">
        <f t="shared" si="47"/>
        <v>10</v>
      </c>
      <c r="R975" s="183" t="str">
        <f t="shared" si="47"/>
        <v>*</v>
      </c>
      <c r="S975" s="183" t="str">
        <f t="shared" si="47"/>
        <v>*</v>
      </c>
      <c r="T975" s="183" t="str">
        <f t="shared" si="47"/>
        <v>*</v>
      </c>
      <c r="U975" s="183">
        <f t="shared" si="47"/>
        <v>310</v>
      </c>
    </row>
    <row r="976" spans="1:21">
      <c r="A976" s="183" t="str">
        <f t="shared" si="48"/>
        <v>西側ケース④田野町</v>
      </c>
      <c r="B976" t="s">
        <v>17</v>
      </c>
      <c r="C976">
        <v>2932</v>
      </c>
      <c r="D976" s="160">
        <v>350.10382954959096</v>
      </c>
      <c r="E976" s="160">
        <v>90.433039380126331</v>
      </c>
      <c r="F976" s="160">
        <v>74.344481614084842</v>
      </c>
      <c r="G976" s="160">
        <v>0.87421562412450093</v>
      </c>
      <c r="H976" s="160">
        <v>4.9815213882571854</v>
      </c>
      <c r="I976" s="160">
        <v>1.065970848645149E-3</v>
      </c>
      <c r="J976" s="160">
        <v>430.30511414690608</v>
      </c>
      <c r="K976" t="s">
        <v>40</v>
      </c>
      <c r="L976" t="s">
        <v>67</v>
      </c>
      <c r="M976" t="s">
        <v>83</v>
      </c>
      <c r="O976" s="183">
        <f t="shared" si="47"/>
        <v>350</v>
      </c>
      <c r="P976" s="183">
        <f t="shared" si="47"/>
        <v>90</v>
      </c>
      <c r="Q976" s="183">
        <f t="shared" si="47"/>
        <v>70</v>
      </c>
      <c r="R976" s="183" t="str">
        <f t="shared" si="47"/>
        <v>*</v>
      </c>
      <c r="S976" s="183" t="str">
        <f t="shared" si="47"/>
        <v>*</v>
      </c>
      <c r="T976" s="183" t="str">
        <f t="shared" si="47"/>
        <v>*</v>
      </c>
      <c r="U976" s="183">
        <f t="shared" si="47"/>
        <v>430</v>
      </c>
    </row>
    <row r="977" spans="1:21">
      <c r="A977" s="183" t="str">
        <f t="shared" si="48"/>
        <v>西側ケース④安田町</v>
      </c>
      <c r="B977" t="s">
        <v>18</v>
      </c>
      <c r="C977">
        <v>2970</v>
      </c>
      <c r="D977" s="160">
        <v>248.16452197757548</v>
      </c>
      <c r="E977" s="160">
        <v>72.194928683831606</v>
      </c>
      <c r="F977" s="160">
        <v>82.050256376950927</v>
      </c>
      <c r="G977" s="160">
        <v>6.0113455063541004</v>
      </c>
      <c r="H977" s="160">
        <v>1.1605874792540649</v>
      </c>
      <c r="I977" s="160">
        <v>2.1972615692062678E-4</v>
      </c>
      <c r="J977" s="160">
        <v>337.38693106629142</v>
      </c>
      <c r="K977" t="s">
        <v>40</v>
      </c>
      <c r="L977" t="s">
        <v>67</v>
      </c>
      <c r="M977" t="s">
        <v>83</v>
      </c>
      <c r="O977" s="183">
        <f t="shared" si="47"/>
        <v>250</v>
      </c>
      <c r="P977" s="183">
        <f t="shared" si="47"/>
        <v>70</v>
      </c>
      <c r="Q977" s="183">
        <f t="shared" si="47"/>
        <v>80</v>
      </c>
      <c r="R977" s="183">
        <f t="shared" si="47"/>
        <v>10</v>
      </c>
      <c r="S977" s="183" t="str">
        <f t="shared" si="47"/>
        <v>*</v>
      </c>
      <c r="T977" s="183" t="str">
        <f t="shared" si="47"/>
        <v>*</v>
      </c>
      <c r="U977" s="183">
        <f t="shared" si="47"/>
        <v>340</v>
      </c>
    </row>
    <row r="978" spans="1:21">
      <c r="A978" s="183" t="str">
        <f t="shared" si="48"/>
        <v>西側ケース④北川村</v>
      </c>
      <c r="B978" t="s">
        <v>19</v>
      </c>
      <c r="C978">
        <v>1367</v>
      </c>
      <c r="D978" s="160">
        <v>99.566579246916589</v>
      </c>
      <c r="E978" s="160">
        <v>27.627863953064701</v>
      </c>
      <c r="F978" s="160">
        <v>0</v>
      </c>
      <c r="G978" s="160">
        <v>3.5751587538117522</v>
      </c>
      <c r="H978" s="160">
        <v>0.15366711073602368</v>
      </c>
      <c r="I978" s="160">
        <v>2.7530284439933445E-5</v>
      </c>
      <c r="J978" s="160">
        <v>103.2954326417488</v>
      </c>
      <c r="K978" t="s">
        <v>40</v>
      </c>
      <c r="L978" t="s">
        <v>67</v>
      </c>
      <c r="M978" t="s">
        <v>83</v>
      </c>
      <c r="O978" s="183">
        <f t="shared" si="47"/>
        <v>100</v>
      </c>
      <c r="P978" s="183">
        <f t="shared" si="47"/>
        <v>30</v>
      </c>
      <c r="Q978" s="183">
        <f t="shared" si="47"/>
        <v>0</v>
      </c>
      <c r="R978" s="183" t="str">
        <f t="shared" si="47"/>
        <v>*</v>
      </c>
      <c r="S978" s="183" t="str">
        <f t="shared" si="47"/>
        <v>*</v>
      </c>
      <c r="T978" s="183" t="str">
        <f t="shared" si="47"/>
        <v>*</v>
      </c>
      <c r="U978" s="183">
        <f t="shared" si="47"/>
        <v>100</v>
      </c>
    </row>
    <row r="979" spans="1:21">
      <c r="A979" s="183" t="str">
        <f t="shared" si="48"/>
        <v>西側ケース④馬路村</v>
      </c>
      <c r="B979" t="s">
        <v>20</v>
      </c>
      <c r="C979">
        <v>1013</v>
      </c>
      <c r="D979" s="160">
        <v>31.706026721407675</v>
      </c>
      <c r="E979" s="160">
        <v>8.2061252499801682</v>
      </c>
      <c r="F979" s="160">
        <v>0</v>
      </c>
      <c r="G979" s="160">
        <v>1.7229743904313664</v>
      </c>
      <c r="H979" s="160">
        <v>0.49542424916472794</v>
      </c>
      <c r="I979" s="160">
        <v>2.9445296405296137E-5</v>
      </c>
      <c r="J979" s="160">
        <v>33.924454806300176</v>
      </c>
      <c r="K979" t="s">
        <v>40</v>
      </c>
      <c r="L979" t="s">
        <v>67</v>
      </c>
      <c r="M979" t="s">
        <v>83</v>
      </c>
      <c r="O979" s="183">
        <f t="shared" si="47"/>
        <v>30</v>
      </c>
      <c r="P979" s="183">
        <f t="shared" si="47"/>
        <v>10</v>
      </c>
      <c r="Q979" s="183">
        <f t="shared" si="47"/>
        <v>0</v>
      </c>
      <c r="R979" s="183" t="str">
        <f t="shared" si="47"/>
        <v>*</v>
      </c>
      <c r="S979" s="183" t="str">
        <f t="shared" si="47"/>
        <v>*</v>
      </c>
      <c r="T979" s="183" t="str">
        <f t="shared" si="47"/>
        <v>*</v>
      </c>
      <c r="U979" s="183">
        <f t="shared" si="47"/>
        <v>30</v>
      </c>
    </row>
    <row r="980" spans="1:21">
      <c r="A980" s="183" t="str">
        <f t="shared" si="48"/>
        <v>西側ケース④芸西村</v>
      </c>
      <c r="B980" t="s">
        <v>21</v>
      </c>
      <c r="C980">
        <v>4048</v>
      </c>
      <c r="D980" s="160">
        <v>112.20648022900306</v>
      </c>
      <c r="E980" s="160">
        <v>39.333558185861847</v>
      </c>
      <c r="F980" s="160">
        <v>20.447857061396409</v>
      </c>
      <c r="G980" s="160">
        <v>0.34832585865133214</v>
      </c>
      <c r="H980" s="160">
        <v>0.74401995060431569</v>
      </c>
      <c r="I980" s="160">
        <v>2.0340012623341723E-4</v>
      </c>
      <c r="J980" s="160">
        <v>133.74688649978134</v>
      </c>
      <c r="K980" t="s">
        <v>40</v>
      </c>
      <c r="L980" t="s">
        <v>67</v>
      </c>
      <c r="M980" t="s">
        <v>83</v>
      </c>
      <c r="O980" s="183">
        <f t="shared" si="47"/>
        <v>110</v>
      </c>
      <c r="P980" s="183">
        <f t="shared" si="47"/>
        <v>40</v>
      </c>
      <c r="Q980" s="183">
        <f t="shared" si="47"/>
        <v>20</v>
      </c>
      <c r="R980" s="183" t="str">
        <f t="shared" si="47"/>
        <v>*</v>
      </c>
      <c r="S980" s="183" t="str">
        <f t="shared" si="47"/>
        <v>*</v>
      </c>
      <c r="T980" s="183" t="str">
        <f t="shared" si="47"/>
        <v>*</v>
      </c>
      <c r="U980" s="183">
        <f t="shared" si="47"/>
        <v>130</v>
      </c>
    </row>
    <row r="981" spans="1:21">
      <c r="A981" s="183" t="str">
        <f t="shared" si="48"/>
        <v>西側ケース④本山町</v>
      </c>
      <c r="B981" t="s">
        <v>22</v>
      </c>
      <c r="C981">
        <v>4103</v>
      </c>
      <c r="D981" s="160">
        <v>1.751375413132265</v>
      </c>
      <c r="E981" s="160">
        <v>1.3784020643366217</v>
      </c>
      <c r="F981" s="160">
        <v>0</v>
      </c>
      <c r="G981" s="160">
        <v>6.1680644549467144E-4</v>
      </c>
      <c r="H981" s="160">
        <v>1.7010577571838282E-3</v>
      </c>
      <c r="I981" s="160">
        <v>4.2480520346377755E-5</v>
      </c>
      <c r="J981" s="160">
        <v>1.7537357578552899</v>
      </c>
      <c r="K981" t="s">
        <v>40</v>
      </c>
      <c r="L981" t="s">
        <v>67</v>
      </c>
      <c r="M981" t="s">
        <v>83</v>
      </c>
      <c r="O981" s="183" t="str">
        <f t="shared" si="47"/>
        <v>*</v>
      </c>
      <c r="P981" s="183" t="str">
        <f t="shared" si="47"/>
        <v>*</v>
      </c>
      <c r="Q981" s="183">
        <f t="shared" si="47"/>
        <v>0</v>
      </c>
      <c r="R981" s="183" t="str">
        <f t="shared" si="47"/>
        <v>*</v>
      </c>
      <c r="S981" s="183" t="str">
        <f t="shared" si="47"/>
        <v>*</v>
      </c>
      <c r="T981" s="183" t="str">
        <f t="shared" si="47"/>
        <v>*</v>
      </c>
      <c r="U981" s="183" t="str">
        <f t="shared" si="47"/>
        <v>*</v>
      </c>
    </row>
    <row r="982" spans="1:21">
      <c r="A982" s="183" t="str">
        <f t="shared" si="48"/>
        <v>西側ケース④大豊町</v>
      </c>
      <c r="B982" t="s">
        <v>23</v>
      </c>
      <c r="C982">
        <v>4719</v>
      </c>
      <c r="D982" s="160">
        <v>52.978503668791767</v>
      </c>
      <c r="E982" s="160">
        <v>3.6984580330020584</v>
      </c>
      <c r="F982" s="160">
        <v>0</v>
      </c>
      <c r="G982" s="160">
        <v>0.40766651857575359</v>
      </c>
      <c r="H982" s="160">
        <v>6.9253594850173855E-3</v>
      </c>
      <c r="I982" s="160">
        <v>4.3182205909586278E-5</v>
      </c>
      <c r="J982" s="160">
        <v>53.393138729058442</v>
      </c>
      <c r="K982" t="s">
        <v>40</v>
      </c>
      <c r="L982" t="s">
        <v>67</v>
      </c>
      <c r="M982" t="s">
        <v>83</v>
      </c>
      <c r="O982" s="183">
        <f t="shared" si="47"/>
        <v>50</v>
      </c>
      <c r="P982" s="183" t="str">
        <f t="shared" si="47"/>
        <v>*</v>
      </c>
      <c r="Q982" s="183">
        <f t="shared" si="47"/>
        <v>0</v>
      </c>
      <c r="R982" s="183" t="str">
        <f t="shared" si="47"/>
        <v>*</v>
      </c>
      <c r="S982" s="183" t="str">
        <f t="shared" si="47"/>
        <v>*</v>
      </c>
      <c r="T982" s="183" t="str">
        <f t="shared" si="47"/>
        <v>*</v>
      </c>
      <c r="U982" s="183">
        <f t="shared" si="47"/>
        <v>50</v>
      </c>
    </row>
    <row r="983" spans="1:21">
      <c r="A983" s="183" t="str">
        <f t="shared" si="48"/>
        <v>西側ケース④土佐町</v>
      </c>
      <c r="B983" t="s">
        <v>24</v>
      </c>
      <c r="C983">
        <v>4358</v>
      </c>
      <c r="D983" s="160">
        <v>0.69181642132189947</v>
      </c>
      <c r="E983" s="160">
        <v>1.155215770694213</v>
      </c>
      <c r="F983" s="160">
        <v>0</v>
      </c>
      <c r="G983" s="160">
        <v>1.57977617325461E-31</v>
      </c>
      <c r="H983" s="160">
        <v>1.0734865242148443E-3</v>
      </c>
      <c r="I983" s="160">
        <v>1.908292323477903E-5</v>
      </c>
      <c r="J983" s="160">
        <v>0.69290899076934909</v>
      </c>
      <c r="K983" t="s">
        <v>40</v>
      </c>
      <c r="L983" t="s">
        <v>67</v>
      </c>
      <c r="M983" t="s">
        <v>83</v>
      </c>
      <c r="O983" s="183" t="str">
        <f t="shared" si="47"/>
        <v>*</v>
      </c>
      <c r="P983" s="183" t="str">
        <f t="shared" si="47"/>
        <v>*</v>
      </c>
      <c r="Q983" s="183">
        <f t="shared" si="47"/>
        <v>0</v>
      </c>
      <c r="R983" s="183" t="str">
        <f t="shared" si="47"/>
        <v>*</v>
      </c>
      <c r="S983" s="183" t="str">
        <f t="shared" si="47"/>
        <v>*</v>
      </c>
      <c r="T983" s="183" t="str">
        <f t="shared" si="47"/>
        <v>*</v>
      </c>
      <c r="U983" s="183" t="str">
        <f t="shared" si="47"/>
        <v>*</v>
      </c>
    </row>
    <row r="984" spans="1:21">
      <c r="A984" s="183" t="str">
        <f t="shared" si="48"/>
        <v>西側ケース④大川村</v>
      </c>
      <c r="B984" t="s">
        <v>25</v>
      </c>
      <c r="C984">
        <v>411</v>
      </c>
      <c r="D984" s="160">
        <v>0.12472122325437794</v>
      </c>
      <c r="E984" s="160">
        <v>0.12703392484471698</v>
      </c>
      <c r="F984" s="160">
        <v>0</v>
      </c>
      <c r="G984" s="160">
        <v>3.9444436796667279E-4</v>
      </c>
      <c r="H984" s="160">
        <v>1.4743971732972375E-4</v>
      </c>
      <c r="I984" s="160">
        <v>6.2872972502533004E-7</v>
      </c>
      <c r="J984" s="160">
        <v>0.12526373606939936</v>
      </c>
      <c r="K984" t="s">
        <v>40</v>
      </c>
      <c r="L984" t="s">
        <v>67</v>
      </c>
      <c r="M984" t="s">
        <v>83</v>
      </c>
      <c r="O984" s="183" t="str">
        <f t="shared" si="47"/>
        <v>*</v>
      </c>
      <c r="P984" s="183" t="str">
        <f t="shared" si="47"/>
        <v>*</v>
      </c>
      <c r="Q984" s="183">
        <f t="shared" si="47"/>
        <v>0</v>
      </c>
      <c r="R984" s="183" t="str">
        <f t="shared" si="47"/>
        <v>*</v>
      </c>
      <c r="S984" s="183" t="str">
        <f t="shared" si="47"/>
        <v>*</v>
      </c>
      <c r="T984" s="183" t="str">
        <f t="shared" si="47"/>
        <v>*</v>
      </c>
      <c r="U984" s="183" t="str">
        <f t="shared" si="47"/>
        <v>*</v>
      </c>
    </row>
    <row r="985" spans="1:21">
      <c r="A985" s="183" t="str">
        <f t="shared" si="48"/>
        <v>西側ケース④いの町</v>
      </c>
      <c r="B985" t="s">
        <v>26</v>
      </c>
      <c r="C985">
        <v>25062</v>
      </c>
      <c r="D985" s="160">
        <v>256.96261520651944</v>
      </c>
      <c r="E985" s="160">
        <v>23.498164022772091</v>
      </c>
      <c r="F985" s="160">
        <v>0</v>
      </c>
      <c r="G985" s="160">
        <v>0.80336633898936882</v>
      </c>
      <c r="H985" s="160">
        <v>1.0712476665816109</v>
      </c>
      <c r="I985" s="160">
        <v>3.9798251558302328E-4</v>
      </c>
      <c r="J985" s="160">
        <v>258.837627194606</v>
      </c>
      <c r="K985" t="s">
        <v>40</v>
      </c>
      <c r="L985" t="s">
        <v>67</v>
      </c>
      <c r="M985" t="s">
        <v>83</v>
      </c>
      <c r="O985" s="183">
        <f t="shared" si="47"/>
        <v>260</v>
      </c>
      <c r="P985" s="183">
        <f t="shared" si="47"/>
        <v>20</v>
      </c>
      <c r="Q985" s="183">
        <f t="shared" si="47"/>
        <v>0</v>
      </c>
      <c r="R985" s="183" t="str">
        <f t="shared" si="47"/>
        <v>*</v>
      </c>
      <c r="S985" s="183" t="str">
        <f t="shared" si="47"/>
        <v>*</v>
      </c>
      <c r="T985" s="183" t="str">
        <f t="shared" si="47"/>
        <v>*</v>
      </c>
      <c r="U985" s="183">
        <f t="shared" si="47"/>
        <v>260</v>
      </c>
    </row>
    <row r="986" spans="1:21">
      <c r="A986" s="183" t="str">
        <f t="shared" si="48"/>
        <v>西側ケース④仁淀川町</v>
      </c>
      <c r="B986" t="s">
        <v>27</v>
      </c>
      <c r="C986">
        <v>6500</v>
      </c>
      <c r="D986" s="160">
        <v>20.283518288784951</v>
      </c>
      <c r="E986" s="160">
        <v>2.5649702889030159</v>
      </c>
      <c r="F986" s="160">
        <v>0</v>
      </c>
      <c r="G986" s="160">
        <v>3.8384592361432423E-3</v>
      </c>
      <c r="H986" s="160">
        <v>2.6128161259128591E-3</v>
      </c>
      <c r="I986" s="160">
        <v>6.0510035050397631E-5</v>
      </c>
      <c r="J986" s="160">
        <v>20.290030074182059</v>
      </c>
      <c r="K986" t="s">
        <v>40</v>
      </c>
      <c r="L986" t="s">
        <v>67</v>
      </c>
      <c r="M986" t="s">
        <v>83</v>
      </c>
      <c r="O986" s="183">
        <f t="shared" si="47"/>
        <v>20</v>
      </c>
      <c r="P986" s="183" t="str">
        <f t="shared" si="47"/>
        <v>*</v>
      </c>
      <c r="Q986" s="183">
        <f t="shared" si="47"/>
        <v>0</v>
      </c>
      <c r="R986" s="183" t="str">
        <f t="shared" ref="R986:U1049" si="49">IF(G986&gt;10000,ROUND(G986,-3),IF(G986&gt;1000,ROUND(G986,-2),IF(G986&gt;=5,IF(G986&lt;10,ROUND(G986,-1),ROUND(G986,-1)),IF(G986=0,0,"*"))))</f>
        <v>*</v>
      </c>
      <c r="S986" s="183" t="str">
        <f t="shared" si="49"/>
        <v>*</v>
      </c>
      <c r="T986" s="183" t="str">
        <f t="shared" si="49"/>
        <v>*</v>
      </c>
      <c r="U986" s="183">
        <f t="shared" si="49"/>
        <v>20</v>
      </c>
    </row>
    <row r="987" spans="1:21">
      <c r="A987" s="183" t="str">
        <f t="shared" si="48"/>
        <v>西側ケース④中土佐町</v>
      </c>
      <c r="B987" t="s">
        <v>28</v>
      </c>
      <c r="C987">
        <v>7584</v>
      </c>
      <c r="D987" s="160">
        <v>422.95979351122014</v>
      </c>
      <c r="E987" s="160">
        <v>24.744253408088298</v>
      </c>
      <c r="F987" s="160">
        <v>68.692412612463215</v>
      </c>
      <c r="G987" s="160">
        <v>0.95260655536721017</v>
      </c>
      <c r="H987" s="160">
        <v>3.3308055459910721</v>
      </c>
      <c r="I987" s="160">
        <v>2.4810405783306318E-4</v>
      </c>
      <c r="J987" s="160">
        <v>495.9358663290995</v>
      </c>
      <c r="K987" t="s">
        <v>40</v>
      </c>
      <c r="L987" t="s">
        <v>67</v>
      </c>
      <c r="M987" t="s">
        <v>83</v>
      </c>
      <c r="O987" s="183">
        <f t="shared" ref="O987:T1050" si="50">IF(D987&gt;10000,ROUND(D987,-3),IF(D987&gt;1000,ROUND(D987,-2),IF(D987&gt;=5,IF(D987&lt;10,ROUND(D987,-1),ROUND(D987,-1)),IF(D987=0,0,"*"))))</f>
        <v>420</v>
      </c>
      <c r="P987" s="183">
        <f t="shared" si="50"/>
        <v>20</v>
      </c>
      <c r="Q987" s="183">
        <f t="shared" si="50"/>
        <v>70</v>
      </c>
      <c r="R987" s="183" t="str">
        <f t="shared" si="49"/>
        <v>*</v>
      </c>
      <c r="S987" s="183" t="str">
        <f t="shared" si="49"/>
        <v>*</v>
      </c>
      <c r="T987" s="183" t="str">
        <f t="shared" si="49"/>
        <v>*</v>
      </c>
      <c r="U987" s="183">
        <f t="shared" si="49"/>
        <v>500</v>
      </c>
    </row>
    <row r="988" spans="1:21">
      <c r="A988" s="183" t="str">
        <f t="shared" si="48"/>
        <v>西側ケース④佐川町</v>
      </c>
      <c r="B988" t="s">
        <v>29</v>
      </c>
      <c r="C988">
        <v>13951</v>
      </c>
      <c r="D988" s="160">
        <v>298.02560068835322</v>
      </c>
      <c r="E988" s="160">
        <v>23.783535008089501</v>
      </c>
      <c r="F988" s="160">
        <v>0</v>
      </c>
      <c r="G988" s="160">
        <v>0.35306057108393463</v>
      </c>
      <c r="H988" s="160">
        <v>0.71436026528870544</v>
      </c>
      <c r="I988" s="160">
        <v>6.706192807720379E-4</v>
      </c>
      <c r="J988" s="160">
        <v>299.09369214400658</v>
      </c>
      <c r="K988" t="s">
        <v>40</v>
      </c>
      <c r="L988" t="s">
        <v>67</v>
      </c>
      <c r="M988" t="s">
        <v>83</v>
      </c>
      <c r="O988" s="183">
        <f t="shared" si="50"/>
        <v>300</v>
      </c>
      <c r="P988" s="183">
        <f t="shared" si="50"/>
        <v>20</v>
      </c>
      <c r="Q988" s="183">
        <f t="shared" si="50"/>
        <v>0</v>
      </c>
      <c r="R988" s="183" t="str">
        <f t="shared" si="49"/>
        <v>*</v>
      </c>
      <c r="S988" s="183" t="str">
        <f t="shared" si="49"/>
        <v>*</v>
      </c>
      <c r="T988" s="183" t="str">
        <f t="shared" si="49"/>
        <v>*</v>
      </c>
      <c r="U988" s="183">
        <f t="shared" si="49"/>
        <v>300</v>
      </c>
    </row>
    <row r="989" spans="1:21">
      <c r="A989" s="183" t="str">
        <f t="shared" si="48"/>
        <v>西側ケース④越知町</v>
      </c>
      <c r="B989" t="s">
        <v>30</v>
      </c>
      <c r="C989">
        <v>6374</v>
      </c>
      <c r="D989" s="160">
        <v>62.304626565538996</v>
      </c>
      <c r="E989" s="160">
        <v>4.9971430877411285</v>
      </c>
      <c r="F989" s="160">
        <v>0</v>
      </c>
      <c r="G989" s="160">
        <v>3.8485548564983561E-2</v>
      </c>
      <c r="H989" s="160">
        <v>5.7154041846251973</v>
      </c>
      <c r="I989" s="160">
        <v>1.3014642041663682E-4</v>
      </c>
      <c r="J989" s="160">
        <v>68.058646445149591</v>
      </c>
      <c r="K989" t="s">
        <v>40</v>
      </c>
      <c r="L989" t="s">
        <v>67</v>
      </c>
      <c r="M989" t="s">
        <v>83</v>
      </c>
      <c r="O989" s="183">
        <f t="shared" si="50"/>
        <v>60</v>
      </c>
      <c r="P989" s="183" t="str">
        <f t="shared" si="50"/>
        <v>*</v>
      </c>
      <c r="Q989" s="183">
        <f t="shared" si="50"/>
        <v>0</v>
      </c>
      <c r="R989" s="183" t="str">
        <f t="shared" si="49"/>
        <v>*</v>
      </c>
      <c r="S989" s="183">
        <f t="shared" si="49"/>
        <v>10</v>
      </c>
      <c r="T989" s="183" t="str">
        <f t="shared" si="49"/>
        <v>*</v>
      </c>
      <c r="U989" s="183">
        <f t="shared" si="49"/>
        <v>70</v>
      </c>
    </row>
    <row r="990" spans="1:21">
      <c r="A990" s="183" t="str">
        <f t="shared" si="48"/>
        <v>西側ケース④檮原町</v>
      </c>
      <c r="B990" t="s">
        <v>31</v>
      </c>
      <c r="C990">
        <v>3984</v>
      </c>
      <c r="D990" s="160">
        <v>7.1359321152955282</v>
      </c>
      <c r="E990" s="160">
        <v>1.6783943652523936</v>
      </c>
      <c r="F990" s="160">
        <v>0</v>
      </c>
      <c r="G990" s="160">
        <v>1.1940386995534604E-3</v>
      </c>
      <c r="H990" s="160">
        <v>1.3012722291253424E-3</v>
      </c>
      <c r="I990" s="160">
        <v>3.6325291152364325E-5</v>
      </c>
      <c r="J990" s="160">
        <v>7.1384637515153591</v>
      </c>
      <c r="K990" t="s">
        <v>40</v>
      </c>
      <c r="L990" t="s">
        <v>67</v>
      </c>
      <c r="M990" t="s">
        <v>83</v>
      </c>
      <c r="O990" s="183">
        <f t="shared" si="50"/>
        <v>10</v>
      </c>
      <c r="P990" s="183" t="str">
        <f t="shared" si="50"/>
        <v>*</v>
      </c>
      <c r="Q990" s="183">
        <f t="shared" si="50"/>
        <v>0</v>
      </c>
      <c r="R990" s="183" t="str">
        <f t="shared" si="49"/>
        <v>*</v>
      </c>
      <c r="S990" s="183" t="str">
        <f t="shared" si="49"/>
        <v>*</v>
      </c>
      <c r="T990" s="183" t="str">
        <f t="shared" si="49"/>
        <v>*</v>
      </c>
      <c r="U990" s="183">
        <f t="shared" si="49"/>
        <v>10</v>
      </c>
    </row>
    <row r="991" spans="1:21">
      <c r="A991" s="183" t="str">
        <f t="shared" si="48"/>
        <v>西側ケース④日高村</v>
      </c>
      <c r="B991" t="s">
        <v>32</v>
      </c>
      <c r="C991">
        <v>5447</v>
      </c>
      <c r="D991" s="160">
        <v>48.010813824405254</v>
      </c>
      <c r="E991" s="160">
        <v>4.2168462034566891</v>
      </c>
      <c r="F991" s="160">
        <v>0</v>
      </c>
      <c r="G991" s="160">
        <v>0.1015037788934481</v>
      </c>
      <c r="H991" s="160">
        <v>7.130503783509462E-3</v>
      </c>
      <c r="I991" s="160">
        <v>1.0816864589888479E-4</v>
      </c>
      <c r="J991" s="160">
        <v>48.119556275728108</v>
      </c>
      <c r="K991" t="s">
        <v>40</v>
      </c>
      <c r="L991" t="s">
        <v>67</v>
      </c>
      <c r="M991" t="s">
        <v>83</v>
      </c>
      <c r="O991" s="183">
        <f t="shared" si="50"/>
        <v>50</v>
      </c>
      <c r="P991" s="183" t="str">
        <f t="shared" si="50"/>
        <v>*</v>
      </c>
      <c r="Q991" s="183">
        <f t="shared" si="50"/>
        <v>0</v>
      </c>
      <c r="R991" s="183" t="str">
        <f t="shared" si="49"/>
        <v>*</v>
      </c>
      <c r="S991" s="183" t="str">
        <f t="shared" si="49"/>
        <v>*</v>
      </c>
      <c r="T991" s="183" t="str">
        <f t="shared" si="49"/>
        <v>*</v>
      </c>
      <c r="U991" s="183">
        <f t="shared" si="49"/>
        <v>50</v>
      </c>
    </row>
    <row r="992" spans="1:21">
      <c r="A992" s="183" t="str">
        <f t="shared" si="48"/>
        <v>西側ケース④津野町</v>
      </c>
      <c r="B992" t="s">
        <v>33</v>
      </c>
      <c r="C992">
        <v>6407</v>
      </c>
      <c r="D992" s="160">
        <v>112.47552556469705</v>
      </c>
      <c r="E992" s="160">
        <v>6.0903212477872319</v>
      </c>
      <c r="F992" s="160">
        <v>0</v>
      </c>
      <c r="G992" s="160">
        <v>0.30210584279636926</v>
      </c>
      <c r="H992" s="160">
        <v>0.14681946057054157</v>
      </c>
      <c r="I992" s="160">
        <v>1.3108687048556174E-4</v>
      </c>
      <c r="J992" s="160">
        <v>112.92458195493444</v>
      </c>
      <c r="K992" t="s">
        <v>40</v>
      </c>
      <c r="L992" t="s">
        <v>67</v>
      </c>
      <c r="M992" t="s">
        <v>83</v>
      </c>
      <c r="O992" s="183">
        <f t="shared" si="50"/>
        <v>110</v>
      </c>
      <c r="P992" s="183">
        <f t="shared" si="50"/>
        <v>10</v>
      </c>
      <c r="Q992" s="183">
        <f t="shared" si="50"/>
        <v>0</v>
      </c>
      <c r="R992" s="183" t="str">
        <f t="shared" si="49"/>
        <v>*</v>
      </c>
      <c r="S992" s="183" t="str">
        <f t="shared" si="49"/>
        <v>*</v>
      </c>
      <c r="T992" s="183" t="str">
        <f t="shared" si="49"/>
        <v>*</v>
      </c>
      <c r="U992" s="183">
        <f t="shared" si="49"/>
        <v>110</v>
      </c>
    </row>
    <row r="993" spans="1:21">
      <c r="A993" s="183" t="str">
        <f t="shared" si="48"/>
        <v>西側ケース④四万十町</v>
      </c>
      <c r="B993" t="s">
        <v>34</v>
      </c>
      <c r="C993">
        <v>18733</v>
      </c>
      <c r="D993" s="160">
        <v>616.82996486891363</v>
      </c>
      <c r="E993" s="160">
        <v>63.398399488263031</v>
      </c>
      <c r="F993" s="160">
        <v>18.127412662086925</v>
      </c>
      <c r="G993" s="160">
        <v>2.7341924771573138</v>
      </c>
      <c r="H993" s="160">
        <v>0.70361096037265769</v>
      </c>
      <c r="I993" s="160">
        <v>4.175159959261035E-4</v>
      </c>
      <c r="J993" s="160">
        <v>638.39559848452643</v>
      </c>
      <c r="K993" t="s">
        <v>40</v>
      </c>
      <c r="L993" t="s">
        <v>67</v>
      </c>
      <c r="M993" t="s">
        <v>83</v>
      </c>
      <c r="O993" s="183">
        <f t="shared" si="50"/>
        <v>620</v>
      </c>
      <c r="P993" s="183">
        <f t="shared" si="50"/>
        <v>60</v>
      </c>
      <c r="Q993" s="183">
        <f t="shared" si="50"/>
        <v>20</v>
      </c>
      <c r="R993" s="183" t="str">
        <f t="shared" si="49"/>
        <v>*</v>
      </c>
      <c r="S993" s="183" t="str">
        <f t="shared" si="49"/>
        <v>*</v>
      </c>
      <c r="T993" s="183" t="str">
        <f t="shared" si="49"/>
        <v>*</v>
      </c>
      <c r="U993" s="183">
        <f t="shared" si="49"/>
        <v>640</v>
      </c>
    </row>
    <row r="994" spans="1:21">
      <c r="A994" s="183" t="str">
        <f t="shared" si="48"/>
        <v>西側ケース④大月町</v>
      </c>
      <c r="B994" t="s">
        <v>35</v>
      </c>
      <c r="C994">
        <v>5783</v>
      </c>
      <c r="D994" s="160">
        <v>236.12997166917864</v>
      </c>
      <c r="E994" s="160">
        <v>5.4206615868092189</v>
      </c>
      <c r="F994" s="160">
        <v>37.079162496691055</v>
      </c>
      <c r="G994" s="160">
        <v>8.7721652847856046E-2</v>
      </c>
      <c r="H994" s="160">
        <v>0.61698076306542871</v>
      </c>
      <c r="I994" s="160">
        <v>1.2238071851867192E-4</v>
      </c>
      <c r="J994" s="160">
        <v>273.91395896250151</v>
      </c>
      <c r="K994" t="s">
        <v>40</v>
      </c>
      <c r="L994" t="s">
        <v>67</v>
      </c>
      <c r="M994" t="s">
        <v>83</v>
      </c>
      <c r="O994" s="183">
        <f t="shared" si="50"/>
        <v>240</v>
      </c>
      <c r="P994" s="183">
        <f t="shared" si="50"/>
        <v>10</v>
      </c>
      <c r="Q994" s="183">
        <f t="shared" si="50"/>
        <v>40</v>
      </c>
      <c r="R994" s="183" t="str">
        <f t="shared" si="49"/>
        <v>*</v>
      </c>
      <c r="S994" s="183" t="str">
        <f t="shared" si="49"/>
        <v>*</v>
      </c>
      <c r="T994" s="183" t="str">
        <f t="shared" si="49"/>
        <v>*</v>
      </c>
      <c r="U994" s="183">
        <f t="shared" si="49"/>
        <v>270</v>
      </c>
    </row>
    <row r="995" spans="1:21">
      <c r="A995" s="183" t="str">
        <f t="shared" si="48"/>
        <v>西側ケース④三原村</v>
      </c>
      <c r="B995" t="s">
        <v>36</v>
      </c>
      <c r="C995">
        <v>1681</v>
      </c>
      <c r="D995" s="160">
        <v>179.56658573018208</v>
      </c>
      <c r="E995" s="160">
        <v>2.926064850220369</v>
      </c>
      <c r="F995" s="160">
        <v>0</v>
      </c>
      <c r="G995" s="160">
        <v>7.1634488948568664E-2</v>
      </c>
      <c r="H995" s="160">
        <v>0.11340990328928399</v>
      </c>
      <c r="I995" s="160">
        <v>7.0663796347085399E-5</v>
      </c>
      <c r="J995" s="160">
        <v>179.7517007862163</v>
      </c>
      <c r="K995" t="s">
        <v>40</v>
      </c>
      <c r="L995" t="s">
        <v>67</v>
      </c>
      <c r="M995" t="s">
        <v>83</v>
      </c>
      <c r="O995" s="183">
        <f t="shared" si="50"/>
        <v>180</v>
      </c>
      <c r="P995" s="183" t="str">
        <f t="shared" si="50"/>
        <v>*</v>
      </c>
      <c r="Q995" s="183">
        <f t="shared" si="50"/>
        <v>0</v>
      </c>
      <c r="R995" s="183" t="str">
        <f t="shared" si="49"/>
        <v>*</v>
      </c>
      <c r="S995" s="183" t="str">
        <f t="shared" si="49"/>
        <v>*</v>
      </c>
      <c r="T995" s="183" t="str">
        <f t="shared" si="49"/>
        <v>*</v>
      </c>
      <c r="U995" s="183">
        <f t="shared" si="49"/>
        <v>180</v>
      </c>
    </row>
    <row r="996" spans="1:21">
      <c r="A996" s="183" t="str">
        <f t="shared" si="48"/>
        <v>西側ケース④黒潮町</v>
      </c>
      <c r="B996" t="s">
        <v>37</v>
      </c>
      <c r="C996">
        <v>12366</v>
      </c>
      <c r="D996" s="160">
        <v>1028.138007187255</v>
      </c>
      <c r="E996" s="160">
        <v>90.509615773022148</v>
      </c>
      <c r="F996" s="160">
        <v>86.941419822777036</v>
      </c>
      <c r="G996" s="160">
        <v>5.1028211514536643</v>
      </c>
      <c r="H996" s="160">
        <v>4.3604710111430141</v>
      </c>
      <c r="I996" s="160">
        <v>1.0443303732333166E-3</v>
      </c>
      <c r="J996" s="160">
        <v>1124.5437635030019</v>
      </c>
      <c r="K996" t="s">
        <v>40</v>
      </c>
      <c r="L996" t="s">
        <v>67</v>
      </c>
      <c r="M996" t="s">
        <v>83</v>
      </c>
      <c r="O996" s="183">
        <f t="shared" si="50"/>
        <v>1000</v>
      </c>
      <c r="P996" s="183">
        <f t="shared" si="50"/>
        <v>90</v>
      </c>
      <c r="Q996" s="183">
        <f t="shared" si="50"/>
        <v>90</v>
      </c>
      <c r="R996" s="183">
        <f t="shared" si="49"/>
        <v>10</v>
      </c>
      <c r="S996" s="183" t="str">
        <f t="shared" si="49"/>
        <v>*</v>
      </c>
      <c r="T996" s="183" t="str">
        <f t="shared" si="49"/>
        <v>*</v>
      </c>
      <c r="U996" s="183">
        <f t="shared" si="49"/>
        <v>1100</v>
      </c>
    </row>
    <row r="997" spans="1:21">
      <c r="A997" s="183" t="str">
        <f t="shared" si="48"/>
        <v>西側ケース④合計</v>
      </c>
      <c r="B997" t="s">
        <v>84</v>
      </c>
      <c r="C997">
        <v>764456</v>
      </c>
      <c r="D997" s="160">
        <v>17871.676719058218</v>
      </c>
      <c r="E997" s="160">
        <v>2249.3256459411245</v>
      </c>
      <c r="F997" s="160">
        <v>2867.6801982786396</v>
      </c>
      <c r="G997" s="160">
        <v>85.441541316674616</v>
      </c>
      <c r="H997" s="160">
        <v>114.23978302263762</v>
      </c>
      <c r="I997" s="160">
        <v>4.8907798998508056E-2</v>
      </c>
      <c r="J997" s="160">
        <v>20939.087149475174</v>
      </c>
      <c r="K997" t="s">
        <v>40</v>
      </c>
      <c r="L997" t="s">
        <v>67</v>
      </c>
      <c r="M997" t="s">
        <v>83</v>
      </c>
      <c r="O997" s="183">
        <f t="shared" si="50"/>
        <v>18000</v>
      </c>
      <c r="P997" s="183">
        <f t="shared" si="50"/>
        <v>2200</v>
      </c>
      <c r="Q997" s="183">
        <f t="shared" si="50"/>
        <v>2900</v>
      </c>
      <c r="R997" s="183">
        <f t="shared" si="49"/>
        <v>90</v>
      </c>
      <c r="S997" s="183">
        <f t="shared" si="49"/>
        <v>110</v>
      </c>
      <c r="T997" s="183" t="str">
        <f t="shared" si="49"/>
        <v>*</v>
      </c>
      <c r="U997" s="183">
        <f t="shared" si="49"/>
        <v>21000</v>
      </c>
    </row>
    <row r="998" spans="1:21">
      <c r="A998" s="183" t="str">
        <f t="shared" si="48"/>
        <v>西側ケース④0</v>
      </c>
      <c r="B998">
        <v>0</v>
      </c>
      <c r="C998">
        <v>0</v>
      </c>
      <c r="D998" s="160">
        <v>0</v>
      </c>
      <c r="E998" s="160">
        <v>0</v>
      </c>
      <c r="F998" s="160">
        <v>0</v>
      </c>
      <c r="G998" s="160">
        <v>0</v>
      </c>
      <c r="H998" s="160">
        <v>0</v>
      </c>
      <c r="I998" s="160">
        <v>0</v>
      </c>
      <c r="J998" s="160">
        <v>0</v>
      </c>
      <c r="K998" t="s">
        <v>40</v>
      </c>
      <c r="L998" t="s">
        <v>67</v>
      </c>
      <c r="M998">
        <v>0</v>
      </c>
      <c r="O998" s="183">
        <f t="shared" si="50"/>
        <v>0</v>
      </c>
      <c r="P998" s="183">
        <f t="shared" si="50"/>
        <v>0</v>
      </c>
      <c r="Q998" s="183">
        <f t="shared" si="50"/>
        <v>0</v>
      </c>
      <c r="R998" s="183">
        <f t="shared" si="49"/>
        <v>0</v>
      </c>
      <c r="S998" s="183">
        <f t="shared" si="49"/>
        <v>0</v>
      </c>
      <c r="T998" s="183">
        <f t="shared" si="49"/>
        <v>0</v>
      </c>
      <c r="U998" s="183">
        <f t="shared" si="49"/>
        <v>0</v>
      </c>
    </row>
    <row r="999" spans="1:21">
      <c r="A999" s="183" t="str">
        <f t="shared" si="48"/>
        <v>西側ケース④負傷者数</v>
      </c>
      <c r="B999" t="s">
        <v>114</v>
      </c>
      <c r="C999">
        <v>0</v>
      </c>
      <c r="D999" s="160">
        <v>0</v>
      </c>
      <c r="E999" s="160">
        <v>0</v>
      </c>
      <c r="F999" s="160">
        <v>0</v>
      </c>
      <c r="G999" s="160">
        <v>0</v>
      </c>
      <c r="H999" s="160">
        <v>0</v>
      </c>
      <c r="I999" s="160">
        <v>0</v>
      </c>
      <c r="J999" s="160">
        <v>0</v>
      </c>
      <c r="K999" t="s">
        <v>40</v>
      </c>
      <c r="L999" t="s">
        <v>67</v>
      </c>
      <c r="M999">
        <v>0</v>
      </c>
      <c r="O999" s="183">
        <f t="shared" si="50"/>
        <v>0</v>
      </c>
      <c r="P999" s="183">
        <f t="shared" si="50"/>
        <v>0</v>
      </c>
      <c r="Q999" s="183">
        <f t="shared" si="50"/>
        <v>0</v>
      </c>
      <c r="R999" s="183">
        <f t="shared" si="49"/>
        <v>0</v>
      </c>
      <c r="S999" s="183">
        <f t="shared" si="49"/>
        <v>0</v>
      </c>
      <c r="T999" s="183">
        <f t="shared" si="49"/>
        <v>0</v>
      </c>
      <c r="U999" s="183">
        <f t="shared" si="49"/>
        <v>0</v>
      </c>
    </row>
    <row r="1000" spans="1:21">
      <c r="A1000" s="183" t="str">
        <f t="shared" si="48"/>
        <v>西側ケース④地震動：西側ケース、津波ケース④、夏12時、早期避難率20%</v>
      </c>
      <c r="B1000" t="s">
        <v>112</v>
      </c>
      <c r="C1000">
        <v>0</v>
      </c>
      <c r="D1000" s="160">
        <v>0</v>
      </c>
      <c r="E1000" s="160">
        <v>0</v>
      </c>
      <c r="F1000" s="160">
        <v>0</v>
      </c>
      <c r="G1000" s="160">
        <v>0</v>
      </c>
      <c r="H1000" s="160">
        <v>0</v>
      </c>
      <c r="I1000" s="160">
        <v>0</v>
      </c>
      <c r="J1000" s="160">
        <v>0</v>
      </c>
      <c r="K1000" t="s">
        <v>40</v>
      </c>
      <c r="L1000" t="s">
        <v>67</v>
      </c>
      <c r="M1000">
        <v>0</v>
      </c>
      <c r="O1000" s="183">
        <f t="shared" si="50"/>
        <v>0</v>
      </c>
      <c r="P1000" s="183">
        <f t="shared" si="50"/>
        <v>0</v>
      </c>
      <c r="Q1000" s="183">
        <f t="shared" si="50"/>
        <v>0</v>
      </c>
      <c r="R1000" s="183">
        <f t="shared" si="49"/>
        <v>0</v>
      </c>
      <c r="S1000" s="183">
        <f t="shared" si="49"/>
        <v>0</v>
      </c>
      <c r="T1000" s="183">
        <f t="shared" si="49"/>
        <v>0</v>
      </c>
      <c r="U1000" s="183">
        <f t="shared" si="49"/>
        <v>0</v>
      </c>
    </row>
    <row r="1001" spans="1:21">
      <c r="A1001" s="183" t="str">
        <f t="shared" si="48"/>
        <v>西側ケース④市町村名</v>
      </c>
      <c r="B1001" t="s">
        <v>86</v>
      </c>
      <c r="C1001" t="s">
        <v>87</v>
      </c>
      <c r="D1001" s="160" t="s">
        <v>88</v>
      </c>
      <c r="E1001" s="160">
        <v>0</v>
      </c>
      <c r="F1001" s="160" t="s">
        <v>89</v>
      </c>
      <c r="G1001" s="160" t="s">
        <v>90</v>
      </c>
      <c r="H1001" s="160" t="s">
        <v>91</v>
      </c>
      <c r="I1001" s="160" t="s">
        <v>92</v>
      </c>
      <c r="J1001" s="160" t="s">
        <v>84</v>
      </c>
      <c r="K1001" t="s">
        <v>40</v>
      </c>
      <c r="L1001" t="s">
        <v>67</v>
      </c>
      <c r="M1001">
        <v>0</v>
      </c>
      <c r="O1001" s="183" t="e">
        <f t="shared" si="50"/>
        <v>#VALUE!</v>
      </c>
      <c r="P1001" s="183">
        <f t="shared" si="50"/>
        <v>0</v>
      </c>
      <c r="Q1001" s="183" t="e">
        <f t="shared" si="50"/>
        <v>#VALUE!</v>
      </c>
      <c r="R1001" s="183" t="e">
        <f t="shared" si="49"/>
        <v>#VALUE!</v>
      </c>
      <c r="S1001" s="183" t="e">
        <f t="shared" si="49"/>
        <v>#VALUE!</v>
      </c>
      <c r="T1001" s="183" t="e">
        <f t="shared" si="49"/>
        <v>#VALUE!</v>
      </c>
      <c r="U1001" s="183" t="e">
        <f t="shared" si="49"/>
        <v>#VALUE!</v>
      </c>
    </row>
    <row r="1002" spans="1:21">
      <c r="A1002" s="183" t="str">
        <f t="shared" si="48"/>
        <v>西側ケース④0</v>
      </c>
      <c r="B1002">
        <v>0</v>
      </c>
      <c r="C1002">
        <v>0</v>
      </c>
      <c r="D1002" s="160">
        <v>0</v>
      </c>
      <c r="E1002" s="160" t="s">
        <v>93</v>
      </c>
      <c r="F1002" s="160">
        <v>0</v>
      </c>
      <c r="G1002" s="160">
        <v>0</v>
      </c>
      <c r="H1002" s="160">
        <v>0</v>
      </c>
      <c r="I1002" s="160">
        <v>0</v>
      </c>
      <c r="J1002" s="160">
        <v>0</v>
      </c>
      <c r="K1002" t="s">
        <v>40</v>
      </c>
      <c r="L1002" t="s">
        <v>67</v>
      </c>
      <c r="M1002">
        <v>0</v>
      </c>
      <c r="O1002" s="183">
        <f t="shared" si="50"/>
        <v>0</v>
      </c>
      <c r="P1002" s="183" t="e">
        <f t="shared" si="50"/>
        <v>#VALUE!</v>
      </c>
      <c r="Q1002" s="183">
        <f t="shared" si="50"/>
        <v>0</v>
      </c>
      <c r="R1002" s="183">
        <f t="shared" si="49"/>
        <v>0</v>
      </c>
      <c r="S1002" s="183">
        <f t="shared" si="49"/>
        <v>0</v>
      </c>
      <c r="T1002" s="183">
        <f t="shared" si="49"/>
        <v>0</v>
      </c>
      <c r="U1002" s="183">
        <f t="shared" si="49"/>
        <v>0</v>
      </c>
    </row>
    <row r="1003" spans="1:21">
      <c r="A1003" s="183" t="str">
        <f t="shared" si="48"/>
        <v>西側ケース④0</v>
      </c>
      <c r="B1003">
        <v>0</v>
      </c>
      <c r="C1003">
        <v>0</v>
      </c>
      <c r="D1003" s="160">
        <v>0</v>
      </c>
      <c r="E1003" s="160">
        <v>0</v>
      </c>
      <c r="F1003" s="160">
        <v>0</v>
      </c>
      <c r="G1003" s="160">
        <v>0</v>
      </c>
      <c r="H1003" s="160">
        <v>0</v>
      </c>
      <c r="I1003" s="160">
        <v>0</v>
      </c>
      <c r="J1003" s="160">
        <v>0</v>
      </c>
      <c r="K1003" t="s">
        <v>40</v>
      </c>
      <c r="L1003" t="s">
        <v>67</v>
      </c>
      <c r="M1003">
        <v>0</v>
      </c>
      <c r="O1003" s="183">
        <f t="shared" si="50"/>
        <v>0</v>
      </c>
      <c r="P1003" s="183">
        <f t="shared" si="50"/>
        <v>0</v>
      </c>
      <c r="Q1003" s="183">
        <f t="shared" si="50"/>
        <v>0</v>
      </c>
      <c r="R1003" s="183">
        <f t="shared" si="49"/>
        <v>0</v>
      </c>
      <c r="S1003" s="183">
        <f t="shared" si="49"/>
        <v>0</v>
      </c>
      <c r="T1003" s="183">
        <f t="shared" si="49"/>
        <v>0</v>
      </c>
      <c r="U1003" s="183">
        <f t="shared" si="49"/>
        <v>0</v>
      </c>
    </row>
    <row r="1004" spans="1:21">
      <c r="A1004" s="183" t="str">
        <f t="shared" si="48"/>
        <v>西側ケース④0</v>
      </c>
      <c r="B1004">
        <v>0</v>
      </c>
      <c r="C1004">
        <v>0</v>
      </c>
      <c r="D1004" s="160">
        <v>0</v>
      </c>
      <c r="E1004" s="160">
        <v>0</v>
      </c>
      <c r="F1004" s="160">
        <v>0</v>
      </c>
      <c r="G1004" s="160">
        <v>0</v>
      </c>
      <c r="H1004" s="160">
        <v>0</v>
      </c>
      <c r="I1004" s="160">
        <v>0</v>
      </c>
      <c r="J1004" s="160">
        <v>0</v>
      </c>
      <c r="K1004" t="s">
        <v>40</v>
      </c>
      <c r="L1004" t="s">
        <v>67</v>
      </c>
      <c r="M1004">
        <v>0</v>
      </c>
      <c r="O1004" s="183">
        <f t="shared" si="50"/>
        <v>0</v>
      </c>
      <c r="P1004" s="183">
        <f t="shared" si="50"/>
        <v>0</v>
      </c>
      <c r="Q1004" s="183">
        <f t="shared" si="50"/>
        <v>0</v>
      </c>
      <c r="R1004" s="183">
        <f t="shared" si="49"/>
        <v>0</v>
      </c>
      <c r="S1004" s="183">
        <f t="shared" si="49"/>
        <v>0</v>
      </c>
      <c r="T1004" s="183">
        <f t="shared" si="49"/>
        <v>0</v>
      </c>
      <c r="U1004" s="183">
        <f t="shared" si="49"/>
        <v>0</v>
      </c>
    </row>
    <row r="1005" spans="1:21">
      <c r="A1005" s="183" t="str">
        <f t="shared" si="48"/>
        <v>西側ケース④高知市</v>
      </c>
      <c r="B1005" t="s">
        <v>4</v>
      </c>
      <c r="C1005">
        <v>353217</v>
      </c>
      <c r="D1005" s="160">
        <v>5222.4597317904972</v>
      </c>
      <c r="E1005" s="160">
        <v>593.83429269879059</v>
      </c>
      <c r="F1005" s="160">
        <v>474.66453741386454</v>
      </c>
      <c r="G1005" s="160">
        <v>11.895066222518915</v>
      </c>
      <c r="H1005" s="160">
        <v>46.001631504435679</v>
      </c>
      <c r="I1005" s="160">
        <v>19.27429507450341</v>
      </c>
      <c r="J1005" s="160">
        <v>5774.2952620058195</v>
      </c>
      <c r="K1005" t="s">
        <v>40</v>
      </c>
      <c r="L1005" t="s">
        <v>67</v>
      </c>
      <c r="M1005" t="s">
        <v>94</v>
      </c>
      <c r="O1005" s="183">
        <f t="shared" si="50"/>
        <v>5200</v>
      </c>
      <c r="P1005" s="183">
        <f t="shared" si="50"/>
        <v>590</v>
      </c>
      <c r="Q1005" s="183">
        <f t="shared" si="50"/>
        <v>470</v>
      </c>
      <c r="R1005" s="183">
        <f t="shared" si="49"/>
        <v>10</v>
      </c>
      <c r="S1005" s="183">
        <f t="shared" si="49"/>
        <v>50</v>
      </c>
      <c r="T1005" s="183">
        <f t="shared" si="49"/>
        <v>20</v>
      </c>
      <c r="U1005" s="183">
        <f t="shared" si="49"/>
        <v>5800</v>
      </c>
    </row>
    <row r="1006" spans="1:21">
      <c r="A1006" s="183" t="str">
        <f t="shared" si="48"/>
        <v>西側ケース④室戸市</v>
      </c>
      <c r="B1006" t="s">
        <v>5</v>
      </c>
      <c r="C1006">
        <v>14904</v>
      </c>
      <c r="D1006" s="160">
        <v>596.27504841424638</v>
      </c>
      <c r="E1006" s="160">
        <v>32.712980607425891</v>
      </c>
      <c r="F1006" s="160">
        <v>337.92988681571859</v>
      </c>
      <c r="G1006" s="160">
        <v>14.748256893739644</v>
      </c>
      <c r="H1006" s="160">
        <v>2.3416482940162648</v>
      </c>
      <c r="I1006" s="160">
        <v>0.32930006510860799</v>
      </c>
      <c r="J1006" s="160">
        <v>951.62414048282949</v>
      </c>
      <c r="K1006" t="s">
        <v>40</v>
      </c>
      <c r="L1006" t="s">
        <v>67</v>
      </c>
      <c r="M1006" t="s">
        <v>94</v>
      </c>
      <c r="O1006" s="183">
        <f t="shared" si="50"/>
        <v>600</v>
      </c>
      <c r="P1006" s="183">
        <f t="shared" si="50"/>
        <v>30</v>
      </c>
      <c r="Q1006" s="183">
        <f t="shared" si="50"/>
        <v>340</v>
      </c>
      <c r="R1006" s="183">
        <f t="shared" si="49"/>
        <v>10</v>
      </c>
      <c r="S1006" s="183" t="str">
        <f t="shared" si="49"/>
        <v>*</v>
      </c>
      <c r="T1006" s="183" t="str">
        <f t="shared" si="49"/>
        <v>*</v>
      </c>
      <c r="U1006" s="183">
        <f t="shared" si="49"/>
        <v>950</v>
      </c>
    </row>
    <row r="1007" spans="1:21">
      <c r="A1007" s="183" t="str">
        <f t="shared" si="48"/>
        <v>西側ケース④安芸市</v>
      </c>
      <c r="B1007" t="s">
        <v>6</v>
      </c>
      <c r="C1007">
        <v>19587</v>
      </c>
      <c r="D1007" s="160">
        <v>794.26103883161863</v>
      </c>
      <c r="E1007" s="160">
        <v>85.5841251476119</v>
      </c>
      <c r="F1007" s="160">
        <v>19.500357451384453</v>
      </c>
      <c r="G1007" s="160">
        <v>5.0819101570031124</v>
      </c>
      <c r="H1007" s="160">
        <v>10.622136967733201</v>
      </c>
      <c r="I1007" s="160">
        <v>0.48128145888831753</v>
      </c>
      <c r="J1007" s="160">
        <v>829.94672486662785</v>
      </c>
      <c r="K1007" t="s">
        <v>40</v>
      </c>
      <c r="L1007" t="s">
        <v>67</v>
      </c>
      <c r="M1007" t="s">
        <v>94</v>
      </c>
      <c r="O1007" s="183">
        <f t="shared" si="50"/>
        <v>790</v>
      </c>
      <c r="P1007" s="183">
        <f t="shared" si="50"/>
        <v>90</v>
      </c>
      <c r="Q1007" s="183">
        <f t="shared" si="50"/>
        <v>20</v>
      </c>
      <c r="R1007" s="183">
        <f t="shared" si="49"/>
        <v>10</v>
      </c>
      <c r="S1007" s="183">
        <f t="shared" si="49"/>
        <v>10</v>
      </c>
      <c r="T1007" s="183" t="str">
        <f t="shared" si="49"/>
        <v>*</v>
      </c>
      <c r="U1007" s="183">
        <f t="shared" si="49"/>
        <v>830</v>
      </c>
    </row>
    <row r="1008" spans="1:21">
      <c r="A1008" s="183" t="str">
        <f t="shared" si="48"/>
        <v>西側ケース④南国市</v>
      </c>
      <c r="B1008" t="s">
        <v>7</v>
      </c>
      <c r="C1008">
        <v>52216</v>
      </c>
      <c r="D1008" s="160">
        <v>786.4244749407718</v>
      </c>
      <c r="E1008" s="160">
        <v>62.224373118203374</v>
      </c>
      <c r="F1008" s="160">
        <v>254.70452548325531</v>
      </c>
      <c r="G1008" s="160">
        <v>0.58534635931977608</v>
      </c>
      <c r="H1008" s="160">
        <v>2.0530960687902406</v>
      </c>
      <c r="I1008" s="160">
        <v>1.4582858789563846</v>
      </c>
      <c r="J1008" s="160">
        <v>1045.2257287310933</v>
      </c>
      <c r="K1008" t="s">
        <v>40</v>
      </c>
      <c r="L1008" t="s">
        <v>67</v>
      </c>
      <c r="M1008" t="s">
        <v>94</v>
      </c>
      <c r="O1008" s="183">
        <f t="shared" si="50"/>
        <v>790</v>
      </c>
      <c r="P1008" s="183">
        <f t="shared" si="50"/>
        <v>60</v>
      </c>
      <c r="Q1008" s="183">
        <f t="shared" si="50"/>
        <v>250</v>
      </c>
      <c r="R1008" s="183" t="str">
        <f t="shared" si="49"/>
        <v>*</v>
      </c>
      <c r="S1008" s="183" t="str">
        <f t="shared" si="49"/>
        <v>*</v>
      </c>
      <c r="T1008" s="183" t="str">
        <f t="shared" si="49"/>
        <v>*</v>
      </c>
      <c r="U1008" s="183">
        <f t="shared" si="49"/>
        <v>1000</v>
      </c>
    </row>
    <row r="1009" spans="1:21">
      <c r="A1009" s="183" t="str">
        <f t="shared" si="48"/>
        <v>西側ケース④土佐市</v>
      </c>
      <c r="B1009" t="s">
        <v>8</v>
      </c>
      <c r="C1009">
        <v>26818</v>
      </c>
      <c r="D1009" s="160">
        <v>517.32123288394951</v>
      </c>
      <c r="E1009" s="160">
        <v>50.366742941053076</v>
      </c>
      <c r="F1009" s="160">
        <v>78.831342323188579</v>
      </c>
      <c r="G1009" s="160">
        <v>2.4253222053347678</v>
      </c>
      <c r="H1009" s="160">
        <v>1.6550190548022627</v>
      </c>
      <c r="I1009" s="160">
        <v>0.72570535475004039</v>
      </c>
      <c r="J1009" s="160">
        <v>600.95862182202507</v>
      </c>
      <c r="K1009" t="s">
        <v>40</v>
      </c>
      <c r="L1009" t="s">
        <v>67</v>
      </c>
      <c r="M1009" t="s">
        <v>94</v>
      </c>
      <c r="O1009" s="183">
        <f t="shared" si="50"/>
        <v>520</v>
      </c>
      <c r="P1009" s="183">
        <f t="shared" si="50"/>
        <v>50</v>
      </c>
      <c r="Q1009" s="183">
        <f t="shared" si="50"/>
        <v>80</v>
      </c>
      <c r="R1009" s="183" t="str">
        <f t="shared" si="49"/>
        <v>*</v>
      </c>
      <c r="S1009" s="183" t="str">
        <f t="shared" si="49"/>
        <v>*</v>
      </c>
      <c r="T1009" s="183" t="str">
        <f t="shared" si="49"/>
        <v>*</v>
      </c>
      <c r="U1009" s="183">
        <f t="shared" si="49"/>
        <v>600</v>
      </c>
    </row>
    <row r="1010" spans="1:21">
      <c r="A1010" s="183" t="str">
        <f t="shared" si="48"/>
        <v>西側ケース④須崎市</v>
      </c>
      <c r="B1010" t="s">
        <v>9</v>
      </c>
      <c r="C1010">
        <v>25623</v>
      </c>
      <c r="D1010" s="160">
        <v>819.98693799624311</v>
      </c>
      <c r="E1010" s="160">
        <v>38.633912427350211</v>
      </c>
      <c r="F1010" s="160">
        <v>120.1756653433238</v>
      </c>
      <c r="G1010" s="160">
        <v>1.501029433201182</v>
      </c>
      <c r="H1010" s="160">
        <v>4.2476296755498169</v>
      </c>
      <c r="I1010" s="160">
        <v>0.40627537704955313</v>
      </c>
      <c r="J1010" s="160">
        <v>946.31753782536737</v>
      </c>
      <c r="K1010" t="s">
        <v>40</v>
      </c>
      <c r="L1010" t="s">
        <v>67</v>
      </c>
      <c r="M1010" t="s">
        <v>94</v>
      </c>
      <c r="O1010" s="183">
        <f t="shared" si="50"/>
        <v>820</v>
      </c>
      <c r="P1010" s="183">
        <f t="shared" si="50"/>
        <v>40</v>
      </c>
      <c r="Q1010" s="183">
        <f t="shared" si="50"/>
        <v>120</v>
      </c>
      <c r="R1010" s="183" t="str">
        <f t="shared" si="49"/>
        <v>*</v>
      </c>
      <c r="S1010" s="183" t="str">
        <f t="shared" si="49"/>
        <v>*</v>
      </c>
      <c r="T1010" s="183" t="str">
        <f t="shared" si="49"/>
        <v>*</v>
      </c>
      <c r="U1010" s="183">
        <f t="shared" si="49"/>
        <v>950</v>
      </c>
    </row>
    <row r="1011" spans="1:21">
      <c r="A1011" s="183" t="str">
        <f t="shared" si="48"/>
        <v>西側ケース④宿毛市</v>
      </c>
      <c r="B1011" t="s">
        <v>10</v>
      </c>
      <c r="C1011">
        <v>23137</v>
      </c>
      <c r="D1011" s="160">
        <v>434.27871299486304</v>
      </c>
      <c r="E1011" s="160">
        <v>18.65553278853989</v>
      </c>
      <c r="F1011" s="160">
        <v>61.10745135174453</v>
      </c>
      <c r="G1011" s="160">
        <v>0.15445897296883029</v>
      </c>
      <c r="H1011" s="160">
        <v>2.1956006454508872</v>
      </c>
      <c r="I1011" s="160">
        <v>0.34730169970231634</v>
      </c>
      <c r="J1011" s="160">
        <v>498.08352566472962</v>
      </c>
      <c r="K1011" t="s">
        <v>40</v>
      </c>
      <c r="L1011" t="s">
        <v>67</v>
      </c>
      <c r="M1011" t="s">
        <v>94</v>
      </c>
      <c r="O1011" s="183">
        <f t="shared" si="50"/>
        <v>430</v>
      </c>
      <c r="P1011" s="183">
        <f t="shared" si="50"/>
        <v>20</v>
      </c>
      <c r="Q1011" s="183">
        <f t="shared" si="50"/>
        <v>60</v>
      </c>
      <c r="R1011" s="183" t="str">
        <f t="shared" si="49"/>
        <v>*</v>
      </c>
      <c r="S1011" s="183" t="str">
        <f t="shared" si="49"/>
        <v>*</v>
      </c>
      <c r="T1011" s="183" t="str">
        <f t="shared" si="49"/>
        <v>*</v>
      </c>
      <c r="U1011" s="183">
        <f t="shared" si="49"/>
        <v>500</v>
      </c>
    </row>
    <row r="1012" spans="1:21">
      <c r="A1012" s="183" t="str">
        <f t="shared" si="48"/>
        <v>西側ケース④土佐清水市</v>
      </c>
      <c r="B1012" t="s">
        <v>11</v>
      </c>
      <c r="C1012">
        <v>15786</v>
      </c>
      <c r="D1012" s="160">
        <v>1386.1806759174572</v>
      </c>
      <c r="E1012" s="160">
        <v>71.247951136382426</v>
      </c>
      <c r="F1012" s="160">
        <v>133.15766484673793</v>
      </c>
      <c r="G1012" s="160">
        <v>2.7347982929321271</v>
      </c>
      <c r="H1012" s="160">
        <v>13.182864661517254</v>
      </c>
      <c r="I1012" s="160">
        <v>0.73110675282890858</v>
      </c>
      <c r="J1012" s="160">
        <v>1535.9871104714732</v>
      </c>
      <c r="K1012" t="s">
        <v>40</v>
      </c>
      <c r="L1012" t="s">
        <v>67</v>
      </c>
      <c r="M1012" t="s">
        <v>94</v>
      </c>
      <c r="O1012" s="183">
        <f t="shared" si="50"/>
        <v>1400</v>
      </c>
      <c r="P1012" s="183">
        <f t="shared" si="50"/>
        <v>70</v>
      </c>
      <c r="Q1012" s="183">
        <f t="shared" si="50"/>
        <v>130</v>
      </c>
      <c r="R1012" s="183" t="str">
        <f t="shared" si="49"/>
        <v>*</v>
      </c>
      <c r="S1012" s="183">
        <f t="shared" si="49"/>
        <v>10</v>
      </c>
      <c r="T1012" s="183" t="str">
        <f t="shared" si="49"/>
        <v>*</v>
      </c>
      <c r="U1012" s="183">
        <f t="shared" si="49"/>
        <v>1500</v>
      </c>
    </row>
    <row r="1013" spans="1:21">
      <c r="A1013" s="183" t="str">
        <f t="shared" si="48"/>
        <v>西側ケース④四万十市</v>
      </c>
      <c r="B1013" t="s">
        <v>12</v>
      </c>
      <c r="C1013">
        <v>37078</v>
      </c>
      <c r="D1013" s="160">
        <v>929.42119393647272</v>
      </c>
      <c r="E1013" s="160">
        <v>69.739017123030919</v>
      </c>
      <c r="F1013" s="160">
        <v>114.60825920918421</v>
      </c>
      <c r="G1013" s="160">
        <v>3.7442868656954937</v>
      </c>
      <c r="H1013" s="160">
        <v>4.8663927331530985</v>
      </c>
      <c r="I1013" s="160">
        <v>0.71147089856459111</v>
      </c>
      <c r="J1013" s="160">
        <v>1053.3516036430703</v>
      </c>
      <c r="K1013" t="s">
        <v>40</v>
      </c>
      <c r="L1013" t="s">
        <v>67</v>
      </c>
      <c r="M1013" t="s">
        <v>94</v>
      </c>
      <c r="O1013" s="183">
        <f t="shared" si="50"/>
        <v>930</v>
      </c>
      <c r="P1013" s="183">
        <f t="shared" si="50"/>
        <v>70</v>
      </c>
      <c r="Q1013" s="183">
        <f t="shared" si="50"/>
        <v>110</v>
      </c>
      <c r="R1013" s="183" t="str">
        <f t="shared" si="49"/>
        <v>*</v>
      </c>
      <c r="S1013" s="183" t="str">
        <f t="shared" si="49"/>
        <v>*</v>
      </c>
      <c r="T1013" s="183" t="str">
        <f t="shared" si="49"/>
        <v>*</v>
      </c>
      <c r="U1013" s="183">
        <f t="shared" si="49"/>
        <v>1100</v>
      </c>
    </row>
    <row r="1014" spans="1:21">
      <c r="A1014" s="183" t="str">
        <f t="shared" si="48"/>
        <v>西側ケース④香南市</v>
      </c>
      <c r="B1014" t="s">
        <v>13</v>
      </c>
      <c r="C1014">
        <v>29794</v>
      </c>
      <c r="D1014" s="160">
        <v>373.50198794772308</v>
      </c>
      <c r="E1014" s="160">
        <v>72.970919924962402</v>
      </c>
      <c r="F1014" s="160">
        <v>67.165328702285905</v>
      </c>
      <c r="G1014" s="160">
        <v>1.0800663366198617</v>
      </c>
      <c r="H1014" s="160">
        <v>0.69795574666068916</v>
      </c>
      <c r="I1014" s="160">
        <v>0.63454457220325056</v>
      </c>
      <c r="J1014" s="160">
        <v>443.07988330549273</v>
      </c>
      <c r="K1014" t="s">
        <v>40</v>
      </c>
      <c r="L1014" t="s">
        <v>67</v>
      </c>
      <c r="M1014" t="s">
        <v>94</v>
      </c>
      <c r="O1014" s="183">
        <f t="shared" si="50"/>
        <v>370</v>
      </c>
      <c r="P1014" s="183">
        <f t="shared" si="50"/>
        <v>70</v>
      </c>
      <c r="Q1014" s="183">
        <f t="shared" si="50"/>
        <v>70</v>
      </c>
      <c r="R1014" s="183" t="str">
        <f t="shared" si="49"/>
        <v>*</v>
      </c>
      <c r="S1014" s="183" t="str">
        <f t="shared" si="49"/>
        <v>*</v>
      </c>
      <c r="T1014" s="183" t="str">
        <f t="shared" si="49"/>
        <v>*</v>
      </c>
      <c r="U1014" s="183">
        <f t="shared" si="49"/>
        <v>440</v>
      </c>
    </row>
    <row r="1015" spans="1:21">
      <c r="A1015" s="183" t="str">
        <f t="shared" si="48"/>
        <v>西側ケース④香美市</v>
      </c>
      <c r="B1015" t="s">
        <v>14</v>
      </c>
      <c r="C1015">
        <v>27891</v>
      </c>
      <c r="D1015" s="160">
        <v>338.38931969193033</v>
      </c>
      <c r="E1015" s="160">
        <v>56.395538904527044</v>
      </c>
      <c r="F1015" s="160">
        <v>0</v>
      </c>
      <c r="G1015" s="160">
        <v>1.8707985836864656</v>
      </c>
      <c r="H1015" s="160">
        <v>5.0634408337282304</v>
      </c>
      <c r="I1015" s="160">
        <v>0.31900577125724328</v>
      </c>
      <c r="J1015" s="160">
        <v>345.64256488060227</v>
      </c>
      <c r="K1015" t="s">
        <v>40</v>
      </c>
      <c r="L1015" t="s">
        <v>67</v>
      </c>
      <c r="M1015" t="s">
        <v>94</v>
      </c>
      <c r="O1015" s="183">
        <f t="shared" si="50"/>
        <v>340</v>
      </c>
      <c r="P1015" s="183">
        <f t="shared" si="50"/>
        <v>60</v>
      </c>
      <c r="Q1015" s="183">
        <f t="shared" si="50"/>
        <v>0</v>
      </c>
      <c r="R1015" s="183" t="str">
        <f t="shared" si="49"/>
        <v>*</v>
      </c>
      <c r="S1015" s="183">
        <f t="shared" si="49"/>
        <v>10</v>
      </c>
      <c r="T1015" s="183" t="str">
        <f t="shared" si="49"/>
        <v>*</v>
      </c>
      <c r="U1015" s="183">
        <f t="shared" si="49"/>
        <v>350</v>
      </c>
    </row>
    <row r="1016" spans="1:21">
      <c r="A1016" s="183" t="str">
        <f t="shared" si="48"/>
        <v>西側ケース④東洋町</v>
      </c>
      <c r="B1016" t="s">
        <v>15</v>
      </c>
      <c r="C1016">
        <v>2784</v>
      </c>
      <c r="D1016" s="160">
        <v>191.29909984187441</v>
      </c>
      <c r="E1016" s="160">
        <v>11.987950812403147</v>
      </c>
      <c r="F1016" s="160">
        <v>46.336910394991421</v>
      </c>
      <c r="G1016" s="160">
        <v>1.9713818089479227</v>
      </c>
      <c r="H1016" s="160">
        <v>1.4683743170049033</v>
      </c>
      <c r="I1016" s="160">
        <v>0.27149410755551451</v>
      </c>
      <c r="J1016" s="160">
        <v>241.34726047037418</v>
      </c>
      <c r="K1016" t="s">
        <v>40</v>
      </c>
      <c r="L1016" t="s">
        <v>67</v>
      </c>
      <c r="M1016" t="s">
        <v>94</v>
      </c>
      <c r="O1016" s="183">
        <f t="shared" si="50"/>
        <v>190</v>
      </c>
      <c r="P1016" s="183">
        <f t="shared" si="50"/>
        <v>10</v>
      </c>
      <c r="Q1016" s="183">
        <f t="shared" si="50"/>
        <v>50</v>
      </c>
      <c r="R1016" s="183" t="str">
        <f t="shared" si="49"/>
        <v>*</v>
      </c>
      <c r="S1016" s="183" t="str">
        <f t="shared" si="49"/>
        <v>*</v>
      </c>
      <c r="T1016" s="183" t="str">
        <f t="shared" si="49"/>
        <v>*</v>
      </c>
      <c r="U1016" s="183">
        <f t="shared" si="49"/>
        <v>240</v>
      </c>
    </row>
    <row r="1017" spans="1:21">
      <c r="A1017" s="183" t="str">
        <f t="shared" si="48"/>
        <v>西側ケース④奈半利町</v>
      </c>
      <c r="B1017" t="s">
        <v>16</v>
      </c>
      <c r="C1017">
        <v>3467</v>
      </c>
      <c r="D1017" s="160">
        <v>261.28502916292513</v>
      </c>
      <c r="E1017" s="160">
        <v>69.602282457323355</v>
      </c>
      <c r="F1017" s="160">
        <v>0.53023320039530375</v>
      </c>
      <c r="G1017" s="160">
        <v>1.5916948729318394</v>
      </c>
      <c r="H1017" s="160">
        <v>3.3112804942089791</v>
      </c>
      <c r="I1017" s="160">
        <v>0.12433793347378527</v>
      </c>
      <c r="J1017" s="160">
        <v>266.84257566393501</v>
      </c>
      <c r="K1017" t="s">
        <v>40</v>
      </c>
      <c r="L1017" t="s">
        <v>67</v>
      </c>
      <c r="M1017" t="s">
        <v>94</v>
      </c>
      <c r="O1017" s="183">
        <f t="shared" si="50"/>
        <v>260</v>
      </c>
      <c r="P1017" s="183">
        <f t="shared" si="50"/>
        <v>70</v>
      </c>
      <c r="Q1017" s="183" t="str">
        <f t="shared" si="50"/>
        <v>*</v>
      </c>
      <c r="R1017" s="183" t="str">
        <f t="shared" si="49"/>
        <v>*</v>
      </c>
      <c r="S1017" s="183" t="str">
        <f t="shared" si="49"/>
        <v>*</v>
      </c>
      <c r="T1017" s="183" t="str">
        <f t="shared" si="49"/>
        <v>*</v>
      </c>
      <c r="U1017" s="183">
        <f t="shared" si="49"/>
        <v>270</v>
      </c>
    </row>
    <row r="1018" spans="1:21">
      <c r="A1018" s="183" t="str">
        <f t="shared" si="48"/>
        <v>西側ケース④田野町</v>
      </c>
      <c r="B1018" t="s">
        <v>17</v>
      </c>
      <c r="C1018">
        <v>3060</v>
      </c>
      <c r="D1018" s="160">
        <v>329.26794532336208</v>
      </c>
      <c r="E1018" s="160">
        <v>63.908739443336266</v>
      </c>
      <c r="F1018" s="160">
        <v>24.211858722898057</v>
      </c>
      <c r="G1018" s="160">
        <v>0.63497285592350117</v>
      </c>
      <c r="H1018" s="160">
        <v>7.9527774608492763</v>
      </c>
      <c r="I1018" s="160">
        <v>0.29598091045013952</v>
      </c>
      <c r="J1018" s="160">
        <v>362.36353527348302</v>
      </c>
      <c r="K1018" t="s">
        <v>40</v>
      </c>
      <c r="L1018" t="s">
        <v>67</v>
      </c>
      <c r="M1018" t="s">
        <v>94</v>
      </c>
      <c r="O1018" s="183">
        <f t="shared" si="50"/>
        <v>330</v>
      </c>
      <c r="P1018" s="183">
        <f t="shared" si="50"/>
        <v>60</v>
      </c>
      <c r="Q1018" s="183">
        <f t="shared" si="50"/>
        <v>20</v>
      </c>
      <c r="R1018" s="183" t="str">
        <f t="shared" si="49"/>
        <v>*</v>
      </c>
      <c r="S1018" s="183">
        <f t="shared" si="49"/>
        <v>10</v>
      </c>
      <c r="T1018" s="183" t="str">
        <f t="shared" si="49"/>
        <v>*</v>
      </c>
      <c r="U1018" s="183">
        <f t="shared" si="49"/>
        <v>360</v>
      </c>
    </row>
    <row r="1019" spans="1:21">
      <c r="A1019" s="183" t="str">
        <f t="shared" si="48"/>
        <v>西側ケース④安田町</v>
      </c>
      <c r="B1019" t="s">
        <v>18</v>
      </c>
      <c r="C1019">
        <v>2678</v>
      </c>
      <c r="D1019" s="160">
        <v>203.57358193466766</v>
      </c>
      <c r="E1019" s="160">
        <v>45.606739320524767</v>
      </c>
      <c r="F1019" s="160">
        <v>76.96194061440282</v>
      </c>
      <c r="G1019" s="160">
        <v>4.3043382081754329</v>
      </c>
      <c r="H1019" s="160">
        <v>0.92424030075940977</v>
      </c>
      <c r="I1019" s="160">
        <v>5.8768060512635216E-2</v>
      </c>
      <c r="J1019" s="160">
        <v>285.82286911851799</v>
      </c>
      <c r="K1019" t="s">
        <v>40</v>
      </c>
      <c r="L1019" t="s">
        <v>67</v>
      </c>
      <c r="M1019" t="s">
        <v>94</v>
      </c>
      <c r="O1019" s="183">
        <f t="shared" si="50"/>
        <v>200</v>
      </c>
      <c r="P1019" s="183">
        <f t="shared" si="50"/>
        <v>50</v>
      </c>
      <c r="Q1019" s="183">
        <f t="shared" si="50"/>
        <v>80</v>
      </c>
      <c r="R1019" s="183" t="str">
        <f t="shared" si="49"/>
        <v>*</v>
      </c>
      <c r="S1019" s="183" t="str">
        <f t="shared" si="49"/>
        <v>*</v>
      </c>
      <c r="T1019" s="183" t="str">
        <f t="shared" si="49"/>
        <v>*</v>
      </c>
      <c r="U1019" s="183">
        <f t="shared" si="49"/>
        <v>290</v>
      </c>
    </row>
    <row r="1020" spans="1:21">
      <c r="A1020" s="183" t="str">
        <f t="shared" si="48"/>
        <v>西側ケース④北川村</v>
      </c>
      <c r="B1020" t="s">
        <v>19</v>
      </c>
      <c r="C1020">
        <v>1349</v>
      </c>
      <c r="D1020" s="160">
        <v>61.177828155879773</v>
      </c>
      <c r="E1020" s="160">
        <v>15.574457575622009</v>
      </c>
      <c r="F1020" s="160">
        <v>0</v>
      </c>
      <c r="G1020" s="160">
        <v>2.0138341951919867</v>
      </c>
      <c r="H1020" s="160">
        <v>0.20810126099058138</v>
      </c>
      <c r="I1020" s="160">
        <v>1.2465524172978729E-2</v>
      </c>
      <c r="J1020" s="160">
        <v>63.412229136235325</v>
      </c>
      <c r="K1020" t="s">
        <v>40</v>
      </c>
      <c r="L1020" t="s">
        <v>67</v>
      </c>
      <c r="M1020" t="s">
        <v>94</v>
      </c>
      <c r="O1020" s="183">
        <f t="shared" si="50"/>
        <v>60</v>
      </c>
      <c r="P1020" s="183">
        <f t="shared" si="50"/>
        <v>20</v>
      </c>
      <c r="Q1020" s="183">
        <f t="shared" si="50"/>
        <v>0</v>
      </c>
      <c r="R1020" s="183" t="str">
        <f t="shared" si="49"/>
        <v>*</v>
      </c>
      <c r="S1020" s="183" t="str">
        <f t="shared" si="49"/>
        <v>*</v>
      </c>
      <c r="T1020" s="183" t="str">
        <f t="shared" si="49"/>
        <v>*</v>
      </c>
      <c r="U1020" s="183">
        <f t="shared" si="49"/>
        <v>60</v>
      </c>
    </row>
    <row r="1021" spans="1:21">
      <c r="A1021" s="183" t="str">
        <f t="shared" si="48"/>
        <v>西側ケース④馬路村</v>
      </c>
      <c r="B1021" t="s">
        <v>20</v>
      </c>
      <c r="C1021">
        <v>1061</v>
      </c>
      <c r="D1021" s="160">
        <v>33.840620825466367</v>
      </c>
      <c r="E1021" s="160">
        <v>6.2180615323627197</v>
      </c>
      <c r="F1021" s="160">
        <v>0</v>
      </c>
      <c r="G1021" s="160">
        <v>1.3143602801253251</v>
      </c>
      <c r="H1021" s="160">
        <v>0.51668214727550477</v>
      </c>
      <c r="I1021" s="160">
        <v>1.1721514297859023E-2</v>
      </c>
      <c r="J1021" s="160">
        <v>35.683384767165059</v>
      </c>
      <c r="K1021" t="s">
        <v>40</v>
      </c>
      <c r="L1021" t="s">
        <v>67</v>
      </c>
      <c r="M1021" t="s">
        <v>94</v>
      </c>
      <c r="O1021" s="183">
        <f t="shared" si="50"/>
        <v>30</v>
      </c>
      <c r="P1021" s="183">
        <f t="shared" si="50"/>
        <v>10</v>
      </c>
      <c r="Q1021" s="183">
        <f t="shared" si="50"/>
        <v>0</v>
      </c>
      <c r="R1021" s="183" t="str">
        <f t="shared" si="49"/>
        <v>*</v>
      </c>
      <c r="S1021" s="183" t="str">
        <f t="shared" si="49"/>
        <v>*</v>
      </c>
      <c r="T1021" s="183" t="str">
        <f t="shared" si="49"/>
        <v>*</v>
      </c>
      <c r="U1021" s="183">
        <f t="shared" si="49"/>
        <v>40</v>
      </c>
    </row>
    <row r="1022" spans="1:21">
      <c r="A1022" s="183" t="str">
        <f t="shared" si="48"/>
        <v>西側ケース④芸西村</v>
      </c>
      <c r="B1022" t="s">
        <v>21</v>
      </c>
      <c r="C1022">
        <v>4139</v>
      </c>
      <c r="D1022" s="160">
        <v>103.48845582504489</v>
      </c>
      <c r="E1022" s="160">
        <v>26.098807821005032</v>
      </c>
      <c r="F1022" s="160">
        <v>12.929560331676724</v>
      </c>
      <c r="G1022" s="160">
        <v>0.23300120578030742</v>
      </c>
      <c r="H1022" s="160">
        <v>0.66635668198851017</v>
      </c>
      <c r="I1022" s="160">
        <v>8.5456431350901044E-3</v>
      </c>
      <c r="J1022" s="160">
        <v>117.32591968762553</v>
      </c>
      <c r="K1022" t="s">
        <v>40</v>
      </c>
      <c r="L1022" t="s">
        <v>67</v>
      </c>
      <c r="M1022" t="s">
        <v>94</v>
      </c>
      <c r="O1022" s="183">
        <f t="shared" si="50"/>
        <v>100</v>
      </c>
      <c r="P1022" s="183">
        <f t="shared" si="50"/>
        <v>30</v>
      </c>
      <c r="Q1022" s="183">
        <f t="shared" si="50"/>
        <v>10</v>
      </c>
      <c r="R1022" s="183" t="str">
        <f t="shared" si="49"/>
        <v>*</v>
      </c>
      <c r="S1022" s="183" t="str">
        <f t="shared" si="49"/>
        <v>*</v>
      </c>
      <c r="T1022" s="183" t="str">
        <f t="shared" si="49"/>
        <v>*</v>
      </c>
      <c r="U1022" s="183">
        <f t="shared" si="49"/>
        <v>120</v>
      </c>
    </row>
    <row r="1023" spans="1:21">
      <c r="A1023" s="183" t="str">
        <f t="shared" si="48"/>
        <v>西側ケース④本山町</v>
      </c>
      <c r="B1023" t="s">
        <v>22</v>
      </c>
      <c r="C1023">
        <v>3986</v>
      </c>
      <c r="D1023" s="160">
        <v>1.5709805183353451</v>
      </c>
      <c r="E1023" s="160">
        <v>1.0194673746684826</v>
      </c>
      <c r="F1023" s="160">
        <v>0</v>
      </c>
      <c r="G1023" s="160">
        <v>4.0268357956319196E-4</v>
      </c>
      <c r="H1023" s="160">
        <v>1.2558539896753622E-3</v>
      </c>
      <c r="I1023" s="160">
        <v>6.378513579257393E-2</v>
      </c>
      <c r="J1023" s="160">
        <v>1.6364241916971576</v>
      </c>
      <c r="K1023" t="s">
        <v>40</v>
      </c>
      <c r="L1023" t="s">
        <v>67</v>
      </c>
      <c r="M1023" t="s">
        <v>94</v>
      </c>
      <c r="O1023" s="183" t="str">
        <f t="shared" si="50"/>
        <v>*</v>
      </c>
      <c r="P1023" s="183" t="str">
        <f t="shared" si="50"/>
        <v>*</v>
      </c>
      <c r="Q1023" s="183">
        <f t="shared" si="50"/>
        <v>0</v>
      </c>
      <c r="R1023" s="183" t="str">
        <f t="shared" si="49"/>
        <v>*</v>
      </c>
      <c r="S1023" s="183" t="str">
        <f t="shared" si="49"/>
        <v>*</v>
      </c>
      <c r="T1023" s="183" t="str">
        <f t="shared" si="49"/>
        <v>*</v>
      </c>
      <c r="U1023" s="183" t="str">
        <f t="shared" si="49"/>
        <v>*</v>
      </c>
    </row>
    <row r="1024" spans="1:21">
      <c r="A1024" s="183" t="str">
        <f t="shared" si="48"/>
        <v>西側ケース④大豊町</v>
      </c>
      <c r="B1024" t="s">
        <v>23</v>
      </c>
      <c r="C1024">
        <v>4713</v>
      </c>
      <c r="D1024" s="160">
        <v>43.78196490068472</v>
      </c>
      <c r="E1024" s="160">
        <v>2.742064683840618</v>
      </c>
      <c r="F1024" s="160">
        <v>0</v>
      </c>
      <c r="G1024" s="160">
        <v>0.35366997757577223</v>
      </c>
      <c r="H1024" s="160">
        <v>6.4218344898101121E-3</v>
      </c>
      <c r="I1024" s="160">
        <v>1.8987009961792253E-2</v>
      </c>
      <c r="J1024" s="160">
        <v>44.161043722712087</v>
      </c>
      <c r="K1024" t="s">
        <v>40</v>
      </c>
      <c r="L1024" t="s">
        <v>67</v>
      </c>
      <c r="M1024" t="s">
        <v>94</v>
      </c>
      <c r="O1024" s="183">
        <f t="shared" si="50"/>
        <v>40</v>
      </c>
      <c r="P1024" s="183" t="str">
        <f t="shared" si="50"/>
        <v>*</v>
      </c>
      <c r="Q1024" s="183">
        <f t="shared" si="50"/>
        <v>0</v>
      </c>
      <c r="R1024" s="183" t="str">
        <f t="shared" si="49"/>
        <v>*</v>
      </c>
      <c r="S1024" s="183" t="str">
        <f t="shared" si="49"/>
        <v>*</v>
      </c>
      <c r="T1024" s="183" t="str">
        <f t="shared" si="49"/>
        <v>*</v>
      </c>
      <c r="U1024" s="183">
        <f t="shared" si="49"/>
        <v>40</v>
      </c>
    </row>
    <row r="1025" spans="1:21">
      <c r="A1025" s="183" t="str">
        <f t="shared" si="48"/>
        <v>西側ケース④土佐町</v>
      </c>
      <c r="B1025" t="s">
        <v>24</v>
      </c>
      <c r="C1025">
        <v>4386</v>
      </c>
      <c r="D1025" s="160">
        <v>0.76657299082488695</v>
      </c>
      <c r="E1025" s="160">
        <v>0.93300007705512933</v>
      </c>
      <c r="F1025" s="160">
        <v>0</v>
      </c>
      <c r="G1025" s="160">
        <v>1.3547998671663238E-31</v>
      </c>
      <c r="H1025" s="160">
        <v>2.2089102340729647E-3</v>
      </c>
      <c r="I1025" s="160">
        <v>4.8958309609766996E-3</v>
      </c>
      <c r="J1025" s="160">
        <v>0.77367773201993661</v>
      </c>
      <c r="K1025" t="s">
        <v>40</v>
      </c>
      <c r="L1025" t="s">
        <v>67</v>
      </c>
      <c r="M1025" t="s">
        <v>94</v>
      </c>
      <c r="O1025" s="183" t="str">
        <f t="shared" si="50"/>
        <v>*</v>
      </c>
      <c r="P1025" s="183" t="str">
        <f t="shared" si="50"/>
        <v>*</v>
      </c>
      <c r="Q1025" s="183">
        <f t="shared" si="50"/>
        <v>0</v>
      </c>
      <c r="R1025" s="183" t="str">
        <f t="shared" si="49"/>
        <v>*</v>
      </c>
      <c r="S1025" s="183" t="str">
        <f t="shared" si="49"/>
        <v>*</v>
      </c>
      <c r="T1025" s="183" t="str">
        <f t="shared" si="49"/>
        <v>*</v>
      </c>
      <c r="U1025" s="183" t="str">
        <f t="shared" si="49"/>
        <v>*</v>
      </c>
    </row>
    <row r="1026" spans="1:21">
      <c r="A1026" s="183" t="str">
        <f t="shared" si="48"/>
        <v>西側ケース④大川村</v>
      </c>
      <c r="B1026" t="s">
        <v>25</v>
      </c>
      <c r="C1026">
        <v>427</v>
      </c>
      <c r="D1026" s="160">
        <v>0.1837200773430285</v>
      </c>
      <c r="E1026" s="160">
        <v>9.9939191762653423E-2</v>
      </c>
      <c r="F1026" s="160">
        <v>0</v>
      </c>
      <c r="G1026" s="160">
        <v>2.5373628036725368E-4</v>
      </c>
      <c r="H1026" s="160">
        <v>1.5906750042821873E-4</v>
      </c>
      <c r="I1026" s="160">
        <v>5.751205461325883E-4</v>
      </c>
      <c r="J1026" s="160">
        <v>0.18470800166995657</v>
      </c>
      <c r="K1026" t="s">
        <v>40</v>
      </c>
      <c r="L1026" t="s">
        <v>67</v>
      </c>
      <c r="M1026" t="s">
        <v>94</v>
      </c>
      <c r="O1026" s="183" t="str">
        <f t="shared" si="50"/>
        <v>*</v>
      </c>
      <c r="P1026" s="183" t="str">
        <f t="shared" si="50"/>
        <v>*</v>
      </c>
      <c r="Q1026" s="183">
        <f t="shared" si="50"/>
        <v>0</v>
      </c>
      <c r="R1026" s="183" t="str">
        <f t="shared" si="49"/>
        <v>*</v>
      </c>
      <c r="S1026" s="183" t="str">
        <f t="shared" si="49"/>
        <v>*</v>
      </c>
      <c r="T1026" s="183" t="str">
        <f t="shared" si="49"/>
        <v>*</v>
      </c>
      <c r="U1026" s="183" t="str">
        <f t="shared" si="49"/>
        <v>*</v>
      </c>
    </row>
    <row r="1027" spans="1:21">
      <c r="A1027" s="183" t="str">
        <f t="shared" si="48"/>
        <v>西側ケース④いの町</v>
      </c>
      <c r="B1027" t="s">
        <v>26</v>
      </c>
      <c r="C1027">
        <v>21716</v>
      </c>
      <c r="D1027" s="160">
        <v>181.69678418614697</v>
      </c>
      <c r="E1027" s="160">
        <v>14.773038406131672</v>
      </c>
      <c r="F1027" s="160">
        <v>0</v>
      </c>
      <c r="G1027" s="160">
        <v>0.51825361785193991</v>
      </c>
      <c r="H1027" s="160">
        <v>0.40094346409391701</v>
      </c>
      <c r="I1027" s="160">
        <v>0.10583467902469816</v>
      </c>
      <c r="J1027" s="160">
        <v>182.72181594711753</v>
      </c>
      <c r="K1027" t="s">
        <v>40</v>
      </c>
      <c r="L1027" t="s">
        <v>67</v>
      </c>
      <c r="M1027" t="s">
        <v>94</v>
      </c>
      <c r="O1027" s="183">
        <f t="shared" si="50"/>
        <v>180</v>
      </c>
      <c r="P1027" s="183">
        <f t="shared" si="50"/>
        <v>10</v>
      </c>
      <c r="Q1027" s="183">
        <f t="shared" si="50"/>
        <v>0</v>
      </c>
      <c r="R1027" s="183" t="str">
        <f t="shared" si="49"/>
        <v>*</v>
      </c>
      <c r="S1027" s="183" t="str">
        <f t="shared" si="49"/>
        <v>*</v>
      </c>
      <c r="T1027" s="183" t="str">
        <f t="shared" si="49"/>
        <v>*</v>
      </c>
      <c r="U1027" s="183">
        <f t="shared" si="49"/>
        <v>180</v>
      </c>
    </row>
    <row r="1028" spans="1:21">
      <c r="A1028" s="183" t="str">
        <f t="shared" ref="A1028:A1081" si="51">K1028&amp;L1028&amp;B1028</f>
        <v>西側ケース④仁淀川町</v>
      </c>
      <c r="B1028" t="s">
        <v>27</v>
      </c>
      <c r="C1028">
        <v>6649</v>
      </c>
      <c r="D1028" s="160">
        <v>37.927793862119088</v>
      </c>
      <c r="E1028" s="160">
        <v>2.03779431107148</v>
      </c>
      <c r="F1028" s="160">
        <v>0</v>
      </c>
      <c r="G1028" s="160">
        <v>2.6652535756647626E-3</v>
      </c>
      <c r="H1028" s="160">
        <v>9.3453633385334866E-3</v>
      </c>
      <c r="I1028" s="160">
        <v>9.0618209983757067E-2</v>
      </c>
      <c r="J1028" s="160">
        <v>38.030422689017044</v>
      </c>
      <c r="K1028" t="s">
        <v>40</v>
      </c>
      <c r="L1028" t="s">
        <v>67</v>
      </c>
      <c r="M1028" t="s">
        <v>94</v>
      </c>
      <c r="O1028" s="183">
        <f t="shared" si="50"/>
        <v>40</v>
      </c>
      <c r="P1028" s="183" t="str">
        <f t="shared" si="50"/>
        <v>*</v>
      </c>
      <c r="Q1028" s="183">
        <f t="shared" si="50"/>
        <v>0</v>
      </c>
      <c r="R1028" s="183" t="str">
        <f t="shared" si="49"/>
        <v>*</v>
      </c>
      <c r="S1028" s="183" t="str">
        <f t="shared" si="49"/>
        <v>*</v>
      </c>
      <c r="T1028" s="183" t="str">
        <f t="shared" si="49"/>
        <v>*</v>
      </c>
      <c r="U1028" s="183">
        <f t="shared" si="49"/>
        <v>40</v>
      </c>
    </row>
    <row r="1029" spans="1:21">
      <c r="A1029" s="183" t="str">
        <f t="shared" si="51"/>
        <v>西側ケース④中土佐町</v>
      </c>
      <c r="B1029" t="s">
        <v>28</v>
      </c>
      <c r="C1029">
        <v>6927</v>
      </c>
      <c r="D1029" s="160">
        <v>324.84108394606824</v>
      </c>
      <c r="E1029" s="160">
        <v>16.219644472497411</v>
      </c>
      <c r="F1029" s="160">
        <v>28.750178600085942</v>
      </c>
      <c r="G1029" s="160">
        <v>0.74704289858011985</v>
      </c>
      <c r="H1029" s="160">
        <v>3.7852017945161158</v>
      </c>
      <c r="I1029" s="160">
        <v>9.7808659112098892E-2</v>
      </c>
      <c r="J1029" s="160">
        <v>358.22131589836249</v>
      </c>
      <c r="K1029" t="s">
        <v>40</v>
      </c>
      <c r="L1029" t="s">
        <v>67</v>
      </c>
      <c r="M1029" t="s">
        <v>94</v>
      </c>
      <c r="O1029" s="183">
        <f t="shared" si="50"/>
        <v>320</v>
      </c>
      <c r="P1029" s="183">
        <f t="shared" si="50"/>
        <v>20</v>
      </c>
      <c r="Q1029" s="183">
        <f t="shared" si="50"/>
        <v>30</v>
      </c>
      <c r="R1029" s="183" t="str">
        <f t="shared" si="49"/>
        <v>*</v>
      </c>
      <c r="S1029" s="183" t="str">
        <f t="shared" si="49"/>
        <v>*</v>
      </c>
      <c r="T1029" s="183" t="str">
        <f t="shared" si="49"/>
        <v>*</v>
      </c>
      <c r="U1029" s="183">
        <f t="shared" si="49"/>
        <v>360</v>
      </c>
    </row>
    <row r="1030" spans="1:21">
      <c r="A1030" s="183" t="str">
        <f t="shared" si="51"/>
        <v>西側ケース④佐川町</v>
      </c>
      <c r="B1030" t="s">
        <v>29</v>
      </c>
      <c r="C1030">
        <v>12447</v>
      </c>
      <c r="D1030" s="160">
        <v>225.37289939744306</v>
      </c>
      <c r="E1030" s="160">
        <v>16.429477504362413</v>
      </c>
      <c r="F1030" s="160">
        <v>0</v>
      </c>
      <c r="G1030" s="160">
        <v>0.22347459701997668</v>
      </c>
      <c r="H1030" s="160">
        <v>0.3452656079987132</v>
      </c>
      <c r="I1030" s="160">
        <v>0.17433883611110268</v>
      </c>
      <c r="J1030" s="160">
        <v>226.11597843857288</v>
      </c>
      <c r="K1030" t="s">
        <v>40</v>
      </c>
      <c r="L1030" t="s">
        <v>67</v>
      </c>
      <c r="M1030" t="s">
        <v>94</v>
      </c>
      <c r="O1030" s="183">
        <f t="shared" si="50"/>
        <v>230</v>
      </c>
      <c r="P1030" s="183">
        <f t="shared" si="50"/>
        <v>20</v>
      </c>
      <c r="Q1030" s="183">
        <f t="shared" si="50"/>
        <v>0</v>
      </c>
      <c r="R1030" s="183" t="str">
        <f t="shared" si="49"/>
        <v>*</v>
      </c>
      <c r="S1030" s="183" t="str">
        <f t="shared" si="49"/>
        <v>*</v>
      </c>
      <c r="T1030" s="183" t="str">
        <f t="shared" si="49"/>
        <v>*</v>
      </c>
      <c r="U1030" s="183">
        <f t="shared" si="49"/>
        <v>230</v>
      </c>
    </row>
    <row r="1031" spans="1:21">
      <c r="A1031" s="183" t="str">
        <f t="shared" si="51"/>
        <v>西側ケース④越知町</v>
      </c>
      <c r="B1031" t="s">
        <v>30</v>
      </c>
      <c r="C1031">
        <v>6095</v>
      </c>
      <c r="D1031" s="160">
        <v>44.830839921659155</v>
      </c>
      <c r="E1031" s="160">
        <v>4.0512165033354997</v>
      </c>
      <c r="F1031" s="160">
        <v>0</v>
      </c>
      <c r="G1031" s="160">
        <v>2.717712594987693E-2</v>
      </c>
      <c r="H1031" s="160">
        <v>8.0984453941386647</v>
      </c>
      <c r="I1031" s="160">
        <v>0.11482022129206923</v>
      </c>
      <c r="J1031" s="160">
        <v>53.071282663039767</v>
      </c>
      <c r="K1031" t="s">
        <v>40</v>
      </c>
      <c r="L1031" t="s">
        <v>67</v>
      </c>
      <c r="M1031" t="s">
        <v>94</v>
      </c>
      <c r="O1031" s="183">
        <f t="shared" si="50"/>
        <v>40</v>
      </c>
      <c r="P1031" s="183" t="str">
        <f t="shared" si="50"/>
        <v>*</v>
      </c>
      <c r="Q1031" s="183">
        <f t="shared" si="50"/>
        <v>0</v>
      </c>
      <c r="R1031" s="183" t="str">
        <f t="shared" si="49"/>
        <v>*</v>
      </c>
      <c r="S1031" s="183">
        <f t="shared" si="49"/>
        <v>10</v>
      </c>
      <c r="T1031" s="183" t="str">
        <f t="shared" si="49"/>
        <v>*</v>
      </c>
      <c r="U1031" s="183">
        <f t="shared" si="49"/>
        <v>50</v>
      </c>
    </row>
    <row r="1032" spans="1:21">
      <c r="A1032" s="183" t="str">
        <f t="shared" si="51"/>
        <v>西側ケース④檮原町</v>
      </c>
      <c r="B1032" t="s">
        <v>31</v>
      </c>
      <c r="C1032">
        <v>3984</v>
      </c>
      <c r="D1032" s="160">
        <v>7.03317993999039</v>
      </c>
      <c r="E1032" s="160">
        <v>1.2522867050216173</v>
      </c>
      <c r="F1032" s="160">
        <v>0</v>
      </c>
      <c r="G1032" s="160">
        <v>1.1182816392202141E-3</v>
      </c>
      <c r="H1032" s="160">
        <v>3.9417536457077582E-3</v>
      </c>
      <c r="I1032" s="160">
        <v>2.0750011296314201E-2</v>
      </c>
      <c r="J1032" s="160">
        <v>7.0589899865716328</v>
      </c>
      <c r="K1032" t="s">
        <v>40</v>
      </c>
      <c r="L1032" t="s">
        <v>67</v>
      </c>
      <c r="M1032" t="s">
        <v>94</v>
      </c>
      <c r="O1032" s="183">
        <f t="shared" si="50"/>
        <v>10</v>
      </c>
      <c r="P1032" s="183" t="str">
        <f t="shared" si="50"/>
        <v>*</v>
      </c>
      <c r="Q1032" s="183">
        <f t="shared" si="50"/>
        <v>0</v>
      </c>
      <c r="R1032" s="183" t="str">
        <f t="shared" si="49"/>
        <v>*</v>
      </c>
      <c r="S1032" s="183" t="str">
        <f t="shared" si="49"/>
        <v>*</v>
      </c>
      <c r="T1032" s="183" t="str">
        <f t="shared" si="49"/>
        <v>*</v>
      </c>
      <c r="U1032" s="183">
        <f t="shared" si="49"/>
        <v>10</v>
      </c>
    </row>
    <row r="1033" spans="1:21">
      <c r="A1033" s="183" t="str">
        <f t="shared" si="51"/>
        <v>西側ケース④日高村</v>
      </c>
      <c r="B1033" t="s">
        <v>32</v>
      </c>
      <c r="C1033">
        <v>5063</v>
      </c>
      <c r="D1033" s="160">
        <v>30.372125798665369</v>
      </c>
      <c r="E1033" s="160">
        <v>2.9663560002953395</v>
      </c>
      <c r="F1033" s="160">
        <v>0</v>
      </c>
      <c r="G1033" s="160">
        <v>6.8008418771614856E-2</v>
      </c>
      <c r="H1033" s="160">
        <v>9.5636211820606699E-3</v>
      </c>
      <c r="I1033" s="160">
        <v>2.1052781365448615E-2</v>
      </c>
      <c r="J1033" s="160">
        <v>30.470750619984493</v>
      </c>
      <c r="K1033" t="s">
        <v>40</v>
      </c>
      <c r="L1033" t="s">
        <v>67</v>
      </c>
      <c r="M1033" t="s">
        <v>94</v>
      </c>
      <c r="O1033" s="183">
        <f t="shared" si="50"/>
        <v>30</v>
      </c>
      <c r="P1033" s="183" t="str">
        <f t="shared" si="50"/>
        <v>*</v>
      </c>
      <c r="Q1033" s="183">
        <f t="shared" si="50"/>
        <v>0</v>
      </c>
      <c r="R1033" s="183" t="str">
        <f t="shared" si="49"/>
        <v>*</v>
      </c>
      <c r="S1033" s="183" t="str">
        <f t="shared" si="49"/>
        <v>*</v>
      </c>
      <c r="T1033" s="183" t="str">
        <f t="shared" si="49"/>
        <v>*</v>
      </c>
      <c r="U1033" s="183">
        <f t="shared" si="49"/>
        <v>30</v>
      </c>
    </row>
    <row r="1034" spans="1:21">
      <c r="A1034" s="183" t="str">
        <f t="shared" si="51"/>
        <v>西側ケース④津野町</v>
      </c>
      <c r="B1034" t="s">
        <v>33</v>
      </c>
      <c r="C1034">
        <v>5702</v>
      </c>
      <c r="D1034" s="160">
        <v>85.18753604199614</v>
      </c>
      <c r="E1034" s="160">
        <v>4.2086209462556781</v>
      </c>
      <c r="F1034" s="160">
        <v>0</v>
      </c>
      <c r="G1034" s="160">
        <v>0.25902193558790282</v>
      </c>
      <c r="H1034" s="160">
        <v>0.2627306833520564</v>
      </c>
      <c r="I1034" s="160">
        <v>5.1452124224552219E-2</v>
      </c>
      <c r="J1034" s="160">
        <v>85.76074078516065</v>
      </c>
      <c r="K1034" t="s">
        <v>40</v>
      </c>
      <c r="L1034" t="s">
        <v>67</v>
      </c>
      <c r="M1034" t="s">
        <v>94</v>
      </c>
      <c r="O1034" s="183">
        <f t="shared" si="50"/>
        <v>90</v>
      </c>
      <c r="P1034" s="183" t="str">
        <f t="shared" si="50"/>
        <v>*</v>
      </c>
      <c r="Q1034" s="183">
        <f t="shared" si="50"/>
        <v>0</v>
      </c>
      <c r="R1034" s="183" t="str">
        <f t="shared" si="49"/>
        <v>*</v>
      </c>
      <c r="S1034" s="183" t="str">
        <f t="shared" si="49"/>
        <v>*</v>
      </c>
      <c r="T1034" s="183" t="str">
        <f t="shared" si="49"/>
        <v>*</v>
      </c>
      <c r="U1034" s="183">
        <f t="shared" si="49"/>
        <v>90</v>
      </c>
    </row>
    <row r="1035" spans="1:21">
      <c r="A1035" s="183" t="str">
        <f t="shared" si="51"/>
        <v>西側ケース④四万十町</v>
      </c>
      <c r="B1035" t="s">
        <v>34</v>
      </c>
      <c r="C1035">
        <v>18754</v>
      </c>
      <c r="D1035" s="160">
        <v>514.39960271709492</v>
      </c>
      <c r="E1035" s="160">
        <v>53.45583258459758</v>
      </c>
      <c r="F1035" s="160">
        <v>11.07410289940564</v>
      </c>
      <c r="G1035" s="160">
        <v>1.9907003206399709</v>
      </c>
      <c r="H1035" s="160">
        <v>0.19122465794626164</v>
      </c>
      <c r="I1035" s="160">
        <v>5.4097728572258759E-2</v>
      </c>
      <c r="J1035" s="160">
        <v>527.70972832365896</v>
      </c>
      <c r="K1035" t="s">
        <v>40</v>
      </c>
      <c r="L1035" t="s">
        <v>67</v>
      </c>
      <c r="M1035" t="s">
        <v>94</v>
      </c>
      <c r="O1035" s="183">
        <f t="shared" si="50"/>
        <v>510</v>
      </c>
      <c r="P1035" s="183">
        <f t="shared" si="50"/>
        <v>50</v>
      </c>
      <c r="Q1035" s="183">
        <f t="shared" si="50"/>
        <v>10</v>
      </c>
      <c r="R1035" s="183" t="str">
        <f t="shared" si="49"/>
        <v>*</v>
      </c>
      <c r="S1035" s="183" t="str">
        <f t="shared" si="49"/>
        <v>*</v>
      </c>
      <c r="T1035" s="183" t="str">
        <f t="shared" si="49"/>
        <v>*</v>
      </c>
      <c r="U1035" s="183">
        <f t="shared" si="49"/>
        <v>530</v>
      </c>
    </row>
    <row r="1036" spans="1:21">
      <c r="A1036" s="183" t="str">
        <f t="shared" si="51"/>
        <v>西側ケース④大月町</v>
      </c>
      <c r="B1036" t="s">
        <v>35</v>
      </c>
      <c r="C1036">
        <v>5373</v>
      </c>
      <c r="D1036" s="160">
        <v>206.9943292517128</v>
      </c>
      <c r="E1036" s="160">
        <v>3.9076130748898592</v>
      </c>
      <c r="F1036" s="160">
        <v>43.695680506255677</v>
      </c>
      <c r="G1036" s="160">
        <v>6.2927044165978649E-2</v>
      </c>
      <c r="H1036" s="160">
        <v>1.340747135894687</v>
      </c>
      <c r="I1036" s="160">
        <v>5.5272258026713157E-2</v>
      </c>
      <c r="J1036" s="160">
        <v>252.14895619605585</v>
      </c>
      <c r="K1036" t="s">
        <v>40</v>
      </c>
      <c r="L1036" t="s">
        <v>67</v>
      </c>
      <c r="M1036" t="s">
        <v>94</v>
      </c>
      <c r="O1036" s="183">
        <f t="shared" si="50"/>
        <v>210</v>
      </c>
      <c r="P1036" s="183" t="str">
        <f t="shared" si="50"/>
        <v>*</v>
      </c>
      <c r="Q1036" s="183">
        <f t="shared" si="50"/>
        <v>40</v>
      </c>
      <c r="R1036" s="183" t="str">
        <f t="shared" si="49"/>
        <v>*</v>
      </c>
      <c r="S1036" s="183" t="str">
        <f t="shared" si="49"/>
        <v>*</v>
      </c>
      <c r="T1036" s="183" t="str">
        <f t="shared" si="49"/>
        <v>*</v>
      </c>
      <c r="U1036" s="183">
        <f t="shared" si="49"/>
        <v>250</v>
      </c>
    </row>
    <row r="1037" spans="1:21">
      <c r="A1037" s="183" t="str">
        <f t="shared" si="51"/>
        <v>西側ケース④三原村</v>
      </c>
      <c r="B1037" t="s">
        <v>36</v>
      </c>
      <c r="C1037">
        <v>1553</v>
      </c>
      <c r="D1037" s="160">
        <v>144.35338156408505</v>
      </c>
      <c r="E1037" s="160">
        <v>2.0682548269915597</v>
      </c>
      <c r="F1037" s="160">
        <v>0</v>
      </c>
      <c r="G1037" s="160">
        <v>5.5290656433244732E-2</v>
      </c>
      <c r="H1037" s="160">
        <v>0.42416200607523213</v>
      </c>
      <c r="I1037" s="160">
        <v>0.36395196201608498</v>
      </c>
      <c r="J1037" s="160">
        <v>145.19678618860959</v>
      </c>
      <c r="K1037" t="s">
        <v>40</v>
      </c>
      <c r="L1037" t="s">
        <v>67</v>
      </c>
      <c r="M1037" t="s">
        <v>94</v>
      </c>
      <c r="O1037" s="183">
        <f t="shared" si="50"/>
        <v>140</v>
      </c>
      <c r="P1037" s="183" t="str">
        <f t="shared" si="50"/>
        <v>*</v>
      </c>
      <c r="Q1037" s="183">
        <f t="shared" si="50"/>
        <v>0</v>
      </c>
      <c r="R1037" s="183" t="str">
        <f t="shared" si="49"/>
        <v>*</v>
      </c>
      <c r="S1037" s="183" t="str">
        <f t="shared" si="49"/>
        <v>*</v>
      </c>
      <c r="T1037" s="183" t="str">
        <f t="shared" si="49"/>
        <v>*</v>
      </c>
      <c r="U1037" s="183">
        <f t="shared" si="49"/>
        <v>150</v>
      </c>
    </row>
    <row r="1038" spans="1:21">
      <c r="A1038" s="183" t="str">
        <f t="shared" si="51"/>
        <v>西側ケース④黒潮町</v>
      </c>
      <c r="B1038" t="s">
        <v>37</v>
      </c>
      <c r="C1038">
        <v>11115</v>
      </c>
      <c r="D1038" s="160">
        <v>777.73409975751792</v>
      </c>
      <c r="E1038" s="160">
        <v>57.902287954597341</v>
      </c>
      <c r="F1038" s="160">
        <v>71.874365429143467</v>
      </c>
      <c r="G1038" s="160">
        <v>3.9396821068021657</v>
      </c>
      <c r="H1038" s="160">
        <v>0.69386814901171845</v>
      </c>
      <c r="I1038" s="160">
        <v>4.5166058733578922E-2</v>
      </c>
      <c r="J1038" s="160">
        <v>854.28718150120881</v>
      </c>
      <c r="K1038" t="s">
        <v>40</v>
      </c>
      <c r="L1038" t="s">
        <v>67</v>
      </c>
      <c r="M1038" t="s">
        <v>94</v>
      </c>
      <c r="O1038" s="183">
        <f t="shared" si="50"/>
        <v>780</v>
      </c>
      <c r="P1038" s="183">
        <f t="shared" si="50"/>
        <v>60</v>
      </c>
      <c r="Q1038" s="183">
        <f t="shared" si="50"/>
        <v>70</v>
      </c>
      <c r="R1038" s="183" t="str">
        <f t="shared" si="49"/>
        <v>*</v>
      </c>
      <c r="S1038" s="183" t="str">
        <f t="shared" si="49"/>
        <v>*</v>
      </c>
      <c r="T1038" s="183" t="str">
        <f t="shared" si="49"/>
        <v>*</v>
      </c>
      <c r="U1038" s="183">
        <f t="shared" si="49"/>
        <v>850</v>
      </c>
    </row>
    <row r="1039" spans="1:21">
      <c r="A1039" s="183" t="str">
        <f t="shared" si="51"/>
        <v>西側ケース④合計</v>
      </c>
      <c r="B1039" t="s">
        <v>84</v>
      </c>
      <c r="C1039">
        <v>763479</v>
      </c>
      <c r="D1039" s="160">
        <v>16009.479811286681</v>
      </c>
      <c r="E1039" s="160">
        <v>1575.4293203978298</v>
      </c>
      <c r="F1039" s="160">
        <v>1978.2098496399433</v>
      </c>
      <c r="G1039" s="160">
        <v>66.13461240454987</v>
      </c>
      <c r="H1039" s="160">
        <v>123.55071414632245</v>
      </c>
      <c r="I1039" s="160">
        <v>27.485293224430773</v>
      </c>
      <c r="J1039" s="160">
        <v>18204.86028070192</v>
      </c>
      <c r="K1039" t="s">
        <v>40</v>
      </c>
      <c r="L1039" t="s">
        <v>67</v>
      </c>
      <c r="M1039" t="s">
        <v>94</v>
      </c>
      <c r="O1039" s="183">
        <f t="shared" si="50"/>
        <v>16000</v>
      </c>
      <c r="P1039" s="183">
        <f t="shared" si="50"/>
        <v>1600</v>
      </c>
      <c r="Q1039" s="183">
        <f t="shared" si="50"/>
        <v>2000</v>
      </c>
      <c r="R1039" s="183">
        <f t="shared" si="49"/>
        <v>70</v>
      </c>
      <c r="S1039" s="183">
        <f t="shared" si="49"/>
        <v>120</v>
      </c>
      <c r="T1039" s="183">
        <f t="shared" si="49"/>
        <v>30</v>
      </c>
      <c r="U1039" s="183">
        <f t="shared" si="49"/>
        <v>18000</v>
      </c>
    </row>
    <row r="1040" spans="1:21">
      <c r="A1040" s="183" t="str">
        <f t="shared" si="51"/>
        <v>西側ケース④0</v>
      </c>
      <c r="B1040">
        <v>0</v>
      </c>
      <c r="C1040">
        <v>0</v>
      </c>
      <c r="D1040" s="160">
        <v>0</v>
      </c>
      <c r="E1040" s="160">
        <v>0</v>
      </c>
      <c r="F1040" s="160">
        <v>0</v>
      </c>
      <c r="G1040" s="160">
        <v>0</v>
      </c>
      <c r="H1040" s="160">
        <v>0</v>
      </c>
      <c r="I1040" s="160">
        <v>0</v>
      </c>
      <c r="J1040" s="160">
        <v>0</v>
      </c>
      <c r="K1040" t="s">
        <v>40</v>
      </c>
      <c r="L1040" t="s">
        <v>67</v>
      </c>
      <c r="M1040">
        <v>0</v>
      </c>
      <c r="O1040" s="183">
        <f t="shared" si="50"/>
        <v>0</v>
      </c>
      <c r="P1040" s="183">
        <f t="shared" si="50"/>
        <v>0</v>
      </c>
      <c r="Q1040" s="183">
        <f t="shared" si="50"/>
        <v>0</v>
      </c>
      <c r="R1040" s="183">
        <f t="shared" si="49"/>
        <v>0</v>
      </c>
      <c r="S1040" s="183">
        <f t="shared" si="49"/>
        <v>0</v>
      </c>
      <c r="T1040" s="183">
        <f t="shared" si="49"/>
        <v>0</v>
      </c>
      <c r="U1040" s="183">
        <f t="shared" si="49"/>
        <v>0</v>
      </c>
    </row>
    <row r="1041" spans="1:21">
      <c r="A1041" s="183" t="str">
        <f t="shared" si="51"/>
        <v>西側ケース④負傷者数</v>
      </c>
      <c r="B1041" t="s">
        <v>114</v>
      </c>
      <c r="C1041">
        <v>0</v>
      </c>
      <c r="D1041" s="160">
        <v>0</v>
      </c>
      <c r="E1041" s="160">
        <v>0</v>
      </c>
      <c r="F1041" s="160">
        <v>0</v>
      </c>
      <c r="G1041" s="160">
        <v>0</v>
      </c>
      <c r="H1041" s="160">
        <v>0</v>
      </c>
      <c r="I1041" s="160">
        <v>0</v>
      </c>
      <c r="J1041" s="160">
        <v>0</v>
      </c>
      <c r="K1041" t="s">
        <v>40</v>
      </c>
      <c r="L1041" t="s">
        <v>67</v>
      </c>
      <c r="M1041">
        <v>0</v>
      </c>
      <c r="O1041" s="183">
        <f t="shared" si="50"/>
        <v>0</v>
      </c>
      <c r="P1041" s="183">
        <f t="shared" si="50"/>
        <v>0</v>
      </c>
      <c r="Q1041" s="183">
        <f t="shared" si="50"/>
        <v>0</v>
      </c>
      <c r="R1041" s="183">
        <f t="shared" si="49"/>
        <v>0</v>
      </c>
      <c r="S1041" s="183">
        <f t="shared" si="49"/>
        <v>0</v>
      </c>
      <c r="T1041" s="183">
        <f t="shared" si="49"/>
        <v>0</v>
      </c>
      <c r="U1041" s="183">
        <f t="shared" si="49"/>
        <v>0</v>
      </c>
    </row>
    <row r="1042" spans="1:21">
      <c r="A1042" s="183" t="str">
        <f t="shared" si="51"/>
        <v>西側ケース④地震動：西側ケース、津波ケース④、冬18時、早期避難率20%</v>
      </c>
      <c r="B1042" t="s">
        <v>113</v>
      </c>
      <c r="C1042">
        <v>0</v>
      </c>
      <c r="D1042" s="160">
        <v>0</v>
      </c>
      <c r="E1042" s="160">
        <v>0</v>
      </c>
      <c r="F1042" s="160">
        <v>0</v>
      </c>
      <c r="G1042" s="160">
        <v>0</v>
      </c>
      <c r="H1042" s="160">
        <v>0</v>
      </c>
      <c r="I1042" s="160">
        <v>0</v>
      </c>
      <c r="J1042" s="160">
        <v>0</v>
      </c>
      <c r="K1042" t="s">
        <v>40</v>
      </c>
      <c r="L1042" t="s">
        <v>67</v>
      </c>
      <c r="M1042">
        <v>0</v>
      </c>
      <c r="O1042" s="183">
        <f t="shared" si="50"/>
        <v>0</v>
      </c>
      <c r="P1042" s="183">
        <f t="shared" si="50"/>
        <v>0</v>
      </c>
      <c r="Q1042" s="183">
        <f t="shared" si="50"/>
        <v>0</v>
      </c>
      <c r="R1042" s="183">
        <f t="shared" si="49"/>
        <v>0</v>
      </c>
      <c r="S1042" s="183">
        <f t="shared" si="49"/>
        <v>0</v>
      </c>
      <c r="T1042" s="183">
        <f t="shared" si="49"/>
        <v>0</v>
      </c>
      <c r="U1042" s="183">
        <f t="shared" si="49"/>
        <v>0</v>
      </c>
    </row>
    <row r="1043" spans="1:21">
      <c r="A1043" s="183" t="str">
        <f t="shared" si="51"/>
        <v>西側ケース④市町村名</v>
      </c>
      <c r="B1043" t="s">
        <v>86</v>
      </c>
      <c r="C1043" t="s">
        <v>87</v>
      </c>
      <c r="D1043" s="160" t="s">
        <v>88</v>
      </c>
      <c r="E1043" s="160">
        <v>0</v>
      </c>
      <c r="F1043" s="160" t="s">
        <v>89</v>
      </c>
      <c r="G1043" s="160" t="s">
        <v>90</v>
      </c>
      <c r="H1043" s="160" t="s">
        <v>91</v>
      </c>
      <c r="I1043" s="160" t="s">
        <v>92</v>
      </c>
      <c r="J1043" s="160" t="s">
        <v>84</v>
      </c>
      <c r="K1043" t="s">
        <v>40</v>
      </c>
      <c r="L1043" t="s">
        <v>67</v>
      </c>
      <c r="M1043">
        <v>0</v>
      </c>
      <c r="O1043" s="183" t="e">
        <f t="shared" si="50"/>
        <v>#VALUE!</v>
      </c>
      <c r="P1043" s="183">
        <f t="shared" si="50"/>
        <v>0</v>
      </c>
      <c r="Q1043" s="183" t="e">
        <f t="shared" si="50"/>
        <v>#VALUE!</v>
      </c>
      <c r="R1043" s="183" t="e">
        <f t="shared" si="49"/>
        <v>#VALUE!</v>
      </c>
      <c r="S1043" s="183" t="e">
        <f t="shared" si="49"/>
        <v>#VALUE!</v>
      </c>
      <c r="T1043" s="183" t="e">
        <f t="shared" si="49"/>
        <v>#VALUE!</v>
      </c>
      <c r="U1043" s="183" t="e">
        <f t="shared" si="49"/>
        <v>#VALUE!</v>
      </c>
    </row>
    <row r="1044" spans="1:21">
      <c r="A1044" s="183" t="str">
        <f t="shared" si="51"/>
        <v>西側ケース④0</v>
      </c>
      <c r="B1044">
        <v>0</v>
      </c>
      <c r="C1044">
        <v>0</v>
      </c>
      <c r="D1044" s="160">
        <v>0</v>
      </c>
      <c r="E1044" s="160" t="s">
        <v>93</v>
      </c>
      <c r="F1044" s="160">
        <v>0</v>
      </c>
      <c r="G1044" s="160">
        <v>0</v>
      </c>
      <c r="H1044" s="160">
        <v>0</v>
      </c>
      <c r="I1044" s="160">
        <v>0</v>
      </c>
      <c r="J1044" s="160">
        <v>0</v>
      </c>
      <c r="K1044" t="s">
        <v>40</v>
      </c>
      <c r="L1044" t="s">
        <v>67</v>
      </c>
      <c r="M1044">
        <v>0</v>
      </c>
      <c r="O1044" s="183">
        <f t="shared" si="50"/>
        <v>0</v>
      </c>
      <c r="P1044" s="183" t="e">
        <f t="shared" si="50"/>
        <v>#VALUE!</v>
      </c>
      <c r="Q1044" s="183">
        <f t="shared" si="50"/>
        <v>0</v>
      </c>
      <c r="R1044" s="183">
        <f t="shared" si="49"/>
        <v>0</v>
      </c>
      <c r="S1044" s="183">
        <f t="shared" si="49"/>
        <v>0</v>
      </c>
      <c r="T1044" s="183">
        <f t="shared" si="49"/>
        <v>0</v>
      </c>
      <c r="U1044" s="183">
        <f t="shared" si="49"/>
        <v>0</v>
      </c>
    </row>
    <row r="1045" spans="1:21">
      <c r="A1045" s="183" t="str">
        <f t="shared" si="51"/>
        <v>西側ケース④0</v>
      </c>
      <c r="B1045">
        <v>0</v>
      </c>
      <c r="C1045">
        <v>0</v>
      </c>
      <c r="D1045" s="160">
        <v>0</v>
      </c>
      <c r="E1045" s="160">
        <v>0</v>
      </c>
      <c r="F1045" s="160">
        <v>0</v>
      </c>
      <c r="G1045" s="160">
        <v>0</v>
      </c>
      <c r="H1045" s="160">
        <v>0</v>
      </c>
      <c r="I1045" s="160">
        <v>0</v>
      </c>
      <c r="J1045" s="160">
        <v>0</v>
      </c>
      <c r="K1045" t="s">
        <v>40</v>
      </c>
      <c r="L1045" t="s">
        <v>67</v>
      </c>
      <c r="M1045">
        <v>0</v>
      </c>
      <c r="O1045" s="183">
        <f t="shared" si="50"/>
        <v>0</v>
      </c>
      <c r="P1045" s="183">
        <f t="shared" si="50"/>
        <v>0</v>
      </c>
      <c r="Q1045" s="183">
        <f t="shared" si="50"/>
        <v>0</v>
      </c>
      <c r="R1045" s="183">
        <f t="shared" si="49"/>
        <v>0</v>
      </c>
      <c r="S1045" s="183">
        <f t="shared" si="49"/>
        <v>0</v>
      </c>
      <c r="T1045" s="183">
        <f t="shared" si="49"/>
        <v>0</v>
      </c>
      <c r="U1045" s="183">
        <f t="shared" si="49"/>
        <v>0</v>
      </c>
    </row>
    <row r="1046" spans="1:21">
      <c r="A1046" s="183" t="str">
        <f t="shared" si="51"/>
        <v>西側ケース④0</v>
      </c>
      <c r="B1046">
        <v>0</v>
      </c>
      <c r="C1046">
        <v>0</v>
      </c>
      <c r="D1046" s="160">
        <v>0</v>
      </c>
      <c r="E1046" s="160">
        <v>0</v>
      </c>
      <c r="F1046" s="160">
        <v>0</v>
      </c>
      <c r="G1046" s="160">
        <v>0</v>
      </c>
      <c r="H1046" s="160">
        <v>0</v>
      </c>
      <c r="I1046" s="160">
        <v>0</v>
      </c>
      <c r="J1046" s="160">
        <v>0</v>
      </c>
      <c r="K1046" t="s">
        <v>40</v>
      </c>
      <c r="L1046" t="s">
        <v>67</v>
      </c>
      <c r="M1046">
        <v>0</v>
      </c>
      <c r="O1046" s="183">
        <f t="shared" si="50"/>
        <v>0</v>
      </c>
      <c r="P1046" s="183">
        <f t="shared" si="50"/>
        <v>0</v>
      </c>
      <c r="Q1046" s="183">
        <f t="shared" si="50"/>
        <v>0</v>
      </c>
      <c r="R1046" s="183">
        <f t="shared" si="49"/>
        <v>0</v>
      </c>
      <c r="S1046" s="183">
        <f t="shared" si="49"/>
        <v>0</v>
      </c>
      <c r="T1046" s="183">
        <f t="shared" si="49"/>
        <v>0</v>
      </c>
      <c r="U1046" s="183">
        <f t="shared" si="49"/>
        <v>0</v>
      </c>
    </row>
    <row r="1047" spans="1:21">
      <c r="A1047" s="183" t="str">
        <f t="shared" si="51"/>
        <v>西側ケース④高知市</v>
      </c>
      <c r="B1047" t="s">
        <v>4</v>
      </c>
      <c r="C1047">
        <v>349778.6</v>
      </c>
      <c r="D1047" s="160">
        <v>5143.1325686781975</v>
      </c>
      <c r="E1047" s="160">
        <v>603.64887623238292</v>
      </c>
      <c r="F1047" s="160">
        <v>503.09381503648194</v>
      </c>
      <c r="G1047" s="160">
        <v>12.70140470177933</v>
      </c>
      <c r="H1047" s="160">
        <v>117.80975400225576</v>
      </c>
      <c r="I1047" s="160">
        <v>56.742561581469786</v>
      </c>
      <c r="J1047" s="160">
        <v>5833.4801040001839</v>
      </c>
      <c r="K1047" t="s">
        <v>40</v>
      </c>
      <c r="L1047" t="s">
        <v>67</v>
      </c>
      <c r="M1047" t="s">
        <v>96</v>
      </c>
      <c r="O1047" s="183">
        <f t="shared" si="50"/>
        <v>5100</v>
      </c>
      <c r="P1047" s="183">
        <f t="shared" si="50"/>
        <v>600</v>
      </c>
      <c r="Q1047" s="183">
        <f t="shared" si="50"/>
        <v>500</v>
      </c>
      <c r="R1047" s="183">
        <f t="shared" si="49"/>
        <v>10</v>
      </c>
      <c r="S1047" s="183">
        <f t="shared" si="49"/>
        <v>120</v>
      </c>
      <c r="T1047" s="183">
        <f t="shared" si="49"/>
        <v>60</v>
      </c>
      <c r="U1047" s="183">
        <f t="shared" si="49"/>
        <v>5800</v>
      </c>
    </row>
    <row r="1048" spans="1:21">
      <c r="A1048" s="183" t="str">
        <f t="shared" si="51"/>
        <v>西側ケース④室戸市</v>
      </c>
      <c r="B1048" t="s">
        <v>5</v>
      </c>
      <c r="C1048">
        <v>15011.1</v>
      </c>
      <c r="D1048" s="160">
        <v>626.98912841269419</v>
      </c>
      <c r="E1048" s="160">
        <v>34.029356197653392</v>
      </c>
      <c r="F1048" s="160">
        <v>363.38402624775608</v>
      </c>
      <c r="G1048" s="160">
        <v>15.559250883335945</v>
      </c>
      <c r="H1048" s="160">
        <v>4.9560136120080243</v>
      </c>
      <c r="I1048" s="160">
        <v>0.69244185905796918</v>
      </c>
      <c r="J1048" s="160">
        <v>1011.5808610148523</v>
      </c>
      <c r="K1048" t="s">
        <v>40</v>
      </c>
      <c r="L1048" t="s">
        <v>67</v>
      </c>
      <c r="M1048" t="s">
        <v>96</v>
      </c>
      <c r="O1048" s="183">
        <f t="shared" si="50"/>
        <v>630</v>
      </c>
      <c r="P1048" s="183">
        <f t="shared" si="50"/>
        <v>30</v>
      </c>
      <c r="Q1048" s="183">
        <f t="shared" si="50"/>
        <v>360</v>
      </c>
      <c r="R1048" s="183">
        <f t="shared" si="49"/>
        <v>20</v>
      </c>
      <c r="S1048" s="183" t="str">
        <f t="shared" si="49"/>
        <v>*</v>
      </c>
      <c r="T1048" s="183" t="str">
        <f t="shared" si="49"/>
        <v>*</v>
      </c>
      <c r="U1048" s="183">
        <f t="shared" si="49"/>
        <v>1000</v>
      </c>
    </row>
    <row r="1049" spans="1:21">
      <c r="A1049" s="183" t="str">
        <f t="shared" si="51"/>
        <v>西側ケース④安芸市</v>
      </c>
      <c r="B1049" t="s">
        <v>6</v>
      </c>
      <c r="C1049">
        <v>19573</v>
      </c>
      <c r="D1049" s="160">
        <v>845.00013493082827</v>
      </c>
      <c r="E1049" s="160">
        <v>90.833160474413603</v>
      </c>
      <c r="F1049" s="160">
        <v>26.067481345888822</v>
      </c>
      <c r="G1049" s="160">
        <v>5.6136904873833178</v>
      </c>
      <c r="H1049" s="160">
        <v>15.139312517462015</v>
      </c>
      <c r="I1049" s="160">
        <v>1.3303155124010462</v>
      </c>
      <c r="J1049" s="160">
        <v>893.15093479396353</v>
      </c>
      <c r="K1049" t="s">
        <v>40</v>
      </c>
      <c r="L1049" t="s">
        <v>67</v>
      </c>
      <c r="M1049" t="s">
        <v>96</v>
      </c>
      <c r="O1049" s="183">
        <f t="shared" si="50"/>
        <v>850</v>
      </c>
      <c r="P1049" s="183">
        <f t="shared" si="50"/>
        <v>90</v>
      </c>
      <c r="Q1049" s="183">
        <f t="shared" si="50"/>
        <v>30</v>
      </c>
      <c r="R1049" s="183">
        <f t="shared" si="49"/>
        <v>10</v>
      </c>
      <c r="S1049" s="183">
        <f t="shared" si="49"/>
        <v>20</v>
      </c>
      <c r="T1049" s="183" t="str">
        <f t="shared" si="49"/>
        <v>*</v>
      </c>
      <c r="U1049" s="183">
        <f t="shared" ref="U1049:U1081" si="52">IF(J1049&gt;10000,ROUND(J1049,-3),IF(J1049&gt;1000,ROUND(J1049,-2),IF(J1049&gt;=5,IF(J1049&lt;10,ROUND(J1049,-1),ROUND(J1049,-1)),IF(J1049=0,0,"*"))))</f>
        <v>890</v>
      </c>
    </row>
    <row r="1050" spans="1:21">
      <c r="A1050" s="183" t="str">
        <f t="shared" si="51"/>
        <v>西側ケース④南国市</v>
      </c>
      <c r="B1050" t="s">
        <v>7</v>
      </c>
      <c r="C1050">
        <v>51255.6</v>
      </c>
      <c r="D1050" s="160">
        <v>813.31568878432574</v>
      </c>
      <c r="E1050" s="160">
        <v>62.517017836303651</v>
      </c>
      <c r="F1050" s="160">
        <v>229.98674941545113</v>
      </c>
      <c r="G1050" s="160">
        <v>0.68652302420074873</v>
      </c>
      <c r="H1050" s="160">
        <v>4.9161708947104792</v>
      </c>
      <c r="I1050" s="160">
        <v>4.136027223609676</v>
      </c>
      <c r="J1050" s="160">
        <v>1053.0411593422978</v>
      </c>
      <c r="K1050" t="s">
        <v>40</v>
      </c>
      <c r="L1050" t="s">
        <v>67</v>
      </c>
      <c r="M1050" t="s">
        <v>96</v>
      </c>
      <c r="O1050" s="183">
        <f t="shared" si="50"/>
        <v>810</v>
      </c>
      <c r="P1050" s="183">
        <f t="shared" si="50"/>
        <v>60</v>
      </c>
      <c r="Q1050" s="183">
        <f t="shared" si="50"/>
        <v>230</v>
      </c>
      <c r="R1050" s="183" t="str">
        <f t="shared" si="50"/>
        <v>*</v>
      </c>
      <c r="S1050" s="183" t="str">
        <f t="shared" si="50"/>
        <v>*</v>
      </c>
      <c r="T1050" s="183" t="str">
        <f t="shared" si="50"/>
        <v>*</v>
      </c>
      <c r="U1050" s="183">
        <f t="shared" si="52"/>
        <v>1100</v>
      </c>
    </row>
    <row r="1051" spans="1:21">
      <c r="A1051" s="183" t="str">
        <f t="shared" si="51"/>
        <v>西側ケース④土佐市</v>
      </c>
      <c r="B1051" t="s">
        <v>8</v>
      </c>
      <c r="C1051">
        <v>27471.8</v>
      </c>
      <c r="D1051" s="160">
        <v>573.54066815709768</v>
      </c>
      <c r="E1051" s="160">
        <v>54.876455975593288</v>
      </c>
      <c r="F1051" s="160">
        <v>122.67429437032041</v>
      </c>
      <c r="G1051" s="160">
        <v>2.930249686723462</v>
      </c>
      <c r="H1051" s="160">
        <v>3.9276077953044641</v>
      </c>
      <c r="I1051" s="160">
        <v>1.8854908384213465</v>
      </c>
      <c r="J1051" s="160">
        <v>704.95831084786721</v>
      </c>
      <c r="K1051" t="s">
        <v>40</v>
      </c>
      <c r="L1051" t="s">
        <v>67</v>
      </c>
      <c r="M1051" t="s">
        <v>96</v>
      </c>
      <c r="O1051" s="183">
        <f t="shared" ref="O1051:T1081" si="53">IF(D1051&gt;10000,ROUND(D1051,-3),IF(D1051&gt;1000,ROUND(D1051,-2),IF(D1051&gt;=5,IF(D1051&lt;10,ROUND(D1051,-1),ROUND(D1051,-1)),IF(D1051=0,0,"*"))))</f>
        <v>570</v>
      </c>
      <c r="P1051" s="183">
        <f t="shared" si="53"/>
        <v>50</v>
      </c>
      <c r="Q1051" s="183">
        <f t="shared" si="53"/>
        <v>120</v>
      </c>
      <c r="R1051" s="183" t="str">
        <f t="shared" si="53"/>
        <v>*</v>
      </c>
      <c r="S1051" s="183" t="str">
        <f t="shared" si="53"/>
        <v>*</v>
      </c>
      <c r="T1051" s="183" t="str">
        <f t="shared" si="53"/>
        <v>*</v>
      </c>
      <c r="U1051" s="183">
        <f t="shared" si="52"/>
        <v>700</v>
      </c>
    </row>
    <row r="1052" spans="1:21">
      <c r="A1052" s="183" t="str">
        <f t="shared" si="51"/>
        <v>西側ケース④須崎市</v>
      </c>
      <c r="B1052" t="s">
        <v>9</v>
      </c>
      <c r="C1052">
        <v>25299.25</v>
      </c>
      <c r="D1052" s="160">
        <v>712.1983895480131</v>
      </c>
      <c r="E1052" s="160">
        <v>39.877488097076224</v>
      </c>
      <c r="F1052" s="160">
        <v>128.92796710157666</v>
      </c>
      <c r="G1052" s="160">
        <v>1.7280171795024835</v>
      </c>
      <c r="H1052" s="160">
        <v>8.3009629608608613</v>
      </c>
      <c r="I1052" s="160">
        <v>1.1238312854064021</v>
      </c>
      <c r="J1052" s="160">
        <v>852.27916807535939</v>
      </c>
      <c r="K1052" t="s">
        <v>40</v>
      </c>
      <c r="L1052" t="s">
        <v>67</v>
      </c>
      <c r="M1052" t="s">
        <v>96</v>
      </c>
      <c r="O1052" s="183">
        <f t="shared" si="53"/>
        <v>710</v>
      </c>
      <c r="P1052" s="183">
        <f t="shared" si="53"/>
        <v>40</v>
      </c>
      <c r="Q1052" s="183">
        <f t="shared" si="53"/>
        <v>130</v>
      </c>
      <c r="R1052" s="183" t="str">
        <f t="shared" si="53"/>
        <v>*</v>
      </c>
      <c r="S1052" s="183">
        <f t="shared" si="53"/>
        <v>10</v>
      </c>
      <c r="T1052" s="183" t="str">
        <f t="shared" si="53"/>
        <v>*</v>
      </c>
      <c r="U1052" s="183">
        <f t="shared" si="52"/>
        <v>850</v>
      </c>
    </row>
    <row r="1053" spans="1:21">
      <c r="A1053" s="183" t="str">
        <f t="shared" si="51"/>
        <v>西側ケース④宿毛市</v>
      </c>
      <c r="B1053" t="s">
        <v>10</v>
      </c>
      <c r="C1053">
        <v>22952.55</v>
      </c>
      <c r="D1053" s="160">
        <v>446.44350812372915</v>
      </c>
      <c r="E1053" s="160">
        <v>18.189495369133198</v>
      </c>
      <c r="F1053" s="160">
        <v>62.515536256701424</v>
      </c>
      <c r="G1053" s="160">
        <v>0.180655699775432</v>
      </c>
      <c r="H1053" s="160">
        <v>4.1331919018538184</v>
      </c>
      <c r="I1053" s="160">
        <v>0.98280390013939711</v>
      </c>
      <c r="J1053" s="160">
        <v>514.25569588219923</v>
      </c>
      <c r="K1053" t="s">
        <v>40</v>
      </c>
      <c r="L1053" t="s">
        <v>67</v>
      </c>
      <c r="M1053" t="s">
        <v>96</v>
      </c>
      <c r="O1053" s="183">
        <f t="shared" si="53"/>
        <v>450</v>
      </c>
      <c r="P1053" s="183">
        <f t="shared" si="53"/>
        <v>20</v>
      </c>
      <c r="Q1053" s="183">
        <f t="shared" si="53"/>
        <v>60</v>
      </c>
      <c r="R1053" s="183" t="str">
        <f t="shared" si="53"/>
        <v>*</v>
      </c>
      <c r="S1053" s="183" t="str">
        <f t="shared" si="53"/>
        <v>*</v>
      </c>
      <c r="T1053" s="183" t="str">
        <f t="shared" si="53"/>
        <v>*</v>
      </c>
      <c r="U1053" s="183">
        <f t="shared" si="52"/>
        <v>510</v>
      </c>
    </row>
    <row r="1054" spans="1:21">
      <c r="A1054" s="183" t="str">
        <f t="shared" si="51"/>
        <v>西側ケース④土佐清水市</v>
      </c>
      <c r="B1054" t="s">
        <v>11</v>
      </c>
      <c r="C1054">
        <v>15871.05</v>
      </c>
      <c r="D1054" s="160">
        <v>1317.2322831074932</v>
      </c>
      <c r="E1054" s="160">
        <v>71.036508874165264</v>
      </c>
      <c r="F1054" s="160">
        <v>106.3230495953016</v>
      </c>
      <c r="G1054" s="160">
        <v>2.9948407874563934</v>
      </c>
      <c r="H1054" s="160">
        <v>21.282309405062893</v>
      </c>
      <c r="I1054" s="160">
        <v>1.5987281846188544</v>
      </c>
      <c r="J1054" s="160">
        <v>1449.4312110799333</v>
      </c>
      <c r="K1054" t="s">
        <v>40</v>
      </c>
      <c r="L1054" t="s">
        <v>67</v>
      </c>
      <c r="M1054" t="s">
        <v>96</v>
      </c>
      <c r="O1054" s="183">
        <f t="shared" si="53"/>
        <v>1300</v>
      </c>
      <c r="P1054" s="183">
        <f t="shared" si="53"/>
        <v>70</v>
      </c>
      <c r="Q1054" s="183">
        <f t="shared" si="53"/>
        <v>110</v>
      </c>
      <c r="R1054" s="183" t="str">
        <f t="shared" si="53"/>
        <v>*</v>
      </c>
      <c r="S1054" s="183">
        <f t="shared" si="53"/>
        <v>20</v>
      </c>
      <c r="T1054" s="183" t="str">
        <f t="shared" si="53"/>
        <v>*</v>
      </c>
      <c r="U1054" s="183">
        <f t="shared" si="52"/>
        <v>1400</v>
      </c>
    </row>
    <row r="1055" spans="1:21">
      <c r="A1055" s="183" t="str">
        <f t="shared" si="51"/>
        <v>西側ケース④四万十市</v>
      </c>
      <c r="B1055" t="s">
        <v>12</v>
      </c>
      <c r="C1055">
        <v>36677.25</v>
      </c>
      <c r="D1055" s="160">
        <v>978.60422755046875</v>
      </c>
      <c r="E1055" s="160">
        <v>70.97826040404442</v>
      </c>
      <c r="F1055" s="160">
        <v>128.76933867165837</v>
      </c>
      <c r="G1055" s="160">
        <v>4.0465785189969115</v>
      </c>
      <c r="H1055" s="160">
        <v>7.1128155876145307</v>
      </c>
      <c r="I1055" s="160">
        <v>1.4659968999580417</v>
      </c>
      <c r="J1055" s="160">
        <v>1119.9989572286966</v>
      </c>
      <c r="K1055" t="s">
        <v>40</v>
      </c>
      <c r="L1055" t="s">
        <v>67</v>
      </c>
      <c r="M1055" t="s">
        <v>96</v>
      </c>
      <c r="O1055" s="183">
        <f t="shared" si="53"/>
        <v>980</v>
      </c>
      <c r="P1055" s="183">
        <f t="shared" si="53"/>
        <v>70</v>
      </c>
      <c r="Q1055" s="183">
        <f t="shared" si="53"/>
        <v>130</v>
      </c>
      <c r="R1055" s="183" t="str">
        <f t="shared" si="53"/>
        <v>*</v>
      </c>
      <c r="S1055" s="183">
        <f t="shared" si="53"/>
        <v>10</v>
      </c>
      <c r="T1055" s="183" t="str">
        <f t="shared" si="53"/>
        <v>*</v>
      </c>
      <c r="U1055" s="183">
        <f t="shared" si="52"/>
        <v>1100</v>
      </c>
    </row>
    <row r="1056" spans="1:21">
      <c r="A1056" s="183" t="str">
        <f t="shared" si="51"/>
        <v>西側ケース④香南市</v>
      </c>
      <c r="B1056" t="s">
        <v>13</v>
      </c>
      <c r="C1056">
        <v>31206.600000000002</v>
      </c>
      <c r="D1056" s="160">
        <v>421.81970823825571</v>
      </c>
      <c r="E1056" s="160">
        <v>82.308981763392993</v>
      </c>
      <c r="F1056" s="160">
        <v>93.620363995072751</v>
      </c>
      <c r="G1056" s="160">
        <v>1.3282982486757549</v>
      </c>
      <c r="H1056" s="160">
        <v>0.7914630250319552</v>
      </c>
      <c r="I1056" s="160">
        <v>1.7947349281136162</v>
      </c>
      <c r="J1056" s="160">
        <v>519.35456843514976</v>
      </c>
      <c r="K1056" t="s">
        <v>40</v>
      </c>
      <c r="L1056" t="s">
        <v>67</v>
      </c>
      <c r="M1056" t="s">
        <v>96</v>
      </c>
      <c r="O1056" s="183">
        <f t="shared" si="53"/>
        <v>420</v>
      </c>
      <c r="P1056" s="183">
        <f t="shared" si="53"/>
        <v>80</v>
      </c>
      <c r="Q1056" s="183">
        <f t="shared" si="53"/>
        <v>90</v>
      </c>
      <c r="R1056" s="183" t="str">
        <f t="shared" si="53"/>
        <v>*</v>
      </c>
      <c r="S1056" s="183" t="str">
        <f t="shared" si="53"/>
        <v>*</v>
      </c>
      <c r="T1056" s="183" t="str">
        <f t="shared" si="53"/>
        <v>*</v>
      </c>
      <c r="U1056" s="183">
        <f t="shared" si="52"/>
        <v>520</v>
      </c>
    </row>
    <row r="1057" spans="1:21">
      <c r="A1057" s="183" t="str">
        <f t="shared" si="51"/>
        <v>西側ケース④香美市</v>
      </c>
      <c r="B1057" t="s">
        <v>14</v>
      </c>
      <c r="C1057">
        <v>28197.25</v>
      </c>
      <c r="D1057" s="160">
        <v>358.64334947850074</v>
      </c>
      <c r="E1057" s="160">
        <v>59.462716731165152</v>
      </c>
      <c r="F1057" s="160">
        <v>0</v>
      </c>
      <c r="G1057" s="160">
        <v>2.0834415647746884</v>
      </c>
      <c r="H1057" s="160">
        <v>1.8051617358662191</v>
      </c>
      <c r="I1057" s="160">
        <v>0.83555577219644961</v>
      </c>
      <c r="J1057" s="160">
        <v>363.36750855133812</v>
      </c>
      <c r="K1057" t="s">
        <v>40</v>
      </c>
      <c r="L1057" t="s">
        <v>67</v>
      </c>
      <c r="M1057" t="s">
        <v>96</v>
      </c>
      <c r="O1057" s="183">
        <f t="shared" si="53"/>
        <v>360</v>
      </c>
      <c r="P1057" s="183">
        <f t="shared" si="53"/>
        <v>60</v>
      </c>
      <c r="Q1057" s="183">
        <f t="shared" si="53"/>
        <v>0</v>
      </c>
      <c r="R1057" s="183" t="str">
        <f t="shared" si="53"/>
        <v>*</v>
      </c>
      <c r="S1057" s="183" t="str">
        <f t="shared" si="53"/>
        <v>*</v>
      </c>
      <c r="T1057" s="183" t="str">
        <f t="shared" si="53"/>
        <v>*</v>
      </c>
      <c r="U1057" s="183">
        <f t="shared" si="52"/>
        <v>360</v>
      </c>
    </row>
    <row r="1058" spans="1:21">
      <c r="A1058" s="183" t="str">
        <f t="shared" si="51"/>
        <v>西側ケース④東洋町</v>
      </c>
      <c r="B1058" t="s">
        <v>15</v>
      </c>
      <c r="C1058">
        <v>2841.05</v>
      </c>
      <c r="D1058" s="160">
        <v>199.52503780908268</v>
      </c>
      <c r="E1058" s="160">
        <v>13.091354926107293</v>
      </c>
      <c r="F1058" s="160">
        <v>39.876855564531645</v>
      </c>
      <c r="G1058" s="160">
        <v>2.2108989324405819</v>
      </c>
      <c r="H1058" s="160">
        <v>1.6438877733707238</v>
      </c>
      <c r="I1058" s="160">
        <v>0.15663129054370675</v>
      </c>
      <c r="J1058" s="160">
        <v>243.41331136996934</v>
      </c>
      <c r="K1058" t="s">
        <v>40</v>
      </c>
      <c r="L1058" t="s">
        <v>67</v>
      </c>
      <c r="M1058" t="s">
        <v>96</v>
      </c>
      <c r="O1058" s="183">
        <f t="shared" si="53"/>
        <v>200</v>
      </c>
      <c r="P1058" s="183">
        <f t="shared" si="53"/>
        <v>10</v>
      </c>
      <c r="Q1058" s="183">
        <f t="shared" si="53"/>
        <v>40</v>
      </c>
      <c r="R1058" s="183" t="str">
        <f t="shared" si="53"/>
        <v>*</v>
      </c>
      <c r="S1058" s="183" t="str">
        <f t="shared" si="53"/>
        <v>*</v>
      </c>
      <c r="T1058" s="183" t="str">
        <f t="shared" si="53"/>
        <v>*</v>
      </c>
      <c r="U1058" s="183">
        <f t="shared" si="52"/>
        <v>240</v>
      </c>
    </row>
    <row r="1059" spans="1:21">
      <c r="A1059" s="183" t="str">
        <f t="shared" si="51"/>
        <v>西側ケース④奈半利町</v>
      </c>
      <c r="B1059" t="s">
        <v>16</v>
      </c>
      <c r="C1059">
        <v>3493.25</v>
      </c>
      <c r="D1059" s="160">
        <v>254.38556528455314</v>
      </c>
      <c r="E1059" s="160">
        <v>71.421320666773482</v>
      </c>
      <c r="F1059" s="160">
        <v>0.6905893459494965</v>
      </c>
      <c r="G1059" s="160">
        <v>1.8603043562108157</v>
      </c>
      <c r="H1059" s="160">
        <v>5.3004887288803237</v>
      </c>
      <c r="I1059" s="160">
        <v>0.28757948213747114</v>
      </c>
      <c r="J1059" s="160">
        <v>262.52452719773123</v>
      </c>
      <c r="K1059" t="s">
        <v>40</v>
      </c>
      <c r="L1059" t="s">
        <v>67</v>
      </c>
      <c r="M1059" t="s">
        <v>96</v>
      </c>
      <c r="O1059" s="183">
        <f t="shared" si="53"/>
        <v>250</v>
      </c>
      <c r="P1059" s="183">
        <f t="shared" si="53"/>
        <v>70</v>
      </c>
      <c r="Q1059" s="183" t="str">
        <f t="shared" si="53"/>
        <v>*</v>
      </c>
      <c r="R1059" s="183" t="str">
        <f t="shared" si="53"/>
        <v>*</v>
      </c>
      <c r="S1059" s="183">
        <f t="shared" si="53"/>
        <v>10</v>
      </c>
      <c r="T1059" s="183" t="str">
        <f t="shared" si="53"/>
        <v>*</v>
      </c>
      <c r="U1059" s="183">
        <f t="shared" si="52"/>
        <v>260</v>
      </c>
    </row>
    <row r="1060" spans="1:21">
      <c r="A1060" s="183" t="str">
        <f t="shared" si="51"/>
        <v>西側ケース④田野町</v>
      </c>
      <c r="B1060" t="s">
        <v>17</v>
      </c>
      <c r="C1060">
        <v>3015.2</v>
      </c>
      <c r="D1060" s="160">
        <v>297.42977494688216</v>
      </c>
      <c r="E1060" s="160">
        <v>65.802278260948498</v>
      </c>
      <c r="F1060" s="160">
        <v>28.202756674560149</v>
      </c>
      <c r="G1060" s="160">
        <v>0.74505882674991863</v>
      </c>
      <c r="H1060" s="160">
        <v>10.014746923553858</v>
      </c>
      <c r="I1060" s="160">
        <v>0.75421438038068744</v>
      </c>
      <c r="J1060" s="160">
        <v>337.14655175212675</v>
      </c>
      <c r="K1060" t="s">
        <v>40</v>
      </c>
      <c r="L1060" t="s">
        <v>67</v>
      </c>
      <c r="M1060" t="s">
        <v>96</v>
      </c>
      <c r="O1060" s="183">
        <f t="shared" si="53"/>
        <v>300</v>
      </c>
      <c r="P1060" s="183">
        <f t="shared" si="53"/>
        <v>70</v>
      </c>
      <c r="Q1060" s="183">
        <f t="shared" si="53"/>
        <v>30</v>
      </c>
      <c r="R1060" s="183" t="str">
        <f t="shared" si="53"/>
        <v>*</v>
      </c>
      <c r="S1060" s="183">
        <f t="shared" si="53"/>
        <v>10</v>
      </c>
      <c r="T1060" s="183" t="str">
        <f t="shared" si="53"/>
        <v>*</v>
      </c>
      <c r="U1060" s="183">
        <f t="shared" si="52"/>
        <v>340</v>
      </c>
    </row>
    <row r="1061" spans="1:21">
      <c r="A1061" s="183" t="str">
        <f t="shared" si="51"/>
        <v>西側ケース④安田町</v>
      </c>
      <c r="B1061" t="s">
        <v>18</v>
      </c>
      <c r="C1061">
        <v>2780.2</v>
      </c>
      <c r="D1061" s="160">
        <v>205.62303395246167</v>
      </c>
      <c r="E1061" s="160">
        <v>49.219168619525739</v>
      </c>
      <c r="F1061" s="160">
        <v>69.601926831438732</v>
      </c>
      <c r="G1061" s="160">
        <v>5.0527542113379891</v>
      </c>
      <c r="H1061" s="160">
        <v>2.2855886974960384</v>
      </c>
      <c r="I1061" s="160">
        <v>0.1507700681740928</v>
      </c>
      <c r="J1061" s="160">
        <v>282.71407376090855</v>
      </c>
      <c r="K1061" t="s">
        <v>40</v>
      </c>
      <c r="L1061" t="s">
        <v>67</v>
      </c>
      <c r="M1061" t="s">
        <v>96</v>
      </c>
      <c r="O1061" s="183">
        <f t="shared" si="53"/>
        <v>210</v>
      </c>
      <c r="P1061" s="183">
        <f t="shared" si="53"/>
        <v>50</v>
      </c>
      <c r="Q1061" s="183">
        <f t="shared" si="53"/>
        <v>70</v>
      </c>
      <c r="R1061" s="183">
        <f t="shared" si="53"/>
        <v>10</v>
      </c>
      <c r="S1061" s="183" t="str">
        <f t="shared" si="53"/>
        <v>*</v>
      </c>
      <c r="T1061" s="183" t="str">
        <f t="shared" si="53"/>
        <v>*</v>
      </c>
      <c r="U1061" s="183">
        <f t="shared" si="52"/>
        <v>280</v>
      </c>
    </row>
    <row r="1062" spans="1:21">
      <c r="A1062" s="183" t="str">
        <f t="shared" si="51"/>
        <v>西側ケース④北川村</v>
      </c>
      <c r="B1062" t="s">
        <v>19</v>
      </c>
      <c r="C1062">
        <v>1355.3</v>
      </c>
      <c r="D1062" s="160">
        <v>70.379493666694387</v>
      </c>
      <c r="E1062" s="160">
        <v>17.912173717402041</v>
      </c>
      <c r="F1062" s="160">
        <v>0</v>
      </c>
      <c r="G1062" s="160">
        <v>2.7622701763029158</v>
      </c>
      <c r="H1062" s="160">
        <v>0.2110105935155992</v>
      </c>
      <c r="I1062" s="160">
        <v>3.4155138992949745E-2</v>
      </c>
      <c r="J1062" s="160">
        <v>73.386929575505846</v>
      </c>
      <c r="K1062" t="s">
        <v>40</v>
      </c>
      <c r="L1062" t="s">
        <v>67</v>
      </c>
      <c r="M1062" t="s">
        <v>96</v>
      </c>
      <c r="O1062" s="183">
        <f t="shared" si="53"/>
        <v>70</v>
      </c>
      <c r="P1062" s="183">
        <f t="shared" si="53"/>
        <v>20</v>
      </c>
      <c r="Q1062" s="183">
        <f t="shared" si="53"/>
        <v>0</v>
      </c>
      <c r="R1062" s="183" t="str">
        <f t="shared" si="53"/>
        <v>*</v>
      </c>
      <c r="S1062" s="183" t="str">
        <f t="shared" si="53"/>
        <v>*</v>
      </c>
      <c r="T1062" s="183" t="str">
        <f t="shared" si="53"/>
        <v>*</v>
      </c>
      <c r="U1062" s="183">
        <f t="shared" si="52"/>
        <v>70</v>
      </c>
    </row>
    <row r="1063" spans="1:21">
      <c r="A1063" s="183" t="str">
        <f t="shared" si="51"/>
        <v>西側ケース④馬路村</v>
      </c>
      <c r="B1063" t="s">
        <v>20</v>
      </c>
      <c r="C1063">
        <v>1044.1999999999998</v>
      </c>
      <c r="D1063" s="160">
        <v>29.933044006489858</v>
      </c>
      <c r="E1063" s="160">
        <v>6.3688447767503567</v>
      </c>
      <c r="F1063" s="160">
        <v>0</v>
      </c>
      <c r="G1063" s="160">
        <v>1.468603143198804</v>
      </c>
      <c r="H1063" s="160">
        <v>0.64809549482256357</v>
      </c>
      <c r="I1063" s="160">
        <v>3.3073463255365781E-2</v>
      </c>
      <c r="J1063" s="160">
        <v>32.08281610776659</v>
      </c>
      <c r="K1063" t="s">
        <v>40</v>
      </c>
      <c r="L1063" t="s">
        <v>67</v>
      </c>
      <c r="M1063" t="s">
        <v>96</v>
      </c>
      <c r="O1063" s="183">
        <f t="shared" si="53"/>
        <v>30</v>
      </c>
      <c r="P1063" s="183">
        <f t="shared" si="53"/>
        <v>10</v>
      </c>
      <c r="Q1063" s="183">
        <f t="shared" si="53"/>
        <v>0</v>
      </c>
      <c r="R1063" s="183" t="str">
        <f t="shared" si="53"/>
        <v>*</v>
      </c>
      <c r="S1063" s="183" t="str">
        <f t="shared" si="53"/>
        <v>*</v>
      </c>
      <c r="T1063" s="183" t="str">
        <f t="shared" si="53"/>
        <v>*</v>
      </c>
      <c r="U1063" s="183">
        <f t="shared" si="52"/>
        <v>30</v>
      </c>
    </row>
    <row r="1064" spans="1:21">
      <c r="A1064" s="183" t="str">
        <f t="shared" si="51"/>
        <v>西側ケース④芸西村</v>
      </c>
      <c r="B1064" t="s">
        <v>21</v>
      </c>
      <c r="C1064">
        <v>4107.1499999999996</v>
      </c>
      <c r="D1064" s="160">
        <v>100.24615717013997</v>
      </c>
      <c r="E1064" s="160">
        <v>28.238145577714434</v>
      </c>
      <c r="F1064" s="160">
        <v>16.602934670617163</v>
      </c>
      <c r="G1064" s="160">
        <v>0.28237559394841172</v>
      </c>
      <c r="H1064" s="160">
        <v>0.92603891009844386</v>
      </c>
      <c r="I1064" s="160">
        <v>0.15893733909215346</v>
      </c>
      <c r="J1064" s="160">
        <v>118.21644368389613</v>
      </c>
      <c r="K1064" t="s">
        <v>40</v>
      </c>
      <c r="L1064" t="s">
        <v>67</v>
      </c>
      <c r="M1064" t="s">
        <v>96</v>
      </c>
      <c r="O1064" s="183">
        <f t="shared" si="53"/>
        <v>100</v>
      </c>
      <c r="P1064" s="183">
        <f t="shared" si="53"/>
        <v>30</v>
      </c>
      <c r="Q1064" s="183">
        <f t="shared" si="53"/>
        <v>20</v>
      </c>
      <c r="R1064" s="183" t="str">
        <f t="shared" si="53"/>
        <v>*</v>
      </c>
      <c r="S1064" s="183" t="str">
        <f t="shared" si="53"/>
        <v>*</v>
      </c>
      <c r="T1064" s="183" t="str">
        <f t="shared" si="53"/>
        <v>*</v>
      </c>
      <c r="U1064" s="183">
        <f t="shared" si="52"/>
        <v>120</v>
      </c>
    </row>
    <row r="1065" spans="1:21">
      <c r="A1065" s="183" t="str">
        <f t="shared" si="51"/>
        <v>西側ケース④本山町</v>
      </c>
      <c r="B1065" t="s">
        <v>22</v>
      </c>
      <c r="C1065">
        <v>4026.95</v>
      </c>
      <c r="D1065" s="160">
        <v>1.4577287783243409</v>
      </c>
      <c r="E1065" s="160">
        <v>1.0152307322393417</v>
      </c>
      <c r="F1065" s="160">
        <v>0</v>
      </c>
      <c r="G1065" s="160">
        <v>4.9737751695050922E-4</v>
      </c>
      <c r="H1065" s="160">
        <v>3.4573099203276296E-3</v>
      </c>
      <c r="I1065" s="160">
        <v>4.2786242550490898E-2</v>
      </c>
      <c r="J1065" s="160">
        <v>1.5044697083121099</v>
      </c>
      <c r="K1065" t="s">
        <v>40</v>
      </c>
      <c r="L1065" t="s">
        <v>67</v>
      </c>
      <c r="M1065" t="s">
        <v>96</v>
      </c>
      <c r="O1065" s="183" t="str">
        <f t="shared" si="53"/>
        <v>*</v>
      </c>
      <c r="P1065" s="183" t="str">
        <f t="shared" si="53"/>
        <v>*</v>
      </c>
      <c r="Q1065" s="183">
        <f t="shared" si="53"/>
        <v>0</v>
      </c>
      <c r="R1065" s="183" t="str">
        <f t="shared" si="53"/>
        <v>*</v>
      </c>
      <c r="S1065" s="183" t="str">
        <f t="shared" si="53"/>
        <v>*</v>
      </c>
      <c r="T1065" s="183" t="str">
        <f t="shared" si="53"/>
        <v>*</v>
      </c>
      <c r="U1065" s="183" t="str">
        <f t="shared" si="52"/>
        <v>*</v>
      </c>
    </row>
    <row r="1066" spans="1:21">
      <c r="A1066" s="183" t="str">
        <f t="shared" si="51"/>
        <v>西側ケース④大豊町</v>
      </c>
      <c r="B1066" t="s">
        <v>23</v>
      </c>
      <c r="C1066">
        <v>4715.1000000000004</v>
      </c>
      <c r="D1066" s="160">
        <v>44.075515065257889</v>
      </c>
      <c r="E1066" s="160">
        <v>2.7666718813622624</v>
      </c>
      <c r="F1066" s="160">
        <v>0</v>
      </c>
      <c r="G1066" s="160">
        <v>0.36942104331805653</v>
      </c>
      <c r="H1066" s="160">
        <v>6.9006864095713882E-2</v>
      </c>
      <c r="I1066" s="160">
        <v>4.2516740488666951E-2</v>
      </c>
      <c r="J1066" s="160">
        <v>44.556459713160322</v>
      </c>
      <c r="K1066" t="s">
        <v>40</v>
      </c>
      <c r="L1066" t="s">
        <v>67</v>
      </c>
      <c r="M1066" t="s">
        <v>96</v>
      </c>
      <c r="O1066" s="183">
        <f t="shared" si="53"/>
        <v>40</v>
      </c>
      <c r="P1066" s="183" t="str">
        <f t="shared" si="53"/>
        <v>*</v>
      </c>
      <c r="Q1066" s="183">
        <f t="shared" si="53"/>
        <v>0</v>
      </c>
      <c r="R1066" s="183" t="str">
        <f t="shared" si="53"/>
        <v>*</v>
      </c>
      <c r="S1066" s="183" t="str">
        <f t="shared" si="53"/>
        <v>*</v>
      </c>
      <c r="T1066" s="183" t="str">
        <f t="shared" si="53"/>
        <v>*</v>
      </c>
      <c r="U1066" s="183">
        <f t="shared" si="52"/>
        <v>40</v>
      </c>
    </row>
    <row r="1067" spans="1:21">
      <c r="A1067" s="183" t="str">
        <f t="shared" si="51"/>
        <v>西側ケース④土佐町</v>
      </c>
      <c r="B1067" t="s">
        <v>24</v>
      </c>
      <c r="C1067">
        <v>4376.2</v>
      </c>
      <c r="D1067" s="160">
        <v>0.6715347490124407</v>
      </c>
      <c r="E1067" s="160">
        <v>0.90140844546919152</v>
      </c>
      <c r="F1067" s="160">
        <v>0</v>
      </c>
      <c r="G1067" s="160">
        <v>1.4116938758840557E-31</v>
      </c>
      <c r="H1067" s="160">
        <v>3.2911536551131523E-3</v>
      </c>
      <c r="I1067" s="160">
        <v>2.0574657603664004E-2</v>
      </c>
      <c r="J1067" s="160">
        <v>0.69540056027121788</v>
      </c>
      <c r="K1067" t="s">
        <v>40</v>
      </c>
      <c r="L1067" t="s">
        <v>67</v>
      </c>
      <c r="M1067" t="s">
        <v>96</v>
      </c>
      <c r="O1067" s="183" t="str">
        <f t="shared" si="53"/>
        <v>*</v>
      </c>
      <c r="P1067" s="183" t="str">
        <f t="shared" si="53"/>
        <v>*</v>
      </c>
      <c r="Q1067" s="183">
        <f t="shared" si="53"/>
        <v>0</v>
      </c>
      <c r="R1067" s="183" t="str">
        <f t="shared" si="53"/>
        <v>*</v>
      </c>
      <c r="S1067" s="183" t="str">
        <f t="shared" si="53"/>
        <v>*</v>
      </c>
      <c r="T1067" s="183" t="str">
        <f t="shared" si="53"/>
        <v>*</v>
      </c>
      <c r="U1067" s="183" t="str">
        <f t="shared" si="52"/>
        <v>*</v>
      </c>
    </row>
    <row r="1068" spans="1:21">
      <c r="A1068" s="183" t="str">
        <f t="shared" si="51"/>
        <v>西側ケース④大川村</v>
      </c>
      <c r="B1068" t="s">
        <v>25</v>
      </c>
      <c r="C1068">
        <v>421.4</v>
      </c>
      <c r="D1068" s="160">
        <v>0.11194759368746429</v>
      </c>
      <c r="E1068" s="160">
        <v>9.7040651785402277E-2</v>
      </c>
      <c r="F1068" s="160">
        <v>0</v>
      </c>
      <c r="G1068" s="160">
        <v>3.1590420279984998E-4</v>
      </c>
      <c r="H1068" s="160">
        <v>2.4324313179536226E-2</v>
      </c>
      <c r="I1068" s="160">
        <v>7.1282919532309114E-4</v>
      </c>
      <c r="J1068" s="160">
        <v>0.13730064026512345</v>
      </c>
      <c r="K1068" t="s">
        <v>40</v>
      </c>
      <c r="L1068" t="s">
        <v>67</v>
      </c>
      <c r="M1068" t="s">
        <v>96</v>
      </c>
      <c r="O1068" s="183" t="str">
        <f t="shared" si="53"/>
        <v>*</v>
      </c>
      <c r="P1068" s="183" t="str">
        <f t="shared" si="53"/>
        <v>*</v>
      </c>
      <c r="Q1068" s="183">
        <f t="shared" si="53"/>
        <v>0</v>
      </c>
      <c r="R1068" s="183" t="str">
        <f t="shared" si="53"/>
        <v>*</v>
      </c>
      <c r="S1068" s="183" t="str">
        <f t="shared" si="53"/>
        <v>*</v>
      </c>
      <c r="T1068" s="183" t="str">
        <f t="shared" si="53"/>
        <v>*</v>
      </c>
      <c r="U1068" s="183" t="str">
        <f t="shared" si="52"/>
        <v>*</v>
      </c>
    </row>
    <row r="1069" spans="1:21">
      <c r="A1069" s="183" t="str">
        <f t="shared" si="51"/>
        <v>西側ケース④いの町</v>
      </c>
      <c r="B1069" t="s">
        <v>26</v>
      </c>
      <c r="C1069">
        <v>22887.1</v>
      </c>
      <c r="D1069" s="160">
        <v>203.66229912591353</v>
      </c>
      <c r="E1069" s="160">
        <v>15.764249601732576</v>
      </c>
      <c r="F1069" s="160">
        <v>0</v>
      </c>
      <c r="G1069" s="160">
        <v>0.6497208912302247</v>
      </c>
      <c r="H1069" s="160">
        <v>0.82401928797579282</v>
      </c>
      <c r="I1069" s="160">
        <v>0.48684573134583087</v>
      </c>
      <c r="J1069" s="160">
        <v>205.62288503646539</v>
      </c>
      <c r="K1069" t="s">
        <v>40</v>
      </c>
      <c r="L1069" t="s">
        <v>67</v>
      </c>
      <c r="M1069" t="s">
        <v>96</v>
      </c>
      <c r="O1069" s="183">
        <f t="shared" si="53"/>
        <v>200</v>
      </c>
      <c r="P1069" s="183">
        <f t="shared" si="53"/>
        <v>20</v>
      </c>
      <c r="Q1069" s="183">
        <f t="shared" si="53"/>
        <v>0</v>
      </c>
      <c r="R1069" s="183" t="str">
        <f t="shared" si="53"/>
        <v>*</v>
      </c>
      <c r="S1069" s="183" t="str">
        <f t="shared" si="53"/>
        <v>*</v>
      </c>
      <c r="T1069" s="183" t="str">
        <f t="shared" si="53"/>
        <v>*</v>
      </c>
      <c r="U1069" s="183">
        <f t="shared" si="52"/>
        <v>210</v>
      </c>
    </row>
    <row r="1070" spans="1:21">
      <c r="A1070" s="183" t="str">
        <f t="shared" si="51"/>
        <v>西側ケース④仁淀川町</v>
      </c>
      <c r="B1070" t="s">
        <v>27</v>
      </c>
      <c r="C1070">
        <v>6596.85</v>
      </c>
      <c r="D1070" s="160">
        <v>19.517978646786084</v>
      </c>
      <c r="E1070" s="160">
        <v>2.0004513436608584</v>
      </c>
      <c r="F1070" s="160">
        <v>0</v>
      </c>
      <c r="G1070" s="160">
        <v>3.2054217902719351E-3</v>
      </c>
      <c r="H1070" s="160">
        <v>0.21368810235207047</v>
      </c>
      <c r="I1070" s="160">
        <v>6.0950067028770427E-2</v>
      </c>
      <c r="J1070" s="160">
        <v>19.795822237957196</v>
      </c>
      <c r="K1070" t="s">
        <v>40</v>
      </c>
      <c r="L1070" t="s">
        <v>67</v>
      </c>
      <c r="M1070" t="s">
        <v>96</v>
      </c>
      <c r="O1070" s="183">
        <f t="shared" si="53"/>
        <v>20</v>
      </c>
      <c r="P1070" s="183" t="str">
        <f t="shared" si="53"/>
        <v>*</v>
      </c>
      <c r="Q1070" s="183">
        <f t="shared" si="53"/>
        <v>0</v>
      </c>
      <c r="R1070" s="183" t="str">
        <f t="shared" si="53"/>
        <v>*</v>
      </c>
      <c r="S1070" s="183" t="str">
        <f t="shared" si="53"/>
        <v>*</v>
      </c>
      <c r="T1070" s="183" t="str">
        <f t="shared" si="53"/>
        <v>*</v>
      </c>
      <c r="U1070" s="183">
        <f t="shared" si="52"/>
        <v>20</v>
      </c>
    </row>
    <row r="1071" spans="1:21">
      <c r="A1071" s="183" t="str">
        <f t="shared" si="51"/>
        <v>西側ケース④中土佐町</v>
      </c>
      <c r="B1071" t="s">
        <v>28</v>
      </c>
      <c r="C1071">
        <v>7156.95</v>
      </c>
      <c r="D1071" s="160">
        <v>347.18576628945061</v>
      </c>
      <c r="E1071" s="160">
        <v>17.224384884924518</v>
      </c>
      <c r="F1071" s="160">
        <v>57.647491800899616</v>
      </c>
      <c r="G1071" s="160">
        <v>0.82724605516145977</v>
      </c>
      <c r="H1071" s="160">
        <v>4.5816493045276907</v>
      </c>
      <c r="I1071" s="160">
        <v>0.26235387873326421</v>
      </c>
      <c r="J1071" s="160">
        <v>410.50450732877266</v>
      </c>
      <c r="K1071" t="s">
        <v>40</v>
      </c>
      <c r="L1071" t="s">
        <v>67</v>
      </c>
      <c r="M1071" t="s">
        <v>96</v>
      </c>
      <c r="O1071" s="183">
        <f t="shared" si="53"/>
        <v>350</v>
      </c>
      <c r="P1071" s="183">
        <f t="shared" si="53"/>
        <v>20</v>
      </c>
      <c r="Q1071" s="183">
        <f t="shared" si="53"/>
        <v>60</v>
      </c>
      <c r="R1071" s="183" t="str">
        <f t="shared" si="53"/>
        <v>*</v>
      </c>
      <c r="S1071" s="183" t="str">
        <f t="shared" si="53"/>
        <v>*</v>
      </c>
      <c r="T1071" s="183" t="str">
        <f t="shared" si="53"/>
        <v>*</v>
      </c>
      <c r="U1071" s="183">
        <f t="shared" si="52"/>
        <v>410</v>
      </c>
    </row>
    <row r="1072" spans="1:21">
      <c r="A1072" s="183" t="str">
        <f t="shared" si="51"/>
        <v>西側ケース④佐川町</v>
      </c>
      <c r="B1072" t="s">
        <v>29</v>
      </c>
      <c r="C1072">
        <v>12973.4</v>
      </c>
      <c r="D1072" s="160">
        <v>244.07523862667861</v>
      </c>
      <c r="E1072" s="160">
        <v>17.286198695511278</v>
      </c>
      <c r="F1072" s="160">
        <v>0</v>
      </c>
      <c r="G1072" s="160">
        <v>0.28356944272200335</v>
      </c>
      <c r="H1072" s="160">
        <v>0.47035457117809165</v>
      </c>
      <c r="I1072" s="160">
        <v>0.64737215263426551</v>
      </c>
      <c r="J1072" s="160">
        <v>245.47653479321298</v>
      </c>
      <c r="K1072" t="s">
        <v>40</v>
      </c>
      <c r="L1072" t="s">
        <v>67</v>
      </c>
      <c r="M1072" t="s">
        <v>96</v>
      </c>
      <c r="O1072" s="183">
        <f t="shared" si="53"/>
        <v>240</v>
      </c>
      <c r="P1072" s="183">
        <f t="shared" si="53"/>
        <v>20</v>
      </c>
      <c r="Q1072" s="183">
        <f t="shared" si="53"/>
        <v>0</v>
      </c>
      <c r="R1072" s="183" t="str">
        <f t="shared" si="53"/>
        <v>*</v>
      </c>
      <c r="S1072" s="183" t="str">
        <f t="shared" si="53"/>
        <v>*</v>
      </c>
      <c r="T1072" s="183" t="str">
        <f t="shared" si="53"/>
        <v>*</v>
      </c>
      <c r="U1072" s="183">
        <f t="shared" si="52"/>
        <v>250</v>
      </c>
    </row>
    <row r="1073" spans="1:21">
      <c r="A1073" s="183" t="str">
        <f t="shared" si="51"/>
        <v>西側ケース④越知町</v>
      </c>
      <c r="B1073" t="s">
        <v>30</v>
      </c>
      <c r="C1073">
        <v>6192.65</v>
      </c>
      <c r="D1073" s="160">
        <v>49.904616647505655</v>
      </c>
      <c r="E1073" s="160">
        <v>3.8848026704982956</v>
      </c>
      <c r="F1073" s="160">
        <v>0</v>
      </c>
      <c r="G1073" s="160">
        <v>3.2134289229315723E-2</v>
      </c>
      <c r="H1073" s="160">
        <v>5.1191999477025938</v>
      </c>
      <c r="I1073" s="160">
        <v>0.13492386806735196</v>
      </c>
      <c r="J1073" s="160">
        <v>55.190874752504918</v>
      </c>
      <c r="K1073" t="s">
        <v>40</v>
      </c>
      <c r="L1073" t="s">
        <v>67</v>
      </c>
      <c r="M1073" t="s">
        <v>96</v>
      </c>
      <c r="O1073" s="183">
        <f t="shared" si="53"/>
        <v>50</v>
      </c>
      <c r="P1073" s="183" t="str">
        <f t="shared" si="53"/>
        <v>*</v>
      </c>
      <c r="Q1073" s="183">
        <f t="shared" si="53"/>
        <v>0</v>
      </c>
      <c r="R1073" s="183" t="str">
        <f t="shared" si="53"/>
        <v>*</v>
      </c>
      <c r="S1073" s="183">
        <f t="shared" si="53"/>
        <v>10</v>
      </c>
      <c r="T1073" s="183" t="str">
        <f t="shared" si="53"/>
        <v>*</v>
      </c>
      <c r="U1073" s="183">
        <f t="shared" si="52"/>
        <v>60</v>
      </c>
    </row>
    <row r="1074" spans="1:21">
      <c r="A1074" s="183" t="str">
        <f t="shared" si="51"/>
        <v>西側ケース④檮原町</v>
      </c>
      <c r="B1074" t="s">
        <v>31</v>
      </c>
      <c r="C1074">
        <v>3984</v>
      </c>
      <c r="D1074" s="160">
        <v>6.390279015705314</v>
      </c>
      <c r="E1074" s="160">
        <v>1.2308159086097681</v>
      </c>
      <c r="F1074" s="160">
        <v>0</v>
      </c>
      <c r="G1074" s="160">
        <v>1.0943594010310242E-3</v>
      </c>
      <c r="H1074" s="160">
        <v>4.1184906011841925E-3</v>
      </c>
      <c r="I1074" s="160">
        <v>3.7587991987784189E-2</v>
      </c>
      <c r="J1074" s="160">
        <v>6.4330798576953141</v>
      </c>
      <c r="K1074" t="s">
        <v>40</v>
      </c>
      <c r="L1074" t="s">
        <v>67</v>
      </c>
      <c r="M1074" t="s">
        <v>96</v>
      </c>
      <c r="O1074" s="183">
        <f t="shared" si="53"/>
        <v>10</v>
      </c>
      <c r="P1074" s="183" t="str">
        <f t="shared" si="53"/>
        <v>*</v>
      </c>
      <c r="Q1074" s="183">
        <f t="shared" si="53"/>
        <v>0</v>
      </c>
      <c r="R1074" s="183" t="str">
        <f t="shared" si="53"/>
        <v>*</v>
      </c>
      <c r="S1074" s="183" t="str">
        <f t="shared" si="53"/>
        <v>*</v>
      </c>
      <c r="T1074" s="183" t="str">
        <f t="shared" si="53"/>
        <v>*</v>
      </c>
      <c r="U1074" s="183">
        <f t="shared" si="52"/>
        <v>10</v>
      </c>
    </row>
    <row r="1075" spans="1:21">
      <c r="A1075" s="183" t="str">
        <f t="shared" si="51"/>
        <v>西側ケース④日高村</v>
      </c>
      <c r="B1075" t="s">
        <v>32</v>
      </c>
      <c r="C1075">
        <v>5197.3999999999996</v>
      </c>
      <c r="D1075" s="160">
        <v>36.018385937360328</v>
      </c>
      <c r="E1075" s="160">
        <v>2.9849212476854428</v>
      </c>
      <c r="F1075" s="160">
        <v>0</v>
      </c>
      <c r="G1075" s="160">
        <v>8.2808925362401448E-2</v>
      </c>
      <c r="H1075" s="160">
        <v>1.6123467503863488E-2</v>
      </c>
      <c r="I1075" s="160">
        <v>0.11209773124224587</v>
      </c>
      <c r="J1075" s="160">
        <v>36.229416061468832</v>
      </c>
      <c r="K1075" t="s">
        <v>40</v>
      </c>
      <c r="L1075" t="s">
        <v>67</v>
      </c>
      <c r="M1075" t="s">
        <v>96</v>
      </c>
      <c r="O1075" s="183">
        <f t="shared" si="53"/>
        <v>40</v>
      </c>
      <c r="P1075" s="183" t="str">
        <f t="shared" si="53"/>
        <v>*</v>
      </c>
      <c r="Q1075" s="183">
        <f t="shared" si="53"/>
        <v>0</v>
      </c>
      <c r="R1075" s="183" t="str">
        <f t="shared" si="53"/>
        <v>*</v>
      </c>
      <c r="S1075" s="183" t="str">
        <f t="shared" si="53"/>
        <v>*</v>
      </c>
      <c r="T1075" s="183" t="str">
        <f t="shared" si="53"/>
        <v>*</v>
      </c>
      <c r="U1075" s="183">
        <f t="shared" si="52"/>
        <v>40</v>
      </c>
    </row>
    <row r="1076" spans="1:21">
      <c r="A1076" s="183" t="str">
        <f t="shared" si="51"/>
        <v>西側ケース④津野町</v>
      </c>
      <c r="B1076" t="s">
        <v>33</v>
      </c>
      <c r="C1076">
        <v>5948.75</v>
      </c>
      <c r="D1076" s="160">
        <v>91.85095703626385</v>
      </c>
      <c r="E1076" s="160">
        <v>4.3009980501307163</v>
      </c>
      <c r="F1076" s="160">
        <v>0</v>
      </c>
      <c r="G1076" s="160">
        <v>0.27167418683115369</v>
      </c>
      <c r="H1076" s="160">
        <v>0.25095612395751787</v>
      </c>
      <c r="I1076" s="160">
        <v>0.12274808169635011</v>
      </c>
      <c r="J1076" s="160">
        <v>92.496335428748864</v>
      </c>
      <c r="K1076" t="s">
        <v>40</v>
      </c>
      <c r="L1076" t="s">
        <v>67</v>
      </c>
      <c r="M1076" t="s">
        <v>96</v>
      </c>
      <c r="O1076" s="183">
        <f t="shared" si="53"/>
        <v>90</v>
      </c>
      <c r="P1076" s="183" t="str">
        <f t="shared" si="53"/>
        <v>*</v>
      </c>
      <c r="Q1076" s="183">
        <f t="shared" si="53"/>
        <v>0</v>
      </c>
      <c r="R1076" s="183" t="str">
        <f t="shared" si="53"/>
        <v>*</v>
      </c>
      <c r="S1076" s="183" t="str">
        <f t="shared" si="53"/>
        <v>*</v>
      </c>
      <c r="T1076" s="183" t="str">
        <f t="shared" si="53"/>
        <v>*</v>
      </c>
      <c r="U1076" s="183">
        <f t="shared" si="52"/>
        <v>90</v>
      </c>
    </row>
    <row r="1077" spans="1:21">
      <c r="A1077" s="183" t="str">
        <f t="shared" si="51"/>
        <v>西側ケース④四万十町</v>
      </c>
      <c r="B1077" t="s">
        <v>34</v>
      </c>
      <c r="C1077">
        <v>18746.650000000001</v>
      </c>
      <c r="D1077" s="160">
        <v>505.84614913304455</v>
      </c>
      <c r="E1077" s="160">
        <v>51.198244726006749</v>
      </c>
      <c r="F1077" s="160">
        <v>14.343054200553784</v>
      </c>
      <c r="G1077" s="160">
        <v>2.29620119669389</v>
      </c>
      <c r="H1077" s="160">
        <v>1.1272580465446729</v>
      </c>
      <c r="I1077" s="160">
        <v>0.47861369373869556</v>
      </c>
      <c r="J1077" s="160">
        <v>524.09127627057558</v>
      </c>
      <c r="K1077" t="s">
        <v>40</v>
      </c>
      <c r="L1077" t="s">
        <v>67</v>
      </c>
      <c r="M1077" t="s">
        <v>96</v>
      </c>
      <c r="O1077" s="183">
        <f t="shared" si="53"/>
        <v>510</v>
      </c>
      <c r="P1077" s="183">
        <f t="shared" si="53"/>
        <v>50</v>
      </c>
      <c r="Q1077" s="183">
        <f t="shared" si="53"/>
        <v>10</v>
      </c>
      <c r="R1077" s="183" t="str">
        <f t="shared" si="53"/>
        <v>*</v>
      </c>
      <c r="S1077" s="183" t="str">
        <f t="shared" si="53"/>
        <v>*</v>
      </c>
      <c r="T1077" s="183" t="str">
        <f t="shared" si="53"/>
        <v>*</v>
      </c>
      <c r="U1077" s="183">
        <f t="shared" si="52"/>
        <v>520</v>
      </c>
    </row>
    <row r="1078" spans="1:21">
      <c r="A1078" s="183" t="str">
        <f t="shared" si="51"/>
        <v>西側ケース④大月町</v>
      </c>
      <c r="B1078" t="s">
        <v>35</v>
      </c>
      <c r="C1078">
        <v>5516.5</v>
      </c>
      <c r="D1078" s="160">
        <v>194.30888049867474</v>
      </c>
      <c r="E1078" s="160">
        <v>3.9644748133951726</v>
      </c>
      <c r="F1078" s="160">
        <v>31.50492158223387</v>
      </c>
      <c r="G1078" s="160">
        <v>7.417420227197824E-2</v>
      </c>
      <c r="H1078" s="160">
        <v>0.48301910878916687</v>
      </c>
      <c r="I1078" s="160">
        <v>0.12762153309574284</v>
      </c>
      <c r="J1078" s="160">
        <v>226.49861692506551</v>
      </c>
      <c r="K1078" t="s">
        <v>40</v>
      </c>
      <c r="L1078" t="s">
        <v>67</v>
      </c>
      <c r="M1078" t="s">
        <v>96</v>
      </c>
      <c r="O1078" s="183">
        <f t="shared" si="53"/>
        <v>190</v>
      </c>
      <c r="P1078" s="183" t="str">
        <f t="shared" si="53"/>
        <v>*</v>
      </c>
      <c r="Q1078" s="183">
        <f t="shared" si="53"/>
        <v>30</v>
      </c>
      <c r="R1078" s="183" t="str">
        <f t="shared" si="53"/>
        <v>*</v>
      </c>
      <c r="S1078" s="183" t="str">
        <f t="shared" si="53"/>
        <v>*</v>
      </c>
      <c r="T1078" s="183" t="str">
        <f t="shared" si="53"/>
        <v>*</v>
      </c>
      <c r="U1078" s="183">
        <f t="shared" si="52"/>
        <v>230</v>
      </c>
    </row>
    <row r="1079" spans="1:21">
      <c r="A1079" s="183" t="str">
        <f t="shared" si="51"/>
        <v>西側ケース④三原村</v>
      </c>
      <c r="B1079" t="s">
        <v>36</v>
      </c>
      <c r="C1079">
        <v>1597.8</v>
      </c>
      <c r="D1079" s="160">
        <v>152.26816609217215</v>
      </c>
      <c r="E1079" s="160">
        <v>2.1125093810530089</v>
      </c>
      <c r="F1079" s="160">
        <v>0</v>
      </c>
      <c r="G1079" s="160">
        <v>6.2203009778824613E-2</v>
      </c>
      <c r="H1079" s="160">
        <v>0.16581737566690888</v>
      </c>
      <c r="I1079" s="160">
        <v>6.4916722077862699E-2</v>
      </c>
      <c r="J1079" s="160">
        <v>152.56110319969574</v>
      </c>
      <c r="K1079" t="s">
        <v>40</v>
      </c>
      <c r="L1079" t="s">
        <v>67</v>
      </c>
      <c r="M1079" t="s">
        <v>96</v>
      </c>
      <c r="O1079" s="183">
        <f t="shared" si="53"/>
        <v>150</v>
      </c>
      <c r="P1079" s="183" t="str">
        <f t="shared" si="53"/>
        <v>*</v>
      </c>
      <c r="Q1079" s="183">
        <f t="shared" si="53"/>
        <v>0</v>
      </c>
      <c r="R1079" s="183" t="str">
        <f t="shared" si="53"/>
        <v>*</v>
      </c>
      <c r="S1079" s="183" t="str">
        <f t="shared" si="53"/>
        <v>*</v>
      </c>
      <c r="T1079" s="183" t="str">
        <f t="shared" si="53"/>
        <v>*</v>
      </c>
      <c r="U1079" s="183">
        <f t="shared" si="52"/>
        <v>150</v>
      </c>
    </row>
    <row r="1080" spans="1:21">
      <c r="A1080" s="183" t="str">
        <f t="shared" si="51"/>
        <v>西側ケース④黒潮町</v>
      </c>
      <c r="B1080" t="s">
        <v>37</v>
      </c>
      <c r="C1080">
        <v>11552.849999999999</v>
      </c>
      <c r="D1080" s="160">
        <v>822.60896035409519</v>
      </c>
      <c r="E1080" s="160">
        <v>62.124804026067487</v>
      </c>
      <c r="F1080" s="160">
        <v>66.390560155504872</v>
      </c>
      <c r="G1080" s="160">
        <v>4.4265400059392261</v>
      </c>
      <c r="H1080" s="160">
        <v>6.5474068890146491</v>
      </c>
      <c r="I1080" s="160">
        <v>0.97745837539684266</v>
      </c>
      <c r="J1080" s="160">
        <v>900.95092577995081</v>
      </c>
      <c r="K1080" t="s">
        <v>40</v>
      </c>
      <c r="L1080" t="s">
        <v>67</v>
      </c>
      <c r="M1080" t="s">
        <v>96</v>
      </c>
      <c r="O1080" s="183">
        <f t="shared" si="53"/>
        <v>820</v>
      </c>
      <c r="P1080" s="183">
        <f t="shared" si="53"/>
        <v>60</v>
      </c>
      <c r="Q1080" s="183">
        <f t="shared" si="53"/>
        <v>70</v>
      </c>
      <c r="R1080" s="183" t="str">
        <f t="shared" si="53"/>
        <v>*</v>
      </c>
      <c r="S1080" s="183">
        <f t="shared" si="53"/>
        <v>10</v>
      </c>
      <c r="T1080" s="183" t="str">
        <f t="shared" si="53"/>
        <v>*</v>
      </c>
      <c r="U1080" s="183">
        <f t="shared" si="52"/>
        <v>900</v>
      </c>
    </row>
    <row r="1081" spans="1:21">
      <c r="A1081" s="183" t="str">
        <f t="shared" si="51"/>
        <v>西側ケース④合計</v>
      </c>
      <c r="B1081" t="s">
        <v>84</v>
      </c>
      <c r="C1081">
        <v>763820.94999999984</v>
      </c>
      <c r="D1081" s="160">
        <v>16114.396165435839</v>
      </c>
      <c r="E1081" s="160">
        <v>1628.6688115606785</v>
      </c>
      <c r="F1081" s="160">
        <v>2090.2237128624988</v>
      </c>
      <c r="G1081" s="160">
        <v>73.616022334243468</v>
      </c>
      <c r="H1081" s="160">
        <v>231.10831091643345</v>
      </c>
      <c r="I1081" s="160">
        <v>77.783929444852106</v>
      </c>
      <c r="J1081" s="160">
        <v>18587.128140993867</v>
      </c>
      <c r="K1081" t="s">
        <v>40</v>
      </c>
      <c r="L1081" t="s">
        <v>67</v>
      </c>
      <c r="M1081" t="s">
        <v>96</v>
      </c>
      <c r="O1081" s="183">
        <f t="shared" si="53"/>
        <v>16000</v>
      </c>
      <c r="P1081" s="183">
        <f t="shared" si="53"/>
        <v>1600</v>
      </c>
      <c r="Q1081" s="183">
        <f t="shared" si="53"/>
        <v>2100</v>
      </c>
      <c r="R1081" s="183">
        <f t="shared" si="53"/>
        <v>70</v>
      </c>
      <c r="S1081" s="183">
        <f t="shared" si="53"/>
        <v>230</v>
      </c>
      <c r="T1081" s="183">
        <f t="shared" si="53"/>
        <v>80</v>
      </c>
      <c r="U1081" s="183">
        <f t="shared" si="52"/>
        <v>19000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81"/>
  <sheetViews>
    <sheetView workbookViewId="0">
      <pane ySplit="2" topLeftCell="A195" activePane="bottomLeft" state="frozenSplit"/>
      <selection pane="bottomLeft" activeCell="H200" sqref="H200"/>
    </sheetView>
  </sheetViews>
  <sheetFormatPr defaultRowHeight="13.5"/>
  <cols>
    <col min="1" max="1" width="7.125" style="183" bestFit="1" customWidth="1"/>
    <col min="4" max="10" width="9" style="160"/>
    <col min="14" max="14" width="5.125" style="183" bestFit="1" customWidth="1"/>
    <col min="15" max="21" width="9" style="183"/>
  </cols>
  <sheetData>
    <row r="1" spans="1:21" s="183" customFormat="1">
      <c r="A1" s="183">
        <v>1</v>
      </c>
      <c r="B1" s="183">
        <v>2</v>
      </c>
      <c r="C1" s="183">
        <v>3</v>
      </c>
      <c r="D1" s="183">
        <v>4</v>
      </c>
      <c r="E1" s="183">
        <v>5</v>
      </c>
      <c r="F1" s="183">
        <v>6</v>
      </c>
      <c r="G1" s="183">
        <v>7</v>
      </c>
      <c r="H1" s="183">
        <v>8</v>
      </c>
      <c r="I1" s="183">
        <v>9</v>
      </c>
      <c r="J1" s="183">
        <v>10</v>
      </c>
      <c r="K1" s="183">
        <v>11</v>
      </c>
      <c r="L1" s="183">
        <v>12</v>
      </c>
      <c r="M1" s="183">
        <v>13</v>
      </c>
      <c r="N1" s="183">
        <v>14</v>
      </c>
      <c r="O1" s="183">
        <v>15</v>
      </c>
      <c r="P1" s="183">
        <v>16</v>
      </c>
      <c r="Q1" s="183">
        <v>17</v>
      </c>
      <c r="R1" s="183">
        <v>18</v>
      </c>
      <c r="S1" s="183">
        <v>19</v>
      </c>
      <c r="T1" s="183">
        <v>20</v>
      </c>
      <c r="U1" s="183">
        <v>21</v>
      </c>
    </row>
    <row r="2" spans="1:21">
      <c r="B2" s="156" t="s">
        <v>73</v>
      </c>
      <c r="C2" s="156" t="s">
        <v>47</v>
      </c>
      <c r="D2" s="157" t="s">
        <v>0</v>
      </c>
      <c r="E2" s="158"/>
      <c r="F2" s="158" t="s">
        <v>69</v>
      </c>
      <c r="G2" s="158" t="s">
        <v>74</v>
      </c>
      <c r="H2" s="158" t="s">
        <v>75</v>
      </c>
      <c r="I2" s="158" t="s">
        <v>76</v>
      </c>
      <c r="J2" s="158" t="s">
        <v>1</v>
      </c>
      <c r="K2" s="158" t="s">
        <v>77</v>
      </c>
      <c r="L2" s="158" t="s">
        <v>78</v>
      </c>
      <c r="M2" s="158" t="s">
        <v>79</v>
      </c>
      <c r="N2" s="183" t="s">
        <v>81</v>
      </c>
      <c r="O2" s="183" t="s">
        <v>0</v>
      </c>
      <c r="P2" s="183" t="s">
        <v>116</v>
      </c>
      <c r="Q2" s="183" t="s">
        <v>69</v>
      </c>
      <c r="R2" s="183" t="s">
        <v>74</v>
      </c>
      <c r="S2" s="183" t="s">
        <v>75</v>
      </c>
      <c r="T2" s="183" t="s">
        <v>76</v>
      </c>
      <c r="U2" s="183" t="s">
        <v>1</v>
      </c>
    </row>
    <row r="3" spans="1:21">
      <c r="A3" s="183" t="str">
        <f>K3&amp;L3&amp;B3</f>
        <v>L1L1高知市</v>
      </c>
      <c r="B3" t="s">
        <v>4</v>
      </c>
      <c r="C3">
        <v>343393</v>
      </c>
      <c r="D3" s="160">
        <v>2755.9227130355198</v>
      </c>
      <c r="E3" s="160">
        <v>200.35274705195749</v>
      </c>
      <c r="F3" s="160">
        <v>197.25892707621185</v>
      </c>
      <c r="G3" s="160">
        <v>5.1842585907614609</v>
      </c>
      <c r="H3" s="160">
        <v>12.649072929380711</v>
      </c>
      <c r="I3" s="160">
        <v>3.1830116508686206E-3</v>
      </c>
      <c r="J3" s="160">
        <v>2971.0181546435247</v>
      </c>
      <c r="K3" t="s">
        <v>82</v>
      </c>
      <c r="L3" t="s">
        <v>82</v>
      </c>
      <c r="M3" t="s">
        <v>83</v>
      </c>
      <c r="O3" s="183">
        <f>IF(D3&gt;10000,ROUND(D3,-3),IF(D3&gt;1000,ROUND(D3,-2),IF(D3&gt;=5,IF(D3&lt;10,ROUND(D3,-1),ROUND(D3,-1)),IF(D3=0,0,"*"))))</f>
        <v>2800</v>
      </c>
      <c r="P3" s="183">
        <f t="shared" ref="P3:U18" si="0">IF(E3&gt;10000,ROUND(E3,-3),IF(E3&gt;1000,ROUND(E3,-2),IF(E3&gt;=5,IF(E3&lt;10,ROUND(E3,-1),ROUND(E3,-1)),IF(E3=0,0,"*"))))</f>
        <v>200</v>
      </c>
      <c r="Q3" s="183">
        <f t="shared" si="0"/>
        <v>200</v>
      </c>
      <c r="R3" s="183">
        <f t="shared" si="0"/>
        <v>10</v>
      </c>
      <c r="S3" s="183">
        <f t="shared" si="0"/>
        <v>10</v>
      </c>
      <c r="T3" s="183" t="str">
        <f t="shared" si="0"/>
        <v>*</v>
      </c>
      <c r="U3" s="183">
        <f t="shared" si="0"/>
        <v>3000</v>
      </c>
    </row>
    <row r="4" spans="1:21">
      <c r="A4" s="183" t="str">
        <f t="shared" ref="A4:A67" si="1">K4&amp;L4&amp;B4</f>
        <v>L1L1室戸市</v>
      </c>
      <c r="B4" t="s">
        <v>5</v>
      </c>
      <c r="C4">
        <v>15210</v>
      </c>
      <c r="D4" s="160">
        <v>289.49526726565011</v>
      </c>
      <c r="E4" s="160">
        <v>4.8683973433893089</v>
      </c>
      <c r="F4" s="160">
        <v>32.274483583222285</v>
      </c>
      <c r="G4" s="160">
        <v>0.51487500423785115</v>
      </c>
      <c r="H4" s="160">
        <v>0.50346929272505758</v>
      </c>
      <c r="I4" s="160">
        <v>7.4104000276683509E-5</v>
      </c>
      <c r="J4" s="160">
        <v>322.78816924983562</v>
      </c>
      <c r="K4" t="s">
        <v>82</v>
      </c>
      <c r="L4" t="s">
        <v>82</v>
      </c>
      <c r="M4" t="s">
        <v>83</v>
      </c>
      <c r="O4" s="183">
        <f t="shared" ref="O4:U53" si="2">IF(D4&gt;10000,ROUND(D4,-3),IF(D4&gt;1000,ROUND(D4,-2),IF(D4&gt;=5,IF(D4&lt;10,ROUND(D4,-1),ROUND(D4,-1)),IF(D4=0,0,"*"))))</f>
        <v>290</v>
      </c>
      <c r="P4" s="183" t="str">
        <f t="shared" si="0"/>
        <v>*</v>
      </c>
      <c r="Q4" s="183">
        <f t="shared" si="0"/>
        <v>30</v>
      </c>
      <c r="R4" s="183" t="str">
        <f t="shared" si="0"/>
        <v>*</v>
      </c>
      <c r="S4" s="183" t="str">
        <f t="shared" si="0"/>
        <v>*</v>
      </c>
      <c r="T4" s="183" t="str">
        <f t="shared" si="0"/>
        <v>*</v>
      </c>
      <c r="U4" s="183">
        <f t="shared" si="0"/>
        <v>320</v>
      </c>
    </row>
    <row r="5" spans="1:21">
      <c r="A5" s="183" t="str">
        <f t="shared" si="1"/>
        <v>L1L1安芸市</v>
      </c>
      <c r="B5" t="s">
        <v>6</v>
      </c>
      <c r="C5">
        <v>19547</v>
      </c>
      <c r="D5" s="160">
        <v>216.16819355090669</v>
      </c>
      <c r="E5" s="160">
        <v>5.0556571632264937</v>
      </c>
      <c r="F5" s="160">
        <v>34.745374312165666</v>
      </c>
      <c r="G5" s="160">
        <v>9.0916561872315144E-2</v>
      </c>
      <c r="H5" s="160">
        <v>1.5011336902857921</v>
      </c>
      <c r="I5" s="160">
        <v>9.9038827014672669E-5</v>
      </c>
      <c r="J5" s="160">
        <v>252.50571715405749</v>
      </c>
      <c r="K5" t="s">
        <v>82</v>
      </c>
      <c r="L5" t="s">
        <v>82</v>
      </c>
      <c r="M5" t="s">
        <v>83</v>
      </c>
      <c r="O5" s="183">
        <f t="shared" si="2"/>
        <v>220</v>
      </c>
      <c r="P5" s="183">
        <f t="shared" si="0"/>
        <v>10</v>
      </c>
      <c r="Q5" s="183">
        <f t="shared" si="0"/>
        <v>30</v>
      </c>
      <c r="R5" s="183" t="str">
        <f t="shared" si="0"/>
        <v>*</v>
      </c>
      <c r="S5" s="183" t="str">
        <f t="shared" si="0"/>
        <v>*</v>
      </c>
      <c r="T5" s="183" t="str">
        <f t="shared" si="0"/>
        <v>*</v>
      </c>
      <c r="U5" s="183">
        <f t="shared" si="0"/>
        <v>250</v>
      </c>
    </row>
    <row r="6" spans="1:21">
      <c r="A6" s="183" t="str">
        <f t="shared" si="1"/>
        <v>L1L1南国市</v>
      </c>
      <c r="B6" t="s">
        <v>7</v>
      </c>
      <c r="C6">
        <v>49472</v>
      </c>
      <c r="D6" s="160">
        <v>526.14292033306947</v>
      </c>
      <c r="E6" s="160">
        <v>14.824962215704868</v>
      </c>
      <c r="F6" s="160">
        <v>9.3379982424971644</v>
      </c>
      <c r="G6" s="160">
        <v>0.15481847388670383</v>
      </c>
      <c r="H6" s="160">
        <v>0.5825249401128938</v>
      </c>
      <c r="I6" s="160">
        <v>3.2385654119193325E-4</v>
      </c>
      <c r="J6" s="160">
        <v>536.21858584610743</v>
      </c>
      <c r="K6" t="s">
        <v>82</v>
      </c>
      <c r="L6" t="s">
        <v>82</v>
      </c>
      <c r="M6" t="s">
        <v>83</v>
      </c>
      <c r="O6" s="183">
        <f t="shared" si="2"/>
        <v>530</v>
      </c>
      <c r="P6" s="183">
        <f t="shared" si="0"/>
        <v>10</v>
      </c>
      <c r="Q6" s="183">
        <f t="shared" si="0"/>
        <v>10</v>
      </c>
      <c r="R6" s="183" t="str">
        <f t="shared" si="0"/>
        <v>*</v>
      </c>
      <c r="S6" s="183" t="str">
        <f t="shared" si="0"/>
        <v>*</v>
      </c>
      <c r="T6" s="183" t="str">
        <f t="shared" si="0"/>
        <v>*</v>
      </c>
      <c r="U6" s="183">
        <f t="shared" si="0"/>
        <v>540</v>
      </c>
    </row>
    <row r="7" spans="1:21">
      <c r="A7" s="183" t="str">
        <f t="shared" si="1"/>
        <v>L1L1土佐市</v>
      </c>
      <c r="B7" t="s">
        <v>8</v>
      </c>
      <c r="C7">
        <v>28686</v>
      </c>
      <c r="D7" s="160">
        <v>226.77497188251502</v>
      </c>
      <c r="E7" s="160">
        <v>6.7848895303117782</v>
      </c>
      <c r="F7" s="160">
        <v>23.782727683589641</v>
      </c>
      <c r="G7" s="160">
        <v>0.58244589614248055</v>
      </c>
      <c r="H7" s="160">
        <v>2.407106582254117E-2</v>
      </c>
      <c r="I7" s="160">
        <v>9.8273486251093046E-5</v>
      </c>
      <c r="J7" s="160">
        <v>251.16431480155592</v>
      </c>
      <c r="K7" t="s">
        <v>82</v>
      </c>
      <c r="L7" t="s">
        <v>82</v>
      </c>
      <c r="M7" t="s">
        <v>83</v>
      </c>
      <c r="O7" s="183">
        <f t="shared" si="2"/>
        <v>230</v>
      </c>
      <c r="P7" s="183">
        <f t="shared" si="0"/>
        <v>10</v>
      </c>
      <c r="Q7" s="183">
        <f t="shared" si="0"/>
        <v>20</v>
      </c>
      <c r="R7" s="183" t="str">
        <f t="shared" si="0"/>
        <v>*</v>
      </c>
      <c r="S7" s="183" t="str">
        <f t="shared" si="0"/>
        <v>*</v>
      </c>
      <c r="T7" s="183" t="str">
        <f t="shared" si="0"/>
        <v>*</v>
      </c>
      <c r="U7" s="183">
        <f t="shared" si="0"/>
        <v>250</v>
      </c>
    </row>
    <row r="8" spans="1:21">
      <c r="A8" s="183" t="str">
        <f t="shared" si="1"/>
        <v>L1L1須崎市</v>
      </c>
      <c r="B8" t="s">
        <v>9</v>
      </c>
      <c r="C8">
        <v>24698</v>
      </c>
      <c r="D8" s="160">
        <v>153.002100559279</v>
      </c>
      <c r="E8" s="160">
        <v>4.8273776117127962</v>
      </c>
      <c r="F8" s="160">
        <v>65.916545135065746</v>
      </c>
      <c r="G8" s="160">
        <v>0.29226150548067242</v>
      </c>
      <c r="H8" s="160">
        <v>1.9340331905456025</v>
      </c>
      <c r="I8" s="160">
        <v>4.5895133739926652E-5</v>
      </c>
      <c r="J8" s="160">
        <v>221.14498628550476</v>
      </c>
      <c r="K8" t="s">
        <v>82</v>
      </c>
      <c r="L8" t="s">
        <v>82</v>
      </c>
      <c r="M8" t="s">
        <v>83</v>
      </c>
      <c r="O8" s="183">
        <f t="shared" si="2"/>
        <v>150</v>
      </c>
      <c r="P8" s="183" t="str">
        <f t="shared" si="0"/>
        <v>*</v>
      </c>
      <c r="Q8" s="183">
        <f t="shared" si="0"/>
        <v>70</v>
      </c>
      <c r="R8" s="183" t="str">
        <f t="shared" si="0"/>
        <v>*</v>
      </c>
      <c r="S8" s="183" t="str">
        <f t="shared" si="0"/>
        <v>*</v>
      </c>
      <c r="T8" s="183" t="str">
        <f t="shared" si="0"/>
        <v>*</v>
      </c>
      <c r="U8" s="183">
        <f t="shared" si="0"/>
        <v>220</v>
      </c>
    </row>
    <row r="9" spans="1:21">
      <c r="A9" s="183" t="str">
        <f t="shared" si="1"/>
        <v>L1L1宿毛市</v>
      </c>
      <c r="B9" t="s">
        <v>10</v>
      </c>
      <c r="C9">
        <v>22610</v>
      </c>
      <c r="D9" s="160">
        <v>87.069049456012849</v>
      </c>
      <c r="E9" s="160">
        <v>3.9386461100373698</v>
      </c>
      <c r="F9" s="160">
        <v>50.882383205182734</v>
      </c>
      <c r="G9" s="160">
        <v>0.1547242763788241</v>
      </c>
      <c r="H9" s="160">
        <v>0.71660188551067328</v>
      </c>
      <c r="I9" s="160">
        <v>2.605860803311229E-5</v>
      </c>
      <c r="J9" s="160">
        <v>138.82278488169311</v>
      </c>
      <c r="K9" t="s">
        <v>82</v>
      </c>
      <c r="L9" t="s">
        <v>82</v>
      </c>
      <c r="M9" t="s">
        <v>83</v>
      </c>
      <c r="O9" s="183">
        <f t="shared" si="2"/>
        <v>90</v>
      </c>
      <c r="P9" s="183" t="str">
        <f t="shared" si="0"/>
        <v>*</v>
      </c>
      <c r="Q9" s="183">
        <f t="shared" si="0"/>
        <v>50</v>
      </c>
      <c r="R9" s="183" t="str">
        <f t="shared" si="0"/>
        <v>*</v>
      </c>
      <c r="S9" s="183" t="str">
        <f t="shared" si="0"/>
        <v>*</v>
      </c>
      <c r="T9" s="183" t="str">
        <f t="shared" si="0"/>
        <v>*</v>
      </c>
      <c r="U9" s="183">
        <f t="shared" si="0"/>
        <v>140</v>
      </c>
    </row>
    <row r="10" spans="1:21">
      <c r="A10" s="183" t="str">
        <f t="shared" si="1"/>
        <v>L1L1土佐清水市</v>
      </c>
      <c r="B10" t="s">
        <v>11</v>
      </c>
      <c r="C10">
        <v>16029</v>
      </c>
      <c r="D10" s="160">
        <v>306.70953661444003</v>
      </c>
      <c r="E10" s="160">
        <v>7.5477385862266457</v>
      </c>
      <c r="F10" s="160">
        <v>62.008561803547735</v>
      </c>
      <c r="G10" s="160">
        <v>0.94212495925642403</v>
      </c>
      <c r="H10" s="160">
        <v>0.60438610192889053</v>
      </c>
      <c r="I10" s="160">
        <v>8.1421980669017487E-5</v>
      </c>
      <c r="J10" s="160">
        <v>370.26469090115376</v>
      </c>
      <c r="K10" t="s">
        <v>82</v>
      </c>
      <c r="L10" t="s">
        <v>82</v>
      </c>
      <c r="M10" t="s">
        <v>83</v>
      </c>
      <c r="O10" s="183">
        <f t="shared" si="2"/>
        <v>310</v>
      </c>
      <c r="P10" s="183">
        <f t="shared" si="0"/>
        <v>10</v>
      </c>
      <c r="Q10" s="183">
        <f t="shared" si="0"/>
        <v>60</v>
      </c>
      <c r="R10" s="183" t="str">
        <f t="shared" si="0"/>
        <v>*</v>
      </c>
      <c r="S10" s="183" t="str">
        <f t="shared" si="0"/>
        <v>*</v>
      </c>
      <c r="T10" s="183" t="str">
        <f t="shared" si="0"/>
        <v>*</v>
      </c>
      <c r="U10" s="183">
        <f t="shared" si="0"/>
        <v>370</v>
      </c>
    </row>
    <row r="11" spans="1:21">
      <c r="A11" s="183" t="str">
        <f t="shared" si="1"/>
        <v>L1L1四万十市</v>
      </c>
      <c r="B11" t="s">
        <v>12</v>
      </c>
      <c r="C11">
        <v>35933</v>
      </c>
      <c r="D11" s="160">
        <v>629.5856261310704</v>
      </c>
      <c r="E11" s="160">
        <v>25.562289597003719</v>
      </c>
      <c r="F11" s="160">
        <v>7.8926911999618286</v>
      </c>
      <c r="G11" s="160">
        <v>2.2011074197458238</v>
      </c>
      <c r="H11" s="160">
        <v>0.92572783887042176</v>
      </c>
      <c r="I11" s="160">
        <v>1.1277178733401204E-4</v>
      </c>
      <c r="J11" s="160">
        <v>640.60526536143584</v>
      </c>
      <c r="K11" t="s">
        <v>82</v>
      </c>
      <c r="L11" t="s">
        <v>82</v>
      </c>
      <c r="M11" t="s">
        <v>83</v>
      </c>
      <c r="O11" s="183">
        <f t="shared" si="2"/>
        <v>630</v>
      </c>
      <c r="P11" s="183">
        <f t="shared" si="0"/>
        <v>30</v>
      </c>
      <c r="Q11" s="183">
        <f t="shared" si="0"/>
        <v>10</v>
      </c>
      <c r="R11" s="183" t="str">
        <f t="shared" si="0"/>
        <v>*</v>
      </c>
      <c r="S11" s="183" t="str">
        <f t="shared" si="0"/>
        <v>*</v>
      </c>
      <c r="T11" s="183" t="str">
        <f t="shared" si="0"/>
        <v>*</v>
      </c>
      <c r="U11" s="183">
        <f t="shared" si="0"/>
        <v>640</v>
      </c>
    </row>
    <row r="12" spans="1:21">
      <c r="A12" s="183" t="str">
        <f t="shared" si="1"/>
        <v>L1L1香南市</v>
      </c>
      <c r="B12" t="s">
        <v>13</v>
      </c>
      <c r="C12">
        <v>33830</v>
      </c>
      <c r="D12" s="160">
        <v>315.38574085468053</v>
      </c>
      <c r="E12" s="160">
        <v>8.5953388942120839</v>
      </c>
      <c r="F12" s="160">
        <v>16.733511409271721</v>
      </c>
      <c r="G12" s="160">
        <v>0.10842953438550879</v>
      </c>
      <c r="H12" s="160">
        <v>0.23912064636324698</v>
      </c>
      <c r="I12" s="160">
        <v>1.4522203522433574E-4</v>
      </c>
      <c r="J12" s="160">
        <v>332.46694766673619</v>
      </c>
      <c r="K12" t="s">
        <v>82</v>
      </c>
      <c r="L12" t="s">
        <v>82</v>
      </c>
      <c r="M12" t="s">
        <v>83</v>
      </c>
      <c r="O12" s="183">
        <f t="shared" si="2"/>
        <v>320</v>
      </c>
      <c r="P12" s="183">
        <f t="shared" si="0"/>
        <v>10</v>
      </c>
      <c r="Q12" s="183">
        <f t="shared" si="0"/>
        <v>20</v>
      </c>
      <c r="R12" s="183" t="str">
        <f t="shared" si="0"/>
        <v>*</v>
      </c>
      <c r="S12" s="183" t="str">
        <f t="shared" si="0"/>
        <v>*</v>
      </c>
      <c r="T12" s="183" t="str">
        <f t="shared" si="0"/>
        <v>*</v>
      </c>
      <c r="U12" s="183">
        <f t="shared" si="0"/>
        <v>330</v>
      </c>
    </row>
    <row r="13" spans="1:21">
      <c r="A13" s="183" t="str">
        <f t="shared" si="1"/>
        <v>L1L1香美市</v>
      </c>
      <c r="B13" t="s">
        <v>14</v>
      </c>
      <c r="C13">
        <v>28766</v>
      </c>
      <c r="D13" s="160">
        <v>163.07881295285657</v>
      </c>
      <c r="E13" s="160">
        <v>3.7599772374379059</v>
      </c>
      <c r="F13" s="160">
        <v>0</v>
      </c>
      <c r="G13" s="160">
        <v>6.8895355708257666E-2</v>
      </c>
      <c r="H13" s="160">
        <v>1.4362161702312017</v>
      </c>
      <c r="I13" s="160">
        <v>4.9772319159985377E-5</v>
      </c>
      <c r="J13" s="160">
        <v>164.58397425111519</v>
      </c>
      <c r="K13" t="s">
        <v>82</v>
      </c>
      <c r="L13" t="s">
        <v>82</v>
      </c>
      <c r="M13" t="s">
        <v>83</v>
      </c>
      <c r="O13" s="183">
        <f t="shared" si="2"/>
        <v>160</v>
      </c>
      <c r="P13" s="183" t="str">
        <f t="shared" si="0"/>
        <v>*</v>
      </c>
      <c r="Q13" s="183">
        <f t="shared" si="0"/>
        <v>0</v>
      </c>
      <c r="R13" s="183" t="str">
        <f t="shared" si="0"/>
        <v>*</v>
      </c>
      <c r="S13" s="183" t="str">
        <f t="shared" si="0"/>
        <v>*</v>
      </c>
      <c r="T13" s="183" t="str">
        <f t="shared" si="0"/>
        <v>*</v>
      </c>
      <c r="U13" s="183">
        <f t="shared" si="0"/>
        <v>160</v>
      </c>
    </row>
    <row r="14" spans="1:21">
      <c r="A14" s="183" t="str">
        <f t="shared" si="1"/>
        <v>L1L1東洋町</v>
      </c>
      <c r="B14" t="s">
        <v>15</v>
      </c>
      <c r="C14">
        <v>2947</v>
      </c>
      <c r="D14" s="160">
        <v>35.923616686099713</v>
      </c>
      <c r="E14" s="160">
        <v>0.64228085843375149</v>
      </c>
      <c r="F14" s="160">
        <v>26.790572674129546</v>
      </c>
      <c r="G14" s="160">
        <v>3.9935113254459448E-2</v>
      </c>
      <c r="H14" s="160">
        <v>0.50038311778472477</v>
      </c>
      <c r="I14" s="160">
        <v>1.1739218830908007E-5</v>
      </c>
      <c r="J14" s="160">
        <v>63.25451933048727</v>
      </c>
      <c r="K14" t="s">
        <v>82</v>
      </c>
      <c r="L14" t="s">
        <v>82</v>
      </c>
      <c r="M14" t="s">
        <v>83</v>
      </c>
      <c r="O14" s="183">
        <f t="shared" si="2"/>
        <v>40</v>
      </c>
      <c r="P14" s="183" t="str">
        <f t="shared" si="0"/>
        <v>*</v>
      </c>
      <c r="Q14" s="183">
        <f t="shared" si="0"/>
        <v>30</v>
      </c>
      <c r="R14" s="183" t="str">
        <f t="shared" si="0"/>
        <v>*</v>
      </c>
      <c r="S14" s="183" t="str">
        <f t="shared" si="0"/>
        <v>*</v>
      </c>
      <c r="T14" s="183" t="str">
        <f t="shared" si="0"/>
        <v>*</v>
      </c>
      <c r="U14" s="183">
        <f t="shared" si="0"/>
        <v>60</v>
      </c>
    </row>
    <row r="15" spans="1:21">
      <c r="A15" s="183" t="str">
        <f t="shared" si="1"/>
        <v>L1L1奈半利町</v>
      </c>
      <c r="B15" t="s">
        <v>16</v>
      </c>
      <c r="C15">
        <v>3542</v>
      </c>
      <c r="D15" s="160">
        <v>47.126295117098159</v>
      </c>
      <c r="E15" s="160">
        <v>1.123591999122197</v>
      </c>
      <c r="F15" s="160">
        <v>0.37072858490929295</v>
      </c>
      <c r="G15" s="160">
        <v>1.7304869819078639E-2</v>
      </c>
      <c r="H15" s="160">
        <v>0.64507289112539212</v>
      </c>
      <c r="I15" s="160">
        <v>1.341833367527378E-5</v>
      </c>
      <c r="J15" s="160">
        <v>48.159414881285599</v>
      </c>
      <c r="K15" t="s">
        <v>82</v>
      </c>
      <c r="L15" t="s">
        <v>82</v>
      </c>
      <c r="M15" t="s">
        <v>83</v>
      </c>
      <c r="O15" s="183">
        <f t="shared" si="2"/>
        <v>50</v>
      </c>
      <c r="P15" s="183" t="str">
        <f t="shared" si="0"/>
        <v>*</v>
      </c>
      <c r="Q15" s="183" t="str">
        <f t="shared" si="0"/>
        <v>*</v>
      </c>
      <c r="R15" s="183" t="str">
        <f t="shared" si="0"/>
        <v>*</v>
      </c>
      <c r="S15" s="183" t="str">
        <f t="shared" si="0"/>
        <v>*</v>
      </c>
      <c r="T15" s="183" t="str">
        <f t="shared" si="0"/>
        <v>*</v>
      </c>
      <c r="U15" s="183">
        <f t="shared" si="0"/>
        <v>50</v>
      </c>
    </row>
    <row r="16" spans="1:21">
      <c r="A16" s="183" t="str">
        <f t="shared" si="1"/>
        <v>L1L1田野町</v>
      </c>
      <c r="B16" t="s">
        <v>17</v>
      </c>
      <c r="C16">
        <v>2932</v>
      </c>
      <c r="D16" s="160">
        <v>74.738927079598611</v>
      </c>
      <c r="E16" s="160">
        <v>1.0053412502587611</v>
      </c>
      <c r="F16" s="160">
        <v>0</v>
      </c>
      <c r="G16" s="160">
        <v>1.6363441441821436E-2</v>
      </c>
      <c r="H16" s="160">
        <v>4.7416986377946677E-3</v>
      </c>
      <c r="I16" s="160">
        <v>8.1017832548456147E-5</v>
      </c>
      <c r="J16" s="160">
        <v>74.76011323751078</v>
      </c>
      <c r="K16" t="s">
        <v>82</v>
      </c>
      <c r="L16" t="s">
        <v>82</v>
      </c>
      <c r="M16" t="s">
        <v>83</v>
      </c>
      <c r="O16" s="183">
        <f t="shared" si="2"/>
        <v>70</v>
      </c>
      <c r="P16" s="183" t="str">
        <f t="shared" si="0"/>
        <v>*</v>
      </c>
      <c r="Q16" s="183">
        <f t="shared" si="0"/>
        <v>0</v>
      </c>
      <c r="R16" s="183" t="str">
        <f t="shared" si="0"/>
        <v>*</v>
      </c>
      <c r="S16" s="183" t="str">
        <f t="shared" si="0"/>
        <v>*</v>
      </c>
      <c r="T16" s="183" t="str">
        <f t="shared" si="0"/>
        <v>*</v>
      </c>
      <c r="U16" s="183">
        <f t="shared" si="0"/>
        <v>70</v>
      </c>
    </row>
    <row r="17" spans="1:21">
      <c r="A17" s="183" t="str">
        <f t="shared" si="1"/>
        <v>L1L1安田町</v>
      </c>
      <c r="B17" t="s">
        <v>18</v>
      </c>
      <c r="C17">
        <v>2970</v>
      </c>
      <c r="D17" s="160">
        <v>65.073162716169122</v>
      </c>
      <c r="E17" s="160">
        <v>1.0640732275208531</v>
      </c>
      <c r="F17" s="160">
        <v>3.6227307228448988</v>
      </c>
      <c r="G17" s="160">
        <v>0.15576395193631082</v>
      </c>
      <c r="H17" s="160">
        <v>0.31732148792212478</v>
      </c>
      <c r="I17" s="160">
        <v>1.6733091819956397E-5</v>
      </c>
      <c r="J17" s="160">
        <v>69.168995611964277</v>
      </c>
      <c r="K17" t="s">
        <v>82</v>
      </c>
      <c r="L17" t="s">
        <v>82</v>
      </c>
      <c r="M17" t="s">
        <v>83</v>
      </c>
      <c r="O17" s="183">
        <f t="shared" si="2"/>
        <v>70</v>
      </c>
      <c r="P17" s="183" t="str">
        <f t="shared" si="0"/>
        <v>*</v>
      </c>
      <c r="Q17" s="183" t="str">
        <f t="shared" si="0"/>
        <v>*</v>
      </c>
      <c r="R17" s="183" t="str">
        <f t="shared" si="0"/>
        <v>*</v>
      </c>
      <c r="S17" s="183" t="str">
        <f t="shared" si="0"/>
        <v>*</v>
      </c>
      <c r="T17" s="183" t="str">
        <f t="shared" si="0"/>
        <v>*</v>
      </c>
      <c r="U17" s="183">
        <f t="shared" si="0"/>
        <v>70</v>
      </c>
    </row>
    <row r="18" spans="1:21">
      <c r="A18" s="183" t="str">
        <f t="shared" si="1"/>
        <v>L1L1北川村</v>
      </c>
      <c r="B18" t="s">
        <v>19</v>
      </c>
      <c r="C18">
        <v>1367</v>
      </c>
      <c r="D18" s="160">
        <v>17.029031475870056</v>
      </c>
      <c r="E18" s="160">
        <v>0.25498450867734906</v>
      </c>
      <c r="F18" s="160">
        <v>0</v>
      </c>
      <c r="G18" s="160">
        <v>2.4151652220310033E-2</v>
      </c>
      <c r="H18" s="160">
        <v>3.5597866806783118E-2</v>
      </c>
      <c r="I18" s="160">
        <v>1.2677431118149583E-6</v>
      </c>
      <c r="J18" s="160">
        <v>17.088782262640262</v>
      </c>
      <c r="K18" t="s">
        <v>82</v>
      </c>
      <c r="L18" t="s">
        <v>82</v>
      </c>
      <c r="M18" t="s">
        <v>83</v>
      </c>
      <c r="O18" s="183">
        <f t="shared" si="2"/>
        <v>20</v>
      </c>
      <c r="P18" s="183" t="str">
        <f t="shared" si="0"/>
        <v>*</v>
      </c>
      <c r="Q18" s="183">
        <f t="shared" si="0"/>
        <v>0</v>
      </c>
      <c r="R18" s="183" t="str">
        <f t="shared" si="0"/>
        <v>*</v>
      </c>
      <c r="S18" s="183" t="str">
        <f t="shared" si="0"/>
        <v>*</v>
      </c>
      <c r="T18" s="183" t="str">
        <f t="shared" si="0"/>
        <v>*</v>
      </c>
      <c r="U18" s="183">
        <f t="shared" si="0"/>
        <v>20</v>
      </c>
    </row>
    <row r="19" spans="1:21">
      <c r="A19" s="183" t="str">
        <f t="shared" si="1"/>
        <v>L1L1馬路村</v>
      </c>
      <c r="B19" t="s">
        <v>20</v>
      </c>
      <c r="C19">
        <v>1013</v>
      </c>
      <c r="D19" s="160">
        <v>5.9500484404807246</v>
      </c>
      <c r="E19" s="160">
        <v>0.164743042814019</v>
      </c>
      <c r="F19" s="160">
        <v>0</v>
      </c>
      <c r="G19" s="160">
        <v>8.0208198833120747E-3</v>
      </c>
      <c r="H19" s="160">
        <v>3.6985734632084073E-4</v>
      </c>
      <c r="I19" s="160">
        <v>6.8788404882656319E-7</v>
      </c>
      <c r="J19" s="160">
        <v>5.9584398055944066</v>
      </c>
      <c r="K19" t="s">
        <v>82</v>
      </c>
      <c r="L19" t="s">
        <v>82</v>
      </c>
      <c r="M19" t="s">
        <v>83</v>
      </c>
      <c r="O19" s="183">
        <f t="shared" si="2"/>
        <v>10</v>
      </c>
      <c r="P19" s="183" t="str">
        <f t="shared" si="2"/>
        <v>*</v>
      </c>
      <c r="Q19" s="183">
        <f t="shared" si="2"/>
        <v>0</v>
      </c>
      <c r="R19" s="183" t="str">
        <f t="shared" si="2"/>
        <v>*</v>
      </c>
      <c r="S19" s="183" t="str">
        <f t="shared" si="2"/>
        <v>*</v>
      </c>
      <c r="T19" s="183" t="str">
        <f t="shared" si="2"/>
        <v>*</v>
      </c>
      <c r="U19" s="183">
        <f t="shared" si="2"/>
        <v>10</v>
      </c>
    </row>
    <row r="20" spans="1:21">
      <c r="A20" s="183" t="str">
        <f t="shared" si="1"/>
        <v>L1L1芸西村</v>
      </c>
      <c r="B20" t="s">
        <v>21</v>
      </c>
      <c r="C20">
        <v>4048</v>
      </c>
      <c r="D20" s="160">
        <v>12.292283969318676</v>
      </c>
      <c r="E20" s="160">
        <v>0.67679594153434741</v>
      </c>
      <c r="F20" s="160">
        <v>0</v>
      </c>
      <c r="G20" s="160">
        <v>2.4459820789839693E-3</v>
      </c>
      <c r="H20" s="160">
        <v>8.7602067218834397E-4</v>
      </c>
      <c r="I20" s="160">
        <v>1.5147774611206921E-5</v>
      </c>
      <c r="J20" s="160">
        <v>12.29562111984446</v>
      </c>
      <c r="K20" t="s">
        <v>82</v>
      </c>
      <c r="L20" t="s">
        <v>82</v>
      </c>
      <c r="M20" t="s">
        <v>83</v>
      </c>
      <c r="O20" s="183">
        <f t="shared" si="2"/>
        <v>10</v>
      </c>
      <c r="P20" s="183" t="str">
        <f t="shared" si="2"/>
        <v>*</v>
      </c>
      <c r="Q20" s="183">
        <f t="shared" si="2"/>
        <v>0</v>
      </c>
      <c r="R20" s="183" t="str">
        <f t="shared" si="2"/>
        <v>*</v>
      </c>
      <c r="S20" s="183" t="str">
        <f t="shared" si="2"/>
        <v>*</v>
      </c>
      <c r="T20" s="183" t="str">
        <f t="shared" si="2"/>
        <v>*</v>
      </c>
      <c r="U20" s="183">
        <f t="shared" si="2"/>
        <v>10</v>
      </c>
    </row>
    <row r="21" spans="1:21">
      <c r="A21" s="183" t="str">
        <f t="shared" si="1"/>
        <v>L1L1本山町</v>
      </c>
      <c r="B21" t="s">
        <v>22</v>
      </c>
      <c r="C21">
        <v>4103</v>
      </c>
      <c r="D21" s="160">
        <v>1.8895551815682179</v>
      </c>
      <c r="E21" s="160">
        <v>0.2324047245244199</v>
      </c>
      <c r="F21" s="160">
        <v>0</v>
      </c>
      <c r="G21" s="160">
        <v>8.0879596873887274E-45</v>
      </c>
      <c r="H21" s="160">
        <v>5.1508521227051722E-4</v>
      </c>
      <c r="I21" s="160">
        <v>3.5978012600385506E-8</v>
      </c>
      <c r="J21" s="160">
        <v>1.8900703027585011</v>
      </c>
      <c r="K21" t="s">
        <v>82</v>
      </c>
      <c r="L21" t="s">
        <v>82</v>
      </c>
      <c r="M21" t="s">
        <v>83</v>
      </c>
      <c r="O21" s="183" t="str">
        <f t="shared" si="2"/>
        <v>*</v>
      </c>
      <c r="P21" s="183" t="str">
        <f t="shared" si="2"/>
        <v>*</v>
      </c>
      <c r="Q21" s="183">
        <f t="shared" si="2"/>
        <v>0</v>
      </c>
      <c r="R21" s="183" t="str">
        <f t="shared" si="2"/>
        <v>*</v>
      </c>
      <c r="S21" s="183" t="str">
        <f t="shared" si="2"/>
        <v>*</v>
      </c>
      <c r="T21" s="183" t="str">
        <f t="shared" si="2"/>
        <v>*</v>
      </c>
      <c r="U21" s="183" t="str">
        <f t="shared" si="2"/>
        <v>*</v>
      </c>
    </row>
    <row r="22" spans="1:21">
      <c r="A22" s="183" t="str">
        <f t="shared" si="1"/>
        <v>L1L1大豊町</v>
      </c>
      <c r="B22" t="s">
        <v>23</v>
      </c>
      <c r="C22">
        <v>4719</v>
      </c>
      <c r="D22" s="160">
        <v>3.1652782574999123</v>
      </c>
      <c r="E22" s="160">
        <v>0.26308387491803475</v>
      </c>
      <c r="F22" s="160">
        <v>0</v>
      </c>
      <c r="G22" s="160">
        <v>3.4712941534491129E-33</v>
      </c>
      <c r="H22" s="160">
        <v>1.0078277507513122E-3</v>
      </c>
      <c r="I22" s="160">
        <v>5.0530129352355364E-8</v>
      </c>
      <c r="J22" s="160">
        <v>3.1662861357807932</v>
      </c>
      <c r="K22" t="s">
        <v>82</v>
      </c>
      <c r="L22" t="s">
        <v>82</v>
      </c>
      <c r="M22" t="s">
        <v>83</v>
      </c>
      <c r="O22" s="183" t="str">
        <f t="shared" si="2"/>
        <v>*</v>
      </c>
      <c r="P22" s="183" t="str">
        <f t="shared" si="2"/>
        <v>*</v>
      </c>
      <c r="Q22" s="183">
        <f t="shared" si="2"/>
        <v>0</v>
      </c>
      <c r="R22" s="183" t="str">
        <f t="shared" si="2"/>
        <v>*</v>
      </c>
      <c r="S22" s="183" t="str">
        <f t="shared" si="2"/>
        <v>*</v>
      </c>
      <c r="T22" s="183" t="str">
        <f t="shared" si="2"/>
        <v>*</v>
      </c>
      <c r="U22" s="183" t="str">
        <f t="shared" si="2"/>
        <v>*</v>
      </c>
    </row>
    <row r="23" spans="1:21">
      <c r="A23" s="183" t="str">
        <f t="shared" si="1"/>
        <v>L1L1土佐町</v>
      </c>
      <c r="B23" t="s">
        <v>24</v>
      </c>
      <c r="C23">
        <v>4358</v>
      </c>
      <c r="D23" s="160">
        <v>0.73680327224870157</v>
      </c>
      <c r="E23" s="160">
        <v>0.20403683866188566</v>
      </c>
      <c r="F23" s="160">
        <v>0</v>
      </c>
      <c r="G23" s="160">
        <v>5.5407809490733286E-32</v>
      </c>
      <c r="H23" s="160">
        <v>3.9763512793239127E-4</v>
      </c>
      <c r="I23" s="160">
        <v>2.6664504871131308E-8</v>
      </c>
      <c r="J23" s="160">
        <v>0.73720093404113873</v>
      </c>
      <c r="K23" t="s">
        <v>82</v>
      </c>
      <c r="L23" t="s">
        <v>82</v>
      </c>
      <c r="M23" t="s">
        <v>83</v>
      </c>
      <c r="O23" s="183" t="str">
        <f t="shared" si="2"/>
        <v>*</v>
      </c>
      <c r="P23" s="183" t="str">
        <f t="shared" si="2"/>
        <v>*</v>
      </c>
      <c r="Q23" s="183">
        <f t="shared" si="2"/>
        <v>0</v>
      </c>
      <c r="R23" s="183" t="str">
        <f t="shared" si="2"/>
        <v>*</v>
      </c>
      <c r="S23" s="183" t="str">
        <f t="shared" si="2"/>
        <v>*</v>
      </c>
      <c r="T23" s="183" t="str">
        <f t="shared" si="2"/>
        <v>*</v>
      </c>
      <c r="U23" s="183" t="str">
        <f t="shared" si="2"/>
        <v>*</v>
      </c>
    </row>
    <row r="24" spans="1:21">
      <c r="A24" s="183" t="str">
        <f t="shared" si="1"/>
        <v>L1L1大川村</v>
      </c>
      <c r="B24" t="s">
        <v>25</v>
      </c>
      <c r="C24">
        <v>411</v>
      </c>
      <c r="D24" s="160">
        <v>4.7651352722988281E-2</v>
      </c>
      <c r="E24" s="160">
        <v>1.3765686266604817E-2</v>
      </c>
      <c r="F24" s="160">
        <v>0</v>
      </c>
      <c r="G24" s="160">
        <v>0</v>
      </c>
      <c r="H24" s="160">
        <v>3.5479059509142111E-5</v>
      </c>
      <c r="I24" s="160">
        <v>0</v>
      </c>
      <c r="J24" s="160">
        <v>4.768683178249742E-2</v>
      </c>
      <c r="K24" t="s">
        <v>82</v>
      </c>
      <c r="L24" t="s">
        <v>82</v>
      </c>
      <c r="M24" t="s">
        <v>83</v>
      </c>
      <c r="O24" s="183" t="str">
        <f t="shared" si="2"/>
        <v>*</v>
      </c>
      <c r="P24" s="183" t="str">
        <f t="shared" si="2"/>
        <v>*</v>
      </c>
      <c r="Q24" s="183">
        <f t="shared" si="2"/>
        <v>0</v>
      </c>
      <c r="R24" s="183">
        <f t="shared" si="2"/>
        <v>0</v>
      </c>
      <c r="S24" s="183" t="str">
        <f t="shared" si="2"/>
        <v>*</v>
      </c>
      <c r="T24" s="183">
        <f t="shared" si="2"/>
        <v>0</v>
      </c>
      <c r="U24" s="183" t="str">
        <f t="shared" si="2"/>
        <v>*</v>
      </c>
    </row>
    <row r="25" spans="1:21">
      <c r="A25" s="183" t="str">
        <f t="shared" si="1"/>
        <v>L1L1いの町</v>
      </c>
      <c r="B25" t="s">
        <v>26</v>
      </c>
      <c r="C25">
        <v>25062</v>
      </c>
      <c r="D25" s="160">
        <v>189.18711074822269</v>
      </c>
      <c r="E25" s="160">
        <v>5.6328749500864363</v>
      </c>
      <c r="F25" s="160">
        <v>0</v>
      </c>
      <c r="G25" s="160">
        <v>0.59485366443781496</v>
      </c>
      <c r="H25" s="160">
        <v>0.30509980938015036</v>
      </c>
      <c r="I25" s="160">
        <v>2.1128958654460168E-5</v>
      </c>
      <c r="J25" s="160">
        <v>190.0870853509993</v>
      </c>
      <c r="K25" t="s">
        <v>82</v>
      </c>
      <c r="L25" t="s">
        <v>82</v>
      </c>
      <c r="M25" t="s">
        <v>83</v>
      </c>
      <c r="O25" s="183">
        <f t="shared" si="2"/>
        <v>190</v>
      </c>
      <c r="P25" s="183">
        <f t="shared" si="2"/>
        <v>10</v>
      </c>
      <c r="Q25" s="183">
        <f t="shared" si="2"/>
        <v>0</v>
      </c>
      <c r="R25" s="183" t="str">
        <f t="shared" si="2"/>
        <v>*</v>
      </c>
      <c r="S25" s="183" t="str">
        <f t="shared" si="2"/>
        <v>*</v>
      </c>
      <c r="T25" s="183" t="str">
        <f t="shared" si="2"/>
        <v>*</v>
      </c>
      <c r="U25" s="183">
        <f t="shared" si="2"/>
        <v>190</v>
      </c>
    </row>
    <row r="26" spans="1:21">
      <c r="A26" s="183" t="str">
        <f t="shared" si="1"/>
        <v>L1L1仁淀川町</v>
      </c>
      <c r="B26" t="s">
        <v>27</v>
      </c>
      <c r="C26">
        <v>6500</v>
      </c>
      <c r="D26" s="160">
        <v>9.4010180657173539</v>
      </c>
      <c r="E26" s="160">
        <v>0.41659822756598502</v>
      </c>
      <c r="F26" s="160">
        <v>0</v>
      </c>
      <c r="G26" s="160">
        <v>3.0194354395129759E-3</v>
      </c>
      <c r="H26" s="160">
        <v>7.1460280702307212E-4</v>
      </c>
      <c r="I26" s="160">
        <v>3.5275411253815949E-7</v>
      </c>
      <c r="J26" s="160">
        <v>9.4047524567180005</v>
      </c>
      <c r="K26" t="s">
        <v>82</v>
      </c>
      <c r="L26" t="s">
        <v>82</v>
      </c>
      <c r="M26" t="s">
        <v>83</v>
      </c>
      <c r="O26" s="183">
        <f t="shared" si="2"/>
        <v>10</v>
      </c>
      <c r="P26" s="183" t="str">
        <f t="shared" si="2"/>
        <v>*</v>
      </c>
      <c r="Q26" s="183">
        <f t="shared" si="2"/>
        <v>0</v>
      </c>
      <c r="R26" s="183" t="str">
        <f t="shared" si="2"/>
        <v>*</v>
      </c>
      <c r="S26" s="183" t="str">
        <f t="shared" si="2"/>
        <v>*</v>
      </c>
      <c r="T26" s="183" t="str">
        <f t="shared" si="2"/>
        <v>*</v>
      </c>
      <c r="U26" s="183">
        <f t="shared" si="2"/>
        <v>10</v>
      </c>
    </row>
    <row r="27" spans="1:21">
      <c r="A27" s="183" t="str">
        <f t="shared" si="1"/>
        <v>L1L1中土佐町</v>
      </c>
      <c r="B27" t="s">
        <v>28</v>
      </c>
      <c r="C27">
        <v>7584</v>
      </c>
      <c r="D27" s="160">
        <v>92.090395296124214</v>
      </c>
      <c r="E27" s="160">
        <v>1.6063543912275917</v>
      </c>
      <c r="F27" s="160">
        <v>73.58865812164386</v>
      </c>
      <c r="G27" s="160">
        <v>0.10954517090293243</v>
      </c>
      <c r="H27" s="160">
        <v>0.92301466808721988</v>
      </c>
      <c r="I27" s="160">
        <v>1.4883531004724462E-5</v>
      </c>
      <c r="J27" s="160">
        <v>166.71162814028924</v>
      </c>
      <c r="K27" t="s">
        <v>82</v>
      </c>
      <c r="L27" t="s">
        <v>82</v>
      </c>
      <c r="M27" t="s">
        <v>83</v>
      </c>
      <c r="O27" s="183">
        <f t="shared" si="2"/>
        <v>90</v>
      </c>
      <c r="P27" s="183" t="str">
        <f t="shared" si="2"/>
        <v>*</v>
      </c>
      <c r="Q27" s="183">
        <f t="shared" si="2"/>
        <v>70</v>
      </c>
      <c r="R27" s="183" t="str">
        <f t="shared" si="2"/>
        <v>*</v>
      </c>
      <c r="S27" s="183" t="str">
        <f t="shared" si="2"/>
        <v>*</v>
      </c>
      <c r="T27" s="183" t="str">
        <f t="shared" si="2"/>
        <v>*</v>
      </c>
      <c r="U27" s="183">
        <f t="shared" si="2"/>
        <v>170</v>
      </c>
    </row>
    <row r="28" spans="1:21">
      <c r="A28" s="183" t="str">
        <f t="shared" si="1"/>
        <v>L1L1佐川町</v>
      </c>
      <c r="B28" t="s">
        <v>29</v>
      </c>
      <c r="C28">
        <v>13951</v>
      </c>
      <c r="D28" s="160">
        <v>30.89056744088608</v>
      </c>
      <c r="E28" s="160">
        <v>0.95747971016951694</v>
      </c>
      <c r="F28" s="160">
        <v>0</v>
      </c>
      <c r="G28" s="160">
        <v>1.4271244033523998E-3</v>
      </c>
      <c r="H28" s="160">
        <v>2.5629240921608487E-3</v>
      </c>
      <c r="I28" s="160">
        <v>9.0248297843974067E-6</v>
      </c>
      <c r="J28" s="160">
        <v>30.894566514211377</v>
      </c>
      <c r="K28" t="s">
        <v>82</v>
      </c>
      <c r="L28" t="s">
        <v>82</v>
      </c>
      <c r="M28" t="s">
        <v>83</v>
      </c>
      <c r="O28" s="183">
        <f t="shared" si="2"/>
        <v>30</v>
      </c>
      <c r="P28" s="183" t="str">
        <f t="shared" si="2"/>
        <v>*</v>
      </c>
      <c r="Q28" s="183">
        <f t="shared" si="2"/>
        <v>0</v>
      </c>
      <c r="R28" s="183" t="str">
        <f t="shared" si="2"/>
        <v>*</v>
      </c>
      <c r="S28" s="183" t="str">
        <f t="shared" si="2"/>
        <v>*</v>
      </c>
      <c r="T28" s="183" t="str">
        <f t="shared" si="2"/>
        <v>*</v>
      </c>
      <c r="U28" s="183">
        <f t="shared" si="2"/>
        <v>30</v>
      </c>
    </row>
    <row r="29" spans="1:21">
      <c r="A29" s="183" t="str">
        <f t="shared" si="1"/>
        <v>L1L1越知町</v>
      </c>
      <c r="B29" t="s">
        <v>30</v>
      </c>
      <c r="C29">
        <v>6374</v>
      </c>
      <c r="D29" s="160">
        <v>9.6729472778091239</v>
      </c>
      <c r="E29" s="160">
        <v>0.35658793991054971</v>
      </c>
      <c r="F29" s="160">
        <v>0</v>
      </c>
      <c r="G29" s="160">
        <v>5.1565849899764865E-4</v>
      </c>
      <c r="H29" s="160">
        <v>5.2123950560199316E-4</v>
      </c>
      <c r="I29" s="160">
        <v>1.9455027842850095E-7</v>
      </c>
      <c r="J29" s="160">
        <v>9.6739843703640016</v>
      </c>
      <c r="K29" t="s">
        <v>82</v>
      </c>
      <c r="L29" t="s">
        <v>82</v>
      </c>
      <c r="M29" t="s">
        <v>83</v>
      </c>
      <c r="O29" s="183">
        <f t="shared" si="2"/>
        <v>10</v>
      </c>
      <c r="P29" s="183" t="str">
        <f t="shared" si="2"/>
        <v>*</v>
      </c>
      <c r="Q29" s="183">
        <f t="shared" si="2"/>
        <v>0</v>
      </c>
      <c r="R29" s="183" t="str">
        <f t="shared" si="2"/>
        <v>*</v>
      </c>
      <c r="S29" s="183" t="str">
        <f t="shared" si="2"/>
        <v>*</v>
      </c>
      <c r="T29" s="183" t="str">
        <f t="shared" si="2"/>
        <v>*</v>
      </c>
      <c r="U29" s="183">
        <f t="shared" si="2"/>
        <v>10</v>
      </c>
    </row>
    <row r="30" spans="1:21">
      <c r="A30" s="183" t="str">
        <f t="shared" si="1"/>
        <v>L1L1檮原町</v>
      </c>
      <c r="B30" t="s">
        <v>31</v>
      </c>
      <c r="C30">
        <v>3984</v>
      </c>
      <c r="D30" s="160">
        <v>5.1111711623006384</v>
      </c>
      <c r="E30" s="160">
        <v>0.2606143322270828</v>
      </c>
      <c r="F30" s="160">
        <v>0</v>
      </c>
      <c r="G30" s="160">
        <v>1.697622873998481E-3</v>
      </c>
      <c r="H30" s="160">
        <v>4.373921459015236E-4</v>
      </c>
      <c r="I30" s="160">
        <v>2.0933774659712167E-7</v>
      </c>
      <c r="J30" s="160">
        <v>5.1133063866582846</v>
      </c>
      <c r="K30" t="s">
        <v>82</v>
      </c>
      <c r="L30" t="s">
        <v>82</v>
      </c>
      <c r="M30" t="s">
        <v>83</v>
      </c>
      <c r="O30" s="183">
        <f t="shared" si="2"/>
        <v>10</v>
      </c>
      <c r="P30" s="183" t="str">
        <f t="shared" si="2"/>
        <v>*</v>
      </c>
      <c r="Q30" s="183">
        <f t="shared" si="2"/>
        <v>0</v>
      </c>
      <c r="R30" s="183" t="str">
        <f t="shared" si="2"/>
        <v>*</v>
      </c>
      <c r="S30" s="183" t="str">
        <f t="shared" si="2"/>
        <v>*</v>
      </c>
      <c r="T30" s="183" t="str">
        <f t="shared" si="2"/>
        <v>*</v>
      </c>
      <c r="U30" s="183">
        <f t="shared" si="2"/>
        <v>10</v>
      </c>
    </row>
    <row r="31" spans="1:21">
      <c r="A31" s="183" t="str">
        <f t="shared" si="1"/>
        <v>L1L1日高村</v>
      </c>
      <c r="B31" t="s">
        <v>32</v>
      </c>
      <c r="C31">
        <v>5447</v>
      </c>
      <c r="D31" s="160">
        <v>47.212067391017783</v>
      </c>
      <c r="E31" s="160">
        <v>1.3753361476834469</v>
      </c>
      <c r="F31" s="160">
        <v>0</v>
      </c>
      <c r="G31" s="160">
        <v>0.18783728977313649</v>
      </c>
      <c r="H31" s="160">
        <v>6.6866319112382873E-3</v>
      </c>
      <c r="I31" s="160">
        <v>6.522754970777453E-6</v>
      </c>
      <c r="J31" s="160">
        <v>47.406597835457127</v>
      </c>
      <c r="K31" t="s">
        <v>82</v>
      </c>
      <c r="L31" t="s">
        <v>82</v>
      </c>
      <c r="M31" t="s">
        <v>83</v>
      </c>
      <c r="O31" s="183">
        <f t="shared" si="2"/>
        <v>50</v>
      </c>
      <c r="P31" s="183" t="str">
        <f t="shared" si="2"/>
        <v>*</v>
      </c>
      <c r="Q31" s="183">
        <f t="shared" si="2"/>
        <v>0</v>
      </c>
      <c r="R31" s="183" t="str">
        <f t="shared" si="2"/>
        <v>*</v>
      </c>
      <c r="S31" s="183" t="str">
        <f t="shared" si="2"/>
        <v>*</v>
      </c>
      <c r="T31" s="183" t="str">
        <f t="shared" si="2"/>
        <v>*</v>
      </c>
      <c r="U31" s="183">
        <f t="shared" si="2"/>
        <v>50</v>
      </c>
    </row>
    <row r="32" spans="1:21">
      <c r="A32" s="183" t="str">
        <f t="shared" si="1"/>
        <v>L1L1津野町</v>
      </c>
      <c r="B32" t="s">
        <v>33</v>
      </c>
      <c r="C32">
        <v>6407</v>
      </c>
      <c r="D32" s="160">
        <v>18.581481348235741</v>
      </c>
      <c r="E32" s="160">
        <v>0.68177476986161833</v>
      </c>
      <c r="F32" s="160">
        <v>0</v>
      </c>
      <c r="G32" s="160">
        <v>6.1002638028770364E-3</v>
      </c>
      <c r="H32" s="160">
        <v>3.4685481968619487E-3</v>
      </c>
      <c r="I32" s="160">
        <v>3.7620327986898748E-6</v>
      </c>
      <c r="J32" s="160">
        <v>18.59105392226828</v>
      </c>
      <c r="K32" t="s">
        <v>82</v>
      </c>
      <c r="L32" t="s">
        <v>82</v>
      </c>
      <c r="M32" t="s">
        <v>83</v>
      </c>
      <c r="O32" s="183">
        <f t="shared" si="2"/>
        <v>20</v>
      </c>
      <c r="P32" s="183" t="str">
        <f t="shared" si="2"/>
        <v>*</v>
      </c>
      <c r="Q32" s="183">
        <f t="shared" si="2"/>
        <v>0</v>
      </c>
      <c r="R32" s="183" t="str">
        <f t="shared" si="2"/>
        <v>*</v>
      </c>
      <c r="S32" s="183" t="str">
        <f t="shared" si="2"/>
        <v>*</v>
      </c>
      <c r="T32" s="183" t="str">
        <f t="shared" si="2"/>
        <v>*</v>
      </c>
      <c r="U32" s="183">
        <f t="shared" si="2"/>
        <v>20</v>
      </c>
    </row>
    <row r="33" spans="1:21">
      <c r="A33" s="183" t="str">
        <f t="shared" si="1"/>
        <v>L1L1四万十町</v>
      </c>
      <c r="B33" t="s">
        <v>34</v>
      </c>
      <c r="C33">
        <v>18733</v>
      </c>
      <c r="D33" s="160">
        <v>242.43176722065073</v>
      </c>
      <c r="E33" s="160">
        <v>4.2531088944579487</v>
      </c>
      <c r="F33" s="160">
        <v>7.4343868715424914</v>
      </c>
      <c r="G33" s="160">
        <v>0.23397473629694518</v>
      </c>
      <c r="H33" s="160">
        <v>0.18461499362576733</v>
      </c>
      <c r="I33" s="160">
        <v>2.8853192231976525E-5</v>
      </c>
      <c r="J33" s="160">
        <v>250.28477267530815</v>
      </c>
      <c r="K33" t="s">
        <v>82</v>
      </c>
      <c r="L33" t="s">
        <v>82</v>
      </c>
      <c r="M33" t="s">
        <v>83</v>
      </c>
      <c r="O33" s="183">
        <f t="shared" si="2"/>
        <v>240</v>
      </c>
      <c r="P33" s="183" t="str">
        <f t="shared" si="2"/>
        <v>*</v>
      </c>
      <c r="Q33" s="183">
        <f t="shared" si="2"/>
        <v>10</v>
      </c>
      <c r="R33" s="183" t="str">
        <f t="shared" si="2"/>
        <v>*</v>
      </c>
      <c r="S33" s="183" t="str">
        <f t="shared" si="2"/>
        <v>*</v>
      </c>
      <c r="T33" s="183" t="str">
        <f t="shared" si="2"/>
        <v>*</v>
      </c>
      <c r="U33" s="183">
        <f t="shared" si="2"/>
        <v>250</v>
      </c>
    </row>
    <row r="34" spans="1:21">
      <c r="A34" s="183" t="str">
        <f t="shared" si="1"/>
        <v>L1L1大月町</v>
      </c>
      <c r="B34" t="s">
        <v>35</v>
      </c>
      <c r="C34">
        <v>5783</v>
      </c>
      <c r="D34" s="160">
        <v>41.333316063350608</v>
      </c>
      <c r="E34" s="160">
        <v>0.97230310902387251</v>
      </c>
      <c r="F34" s="160">
        <v>22.088132305191866</v>
      </c>
      <c r="G34" s="160">
        <v>7.1296737927991585E-2</v>
      </c>
      <c r="H34" s="160">
        <v>0.166061298745972</v>
      </c>
      <c r="I34" s="160">
        <v>3.9394916750282364E-6</v>
      </c>
      <c r="J34" s="160">
        <v>63.658810344708115</v>
      </c>
      <c r="K34" t="s">
        <v>82</v>
      </c>
      <c r="L34" t="s">
        <v>82</v>
      </c>
      <c r="M34" t="s">
        <v>83</v>
      </c>
      <c r="O34" s="183">
        <f t="shared" si="2"/>
        <v>40</v>
      </c>
      <c r="P34" s="183" t="str">
        <f t="shared" si="2"/>
        <v>*</v>
      </c>
      <c r="Q34" s="183">
        <f t="shared" si="2"/>
        <v>20</v>
      </c>
      <c r="R34" s="183" t="str">
        <f t="shared" si="2"/>
        <v>*</v>
      </c>
      <c r="S34" s="183" t="str">
        <f t="shared" si="2"/>
        <v>*</v>
      </c>
      <c r="T34" s="183" t="str">
        <f t="shared" si="2"/>
        <v>*</v>
      </c>
      <c r="U34" s="183">
        <f t="shared" si="2"/>
        <v>60</v>
      </c>
    </row>
    <row r="35" spans="1:21">
      <c r="A35" s="183" t="str">
        <f t="shared" si="1"/>
        <v>L1L1三原村</v>
      </c>
      <c r="B35" t="s">
        <v>36</v>
      </c>
      <c r="C35">
        <v>1681</v>
      </c>
      <c r="D35" s="160">
        <v>53.662308329284926</v>
      </c>
      <c r="E35" s="160">
        <v>0.69315780088286783</v>
      </c>
      <c r="F35" s="160">
        <v>0</v>
      </c>
      <c r="G35" s="160">
        <v>0.16704491124141552</v>
      </c>
      <c r="H35" s="160">
        <v>2.3126490254976935E-2</v>
      </c>
      <c r="I35" s="160">
        <v>3.4512662528258134E-6</v>
      </c>
      <c r="J35" s="160">
        <v>53.852483182047571</v>
      </c>
      <c r="K35" t="s">
        <v>82</v>
      </c>
      <c r="L35" t="s">
        <v>82</v>
      </c>
      <c r="M35" t="s">
        <v>83</v>
      </c>
      <c r="O35" s="183">
        <f t="shared" si="2"/>
        <v>50</v>
      </c>
      <c r="P35" s="183" t="str">
        <f t="shared" si="2"/>
        <v>*</v>
      </c>
      <c r="Q35" s="183">
        <f t="shared" si="2"/>
        <v>0</v>
      </c>
      <c r="R35" s="183" t="str">
        <f t="shared" si="2"/>
        <v>*</v>
      </c>
      <c r="S35" s="183" t="str">
        <f t="shared" si="2"/>
        <v>*</v>
      </c>
      <c r="T35" s="183" t="str">
        <f t="shared" si="2"/>
        <v>*</v>
      </c>
      <c r="U35" s="183">
        <f t="shared" si="2"/>
        <v>50</v>
      </c>
    </row>
    <row r="36" spans="1:21">
      <c r="A36" s="183" t="str">
        <f t="shared" si="1"/>
        <v>L1L1黒潮町</v>
      </c>
      <c r="B36" t="s">
        <v>37</v>
      </c>
      <c r="C36">
        <v>12366</v>
      </c>
      <c r="D36" s="160">
        <v>303.07271491941293</v>
      </c>
      <c r="E36" s="160">
        <v>6.6149408146213018</v>
      </c>
      <c r="F36" s="160">
        <v>57.284351189889342</v>
      </c>
      <c r="G36" s="160">
        <v>0.86116888138062742</v>
      </c>
      <c r="H36" s="160">
        <v>0.38515519130050768</v>
      </c>
      <c r="I36" s="160">
        <v>7.6641894503116936E-5</v>
      </c>
      <c r="J36" s="160">
        <v>361.60346682387791</v>
      </c>
      <c r="K36" t="s">
        <v>82</v>
      </c>
      <c r="L36" t="s">
        <v>82</v>
      </c>
      <c r="M36" t="s">
        <v>83</v>
      </c>
      <c r="O36" s="183">
        <f t="shared" si="2"/>
        <v>300</v>
      </c>
      <c r="P36" s="183">
        <f t="shared" si="2"/>
        <v>10</v>
      </c>
      <c r="Q36" s="183">
        <f t="shared" si="2"/>
        <v>60</v>
      </c>
      <c r="R36" s="183" t="str">
        <f t="shared" si="2"/>
        <v>*</v>
      </c>
      <c r="S36" s="183" t="str">
        <f t="shared" si="2"/>
        <v>*</v>
      </c>
      <c r="T36" s="183" t="str">
        <f t="shared" si="2"/>
        <v>*</v>
      </c>
      <c r="U36" s="183">
        <f t="shared" si="2"/>
        <v>360</v>
      </c>
    </row>
    <row r="37" spans="1:21">
      <c r="A37" s="183" t="str">
        <f t="shared" si="1"/>
        <v>L1L1合計</v>
      </c>
      <c r="B37" t="s">
        <v>84</v>
      </c>
      <c r="C37">
        <v>764456</v>
      </c>
      <c r="D37" s="160">
        <v>6975.9544514476902</v>
      </c>
      <c r="E37" s="160">
        <v>315.58425438167092</v>
      </c>
      <c r="F37" s="160">
        <v>692.01276412086781</v>
      </c>
      <c r="G37" s="160">
        <v>12.797324905470198</v>
      </c>
      <c r="H37" s="160">
        <v>24.624140509276209</v>
      </c>
      <c r="I37" s="160">
        <v>4.5485160150702227E-3</v>
      </c>
      <c r="J37" s="160">
        <v>7705.3932294993201</v>
      </c>
      <c r="K37" t="s">
        <v>82</v>
      </c>
      <c r="L37" t="s">
        <v>82</v>
      </c>
      <c r="M37">
        <v>0</v>
      </c>
      <c r="O37" s="183">
        <f t="shared" si="2"/>
        <v>7000</v>
      </c>
      <c r="P37" s="183">
        <f t="shared" si="2"/>
        <v>320</v>
      </c>
      <c r="Q37" s="183">
        <f t="shared" si="2"/>
        <v>690</v>
      </c>
      <c r="R37" s="183">
        <f t="shared" si="2"/>
        <v>10</v>
      </c>
      <c r="S37" s="183">
        <f t="shared" si="2"/>
        <v>20</v>
      </c>
      <c r="T37" s="183" t="str">
        <f t="shared" si="2"/>
        <v>*</v>
      </c>
      <c r="U37" s="183">
        <f t="shared" si="2"/>
        <v>7700</v>
      </c>
    </row>
    <row r="38" spans="1:21">
      <c r="A38" s="183" t="str">
        <f t="shared" si="1"/>
        <v>L1L10</v>
      </c>
      <c r="B38">
        <v>0</v>
      </c>
      <c r="C38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t="s">
        <v>82</v>
      </c>
      <c r="L38" t="s">
        <v>82</v>
      </c>
      <c r="M38">
        <v>0</v>
      </c>
      <c r="O38" s="183">
        <f t="shared" si="2"/>
        <v>0</v>
      </c>
      <c r="P38" s="183">
        <f t="shared" si="2"/>
        <v>0</v>
      </c>
      <c r="Q38" s="183">
        <f t="shared" si="2"/>
        <v>0</v>
      </c>
      <c r="R38" s="183">
        <f t="shared" si="2"/>
        <v>0</v>
      </c>
      <c r="S38" s="183">
        <f t="shared" si="2"/>
        <v>0</v>
      </c>
      <c r="T38" s="183">
        <f t="shared" si="2"/>
        <v>0</v>
      </c>
      <c r="U38" s="183">
        <f t="shared" si="2"/>
        <v>0</v>
      </c>
    </row>
    <row r="39" spans="1:21">
      <c r="A39" s="183" t="str">
        <f t="shared" si="1"/>
        <v>L1L1重傷者数</v>
      </c>
      <c r="B39" t="s">
        <v>115</v>
      </c>
      <c r="C39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t="s">
        <v>82</v>
      </c>
      <c r="L39" t="s">
        <v>82</v>
      </c>
      <c r="M39">
        <v>0</v>
      </c>
      <c r="O39" s="183">
        <f t="shared" si="2"/>
        <v>0</v>
      </c>
      <c r="P39" s="183">
        <f t="shared" si="2"/>
        <v>0</v>
      </c>
      <c r="Q39" s="183">
        <f t="shared" si="2"/>
        <v>0</v>
      </c>
      <c r="R39" s="183">
        <f t="shared" si="2"/>
        <v>0</v>
      </c>
      <c r="S39" s="183">
        <f t="shared" si="2"/>
        <v>0</v>
      </c>
      <c r="T39" s="183">
        <f t="shared" si="2"/>
        <v>0</v>
      </c>
      <c r="U39" s="183">
        <f t="shared" si="2"/>
        <v>0</v>
      </c>
    </row>
    <row r="40" spans="1:21">
      <c r="A40" s="183" t="str">
        <f t="shared" si="1"/>
        <v>L1L1地震動：L1、津波ケースL1、夏12時、早期避難率20%</v>
      </c>
      <c r="B40" t="s">
        <v>85</v>
      </c>
      <c r="C4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t="s">
        <v>82</v>
      </c>
      <c r="L40" t="s">
        <v>82</v>
      </c>
      <c r="M40">
        <v>0</v>
      </c>
      <c r="O40" s="183">
        <f t="shared" si="2"/>
        <v>0</v>
      </c>
      <c r="P40" s="183">
        <f t="shared" si="2"/>
        <v>0</v>
      </c>
      <c r="Q40" s="183">
        <f t="shared" si="2"/>
        <v>0</v>
      </c>
      <c r="R40" s="183">
        <f t="shared" si="2"/>
        <v>0</v>
      </c>
      <c r="S40" s="183">
        <f t="shared" si="2"/>
        <v>0</v>
      </c>
      <c r="T40" s="183">
        <f t="shared" si="2"/>
        <v>0</v>
      </c>
      <c r="U40" s="183">
        <f t="shared" si="2"/>
        <v>0</v>
      </c>
    </row>
    <row r="41" spans="1:21">
      <c r="A41" s="183" t="str">
        <f t="shared" si="1"/>
        <v>L1L1市町村名</v>
      </c>
      <c r="B41" t="s">
        <v>86</v>
      </c>
      <c r="C41" t="s">
        <v>87</v>
      </c>
      <c r="D41" s="160" t="s">
        <v>88</v>
      </c>
      <c r="E41" s="160">
        <v>0</v>
      </c>
      <c r="F41" s="160" t="s">
        <v>89</v>
      </c>
      <c r="G41" s="160" t="s">
        <v>90</v>
      </c>
      <c r="H41" s="160" t="s">
        <v>91</v>
      </c>
      <c r="I41" s="160" t="s">
        <v>92</v>
      </c>
      <c r="J41" s="160" t="s">
        <v>84</v>
      </c>
      <c r="K41" t="s">
        <v>82</v>
      </c>
      <c r="L41" t="s">
        <v>82</v>
      </c>
      <c r="M41">
        <v>0</v>
      </c>
      <c r="O41" s="183" t="e">
        <f t="shared" si="2"/>
        <v>#VALUE!</v>
      </c>
      <c r="P41" s="183">
        <f t="shared" si="2"/>
        <v>0</v>
      </c>
      <c r="Q41" s="183" t="e">
        <f t="shared" si="2"/>
        <v>#VALUE!</v>
      </c>
      <c r="R41" s="183" t="e">
        <f t="shared" si="2"/>
        <v>#VALUE!</v>
      </c>
      <c r="S41" s="183" t="e">
        <f t="shared" si="2"/>
        <v>#VALUE!</v>
      </c>
      <c r="T41" s="183" t="e">
        <f t="shared" si="2"/>
        <v>#VALUE!</v>
      </c>
      <c r="U41" s="183" t="e">
        <f t="shared" si="2"/>
        <v>#VALUE!</v>
      </c>
    </row>
    <row r="42" spans="1:21">
      <c r="A42" s="183" t="str">
        <f t="shared" si="1"/>
        <v>L1L10</v>
      </c>
      <c r="B42">
        <v>0</v>
      </c>
      <c r="C42">
        <v>0</v>
      </c>
      <c r="D42" s="160">
        <v>0</v>
      </c>
      <c r="E42" s="160" t="s">
        <v>93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t="s">
        <v>82</v>
      </c>
      <c r="L42" t="s">
        <v>82</v>
      </c>
      <c r="M42">
        <v>0</v>
      </c>
      <c r="O42" s="183">
        <f t="shared" si="2"/>
        <v>0</v>
      </c>
      <c r="P42" s="183" t="e">
        <f t="shared" si="2"/>
        <v>#VALUE!</v>
      </c>
      <c r="Q42" s="183">
        <f t="shared" si="2"/>
        <v>0</v>
      </c>
      <c r="R42" s="183">
        <f t="shared" si="2"/>
        <v>0</v>
      </c>
      <c r="S42" s="183">
        <f t="shared" si="2"/>
        <v>0</v>
      </c>
      <c r="T42" s="183">
        <f t="shared" si="2"/>
        <v>0</v>
      </c>
      <c r="U42" s="183">
        <f t="shared" si="2"/>
        <v>0</v>
      </c>
    </row>
    <row r="43" spans="1:21">
      <c r="A43" s="183" t="str">
        <f t="shared" si="1"/>
        <v>L1L10</v>
      </c>
      <c r="B43">
        <v>0</v>
      </c>
      <c r="C43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t="s">
        <v>82</v>
      </c>
      <c r="L43" t="s">
        <v>82</v>
      </c>
      <c r="M43">
        <v>0</v>
      </c>
      <c r="O43" s="183">
        <f t="shared" si="2"/>
        <v>0</v>
      </c>
      <c r="P43" s="183">
        <f t="shared" si="2"/>
        <v>0</v>
      </c>
      <c r="Q43" s="183">
        <f t="shared" si="2"/>
        <v>0</v>
      </c>
      <c r="R43" s="183">
        <f t="shared" si="2"/>
        <v>0</v>
      </c>
      <c r="S43" s="183">
        <f t="shared" si="2"/>
        <v>0</v>
      </c>
      <c r="T43" s="183">
        <f t="shared" si="2"/>
        <v>0</v>
      </c>
      <c r="U43" s="183">
        <f t="shared" si="2"/>
        <v>0</v>
      </c>
    </row>
    <row r="44" spans="1:21">
      <c r="A44" s="183" t="str">
        <f t="shared" si="1"/>
        <v>L1L10</v>
      </c>
      <c r="B44">
        <v>0</v>
      </c>
      <c r="C44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t="s">
        <v>82</v>
      </c>
      <c r="L44" t="s">
        <v>82</v>
      </c>
      <c r="M44">
        <v>0</v>
      </c>
      <c r="O44" s="183">
        <f t="shared" si="2"/>
        <v>0</v>
      </c>
      <c r="P44" s="183">
        <f t="shared" si="2"/>
        <v>0</v>
      </c>
      <c r="Q44" s="183">
        <f t="shared" si="2"/>
        <v>0</v>
      </c>
      <c r="R44" s="183">
        <f t="shared" si="2"/>
        <v>0</v>
      </c>
      <c r="S44" s="183">
        <f t="shared" si="2"/>
        <v>0</v>
      </c>
      <c r="T44" s="183">
        <f t="shared" si="2"/>
        <v>0</v>
      </c>
      <c r="U44" s="183">
        <f t="shared" si="2"/>
        <v>0</v>
      </c>
    </row>
    <row r="45" spans="1:21">
      <c r="A45" s="183" t="str">
        <f t="shared" si="1"/>
        <v>L1L1高知市</v>
      </c>
      <c r="B45" t="s">
        <v>4</v>
      </c>
      <c r="C45">
        <v>353217</v>
      </c>
      <c r="D45" s="160">
        <v>3398.4444413000451</v>
      </c>
      <c r="E45" s="160">
        <v>160.45567909763599</v>
      </c>
      <c r="F45" s="160">
        <v>97.916213626501815</v>
      </c>
      <c r="G45" s="160">
        <v>4.227265983323151</v>
      </c>
      <c r="H45" s="160">
        <v>16.23435993817289</v>
      </c>
      <c r="I45" s="160">
        <v>2.0525172690269384</v>
      </c>
      <c r="J45" s="160">
        <v>3518.87479811707</v>
      </c>
      <c r="K45" t="s">
        <v>82</v>
      </c>
      <c r="L45" t="s">
        <v>82</v>
      </c>
      <c r="M45" t="s">
        <v>94</v>
      </c>
      <c r="O45" s="183">
        <f t="shared" si="2"/>
        <v>3400</v>
      </c>
      <c r="P45" s="183">
        <f t="shared" si="2"/>
        <v>160</v>
      </c>
      <c r="Q45" s="183">
        <f t="shared" si="2"/>
        <v>100</v>
      </c>
      <c r="R45" s="183" t="str">
        <f t="shared" si="2"/>
        <v>*</v>
      </c>
      <c r="S45" s="183">
        <f t="shared" si="2"/>
        <v>20</v>
      </c>
      <c r="T45" s="183" t="str">
        <f t="shared" si="2"/>
        <v>*</v>
      </c>
      <c r="U45" s="183">
        <f t="shared" si="2"/>
        <v>3500</v>
      </c>
    </row>
    <row r="46" spans="1:21">
      <c r="A46" s="183" t="str">
        <f t="shared" si="1"/>
        <v>L1L1室戸市</v>
      </c>
      <c r="B46" t="s">
        <v>5</v>
      </c>
      <c r="C46">
        <v>14904</v>
      </c>
      <c r="D46" s="160">
        <v>256.08243544781004</v>
      </c>
      <c r="E46" s="160">
        <v>3.6909030193002912</v>
      </c>
      <c r="F46" s="160">
        <v>17.862097332852741</v>
      </c>
      <c r="G46" s="160">
        <v>0.43584221447660776</v>
      </c>
      <c r="H46" s="160">
        <v>0.65143473008866071</v>
      </c>
      <c r="I46" s="160">
        <v>3.6543305728753757E-2</v>
      </c>
      <c r="J46" s="160">
        <v>275.06835303095681</v>
      </c>
      <c r="K46" t="s">
        <v>82</v>
      </c>
      <c r="L46" t="s">
        <v>82</v>
      </c>
      <c r="M46" t="s">
        <v>94</v>
      </c>
      <c r="O46" s="183">
        <f t="shared" si="2"/>
        <v>260</v>
      </c>
      <c r="P46" s="183" t="str">
        <f t="shared" si="2"/>
        <v>*</v>
      </c>
      <c r="Q46" s="183">
        <f t="shared" si="2"/>
        <v>20</v>
      </c>
      <c r="R46" s="183" t="str">
        <f t="shared" si="2"/>
        <v>*</v>
      </c>
      <c r="S46" s="183" t="str">
        <f t="shared" si="2"/>
        <v>*</v>
      </c>
      <c r="T46" s="183" t="str">
        <f t="shared" si="2"/>
        <v>*</v>
      </c>
      <c r="U46" s="183">
        <f t="shared" si="2"/>
        <v>280</v>
      </c>
    </row>
    <row r="47" spans="1:21">
      <c r="A47" s="183" t="str">
        <f t="shared" si="1"/>
        <v>L1L1安芸市</v>
      </c>
      <c r="B47" t="s">
        <v>6</v>
      </c>
      <c r="C47">
        <v>19587</v>
      </c>
      <c r="D47" s="160">
        <v>156.04485049872875</v>
      </c>
      <c r="E47" s="160">
        <v>3.5923074015896272</v>
      </c>
      <c r="F47" s="160">
        <v>29.467497702474951</v>
      </c>
      <c r="G47" s="160">
        <v>7.0016026338649076E-2</v>
      </c>
      <c r="H47" s="160">
        <v>0.9982598285727784</v>
      </c>
      <c r="I47" s="160">
        <v>3.9281120018732914E-2</v>
      </c>
      <c r="J47" s="160">
        <v>186.61990517613384</v>
      </c>
      <c r="K47" t="s">
        <v>82</v>
      </c>
      <c r="L47" t="s">
        <v>82</v>
      </c>
      <c r="M47" t="s">
        <v>94</v>
      </c>
      <c r="O47" s="183">
        <f t="shared" si="2"/>
        <v>160</v>
      </c>
      <c r="P47" s="183" t="str">
        <f t="shared" si="2"/>
        <v>*</v>
      </c>
      <c r="Q47" s="183">
        <f t="shared" si="2"/>
        <v>30</v>
      </c>
      <c r="R47" s="183" t="str">
        <f t="shared" si="2"/>
        <v>*</v>
      </c>
      <c r="S47" s="183" t="str">
        <f t="shared" si="2"/>
        <v>*</v>
      </c>
      <c r="T47" s="183" t="str">
        <f t="shared" si="2"/>
        <v>*</v>
      </c>
      <c r="U47" s="183">
        <f t="shared" si="2"/>
        <v>190</v>
      </c>
    </row>
    <row r="48" spans="1:21">
      <c r="A48" s="183" t="str">
        <f t="shared" si="1"/>
        <v>L1L1南国市</v>
      </c>
      <c r="B48" t="s">
        <v>7</v>
      </c>
      <c r="C48">
        <v>52216</v>
      </c>
      <c r="D48" s="160">
        <v>435.81772592665908</v>
      </c>
      <c r="E48" s="160">
        <v>10.329907878920102</v>
      </c>
      <c r="F48" s="160">
        <v>8.0673172347255964</v>
      </c>
      <c r="G48" s="160">
        <v>0.1085827201167231</v>
      </c>
      <c r="H48" s="160">
        <v>0.58476777599550234</v>
      </c>
      <c r="I48" s="160">
        <v>0.13689424408296308</v>
      </c>
      <c r="J48" s="160">
        <v>444.71528790157981</v>
      </c>
      <c r="K48" t="s">
        <v>82</v>
      </c>
      <c r="L48" t="s">
        <v>82</v>
      </c>
      <c r="M48" t="s">
        <v>94</v>
      </c>
      <c r="O48" s="183">
        <f t="shared" si="2"/>
        <v>440</v>
      </c>
      <c r="P48" s="183">
        <f t="shared" si="2"/>
        <v>10</v>
      </c>
      <c r="Q48" s="183">
        <f t="shared" si="2"/>
        <v>10</v>
      </c>
      <c r="R48" s="183" t="str">
        <f t="shared" si="2"/>
        <v>*</v>
      </c>
      <c r="S48" s="183" t="str">
        <f t="shared" si="2"/>
        <v>*</v>
      </c>
      <c r="T48" s="183" t="str">
        <f t="shared" si="2"/>
        <v>*</v>
      </c>
      <c r="U48" s="183">
        <f t="shared" si="2"/>
        <v>440</v>
      </c>
    </row>
    <row r="49" spans="1:21">
      <c r="A49" s="183" t="str">
        <f t="shared" si="1"/>
        <v>L1L1土佐市</v>
      </c>
      <c r="B49" t="s">
        <v>8</v>
      </c>
      <c r="C49">
        <v>26818</v>
      </c>
      <c r="D49" s="160">
        <v>149.54356235068053</v>
      </c>
      <c r="E49" s="160">
        <v>4.4135310147798039</v>
      </c>
      <c r="F49" s="160">
        <v>35.998034945373668</v>
      </c>
      <c r="G49" s="160">
        <v>0.39325438996796575</v>
      </c>
      <c r="H49" s="160">
        <v>2.931739784722056E-2</v>
      </c>
      <c r="I49" s="160">
        <v>4.2469418288784568E-2</v>
      </c>
      <c r="J49" s="160">
        <v>186.00663850215818</v>
      </c>
      <c r="K49" t="s">
        <v>82</v>
      </c>
      <c r="L49" t="s">
        <v>82</v>
      </c>
      <c r="M49" t="s">
        <v>94</v>
      </c>
      <c r="O49" s="183">
        <f t="shared" si="2"/>
        <v>150</v>
      </c>
      <c r="P49" s="183" t="str">
        <f t="shared" si="2"/>
        <v>*</v>
      </c>
      <c r="Q49" s="183">
        <f t="shared" si="2"/>
        <v>40</v>
      </c>
      <c r="R49" s="183" t="str">
        <f t="shared" si="2"/>
        <v>*</v>
      </c>
      <c r="S49" s="183" t="str">
        <f t="shared" si="2"/>
        <v>*</v>
      </c>
      <c r="T49" s="183" t="str">
        <f t="shared" si="2"/>
        <v>*</v>
      </c>
      <c r="U49" s="183">
        <f t="shared" si="2"/>
        <v>190</v>
      </c>
    </row>
    <row r="50" spans="1:21">
      <c r="A50" s="183" t="str">
        <f t="shared" si="1"/>
        <v>L1L1須崎市</v>
      </c>
      <c r="B50" t="s">
        <v>9</v>
      </c>
      <c r="C50">
        <v>25623</v>
      </c>
      <c r="D50" s="160">
        <v>261.02635202766038</v>
      </c>
      <c r="E50" s="160">
        <v>3.7050225893868447</v>
      </c>
      <c r="F50" s="160">
        <v>62.312680372692128</v>
      </c>
      <c r="G50" s="160">
        <v>0.21180956913555338</v>
      </c>
      <c r="H50" s="160">
        <v>1.1709815102829491</v>
      </c>
      <c r="I50" s="160">
        <v>2.3042342415732997E-2</v>
      </c>
      <c r="J50" s="160">
        <v>324.74486582218674</v>
      </c>
      <c r="K50" t="s">
        <v>82</v>
      </c>
      <c r="L50" t="s">
        <v>82</v>
      </c>
      <c r="M50" t="s">
        <v>94</v>
      </c>
      <c r="O50" s="183">
        <f t="shared" si="2"/>
        <v>260</v>
      </c>
      <c r="P50" s="183" t="str">
        <f t="shared" si="2"/>
        <v>*</v>
      </c>
      <c r="Q50" s="183">
        <f t="shared" si="2"/>
        <v>60</v>
      </c>
      <c r="R50" s="183" t="str">
        <f t="shared" si="2"/>
        <v>*</v>
      </c>
      <c r="S50" s="183" t="str">
        <f t="shared" si="2"/>
        <v>*</v>
      </c>
      <c r="T50" s="183" t="str">
        <f t="shared" si="2"/>
        <v>*</v>
      </c>
      <c r="U50" s="183">
        <f t="shared" si="2"/>
        <v>320</v>
      </c>
    </row>
    <row r="51" spans="1:21">
      <c r="A51" s="183" t="str">
        <f t="shared" si="1"/>
        <v>L1L1宿毛市</v>
      </c>
      <c r="B51" t="s">
        <v>10</v>
      </c>
      <c r="C51">
        <v>23137</v>
      </c>
      <c r="D51" s="160">
        <v>72.183316726495818</v>
      </c>
      <c r="E51" s="160">
        <v>3.1182943312507119</v>
      </c>
      <c r="F51" s="160">
        <v>26.889708674909542</v>
      </c>
      <c r="G51" s="160">
        <v>0.11003265654111723</v>
      </c>
      <c r="H51" s="160">
        <v>0.59181642329742146</v>
      </c>
      <c r="I51" s="160">
        <v>1.1365261114491518E-2</v>
      </c>
      <c r="J51" s="160">
        <v>99.78623974235839</v>
      </c>
      <c r="K51" t="s">
        <v>82</v>
      </c>
      <c r="L51" t="s">
        <v>82</v>
      </c>
      <c r="M51" t="s">
        <v>94</v>
      </c>
      <c r="O51" s="183">
        <f t="shared" si="2"/>
        <v>70</v>
      </c>
      <c r="P51" s="183" t="str">
        <f t="shared" si="2"/>
        <v>*</v>
      </c>
      <c r="Q51" s="183">
        <f t="shared" si="2"/>
        <v>30</v>
      </c>
      <c r="R51" s="183" t="str">
        <f t="shared" si="2"/>
        <v>*</v>
      </c>
      <c r="S51" s="183" t="str">
        <f t="shared" si="2"/>
        <v>*</v>
      </c>
      <c r="T51" s="183" t="str">
        <f t="shared" si="2"/>
        <v>*</v>
      </c>
      <c r="U51" s="183">
        <f t="shared" si="2"/>
        <v>100</v>
      </c>
    </row>
    <row r="52" spans="1:21">
      <c r="A52" s="183" t="str">
        <f t="shared" si="1"/>
        <v>L1L1土佐清水市</v>
      </c>
      <c r="B52" t="s">
        <v>11</v>
      </c>
      <c r="C52">
        <v>15786</v>
      </c>
      <c r="D52" s="160">
        <v>242.30101197449309</v>
      </c>
      <c r="E52" s="160">
        <v>5.255306230624365</v>
      </c>
      <c r="F52" s="160">
        <v>49.83550755099948</v>
      </c>
      <c r="G52" s="160">
        <v>0.75988205091235728</v>
      </c>
      <c r="H52" s="160">
        <v>0.65162762042800193</v>
      </c>
      <c r="I52" s="160">
        <v>4.4648756310614907E-2</v>
      </c>
      <c r="J52" s="160">
        <v>293.59267795314361</v>
      </c>
      <c r="K52" t="s">
        <v>82</v>
      </c>
      <c r="L52" t="s">
        <v>82</v>
      </c>
      <c r="M52" t="s">
        <v>94</v>
      </c>
      <c r="O52" s="183">
        <f t="shared" si="2"/>
        <v>240</v>
      </c>
      <c r="P52" s="183">
        <f t="shared" si="2"/>
        <v>10</v>
      </c>
      <c r="Q52" s="183">
        <f t="shared" si="2"/>
        <v>50</v>
      </c>
      <c r="R52" s="183" t="str">
        <f t="shared" si="2"/>
        <v>*</v>
      </c>
      <c r="S52" s="183" t="str">
        <f t="shared" si="2"/>
        <v>*</v>
      </c>
      <c r="T52" s="183" t="str">
        <f t="shared" si="2"/>
        <v>*</v>
      </c>
      <c r="U52" s="183">
        <f t="shared" si="2"/>
        <v>290</v>
      </c>
    </row>
    <row r="53" spans="1:21">
      <c r="A53" s="183" t="str">
        <f t="shared" si="1"/>
        <v>L1L1四万十市</v>
      </c>
      <c r="B53" t="s">
        <v>12</v>
      </c>
      <c r="C53">
        <v>37078</v>
      </c>
      <c r="D53" s="160">
        <v>542.90019081962737</v>
      </c>
      <c r="E53" s="160">
        <v>21.264505283357352</v>
      </c>
      <c r="F53" s="160">
        <v>4.8320078010810859</v>
      </c>
      <c r="G53" s="160">
        <v>1.7631870356133783</v>
      </c>
      <c r="H53" s="160">
        <v>0.86661943390792318</v>
      </c>
      <c r="I53" s="160">
        <v>7.8315549295103301E-2</v>
      </c>
      <c r="J53" s="160">
        <v>550.44032063952477</v>
      </c>
      <c r="K53" t="s">
        <v>82</v>
      </c>
      <c r="L53" t="s">
        <v>82</v>
      </c>
      <c r="M53" t="s">
        <v>94</v>
      </c>
      <c r="O53" s="183">
        <f t="shared" si="2"/>
        <v>540</v>
      </c>
      <c r="P53" s="183">
        <f t="shared" si="2"/>
        <v>20</v>
      </c>
      <c r="Q53" s="183" t="str">
        <f t="shared" ref="Q53:U103" si="3">IF(F53&gt;10000,ROUND(F53,-3),IF(F53&gt;1000,ROUND(F53,-2),IF(F53&gt;=5,IF(F53&lt;10,ROUND(F53,-1),ROUND(F53,-1)),IF(F53=0,0,"*"))))</f>
        <v>*</v>
      </c>
      <c r="R53" s="183" t="str">
        <f t="shared" si="3"/>
        <v>*</v>
      </c>
      <c r="S53" s="183" t="str">
        <f t="shared" si="3"/>
        <v>*</v>
      </c>
      <c r="T53" s="183" t="str">
        <f t="shared" si="3"/>
        <v>*</v>
      </c>
      <c r="U53" s="183">
        <f t="shared" si="3"/>
        <v>550</v>
      </c>
    </row>
    <row r="54" spans="1:21">
      <c r="A54" s="183" t="str">
        <f t="shared" si="1"/>
        <v>L1L1香南市</v>
      </c>
      <c r="B54" t="s">
        <v>13</v>
      </c>
      <c r="C54">
        <v>29794</v>
      </c>
      <c r="D54" s="160">
        <v>214.19899313787118</v>
      </c>
      <c r="E54" s="160">
        <v>5.3744886423370328</v>
      </c>
      <c r="F54" s="160">
        <v>13.336126242419397</v>
      </c>
      <c r="G54" s="160">
        <v>7.1486215661659025E-2</v>
      </c>
      <c r="H54" s="160">
        <v>0.19974384515684948</v>
      </c>
      <c r="I54" s="160">
        <v>5.5330038426897939E-2</v>
      </c>
      <c r="J54" s="160">
        <v>227.86167947953598</v>
      </c>
      <c r="K54" t="s">
        <v>82</v>
      </c>
      <c r="L54" t="s">
        <v>82</v>
      </c>
      <c r="M54" t="s">
        <v>94</v>
      </c>
      <c r="O54" s="183">
        <f t="shared" ref="O54:U117" si="4">IF(D54&gt;10000,ROUND(D54,-3),IF(D54&gt;1000,ROUND(D54,-2),IF(D54&gt;=5,IF(D54&lt;10,ROUND(D54,-1),ROUND(D54,-1)),IF(D54=0,0,"*"))))</f>
        <v>210</v>
      </c>
      <c r="P54" s="183">
        <f t="shared" si="4"/>
        <v>10</v>
      </c>
      <c r="Q54" s="183">
        <f t="shared" si="3"/>
        <v>10</v>
      </c>
      <c r="R54" s="183" t="str">
        <f t="shared" si="3"/>
        <v>*</v>
      </c>
      <c r="S54" s="183" t="str">
        <f t="shared" si="3"/>
        <v>*</v>
      </c>
      <c r="T54" s="183" t="str">
        <f t="shared" si="3"/>
        <v>*</v>
      </c>
      <c r="U54" s="183">
        <f t="shared" si="3"/>
        <v>230</v>
      </c>
    </row>
    <row r="55" spans="1:21">
      <c r="A55" s="183" t="str">
        <f t="shared" si="1"/>
        <v>L1L1香美市</v>
      </c>
      <c r="B55" t="s">
        <v>14</v>
      </c>
      <c r="C55">
        <v>27891</v>
      </c>
      <c r="D55" s="160">
        <v>140.42910552502497</v>
      </c>
      <c r="E55" s="160">
        <v>2.9479157304122632</v>
      </c>
      <c r="F55" s="160">
        <v>0</v>
      </c>
      <c r="G55" s="160">
        <v>5.2386465372742892E-2</v>
      </c>
      <c r="H55" s="160">
        <v>1.4234246332214062</v>
      </c>
      <c r="I55" s="160">
        <v>1.8439860624277729E-2</v>
      </c>
      <c r="J55" s="160">
        <v>141.92335648424339</v>
      </c>
      <c r="K55" t="s">
        <v>82</v>
      </c>
      <c r="L55" t="s">
        <v>82</v>
      </c>
      <c r="M55" t="s">
        <v>94</v>
      </c>
      <c r="O55" s="183">
        <f t="shared" si="4"/>
        <v>140</v>
      </c>
      <c r="P55" s="183" t="str">
        <f t="shared" si="4"/>
        <v>*</v>
      </c>
      <c r="Q55" s="183">
        <f t="shared" si="3"/>
        <v>0</v>
      </c>
      <c r="R55" s="183" t="str">
        <f t="shared" si="3"/>
        <v>*</v>
      </c>
      <c r="S55" s="183" t="str">
        <f t="shared" si="3"/>
        <v>*</v>
      </c>
      <c r="T55" s="183" t="str">
        <f t="shared" si="3"/>
        <v>*</v>
      </c>
      <c r="U55" s="183">
        <f t="shared" si="3"/>
        <v>140</v>
      </c>
    </row>
    <row r="56" spans="1:21">
      <c r="A56" s="183" t="str">
        <f t="shared" si="1"/>
        <v>L1L1東洋町</v>
      </c>
      <c r="B56" t="s">
        <v>15</v>
      </c>
      <c r="C56">
        <v>2784</v>
      </c>
      <c r="D56" s="160">
        <v>27.01111095143095</v>
      </c>
      <c r="E56" s="160">
        <v>0.44556945959157263</v>
      </c>
      <c r="F56" s="160">
        <v>9.648013098421087</v>
      </c>
      <c r="G56" s="160">
        <v>3.0958148196983438E-2</v>
      </c>
      <c r="H56" s="160">
        <v>0.40623896467130838</v>
      </c>
      <c r="I56" s="160">
        <v>1.7958606808035637E-2</v>
      </c>
      <c r="J56" s="160">
        <v>37.114279769528366</v>
      </c>
      <c r="K56" t="s">
        <v>82</v>
      </c>
      <c r="L56" t="s">
        <v>82</v>
      </c>
      <c r="M56" t="s">
        <v>94</v>
      </c>
      <c r="O56" s="183">
        <f t="shared" si="4"/>
        <v>30</v>
      </c>
      <c r="P56" s="183" t="str">
        <f t="shared" si="4"/>
        <v>*</v>
      </c>
      <c r="Q56" s="183">
        <f t="shared" si="3"/>
        <v>10</v>
      </c>
      <c r="R56" s="183" t="str">
        <f t="shared" si="3"/>
        <v>*</v>
      </c>
      <c r="S56" s="183" t="str">
        <f t="shared" si="3"/>
        <v>*</v>
      </c>
      <c r="T56" s="183" t="str">
        <f t="shared" si="3"/>
        <v>*</v>
      </c>
      <c r="U56" s="183">
        <f t="shared" si="3"/>
        <v>40</v>
      </c>
    </row>
    <row r="57" spans="1:21">
      <c r="A57" s="183" t="str">
        <f t="shared" si="1"/>
        <v>L1L1奈半利町</v>
      </c>
      <c r="B57" t="s">
        <v>16</v>
      </c>
      <c r="C57">
        <v>3467</v>
      </c>
      <c r="D57" s="160">
        <v>35.936885610715308</v>
      </c>
      <c r="E57" s="160">
        <v>0.79070140082714713</v>
      </c>
      <c r="F57" s="160">
        <v>0.29321874748887866</v>
      </c>
      <c r="G57" s="160">
        <v>1.2567649956897669E-2</v>
      </c>
      <c r="H57" s="160">
        <v>0.59245632658434477</v>
      </c>
      <c r="I57" s="160">
        <v>4.7284544748016442E-3</v>
      </c>
      <c r="J57" s="160">
        <v>36.839856789220235</v>
      </c>
      <c r="K57" t="s">
        <v>82</v>
      </c>
      <c r="L57" t="s">
        <v>82</v>
      </c>
      <c r="M57" t="s">
        <v>94</v>
      </c>
      <c r="O57" s="183">
        <f t="shared" si="4"/>
        <v>40</v>
      </c>
      <c r="P57" s="183" t="str">
        <f t="shared" si="4"/>
        <v>*</v>
      </c>
      <c r="Q57" s="183" t="str">
        <f t="shared" si="3"/>
        <v>*</v>
      </c>
      <c r="R57" s="183" t="str">
        <f t="shared" si="3"/>
        <v>*</v>
      </c>
      <c r="S57" s="183" t="str">
        <f t="shared" si="3"/>
        <v>*</v>
      </c>
      <c r="T57" s="183" t="str">
        <f t="shared" si="3"/>
        <v>*</v>
      </c>
      <c r="U57" s="183">
        <f t="shared" si="3"/>
        <v>40</v>
      </c>
    </row>
    <row r="58" spans="1:21">
      <c r="A58" s="183" t="str">
        <f t="shared" si="1"/>
        <v>L1L1田野町</v>
      </c>
      <c r="B58" t="s">
        <v>17</v>
      </c>
      <c r="C58">
        <v>3060</v>
      </c>
      <c r="D58" s="160">
        <v>52.59657326750699</v>
      </c>
      <c r="E58" s="160">
        <v>0.70666403049860327</v>
      </c>
      <c r="F58" s="160">
        <v>0</v>
      </c>
      <c r="G58" s="160">
        <v>1.1828037527890634E-2</v>
      </c>
      <c r="H58" s="160">
        <v>5.7432192351790645E-3</v>
      </c>
      <c r="I58" s="160">
        <v>2.2110005342984997E-2</v>
      </c>
      <c r="J58" s="160">
        <v>52.636254529613048</v>
      </c>
      <c r="K58" t="s">
        <v>82</v>
      </c>
      <c r="L58" t="s">
        <v>82</v>
      </c>
      <c r="M58" t="s">
        <v>94</v>
      </c>
      <c r="O58" s="183">
        <f t="shared" si="4"/>
        <v>50</v>
      </c>
      <c r="P58" s="183" t="str">
        <f t="shared" si="4"/>
        <v>*</v>
      </c>
      <c r="Q58" s="183">
        <f t="shared" si="3"/>
        <v>0</v>
      </c>
      <c r="R58" s="183" t="str">
        <f t="shared" si="3"/>
        <v>*</v>
      </c>
      <c r="S58" s="183" t="str">
        <f t="shared" si="3"/>
        <v>*</v>
      </c>
      <c r="T58" s="183" t="str">
        <f t="shared" si="3"/>
        <v>*</v>
      </c>
      <c r="U58" s="183">
        <f t="shared" si="3"/>
        <v>50</v>
      </c>
    </row>
    <row r="59" spans="1:21">
      <c r="A59" s="183" t="str">
        <f t="shared" si="1"/>
        <v>L1L1安田町</v>
      </c>
      <c r="B59" t="s">
        <v>18</v>
      </c>
      <c r="C59">
        <v>2678</v>
      </c>
      <c r="D59" s="160">
        <v>48.959490750895185</v>
      </c>
      <c r="E59" s="160">
        <v>0.77747224698229789</v>
      </c>
      <c r="F59" s="160">
        <v>3.7075852289455127</v>
      </c>
      <c r="G59" s="160">
        <v>0.11103274105917164</v>
      </c>
      <c r="H59" s="160">
        <v>0.23812281993278164</v>
      </c>
      <c r="I59" s="160">
        <v>4.4554519445096216E-3</v>
      </c>
      <c r="J59" s="160">
        <v>53.020686992777158</v>
      </c>
      <c r="K59" t="s">
        <v>82</v>
      </c>
      <c r="L59" t="s">
        <v>82</v>
      </c>
      <c r="M59" t="s">
        <v>94</v>
      </c>
      <c r="O59" s="183">
        <f t="shared" si="4"/>
        <v>50</v>
      </c>
      <c r="P59" s="183" t="str">
        <f t="shared" si="4"/>
        <v>*</v>
      </c>
      <c r="Q59" s="183" t="str">
        <f t="shared" si="3"/>
        <v>*</v>
      </c>
      <c r="R59" s="183" t="str">
        <f t="shared" si="3"/>
        <v>*</v>
      </c>
      <c r="S59" s="183" t="str">
        <f t="shared" si="3"/>
        <v>*</v>
      </c>
      <c r="T59" s="183" t="str">
        <f t="shared" si="3"/>
        <v>*</v>
      </c>
      <c r="U59" s="183">
        <f t="shared" si="3"/>
        <v>50</v>
      </c>
    </row>
    <row r="60" spans="1:21">
      <c r="A60" s="183" t="str">
        <f t="shared" si="1"/>
        <v>L1L1北川村</v>
      </c>
      <c r="B60" t="s">
        <v>19</v>
      </c>
      <c r="C60">
        <v>1349</v>
      </c>
      <c r="D60" s="160">
        <v>9.9251661449222137</v>
      </c>
      <c r="E60" s="160">
        <v>0.16704938225010751</v>
      </c>
      <c r="F60" s="160">
        <v>0</v>
      </c>
      <c r="G60" s="160">
        <v>1.3280820350520459E-2</v>
      </c>
      <c r="H60" s="160">
        <v>3.9241047511150678E-2</v>
      </c>
      <c r="I60" s="160">
        <v>5.5969111016496132E-4</v>
      </c>
      <c r="J60" s="160">
        <v>9.9782477038940502</v>
      </c>
      <c r="K60" t="s">
        <v>82</v>
      </c>
      <c r="L60" t="s">
        <v>82</v>
      </c>
      <c r="M60" t="s">
        <v>94</v>
      </c>
      <c r="O60" s="183">
        <f t="shared" si="4"/>
        <v>10</v>
      </c>
      <c r="P60" s="183" t="str">
        <f t="shared" si="4"/>
        <v>*</v>
      </c>
      <c r="Q60" s="183">
        <f t="shared" si="3"/>
        <v>0</v>
      </c>
      <c r="R60" s="183" t="str">
        <f t="shared" si="3"/>
        <v>*</v>
      </c>
      <c r="S60" s="183" t="str">
        <f t="shared" si="3"/>
        <v>*</v>
      </c>
      <c r="T60" s="183" t="str">
        <f t="shared" si="3"/>
        <v>*</v>
      </c>
      <c r="U60" s="183">
        <f t="shared" si="3"/>
        <v>10</v>
      </c>
    </row>
    <row r="61" spans="1:21">
      <c r="A61" s="183" t="str">
        <f t="shared" si="1"/>
        <v>L1L1馬路村</v>
      </c>
      <c r="B61" t="s">
        <v>20</v>
      </c>
      <c r="C61">
        <v>1061</v>
      </c>
      <c r="D61" s="160">
        <v>5.631047720860213</v>
      </c>
      <c r="E61" s="160">
        <v>0.12968744611459293</v>
      </c>
      <c r="F61" s="160">
        <v>0</v>
      </c>
      <c r="G61" s="160">
        <v>6.1258867539587701E-3</v>
      </c>
      <c r="H61" s="160">
        <v>5.5765960209086226E-4</v>
      </c>
      <c r="I61" s="160">
        <v>2.7402532951414194E-4</v>
      </c>
      <c r="J61" s="160">
        <v>5.6380052925457766</v>
      </c>
      <c r="K61" t="s">
        <v>82</v>
      </c>
      <c r="L61" t="s">
        <v>82</v>
      </c>
      <c r="M61" t="s">
        <v>94</v>
      </c>
      <c r="O61" s="183">
        <f t="shared" si="4"/>
        <v>10</v>
      </c>
      <c r="P61" s="183" t="str">
        <f t="shared" si="4"/>
        <v>*</v>
      </c>
      <c r="Q61" s="183">
        <f t="shared" si="3"/>
        <v>0</v>
      </c>
      <c r="R61" s="183" t="str">
        <f t="shared" si="3"/>
        <v>*</v>
      </c>
      <c r="S61" s="183" t="str">
        <f t="shared" si="3"/>
        <v>*</v>
      </c>
      <c r="T61" s="183" t="str">
        <f t="shared" si="3"/>
        <v>*</v>
      </c>
      <c r="U61" s="183">
        <f t="shared" si="3"/>
        <v>10</v>
      </c>
    </row>
    <row r="62" spans="1:21">
      <c r="A62" s="183" t="str">
        <f t="shared" si="1"/>
        <v>L1L1芸西村</v>
      </c>
      <c r="B62" t="s">
        <v>21</v>
      </c>
      <c r="C62">
        <v>4139</v>
      </c>
      <c r="D62" s="160">
        <v>11.33081073893919</v>
      </c>
      <c r="E62" s="160">
        <v>0.54563318195046528</v>
      </c>
      <c r="F62" s="160">
        <v>0</v>
      </c>
      <c r="G62" s="160">
        <v>1.632091916104088E-3</v>
      </c>
      <c r="H62" s="160">
        <v>1.2658317048515218E-3</v>
      </c>
      <c r="I62" s="160">
        <v>6.339730106949365E-4</v>
      </c>
      <c r="J62" s="160">
        <v>11.33434263557084</v>
      </c>
      <c r="K62" t="s">
        <v>82</v>
      </c>
      <c r="L62" t="s">
        <v>82</v>
      </c>
      <c r="M62" t="s">
        <v>94</v>
      </c>
      <c r="O62" s="183">
        <f t="shared" si="4"/>
        <v>10</v>
      </c>
      <c r="P62" s="183" t="str">
        <f t="shared" si="4"/>
        <v>*</v>
      </c>
      <c r="Q62" s="183">
        <f t="shared" si="3"/>
        <v>0</v>
      </c>
      <c r="R62" s="183" t="str">
        <f t="shared" si="3"/>
        <v>*</v>
      </c>
      <c r="S62" s="183" t="str">
        <f t="shared" si="3"/>
        <v>*</v>
      </c>
      <c r="T62" s="183" t="str">
        <f t="shared" si="3"/>
        <v>*</v>
      </c>
      <c r="U62" s="183">
        <f t="shared" si="3"/>
        <v>10</v>
      </c>
    </row>
    <row r="63" spans="1:21">
      <c r="A63" s="183" t="str">
        <f t="shared" si="1"/>
        <v>L1L1本山町</v>
      </c>
      <c r="B63" t="s">
        <v>22</v>
      </c>
      <c r="C63">
        <v>3986</v>
      </c>
      <c r="D63" s="160">
        <v>1.592987601402416</v>
      </c>
      <c r="E63" s="160">
        <v>0.17252057867421206</v>
      </c>
      <c r="F63" s="160">
        <v>0</v>
      </c>
      <c r="G63" s="160">
        <v>5.2803927844270925E-45</v>
      </c>
      <c r="H63" s="160">
        <v>3.6880051219881338E-4</v>
      </c>
      <c r="I63" s="160">
        <v>5.4023040345945803E-5</v>
      </c>
      <c r="J63" s="160">
        <v>1.5934104249549608</v>
      </c>
      <c r="K63" t="s">
        <v>82</v>
      </c>
      <c r="L63" t="s">
        <v>82</v>
      </c>
      <c r="M63" t="s">
        <v>94</v>
      </c>
      <c r="O63" s="183" t="str">
        <f t="shared" si="4"/>
        <v>*</v>
      </c>
      <c r="P63" s="183" t="str">
        <f t="shared" si="4"/>
        <v>*</v>
      </c>
      <c r="Q63" s="183">
        <f t="shared" si="3"/>
        <v>0</v>
      </c>
      <c r="R63" s="183" t="str">
        <f t="shared" si="3"/>
        <v>*</v>
      </c>
      <c r="S63" s="183" t="str">
        <f t="shared" si="3"/>
        <v>*</v>
      </c>
      <c r="T63" s="183" t="str">
        <f t="shared" si="3"/>
        <v>*</v>
      </c>
      <c r="U63" s="183" t="str">
        <f t="shared" si="3"/>
        <v>*</v>
      </c>
    </row>
    <row r="64" spans="1:21">
      <c r="A64" s="183" t="str">
        <f t="shared" si="1"/>
        <v>L1L1大豊町</v>
      </c>
      <c r="B64" t="s">
        <v>23</v>
      </c>
      <c r="C64">
        <v>4713</v>
      </c>
      <c r="D64" s="160">
        <v>3.0931806053950428</v>
      </c>
      <c r="E64" s="160">
        <v>0.20339876325772938</v>
      </c>
      <c r="F64" s="160">
        <v>0</v>
      </c>
      <c r="G64" s="160">
        <v>3.0056671686362863E-33</v>
      </c>
      <c r="H64" s="160">
        <v>8.5120024264974923E-4</v>
      </c>
      <c r="I64" s="160">
        <v>2.2174478588037667E-5</v>
      </c>
      <c r="J64" s="160">
        <v>3.0940539801162807</v>
      </c>
      <c r="K64" t="s">
        <v>82</v>
      </c>
      <c r="L64" t="s">
        <v>82</v>
      </c>
      <c r="M64" t="s">
        <v>94</v>
      </c>
      <c r="O64" s="183" t="str">
        <f t="shared" si="4"/>
        <v>*</v>
      </c>
      <c r="P64" s="183" t="str">
        <f t="shared" si="4"/>
        <v>*</v>
      </c>
      <c r="Q64" s="183">
        <f t="shared" si="3"/>
        <v>0</v>
      </c>
      <c r="R64" s="183" t="str">
        <f t="shared" si="3"/>
        <v>*</v>
      </c>
      <c r="S64" s="183" t="str">
        <f t="shared" si="3"/>
        <v>*</v>
      </c>
      <c r="T64" s="183" t="str">
        <f t="shared" si="3"/>
        <v>*</v>
      </c>
      <c r="U64" s="183" t="str">
        <f t="shared" si="3"/>
        <v>*</v>
      </c>
    </row>
    <row r="65" spans="1:21">
      <c r="A65" s="183" t="str">
        <f t="shared" si="1"/>
        <v>L1L1土佐町</v>
      </c>
      <c r="B65" t="s">
        <v>24</v>
      </c>
      <c r="C65">
        <v>4386</v>
      </c>
      <c r="D65" s="160">
        <v>0.66344970797153868</v>
      </c>
      <c r="E65" s="160">
        <v>0.15355118159136688</v>
      </c>
      <c r="F65" s="160">
        <v>0</v>
      </c>
      <c r="G65" s="160">
        <v>4.7518777990225812E-32</v>
      </c>
      <c r="H65" s="160">
        <v>7.8610501426744047E-4</v>
      </c>
      <c r="I65" s="160">
        <v>6.8411603998488099E-6</v>
      </c>
      <c r="J65" s="160">
        <v>0.66424265414620598</v>
      </c>
      <c r="K65" t="s">
        <v>82</v>
      </c>
      <c r="L65" t="s">
        <v>82</v>
      </c>
      <c r="M65" t="s">
        <v>94</v>
      </c>
      <c r="O65" s="183" t="str">
        <f t="shared" si="4"/>
        <v>*</v>
      </c>
      <c r="P65" s="183" t="str">
        <f t="shared" si="4"/>
        <v>*</v>
      </c>
      <c r="Q65" s="183">
        <f t="shared" si="3"/>
        <v>0</v>
      </c>
      <c r="R65" s="183" t="str">
        <f t="shared" si="3"/>
        <v>*</v>
      </c>
      <c r="S65" s="183" t="str">
        <f t="shared" si="3"/>
        <v>*</v>
      </c>
      <c r="T65" s="183" t="str">
        <f t="shared" si="3"/>
        <v>*</v>
      </c>
      <c r="U65" s="183" t="str">
        <f t="shared" si="3"/>
        <v>*</v>
      </c>
    </row>
    <row r="66" spans="1:21">
      <c r="A66" s="183" t="str">
        <f t="shared" si="1"/>
        <v>L1L1大川村</v>
      </c>
      <c r="B66" t="s">
        <v>25</v>
      </c>
      <c r="C66">
        <v>427</v>
      </c>
      <c r="D66" s="160">
        <v>8.0382279255615641E-2</v>
      </c>
      <c r="E66" s="160">
        <v>1.1583499193499394E-2</v>
      </c>
      <c r="F66" s="160">
        <v>0</v>
      </c>
      <c r="G66" s="160">
        <v>0</v>
      </c>
      <c r="H66" s="160">
        <v>4.3546916772595026E-5</v>
      </c>
      <c r="I66" s="160">
        <v>0</v>
      </c>
      <c r="J66" s="160">
        <v>8.0425826172388235E-2</v>
      </c>
      <c r="K66" t="s">
        <v>82</v>
      </c>
      <c r="L66" t="s">
        <v>82</v>
      </c>
      <c r="M66" t="s">
        <v>94</v>
      </c>
      <c r="O66" s="183" t="str">
        <f t="shared" si="4"/>
        <v>*</v>
      </c>
      <c r="P66" s="183" t="str">
        <f t="shared" si="4"/>
        <v>*</v>
      </c>
      <c r="Q66" s="183">
        <f t="shared" si="3"/>
        <v>0</v>
      </c>
      <c r="R66" s="183">
        <f t="shared" si="3"/>
        <v>0</v>
      </c>
      <c r="S66" s="183" t="str">
        <f t="shared" si="3"/>
        <v>*</v>
      </c>
      <c r="T66" s="183">
        <f t="shared" si="3"/>
        <v>0</v>
      </c>
      <c r="U66" s="183" t="str">
        <f t="shared" si="3"/>
        <v>*</v>
      </c>
    </row>
    <row r="67" spans="1:21">
      <c r="A67" s="183" t="str">
        <f t="shared" si="1"/>
        <v>L1L1いの町</v>
      </c>
      <c r="B67" t="s">
        <v>26</v>
      </c>
      <c r="C67">
        <v>21716</v>
      </c>
      <c r="D67" s="160">
        <v>155.90009439879202</v>
      </c>
      <c r="E67" s="160">
        <v>3.9128775559959177</v>
      </c>
      <c r="F67" s="160">
        <v>0</v>
      </c>
      <c r="G67" s="160">
        <v>0.38315436818510323</v>
      </c>
      <c r="H67" s="160">
        <v>0.11445368904775231</v>
      </c>
      <c r="I67" s="160">
        <v>5.6101107749163643E-3</v>
      </c>
      <c r="J67" s="160">
        <v>156.4033125667998</v>
      </c>
      <c r="K67" t="s">
        <v>82</v>
      </c>
      <c r="L67" t="s">
        <v>82</v>
      </c>
      <c r="M67" t="s">
        <v>94</v>
      </c>
      <c r="O67" s="183">
        <f t="shared" si="4"/>
        <v>160</v>
      </c>
      <c r="P67" s="183" t="str">
        <f t="shared" si="4"/>
        <v>*</v>
      </c>
      <c r="Q67" s="183">
        <f t="shared" si="3"/>
        <v>0</v>
      </c>
      <c r="R67" s="183" t="str">
        <f t="shared" si="3"/>
        <v>*</v>
      </c>
      <c r="S67" s="183" t="str">
        <f t="shared" si="3"/>
        <v>*</v>
      </c>
      <c r="T67" s="183" t="str">
        <f t="shared" si="3"/>
        <v>*</v>
      </c>
      <c r="U67" s="183">
        <f t="shared" si="3"/>
        <v>160</v>
      </c>
    </row>
    <row r="68" spans="1:21">
      <c r="A68" s="183" t="str">
        <f t="shared" ref="A68:A131" si="5">K68&amp;L68&amp;B68</f>
        <v>L1L1仁淀川町</v>
      </c>
      <c r="B68" t="s">
        <v>27</v>
      </c>
      <c r="C68">
        <v>6649</v>
      </c>
      <c r="D68" s="160">
        <v>17.721547839787409</v>
      </c>
      <c r="E68" s="160">
        <v>0.32557273520188879</v>
      </c>
      <c r="F68" s="160">
        <v>0</v>
      </c>
      <c r="G68" s="160">
        <v>2.0994422872170496E-3</v>
      </c>
      <c r="H68" s="160">
        <v>2.472813873830752E-3</v>
      </c>
      <c r="I68" s="160">
        <v>5.2900153475154033E-4</v>
      </c>
      <c r="J68" s="160">
        <v>17.726649097483207</v>
      </c>
      <c r="K68" t="s">
        <v>82</v>
      </c>
      <c r="L68" t="s">
        <v>82</v>
      </c>
      <c r="M68" t="s">
        <v>94</v>
      </c>
      <c r="O68" s="183">
        <f t="shared" si="4"/>
        <v>20</v>
      </c>
      <c r="P68" s="183" t="str">
        <f t="shared" si="4"/>
        <v>*</v>
      </c>
      <c r="Q68" s="183">
        <f t="shared" si="3"/>
        <v>0</v>
      </c>
      <c r="R68" s="183" t="str">
        <f t="shared" si="3"/>
        <v>*</v>
      </c>
      <c r="S68" s="183" t="str">
        <f t="shared" si="3"/>
        <v>*</v>
      </c>
      <c r="T68" s="183" t="str">
        <f t="shared" si="3"/>
        <v>*</v>
      </c>
      <c r="U68" s="183">
        <f t="shared" si="3"/>
        <v>20</v>
      </c>
    </row>
    <row r="69" spans="1:21">
      <c r="A69" s="183" t="str">
        <f t="shared" si="5"/>
        <v>L1L1中土佐町</v>
      </c>
      <c r="B69" t="s">
        <v>28</v>
      </c>
      <c r="C69">
        <v>6927</v>
      </c>
      <c r="D69" s="160">
        <v>67.517463768382171</v>
      </c>
      <c r="E69" s="160">
        <v>1.1146619920618188</v>
      </c>
      <c r="F69" s="160">
        <v>33.429688962667562</v>
      </c>
      <c r="G69" s="160">
        <v>8.5312796412372383E-2</v>
      </c>
      <c r="H69" s="160">
        <v>1.0475014225213646</v>
      </c>
      <c r="I69" s="160">
        <v>5.8361064138874657E-3</v>
      </c>
      <c r="J69" s="160">
        <v>102.08580305639734</v>
      </c>
      <c r="K69" t="s">
        <v>82</v>
      </c>
      <c r="L69" t="s">
        <v>82</v>
      </c>
      <c r="M69" t="s">
        <v>94</v>
      </c>
      <c r="O69" s="183">
        <f t="shared" si="4"/>
        <v>70</v>
      </c>
      <c r="P69" s="183" t="str">
        <f t="shared" si="4"/>
        <v>*</v>
      </c>
      <c r="Q69" s="183">
        <f t="shared" si="3"/>
        <v>30</v>
      </c>
      <c r="R69" s="183" t="str">
        <f t="shared" si="3"/>
        <v>*</v>
      </c>
      <c r="S69" s="183" t="str">
        <f t="shared" si="3"/>
        <v>*</v>
      </c>
      <c r="T69" s="183" t="str">
        <f t="shared" si="3"/>
        <v>*</v>
      </c>
      <c r="U69" s="183">
        <f t="shared" si="3"/>
        <v>100</v>
      </c>
    </row>
    <row r="70" spans="1:21">
      <c r="A70" s="183" t="str">
        <f t="shared" si="5"/>
        <v>L1L1佐川町</v>
      </c>
      <c r="B70" t="s">
        <v>29</v>
      </c>
      <c r="C70">
        <v>12447</v>
      </c>
      <c r="D70" s="160">
        <v>24.367672899902288</v>
      </c>
      <c r="E70" s="160">
        <v>0.6481227185251025</v>
      </c>
      <c r="F70" s="160">
        <v>0</v>
      </c>
      <c r="G70" s="160">
        <v>9.0055450953400562E-4</v>
      </c>
      <c r="H70" s="160">
        <v>1.6216511897255924E-3</v>
      </c>
      <c r="I70" s="160">
        <v>2.3389212864076232E-3</v>
      </c>
      <c r="J70" s="160">
        <v>24.372534026887958</v>
      </c>
      <c r="K70" t="s">
        <v>82</v>
      </c>
      <c r="L70" t="s">
        <v>82</v>
      </c>
      <c r="M70" t="s">
        <v>94</v>
      </c>
      <c r="O70" s="183">
        <f t="shared" si="4"/>
        <v>20</v>
      </c>
      <c r="P70" s="183" t="str">
        <f t="shared" si="4"/>
        <v>*</v>
      </c>
      <c r="Q70" s="183">
        <f t="shared" si="3"/>
        <v>0</v>
      </c>
      <c r="R70" s="183" t="str">
        <f t="shared" si="3"/>
        <v>*</v>
      </c>
      <c r="S70" s="183" t="str">
        <f t="shared" si="3"/>
        <v>*</v>
      </c>
      <c r="T70" s="183" t="str">
        <f t="shared" si="3"/>
        <v>*</v>
      </c>
      <c r="U70" s="183">
        <f t="shared" si="3"/>
        <v>20</v>
      </c>
    </row>
    <row r="71" spans="1:21">
      <c r="A71" s="183" t="str">
        <f t="shared" si="5"/>
        <v>L1L1越知町</v>
      </c>
      <c r="B71" t="s">
        <v>30</v>
      </c>
      <c r="C71">
        <v>6095</v>
      </c>
      <c r="D71" s="160">
        <v>7.4648716009087037</v>
      </c>
      <c r="E71" s="160">
        <v>0.26530498967770605</v>
      </c>
      <c r="F71" s="160">
        <v>0</v>
      </c>
      <c r="G71" s="160">
        <v>3.6335867188857449E-4</v>
      </c>
      <c r="H71" s="160">
        <v>1.5001588773788242E-3</v>
      </c>
      <c r="I71" s="160">
        <v>1.7132476322408012E-4</v>
      </c>
      <c r="J71" s="160">
        <v>7.4669064432211956</v>
      </c>
      <c r="K71" t="s">
        <v>82</v>
      </c>
      <c r="L71" t="s">
        <v>82</v>
      </c>
      <c r="M71" t="s">
        <v>94</v>
      </c>
      <c r="O71" s="183">
        <f t="shared" si="4"/>
        <v>10</v>
      </c>
      <c r="P71" s="183" t="str">
        <f t="shared" si="4"/>
        <v>*</v>
      </c>
      <c r="Q71" s="183">
        <f t="shared" si="3"/>
        <v>0</v>
      </c>
      <c r="R71" s="183" t="str">
        <f t="shared" si="3"/>
        <v>*</v>
      </c>
      <c r="S71" s="183" t="str">
        <f t="shared" si="3"/>
        <v>*</v>
      </c>
      <c r="T71" s="183" t="str">
        <f t="shared" si="3"/>
        <v>*</v>
      </c>
      <c r="U71" s="183">
        <f t="shared" si="3"/>
        <v>10</v>
      </c>
    </row>
    <row r="72" spans="1:21">
      <c r="A72" s="183" t="str">
        <f t="shared" si="5"/>
        <v>L1L1檮原町</v>
      </c>
      <c r="B72" t="s">
        <v>31</v>
      </c>
      <c r="C72">
        <v>3984</v>
      </c>
      <c r="D72" s="160">
        <v>4.8344638258537005</v>
      </c>
      <c r="E72" s="160">
        <v>0.18918630273111234</v>
      </c>
      <c r="F72" s="160">
        <v>0</v>
      </c>
      <c r="G72" s="160">
        <v>1.5899848656291701E-3</v>
      </c>
      <c r="H72" s="160">
        <v>1.3492500269784654E-3</v>
      </c>
      <c r="I72" s="160">
        <v>1.1958476894426113E-4</v>
      </c>
      <c r="J72" s="160">
        <v>4.8375226455152518</v>
      </c>
      <c r="K72" t="s">
        <v>82</v>
      </c>
      <c r="L72" t="s">
        <v>82</v>
      </c>
      <c r="M72" t="s">
        <v>94</v>
      </c>
      <c r="O72" s="183" t="str">
        <f t="shared" si="4"/>
        <v>*</v>
      </c>
      <c r="P72" s="183" t="str">
        <f t="shared" si="4"/>
        <v>*</v>
      </c>
      <c r="Q72" s="183">
        <f t="shared" si="3"/>
        <v>0</v>
      </c>
      <c r="R72" s="183" t="str">
        <f t="shared" si="3"/>
        <v>*</v>
      </c>
      <c r="S72" s="183" t="str">
        <f t="shared" si="3"/>
        <v>*</v>
      </c>
      <c r="T72" s="183" t="str">
        <f t="shared" si="3"/>
        <v>*</v>
      </c>
      <c r="U72" s="183" t="str">
        <f t="shared" si="3"/>
        <v>*</v>
      </c>
    </row>
    <row r="73" spans="1:21">
      <c r="A73" s="183" t="str">
        <f t="shared" si="5"/>
        <v>L1L1日高村</v>
      </c>
      <c r="B73" t="s">
        <v>32</v>
      </c>
      <c r="C73">
        <v>5063</v>
      </c>
      <c r="D73" s="160">
        <v>35.276233036023989</v>
      </c>
      <c r="E73" s="160">
        <v>0.95981544833894417</v>
      </c>
      <c r="F73" s="160">
        <v>0</v>
      </c>
      <c r="G73" s="160">
        <v>0.12571138854592762</v>
      </c>
      <c r="H73" s="160">
        <v>8.2598623199433407E-3</v>
      </c>
      <c r="I73" s="160">
        <v>1.2680998514343416E-3</v>
      </c>
      <c r="J73" s="160">
        <v>35.411472386741302</v>
      </c>
      <c r="K73" t="s">
        <v>82</v>
      </c>
      <c r="L73" t="s">
        <v>82</v>
      </c>
      <c r="M73" t="s">
        <v>94</v>
      </c>
      <c r="O73" s="183">
        <f t="shared" si="4"/>
        <v>40</v>
      </c>
      <c r="P73" s="183" t="str">
        <f t="shared" si="4"/>
        <v>*</v>
      </c>
      <c r="Q73" s="183">
        <f t="shared" si="3"/>
        <v>0</v>
      </c>
      <c r="R73" s="183" t="str">
        <f t="shared" si="3"/>
        <v>*</v>
      </c>
      <c r="S73" s="183" t="str">
        <f t="shared" si="3"/>
        <v>*</v>
      </c>
      <c r="T73" s="183" t="str">
        <f t="shared" si="3"/>
        <v>*</v>
      </c>
      <c r="U73" s="183">
        <f t="shared" si="3"/>
        <v>40</v>
      </c>
    </row>
    <row r="74" spans="1:21">
      <c r="A74" s="183" t="str">
        <f t="shared" si="5"/>
        <v>L1L1津野町</v>
      </c>
      <c r="B74" t="s">
        <v>33</v>
      </c>
      <c r="C74">
        <v>5702</v>
      </c>
      <c r="D74" s="160">
        <v>14.123735935638074</v>
      </c>
      <c r="E74" s="160">
        <v>0.46720055896789414</v>
      </c>
      <c r="F74" s="160">
        <v>0</v>
      </c>
      <c r="G74" s="160">
        <v>5.2186217361127963E-3</v>
      </c>
      <c r="H74" s="160">
        <v>6.0581380712237856E-2</v>
      </c>
      <c r="I74" s="160">
        <v>1.4733251184208976E-3</v>
      </c>
      <c r="J74" s="160">
        <v>14.191009263204844</v>
      </c>
      <c r="K74" t="s">
        <v>82</v>
      </c>
      <c r="L74" t="s">
        <v>82</v>
      </c>
      <c r="M74" t="s">
        <v>94</v>
      </c>
      <c r="O74" s="183">
        <f t="shared" si="4"/>
        <v>10</v>
      </c>
      <c r="P74" s="183" t="str">
        <f t="shared" si="4"/>
        <v>*</v>
      </c>
      <c r="Q74" s="183">
        <f t="shared" si="3"/>
        <v>0</v>
      </c>
      <c r="R74" s="183" t="str">
        <f t="shared" si="3"/>
        <v>*</v>
      </c>
      <c r="S74" s="183" t="str">
        <f t="shared" si="3"/>
        <v>*</v>
      </c>
      <c r="T74" s="183" t="str">
        <f t="shared" si="3"/>
        <v>*</v>
      </c>
      <c r="U74" s="183">
        <f t="shared" si="3"/>
        <v>10</v>
      </c>
    </row>
    <row r="75" spans="1:21">
      <c r="A75" s="183" t="str">
        <f t="shared" si="5"/>
        <v>L1L1四万十町</v>
      </c>
      <c r="B75" t="s">
        <v>34</v>
      </c>
      <c r="C75">
        <v>18754</v>
      </c>
      <c r="D75" s="160">
        <v>195.69959227421654</v>
      </c>
      <c r="E75" s="160">
        <v>3.074590837473083</v>
      </c>
      <c r="F75" s="160">
        <v>7.0837790341203775</v>
      </c>
      <c r="G75" s="160">
        <v>0.16981841400998979</v>
      </c>
      <c r="H75" s="160">
        <v>4.7225575526797112E-2</v>
      </c>
      <c r="I75" s="160">
        <v>3.7257462839160598E-3</v>
      </c>
      <c r="J75" s="160">
        <v>203.00414104415762</v>
      </c>
      <c r="K75" t="s">
        <v>82</v>
      </c>
      <c r="L75" t="s">
        <v>82</v>
      </c>
      <c r="M75" t="s">
        <v>94</v>
      </c>
      <c r="O75" s="183">
        <f t="shared" si="4"/>
        <v>200</v>
      </c>
      <c r="P75" s="183" t="str">
        <f t="shared" si="4"/>
        <v>*</v>
      </c>
      <c r="Q75" s="183">
        <f t="shared" si="3"/>
        <v>10</v>
      </c>
      <c r="R75" s="183" t="str">
        <f t="shared" si="3"/>
        <v>*</v>
      </c>
      <c r="S75" s="183" t="str">
        <f t="shared" si="3"/>
        <v>*</v>
      </c>
      <c r="T75" s="183" t="str">
        <f t="shared" si="3"/>
        <v>*</v>
      </c>
      <c r="U75" s="183">
        <f t="shared" si="3"/>
        <v>200</v>
      </c>
    </row>
    <row r="76" spans="1:21">
      <c r="A76" s="183" t="str">
        <f t="shared" si="5"/>
        <v>L1L1大月町</v>
      </c>
      <c r="B76" t="s">
        <v>35</v>
      </c>
      <c r="C76">
        <v>5373</v>
      </c>
      <c r="D76" s="160">
        <v>36.178560890697106</v>
      </c>
      <c r="E76" s="160">
        <v>0.71840630341009148</v>
      </c>
      <c r="F76" s="160">
        <v>17.100251933316294</v>
      </c>
      <c r="G76" s="160">
        <v>5.1043211658234736E-2</v>
      </c>
      <c r="H76" s="160">
        <v>0.34359520143706335</v>
      </c>
      <c r="I76" s="160">
        <v>1.7790637636986976E-3</v>
      </c>
      <c r="J76" s="160">
        <v>53.675230300872393</v>
      </c>
      <c r="K76" t="s">
        <v>82</v>
      </c>
      <c r="L76" t="s">
        <v>82</v>
      </c>
      <c r="M76" t="s">
        <v>94</v>
      </c>
      <c r="O76" s="183">
        <f t="shared" si="4"/>
        <v>40</v>
      </c>
      <c r="P76" s="183" t="str">
        <f t="shared" si="4"/>
        <v>*</v>
      </c>
      <c r="Q76" s="183">
        <f t="shared" si="3"/>
        <v>20</v>
      </c>
      <c r="R76" s="183" t="str">
        <f t="shared" si="3"/>
        <v>*</v>
      </c>
      <c r="S76" s="183" t="str">
        <f t="shared" si="3"/>
        <v>*</v>
      </c>
      <c r="T76" s="183" t="str">
        <f t="shared" si="3"/>
        <v>*</v>
      </c>
      <c r="U76" s="183">
        <f t="shared" si="3"/>
        <v>50</v>
      </c>
    </row>
    <row r="77" spans="1:21">
      <c r="A77" s="183" t="str">
        <f t="shared" si="5"/>
        <v>L1L1三原村</v>
      </c>
      <c r="B77" t="s">
        <v>36</v>
      </c>
      <c r="C77">
        <v>1553</v>
      </c>
      <c r="D77" s="160">
        <v>38.937498366978843</v>
      </c>
      <c r="E77" s="160">
        <v>0.42695064090818857</v>
      </c>
      <c r="F77" s="160">
        <v>0</v>
      </c>
      <c r="G77" s="160">
        <v>0.12785949037488231</v>
      </c>
      <c r="H77" s="160">
        <v>7.6117456523942126E-2</v>
      </c>
      <c r="I77" s="160">
        <v>1.7630053622942381E-2</v>
      </c>
      <c r="J77" s="160">
        <v>39.159105367500608</v>
      </c>
      <c r="K77" t="s">
        <v>82</v>
      </c>
      <c r="L77" t="s">
        <v>82</v>
      </c>
      <c r="M77" t="s">
        <v>94</v>
      </c>
      <c r="O77" s="183">
        <f t="shared" si="4"/>
        <v>40</v>
      </c>
      <c r="P77" s="183" t="str">
        <f t="shared" si="4"/>
        <v>*</v>
      </c>
      <c r="Q77" s="183">
        <f t="shared" si="3"/>
        <v>0</v>
      </c>
      <c r="R77" s="183" t="str">
        <f t="shared" si="3"/>
        <v>*</v>
      </c>
      <c r="S77" s="183" t="str">
        <f t="shared" si="3"/>
        <v>*</v>
      </c>
      <c r="T77" s="183" t="str">
        <f t="shared" si="3"/>
        <v>*</v>
      </c>
      <c r="U77" s="183">
        <f t="shared" si="3"/>
        <v>40</v>
      </c>
    </row>
    <row r="78" spans="1:21">
      <c r="A78" s="183" t="str">
        <f t="shared" si="5"/>
        <v>L1L1黒潮町</v>
      </c>
      <c r="B78" t="s">
        <v>37</v>
      </c>
      <c r="C78">
        <v>11115</v>
      </c>
      <c r="D78" s="160">
        <v>216.88441811539934</v>
      </c>
      <c r="E78" s="160">
        <v>4.2602425501713288</v>
      </c>
      <c r="F78" s="160">
        <v>45.856268358726922</v>
      </c>
      <c r="G78" s="160">
        <v>0.65881478881406075</v>
      </c>
      <c r="H78" s="160">
        <v>5.7486141170325307E-2</v>
      </c>
      <c r="I78" s="160">
        <v>3.283898786725956E-3</v>
      </c>
      <c r="J78" s="160">
        <v>263.46027130289741</v>
      </c>
      <c r="K78" t="s">
        <v>82</v>
      </c>
      <c r="L78" t="s">
        <v>82</v>
      </c>
      <c r="M78" t="s">
        <v>94</v>
      </c>
      <c r="O78" s="183">
        <f t="shared" si="4"/>
        <v>220</v>
      </c>
      <c r="P78" s="183" t="str">
        <f t="shared" si="4"/>
        <v>*</v>
      </c>
      <c r="Q78" s="183">
        <f t="shared" si="3"/>
        <v>50</v>
      </c>
      <c r="R78" s="183" t="str">
        <f t="shared" si="3"/>
        <v>*</v>
      </c>
      <c r="S78" s="183" t="str">
        <f t="shared" si="3"/>
        <v>*</v>
      </c>
      <c r="T78" s="183" t="str">
        <f t="shared" si="3"/>
        <v>*</v>
      </c>
      <c r="U78" s="183">
        <f t="shared" si="3"/>
        <v>260</v>
      </c>
    </row>
    <row r="79" spans="1:21">
      <c r="A79" s="183" t="str">
        <f t="shared" si="5"/>
        <v>L1L1合計</v>
      </c>
      <c r="B79" t="s">
        <v>84</v>
      </c>
      <c r="C79">
        <v>763479</v>
      </c>
      <c r="D79" s="160">
        <v>6880.6992240669715</v>
      </c>
      <c r="E79" s="160">
        <v>244.61462502398916</v>
      </c>
      <c r="F79" s="160">
        <v>463.63599684771702</v>
      </c>
      <c r="G79" s="160">
        <v>10.003057123292386</v>
      </c>
      <c r="H79" s="160">
        <v>26.450193262126536</v>
      </c>
      <c r="I79" s="160">
        <v>2.6334156490026008</v>
      </c>
      <c r="J79" s="160">
        <v>7383.4218869491106</v>
      </c>
      <c r="K79" t="s">
        <v>82</v>
      </c>
      <c r="L79" t="s">
        <v>82</v>
      </c>
      <c r="M79">
        <v>0</v>
      </c>
      <c r="O79" s="183">
        <f t="shared" si="4"/>
        <v>6900</v>
      </c>
      <c r="P79" s="183">
        <f t="shared" si="4"/>
        <v>240</v>
      </c>
      <c r="Q79" s="183">
        <f t="shared" si="3"/>
        <v>460</v>
      </c>
      <c r="R79" s="183">
        <f t="shared" si="3"/>
        <v>10</v>
      </c>
      <c r="S79" s="183">
        <f t="shared" si="3"/>
        <v>30</v>
      </c>
      <c r="T79" s="183" t="str">
        <f t="shared" si="3"/>
        <v>*</v>
      </c>
      <c r="U79" s="183">
        <f t="shared" si="3"/>
        <v>7400</v>
      </c>
    </row>
    <row r="80" spans="1:21">
      <c r="A80" s="183" t="str">
        <f t="shared" si="5"/>
        <v>L1L10</v>
      </c>
      <c r="B80">
        <v>0</v>
      </c>
      <c r="C8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t="s">
        <v>82</v>
      </c>
      <c r="L80" t="s">
        <v>82</v>
      </c>
      <c r="M80">
        <v>0</v>
      </c>
      <c r="O80" s="183">
        <f t="shared" si="4"/>
        <v>0</v>
      </c>
      <c r="P80" s="183">
        <f t="shared" si="4"/>
        <v>0</v>
      </c>
      <c r="Q80" s="183">
        <f t="shared" si="3"/>
        <v>0</v>
      </c>
      <c r="R80" s="183">
        <f t="shared" si="3"/>
        <v>0</v>
      </c>
      <c r="S80" s="183">
        <f t="shared" si="3"/>
        <v>0</v>
      </c>
      <c r="T80" s="183">
        <f t="shared" si="3"/>
        <v>0</v>
      </c>
      <c r="U80" s="183">
        <f t="shared" si="3"/>
        <v>0</v>
      </c>
    </row>
    <row r="81" spans="1:21">
      <c r="A81" s="183" t="str">
        <f t="shared" si="5"/>
        <v>L1L1重傷者数</v>
      </c>
      <c r="B81" t="s">
        <v>115</v>
      </c>
      <c r="C81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t="s">
        <v>82</v>
      </c>
      <c r="L81" t="s">
        <v>82</v>
      </c>
      <c r="M81">
        <v>0</v>
      </c>
      <c r="O81" s="183">
        <f t="shared" si="4"/>
        <v>0</v>
      </c>
      <c r="P81" s="183">
        <f t="shared" si="4"/>
        <v>0</v>
      </c>
      <c r="Q81" s="183">
        <f t="shared" si="3"/>
        <v>0</v>
      </c>
      <c r="R81" s="183">
        <f t="shared" si="3"/>
        <v>0</v>
      </c>
      <c r="S81" s="183">
        <f t="shared" si="3"/>
        <v>0</v>
      </c>
      <c r="T81" s="183">
        <f t="shared" si="3"/>
        <v>0</v>
      </c>
      <c r="U81" s="183">
        <f t="shared" si="3"/>
        <v>0</v>
      </c>
    </row>
    <row r="82" spans="1:21">
      <c r="A82" s="183" t="str">
        <f t="shared" si="5"/>
        <v>L1L1地震動：L1、津波ケースL1、冬18時、早期避難率20%</v>
      </c>
      <c r="B82" t="s">
        <v>95</v>
      </c>
      <c r="C82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t="s">
        <v>82</v>
      </c>
      <c r="L82" t="s">
        <v>82</v>
      </c>
      <c r="M82">
        <v>0</v>
      </c>
      <c r="O82" s="183">
        <f t="shared" si="4"/>
        <v>0</v>
      </c>
      <c r="P82" s="183">
        <f t="shared" si="4"/>
        <v>0</v>
      </c>
      <c r="Q82" s="183">
        <f t="shared" si="3"/>
        <v>0</v>
      </c>
      <c r="R82" s="183">
        <f t="shared" si="3"/>
        <v>0</v>
      </c>
      <c r="S82" s="183">
        <f t="shared" si="3"/>
        <v>0</v>
      </c>
      <c r="T82" s="183">
        <f t="shared" si="3"/>
        <v>0</v>
      </c>
      <c r="U82" s="183">
        <f t="shared" si="3"/>
        <v>0</v>
      </c>
    </row>
    <row r="83" spans="1:21">
      <c r="A83" s="183" t="str">
        <f t="shared" si="5"/>
        <v>L1L1市町村名</v>
      </c>
      <c r="B83" t="s">
        <v>86</v>
      </c>
      <c r="C83" t="s">
        <v>87</v>
      </c>
      <c r="D83" s="160" t="s">
        <v>88</v>
      </c>
      <c r="E83" s="160">
        <v>0</v>
      </c>
      <c r="F83" s="160" t="s">
        <v>89</v>
      </c>
      <c r="G83" s="160" t="s">
        <v>90</v>
      </c>
      <c r="H83" s="160" t="s">
        <v>91</v>
      </c>
      <c r="I83" s="160" t="s">
        <v>92</v>
      </c>
      <c r="J83" s="160" t="s">
        <v>84</v>
      </c>
      <c r="K83" t="s">
        <v>82</v>
      </c>
      <c r="L83" t="s">
        <v>82</v>
      </c>
      <c r="M83">
        <v>0</v>
      </c>
      <c r="O83" s="183" t="e">
        <f t="shared" si="4"/>
        <v>#VALUE!</v>
      </c>
      <c r="P83" s="183">
        <f t="shared" si="4"/>
        <v>0</v>
      </c>
      <c r="Q83" s="183" t="e">
        <f t="shared" si="3"/>
        <v>#VALUE!</v>
      </c>
      <c r="R83" s="183" t="e">
        <f t="shared" si="3"/>
        <v>#VALUE!</v>
      </c>
      <c r="S83" s="183" t="e">
        <f t="shared" si="3"/>
        <v>#VALUE!</v>
      </c>
      <c r="T83" s="183" t="e">
        <f t="shared" si="3"/>
        <v>#VALUE!</v>
      </c>
      <c r="U83" s="183" t="e">
        <f t="shared" si="3"/>
        <v>#VALUE!</v>
      </c>
    </row>
    <row r="84" spans="1:21">
      <c r="A84" s="183" t="str">
        <f t="shared" si="5"/>
        <v>L1L10</v>
      </c>
      <c r="B84">
        <v>0</v>
      </c>
      <c r="C84">
        <v>0</v>
      </c>
      <c r="D84" s="160">
        <v>0</v>
      </c>
      <c r="E84" s="160" t="s">
        <v>93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t="s">
        <v>82</v>
      </c>
      <c r="L84" t="s">
        <v>82</v>
      </c>
      <c r="M84">
        <v>0</v>
      </c>
      <c r="O84" s="183">
        <f t="shared" si="4"/>
        <v>0</v>
      </c>
      <c r="P84" s="183" t="e">
        <f t="shared" si="4"/>
        <v>#VALUE!</v>
      </c>
      <c r="Q84" s="183">
        <f t="shared" si="3"/>
        <v>0</v>
      </c>
      <c r="R84" s="183">
        <f t="shared" si="3"/>
        <v>0</v>
      </c>
      <c r="S84" s="183">
        <f t="shared" si="3"/>
        <v>0</v>
      </c>
      <c r="T84" s="183">
        <f t="shared" si="3"/>
        <v>0</v>
      </c>
      <c r="U84" s="183">
        <f t="shared" si="3"/>
        <v>0</v>
      </c>
    </row>
    <row r="85" spans="1:21">
      <c r="A85" s="183" t="str">
        <f t="shared" si="5"/>
        <v>L1L10</v>
      </c>
      <c r="B85">
        <v>0</v>
      </c>
      <c r="C85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t="s">
        <v>82</v>
      </c>
      <c r="L85" t="s">
        <v>82</v>
      </c>
      <c r="M85">
        <v>0</v>
      </c>
      <c r="O85" s="183">
        <f t="shared" si="4"/>
        <v>0</v>
      </c>
      <c r="P85" s="183">
        <f t="shared" si="4"/>
        <v>0</v>
      </c>
      <c r="Q85" s="183">
        <f t="shared" si="3"/>
        <v>0</v>
      </c>
      <c r="R85" s="183">
        <f t="shared" si="3"/>
        <v>0</v>
      </c>
      <c r="S85" s="183">
        <f t="shared" si="3"/>
        <v>0</v>
      </c>
      <c r="T85" s="183">
        <f t="shared" si="3"/>
        <v>0</v>
      </c>
      <c r="U85" s="183">
        <f t="shared" si="3"/>
        <v>0</v>
      </c>
    </row>
    <row r="86" spans="1:21">
      <c r="A86" s="183" t="str">
        <f t="shared" si="5"/>
        <v>L1L10</v>
      </c>
      <c r="B86">
        <v>0</v>
      </c>
      <c r="C86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t="s">
        <v>82</v>
      </c>
      <c r="L86" t="s">
        <v>82</v>
      </c>
      <c r="M86">
        <v>0</v>
      </c>
      <c r="O86" s="183">
        <f t="shared" si="4"/>
        <v>0</v>
      </c>
      <c r="P86" s="183">
        <f t="shared" si="4"/>
        <v>0</v>
      </c>
      <c r="Q86" s="183">
        <f t="shared" si="3"/>
        <v>0</v>
      </c>
      <c r="R86" s="183">
        <f t="shared" si="3"/>
        <v>0</v>
      </c>
      <c r="S86" s="183">
        <f t="shared" si="3"/>
        <v>0</v>
      </c>
      <c r="T86" s="183">
        <f t="shared" si="3"/>
        <v>0</v>
      </c>
      <c r="U86" s="183">
        <f t="shared" si="3"/>
        <v>0</v>
      </c>
    </row>
    <row r="87" spans="1:21">
      <c r="A87" s="183" t="str">
        <f t="shared" si="5"/>
        <v>L1L1高知市</v>
      </c>
      <c r="B87" t="s">
        <v>4</v>
      </c>
      <c r="C87">
        <v>349778.6</v>
      </c>
      <c r="D87" s="160">
        <v>3175.0715392947654</v>
      </c>
      <c r="E87" s="160">
        <v>158.1190674290601</v>
      </c>
      <c r="F87" s="160">
        <v>108.96790798415158</v>
      </c>
      <c r="G87" s="160">
        <v>4.5159285552385695</v>
      </c>
      <c r="H87" s="160">
        <v>36.40021215919927</v>
      </c>
      <c r="I87" s="160">
        <v>6.0460582045148286</v>
      </c>
      <c r="J87" s="160">
        <v>3331.0016461978698</v>
      </c>
      <c r="K87" t="s">
        <v>82</v>
      </c>
      <c r="L87" t="s">
        <v>82</v>
      </c>
      <c r="M87" t="s">
        <v>96</v>
      </c>
      <c r="O87" s="183">
        <f t="shared" si="4"/>
        <v>3200</v>
      </c>
      <c r="P87" s="183">
        <f t="shared" si="4"/>
        <v>160</v>
      </c>
      <c r="Q87" s="183">
        <f t="shared" si="3"/>
        <v>110</v>
      </c>
      <c r="R87" s="183" t="str">
        <f t="shared" si="3"/>
        <v>*</v>
      </c>
      <c r="S87" s="183">
        <f t="shared" si="3"/>
        <v>40</v>
      </c>
      <c r="T87" s="183">
        <f t="shared" si="3"/>
        <v>10</v>
      </c>
      <c r="U87" s="183">
        <f t="shared" si="3"/>
        <v>3300</v>
      </c>
    </row>
    <row r="88" spans="1:21">
      <c r="A88" s="183" t="str">
        <f t="shared" si="5"/>
        <v>L1L1室戸市</v>
      </c>
      <c r="B88" t="s">
        <v>5</v>
      </c>
      <c r="C88">
        <v>15011.1</v>
      </c>
      <c r="D88" s="160">
        <v>264.00400855001197</v>
      </c>
      <c r="E88" s="160">
        <v>3.6906054449432566</v>
      </c>
      <c r="F88" s="160">
        <v>18.281958451342142</v>
      </c>
      <c r="G88" s="160">
        <v>0.46046376813202661</v>
      </c>
      <c r="H88" s="160">
        <v>0.71080239261447486</v>
      </c>
      <c r="I88" s="160">
        <v>7.7047586729899531E-2</v>
      </c>
      <c r="J88" s="160">
        <v>283.5342807488305</v>
      </c>
      <c r="K88" t="s">
        <v>82</v>
      </c>
      <c r="L88" t="s">
        <v>82</v>
      </c>
      <c r="M88" t="s">
        <v>96</v>
      </c>
      <c r="O88" s="183">
        <f t="shared" si="4"/>
        <v>260</v>
      </c>
      <c r="P88" s="183" t="str">
        <f t="shared" si="4"/>
        <v>*</v>
      </c>
      <c r="Q88" s="183">
        <f t="shared" si="3"/>
        <v>20</v>
      </c>
      <c r="R88" s="183" t="str">
        <f t="shared" si="3"/>
        <v>*</v>
      </c>
      <c r="S88" s="183" t="str">
        <f t="shared" si="3"/>
        <v>*</v>
      </c>
      <c r="T88" s="183" t="str">
        <f t="shared" si="3"/>
        <v>*</v>
      </c>
      <c r="U88" s="183">
        <f t="shared" si="3"/>
        <v>280</v>
      </c>
    </row>
    <row r="89" spans="1:21">
      <c r="A89" s="183" t="str">
        <f t="shared" si="5"/>
        <v>L1L1安芸市</v>
      </c>
      <c r="B89" t="s">
        <v>6</v>
      </c>
      <c r="C89">
        <v>19573</v>
      </c>
      <c r="D89" s="160">
        <v>172.22860415717216</v>
      </c>
      <c r="E89" s="160">
        <v>3.6514167524371146</v>
      </c>
      <c r="F89" s="160">
        <v>30.647343466217464</v>
      </c>
      <c r="G89" s="160">
        <v>7.7489431216792803E-2</v>
      </c>
      <c r="H89" s="160">
        <v>1.1999389800307936</v>
      </c>
      <c r="I89" s="160">
        <v>0.10882223009693309</v>
      </c>
      <c r="J89" s="160">
        <v>204.26219826473414</v>
      </c>
      <c r="K89" t="s">
        <v>82</v>
      </c>
      <c r="L89" t="s">
        <v>82</v>
      </c>
      <c r="M89" t="s">
        <v>96</v>
      </c>
      <c r="O89" s="183">
        <f t="shared" si="4"/>
        <v>170</v>
      </c>
      <c r="P89" s="183" t="str">
        <f t="shared" si="4"/>
        <v>*</v>
      </c>
      <c r="Q89" s="183">
        <f t="shared" si="3"/>
        <v>30</v>
      </c>
      <c r="R89" s="183" t="str">
        <f t="shared" si="3"/>
        <v>*</v>
      </c>
      <c r="S89" s="183" t="str">
        <f t="shared" si="3"/>
        <v>*</v>
      </c>
      <c r="T89" s="183" t="str">
        <f t="shared" si="3"/>
        <v>*</v>
      </c>
      <c r="U89" s="183">
        <f t="shared" si="3"/>
        <v>200</v>
      </c>
    </row>
    <row r="90" spans="1:21">
      <c r="A90" s="183" t="str">
        <f t="shared" si="5"/>
        <v>L1L1南国市</v>
      </c>
      <c r="B90" t="s">
        <v>7</v>
      </c>
      <c r="C90">
        <v>51255.6</v>
      </c>
      <c r="D90" s="160">
        <v>453.06001585471876</v>
      </c>
      <c r="E90" s="160">
        <v>10.612690813287848</v>
      </c>
      <c r="F90" s="160">
        <v>8.1164522707231814</v>
      </c>
      <c r="G90" s="160">
        <v>0.12739223237440184</v>
      </c>
      <c r="H90" s="160">
        <v>1.4593467669570193</v>
      </c>
      <c r="I90" s="160">
        <v>0.38829507877093283</v>
      </c>
      <c r="J90" s="160">
        <v>463.15150220354428</v>
      </c>
      <c r="K90" t="s">
        <v>82</v>
      </c>
      <c r="L90" t="s">
        <v>82</v>
      </c>
      <c r="M90" t="s">
        <v>96</v>
      </c>
      <c r="O90" s="183">
        <f t="shared" si="4"/>
        <v>450</v>
      </c>
      <c r="P90" s="183">
        <f t="shared" si="4"/>
        <v>10</v>
      </c>
      <c r="Q90" s="183">
        <f t="shared" si="3"/>
        <v>10</v>
      </c>
      <c r="R90" s="183" t="str">
        <f t="shared" si="3"/>
        <v>*</v>
      </c>
      <c r="S90" s="183" t="str">
        <f t="shared" si="3"/>
        <v>*</v>
      </c>
      <c r="T90" s="183" t="str">
        <f t="shared" si="3"/>
        <v>*</v>
      </c>
      <c r="U90" s="183">
        <f t="shared" si="3"/>
        <v>460</v>
      </c>
    </row>
    <row r="91" spans="1:21">
      <c r="A91" s="183" t="str">
        <f t="shared" si="5"/>
        <v>L1L1土佐市</v>
      </c>
      <c r="B91" t="s">
        <v>8</v>
      </c>
      <c r="C91">
        <v>27471.8</v>
      </c>
      <c r="D91" s="160">
        <v>169.24934049848389</v>
      </c>
      <c r="E91" s="160">
        <v>4.672357493348275</v>
      </c>
      <c r="F91" s="160">
        <v>21.301244559044367</v>
      </c>
      <c r="G91" s="160">
        <v>0.47561647200883855</v>
      </c>
      <c r="H91" s="160">
        <v>0.52401034516450351</v>
      </c>
      <c r="I91" s="160">
        <v>0.1106386903255533</v>
      </c>
      <c r="J91" s="160">
        <v>191.66085056502715</v>
      </c>
      <c r="K91" t="s">
        <v>82</v>
      </c>
      <c r="L91" t="s">
        <v>82</v>
      </c>
      <c r="M91" t="s">
        <v>96</v>
      </c>
      <c r="O91" s="183">
        <f t="shared" si="4"/>
        <v>170</v>
      </c>
      <c r="P91" s="183" t="str">
        <f t="shared" si="4"/>
        <v>*</v>
      </c>
      <c r="Q91" s="183">
        <f t="shared" si="3"/>
        <v>20</v>
      </c>
      <c r="R91" s="183" t="str">
        <f t="shared" si="3"/>
        <v>*</v>
      </c>
      <c r="S91" s="183" t="str">
        <f t="shared" si="3"/>
        <v>*</v>
      </c>
      <c r="T91" s="183" t="str">
        <f t="shared" si="3"/>
        <v>*</v>
      </c>
      <c r="U91" s="183">
        <f t="shared" si="3"/>
        <v>190</v>
      </c>
    </row>
    <row r="92" spans="1:21">
      <c r="A92" s="183" t="str">
        <f t="shared" si="5"/>
        <v>L1L1須崎市</v>
      </c>
      <c r="B92" t="s">
        <v>9</v>
      </c>
      <c r="C92">
        <v>25299.25</v>
      </c>
      <c r="D92" s="160">
        <v>217.94954952639895</v>
      </c>
      <c r="E92" s="160">
        <v>3.6378807406779106</v>
      </c>
      <c r="F92" s="160">
        <v>63.724464634301349</v>
      </c>
      <c r="G92" s="160">
        <v>0.24325928008836728</v>
      </c>
      <c r="H92" s="160">
        <v>1.7864340112103811</v>
      </c>
      <c r="I92" s="160">
        <v>6.3605499725851292E-2</v>
      </c>
      <c r="J92" s="160">
        <v>283.76731295172488</v>
      </c>
      <c r="K92" t="s">
        <v>82</v>
      </c>
      <c r="L92" t="s">
        <v>82</v>
      </c>
      <c r="M92" t="s">
        <v>96</v>
      </c>
      <c r="O92" s="183">
        <f t="shared" si="4"/>
        <v>220</v>
      </c>
      <c r="P92" s="183" t="str">
        <f t="shared" si="4"/>
        <v>*</v>
      </c>
      <c r="Q92" s="183">
        <f t="shared" si="3"/>
        <v>60</v>
      </c>
      <c r="R92" s="183" t="str">
        <f t="shared" si="3"/>
        <v>*</v>
      </c>
      <c r="S92" s="183" t="str">
        <f t="shared" si="3"/>
        <v>*</v>
      </c>
      <c r="T92" s="183" t="str">
        <f t="shared" si="3"/>
        <v>*</v>
      </c>
      <c r="U92" s="183">
        <f t="shared" si="3"/>
        <v>280</v>
      </c>
    </row>
    <row r="93" spans="1:21">
      <c r="A93" s="183" t="str">
        <f t="shared" si="5"/>
        <v>L1L1宿毛市</v>
      </c>
      <c r="B93" t="s">
        <v>10</v>
      </c>
      <c r="C93">
        <v>22952.55</v>
      </c>
      <c r="D93" s="160">
        <v>74.515016786876487</v>
      </c>
      <c r="E93" s="160">
        <v>3.0319897152308712</v>
      </c>
      <c r="F93" s="160">
        <v>32.798432497357616</v>
      </c>
      <c r="G93" s="160">
        <v>0.12876753569566199</v>
      </c>
      <c r="H93" s="160">
        <v>0.45973047825417113</v>
      </c>
      <c r="I93" s="160">
        <v>3.2175322730669642E-2</v>
      </c>
      <c r="J93" s="160">
        <v>107.93412262091461</v>
      </c>
      <c r="K93" t="s">
        <v>82</v>
      </c>
      <c r="L93" t="s">
        <v>82</v>
      </c>
      <c r="M93" t="s">
        <v>96</v>
      </c>
      <c r="O93" s="183">
        <f t="shared" si="4"/>
        <v>70</v>
      </c>
      <c r="P93" s="183" t="str">
        <f t="shared" si="4"/>
        <v>*</v>
      </c>
      <c r="Q93" s="183">
        <f t="shared" si="3"/>
        <v>30</v>
      </c>
      <c r="R93" s="183" t="str">
        <f t="shared" si="3"/>
        <v>*</v>
      </c>
      <c r="S93" s="183" t="str">
        <f t="shared" si="3"/>
        <v>*</v>
      </c>
      <c r="T93" s="183" t="str">
        <f t="shared" si="3"/>
        <v>*</v>
      </c>
      <c r="U93" s="183">
        <f t="shared" si="3"/>
        <v>110</v>
      </c>
    </row>
    <row r="94" spans="1:21">
      <c r="A94" s="183" t="str">
        <f t="shared" si="5"/>
        <v>L1L1土佐清水市</v>
      </c>
      <c r="B94" t="s">
        <v>11</v>
      </c>
      <c r="C94">
        <v>15871.05</v>
      </c>
      <c r="D94" s="160">
        <v>257.08792558040301</v>
      </c>
      <c r="E94" s="160">
        <v>5.479910705236704</v>
      </c>
      <c r="F94" s="160">
        <v>46.620430329556307</v>
      </c>
      <c r="G94" s="160">
        <v>0.8270532640183863</v>
      </c>
      <c r="H94" s="160">
        <v>1.2307753229513685</v>
      </c>
      <c r="I94" s="160">
        <v>9.697022350754804E-2</v>
      </c>
      <c r="J94" s="160">
        <v>305.86315472043663</v>
      </c>
      <c r="K94" t="s">
        <v>82</v>
      </c>
      <c r="L94" t="s">
        <v>82</v>
      </c>
      <c r="M94" t="s">
        <v>96</v>
      </c>
      <c r="O94" s="183">
        <f t="shared" si="4"/>
        <v>260</v>
      </c>
      <c r="P94" s="183">
        <f t="shared" si="4"/>
        <v>10</v>
      </c>
      <c r="Q94" s="183">
        <f t="shared" si="3"/>
        <v>50</v>
      </c>
      <c r="R94" s="183" t="str">
        <f t="shared" si="3"/>
        <v>*</v>
      </c>
      <c r="S94" s="183" t="str">
        <f t="shared" si="3"/>
        <v>*</v>
      </c>
      <c r="T94" s="183" t="str">
        <f t="shared" si="3"/>
        <v>*</v>
      </c>
      <c r="U94" s="183">
        <f t="shared" si="3"/>
        <v>310</v>
      </c>
    </row>
    <row r="95" spans="1:21">
      <c r="A95" s="183" t="str">
        <f t="shared" si="5"/>
        <v>L1L1四万十市</v>
      </c>
      <c r="B95" t="s">
        <v>12</v>
      </c>
      <c r="C95">
        <v>36677.25</v>
      </c>
      <c r="D95" s="160">
        <v>561.67340044978323</v>
      </c>
      <c r="E95" s="160">
        <v>20.958664413471158</v>
      </c>
      <c r="F95" s="160">
        <v>7.1643012252410614</v>
      </c>
      <c r="G95" s="160">
        <v>1.9073965029676716</v>
      </c>
      <c r="H95" s="160">
        <v>2.3085091137422897</v>
      </c>
      <c r="I95" s="160">
        <v>0.16156505122480458</v>
      </c>
      <c r="J95" s="160">
        <v>573.21517234295902</v>
      </c>
      <c r="K95" t="s">
        <v>82</v>
      </c>
      <c r="L95" t="s">
        <v>82</v>
      </c>
      <c r="M95" t="s">
        <v>96</v>
      </c>
      <c r="O95" s="183">
        <f t="shared" si="4"/>
        <v>560</v>
      </c>
      <c r="P95" s="183">
        <f t="shared" si="4"/>
        <v>20</v>
      </c>
      <c r="Q95" s="183">
        <f t="shared" si="3"/>
        <v>10</v>
      </c>
      <c r="R95" s="183" t="str">
        <f t="shared" si="3"/>
        <v>*</v>
      </c>
      <c r="S95" s="183" t="str">
        <f t="shared" si="3"/>
        <v>*</v>
      </c>
      <c r="T95" s="183" t="str">
        <f t="shared" si="3"/>
        <v>*</v>
      </c>
      <c r="U95" s="183">
        <f t="shared" si="3"/>
        <v>570</v>
      </c>
    </row>
    <row r="96" spans="1:21">
      <c r="A96" s="183" t="str">
        <f t="shared" si="5"/>
        <v>L1L1香南市</v>
      </c>
      <c r="B96" t="s">
        <v>13</v>
      </c>
      <c r="C96">
        <v>31206.600000000002</v>
      </c>
      <c r="D96" s="160">
        <v>240.15583229570618</v>
      </c>
      <c r="E96" s="160">
        <v>5.7430643429656065</v>
      </c>
      <c r="F96" s="160">
        <v>14.043274691469193</v>
      </c>
      <c r="G96" s="160">
        <v>8.7958442187723834E-2</v>
      </c>
      <c r="H96" s="160">
        <v>0.26406733845906705</v>
      </c>
      <c r="I96" s="160">
        <v>0.15664886148475218</v>
      </c>
      <c r="J96" s="160">
        <v>254.70778162930688</v>
      </c>
      <c r="K96" t="s">
        <v>82</v>
      </c>
      <c r="L96" t="s">
        <v>82</v>
      </c>
      <c r="M96" t="s">
        <v>96</v>
      </c>
      <c r="O96" s="183">
        <f t="shared" si="4"/>
        <v>240</v>
      </c>
      <c r="P96" s="183">
        <f t="shared" si="4"/>
        <v>10</v>
      </c>
      <c r="Q96" s="183">
        <f t="shared" si="3"/>
        <v>10</v>
      </c>
      <c r="R96" s="183" t="str">
        <f t="shared" si="3"/>
        <v>*</v>
      </c>
      <c r="S96" s="183" t="str">
        <f t="shared" si="3"/>
        <v>*</v>
      </c>
      <c r="T96" s="183" t="str">
        <f t="shared" si="3"/>
        <v>*</v>
      </c>
      <c r="U96" s="183">
        <f t="shared" si="3"/>
        <v>250</v>
      </c>
    </row>
    <row r="97" spans="1:21">
      <c r="A97" s="183" t="str">
        <f t="shared" si="5"/>
        <v>L1L1香美市</v>
      </c>
      <c r="B97" t="s">
        <v>14</v>
      </c>
      <c r="C97">
        <v>28197.25</v>
      </c>
      <c r="D97" s="160">
        <v>145.1536674117433</v>
      </c>
      <c r="E97" s="160">
        <v>2.8680497749948328</v>
      </c>
      <c r="F97" s="160">
        <v>0</v>
      </c>
      <c r="G97" s="160">
        <v>5.8368972594346674E-2</v>
      </c>
      <c r="H97" s="160">
        <v>0.5193108658378961</v>
      </c>
      <c r="I97" s="160">
        <v>4.8319553932937423E-2</v>
      </c>
      <c r="J97" s="160">
        <v>145.77966680410847</v>
      </c>
      <c r="K97" t="s">
        <v>82</v>
      </c>
      <c r="L97" t="s">
        <v>82</v>
      </c>
      <c r="M97" t="s">
        <v>96</v>
      </c>
      <c r="O97" s="183">
        <f t="shared" si="4"/>
        <v>150</v>
      </c>
      <c r="P97" s="183" t="str">
        <f t="shared" si="4"/>
        <v>*</v>
      </c>
      <c r="Q97" s="183">
        <f t="shared" si="3"/>
        <v>0</v>
      </c>
      <c r="R97" s="183" t="str">
        <f t="shared" si="3"/>
        <v>*</v>
      </c>
      <c r="S97" s="183" t="str">
        <f t="shared" si="3"/>
        <v>*</v>
      </c>
      <c r="T97" s="183" t="str">
        <f t="shared" si="3"/>
        <v>*</v>
      </c>
      <c r="U97" s="183">
        <f t="shared" si="3"/>
        <v>150</v>
      </c>
    </row>
    <row r="98" spans="1:21">
      <c r="A98" s="183" t="str">
        <f t="shared" si="5"/>
        <v>L1L1東洋町</v>
      </c>
      <c r="B98" t="s">
        <v>15</v>
      </c>
      <c r="C98">
        <v>2841.05</v>
      </c>
      <c r="D98" s="160">
        <v>29.756628419827209</v>
      </c>
      <c r="E98" s="160">
        <v>0.46023573842614746</v>
      </c>
      <c r="F98" s="160">
        <v>8.1552138362192093</v>
      </c>
      <c r="G98" s="160">
        <v>3.4748972891218317E-2</v>
      </c>
      <c r="H98" s="160">
        <v>0.45281034140958776</v>
      </c>
      <c r="I98" s="160">
        <v>1.0357696490217646E-2</v>
      </c>
      <c r="J98" s="160">
        <v>38.40975926683744</v>
      </c>
      <c r="K98" t="s">
        <v>82</v>
      </c>
      <c r="L98" t="s">
        <v>82</v>
      </c>
      <c r="M98" t="s">
        <v>96</v>
      </c>
      <c r="O98" s="183">
        <f t="shared" si="4"/>
        <v>30</v>
      </c>
      <c r="P98" s="183" t="str">
        <f t="shared" si="4"/>
        <v>*</v>
      </c>
      <c r="Q98" s="183">
        <f t="shared" si="3"/>
        <v>10</v>
      </c>
      <c r="R98" s="183" t="str">
        <f t="shared" si="3"/>
        <v>*</v>
      </c>
      <c r="S98" s="183" t="str">
        <f t="shared" si="3"/>
        <v>*</v>
      </c>
      <c r="T98" s="183" t="str">
        <f t="shared" si="3"/>
        <v>*</v>
      </c>
      <c r="U98" s="183">
        <f t="shared" si="3"/>
        <v>40</v>
      </c>
    </row>
    <row r="99" spans="1:21">
      <c r="A99" s="183" t="str">
        <f t="shared" si="5"/>
        <v>L1L1奈半利町</v>
      </c>
      <c r="B99" t="s">
        <v>16</v>
      </c>
      <c r="C99">
        <v>3493.25</v>
      </c>
      <c r="D99" s="160">
        <v>39.178190943696762</v>
      </c>
      <c r="E99" s="160">
        <v>0.81424052908979183</v>
      </c>
      <c r="F99" s="160">
        <v>0.3019704725314194</v>
      </c>
      <c r="G99" s="160">
        <v>1.4635684926995664E-2</v>
      </c>
      <c r="H99" s="160">
        <v>0.48474819560574733</v>
      </c>
      <c r="I99" s="160">
        <v>1.0903045008441633E-2</v>
      </c>
      <c r="J99" s="160">
        <v>39.990448341769365</v>
      </c>
      <c r="K99" t="s">
        <v>82</v>
      </c>
      <c r="L99" t="s">
        <v>82</v>
      </c>
      <c r="M99" t="s">
        <v>96</v>
      </c>
      <c r="O99" s="183">
        <f t="shared" si="4"/>
        <v>40</v>
      </c>
      <c r="P99" s="183" t="str">
        <f t="shared" si="4"/>
        <v>*</v>
      </c>
      <c r="Q99" s="183" t="str">
        <f t="shared" si="3"/>
        <v>*</v>
      </c>
      <c r="R99" s="183" t="str">
        <f t="shared" si="3"/>
        <v>*</v>
      </c>
      <c r="S99" s="183" t="str">
        <f t="shared" si="3"/>
        <v>*</v>
      </c>
      <c r="T99" s="183" t="str">
        <f t="shared" si="3"/>
        <v>*</v>
      </c>
      <c r="U99" s="183">
        <f t="shared" si="3"/>
        <v>40</v>
      </c>
    </row>
    <row r="100" spans="1:21">
      <c r="A100" s="183" t="str">
        <f t="shared" si="5"/>
        <v>L1L1田野町</v>
      </c>
      <c r="B100" t="s">
        <v>17</v>
      </c>
      <c r="C100">
        <v>3015.2</v>
      </c>
      <c r="D100" s="160">
        <v>57.809512382567199</v>
      </c>
      <c r="E100" s="160">
        <v>0.72700972702845768</v>
      </c>
      <c r="F100" s="160">
        <v>0</v>
      </c>
      <c r="G100" s="160">
        <v>1.3712967005047948E-2</v>
      </c>
      <c r="H100" s="160">
        <v>1.2548474483994832E-2</v>
      </c>
      <c r="I100" s="160">
        <v>5.5755237439833995E-2</v>
      </c>
      <c r="J100" s="160">
        <v>57.891529061496072</v>
      </c>
      <c r="K100" t="s">
        <v>82</v>
      </c>
      <c r="L100" t="s">
        <v>82</v>
      </c>
      <c r="M100" t="s">
        <v>96</v>
      </c>
      <c r="O100" s="183">
        <f t="shared" si="4"/>
        <v>60</v>
      </c>
      <c r="P100" s="183" t="str">
        <f t="shared" si="4"/>
        <v>*</v>
      </c>
      <c r="Q100" s="183">
        <f t="shared" si="3"/>
        <v>0</v>
      </c>
      <c r="R100" s="183" t="str">
        <f t="shared" si="3"/>
        <v>*</v>
      </c>
      <c r="S100" s="183" t="str">
        <f t="shared" si="3"/>
        <v>*</v>
      </c>
      <c r="T100" s="183" t="str">
        <f t="shared" si="3"/>
        <v>*</v>
      </c>
      <c r="U100" s="183">
        <f t="shared" si="3"/>
        <v>60</v>
      </c>
    </row>
    <row r="101" spans="1:21">
      <c r="A101" s="183" t="str">
        <f t="shared" si="5"/>
        <v>L1L1安田町</v>
      </c>
      <c r="B101" t="s">
        <v>18</v>
      </c>
      <c r="C101">
        <v>2780.2</v>
      </c>
      <c r="D101" s="160">
        <v>53.050282475078113</v>
      </c>
      <c r="E101" s="160">
        <v>0.79400143566707038</v>
      </c>
      <c r="F101" s="160">
        <v>4.1718609028268201</v>
      </c>
      <c r="G101" s="160">
        <v>0.12994309695544803</v>
      </c>
      <c r="H101" s="160">
        <v>0.23475476646511415</v>
      </c>
      <c r="I101" s="160">
        <v>1.1370412319390795E-2</v>
      </c>
      <c r="J101" s="160">
        <v>57.598211653644896</v>
      </c>
      <c r="K101" t="s">
        <v>82</v>
      </c>
      <c r="L101" t="s">
        <v>82</v>
      </c>
      <c r="M101" t="s">
        <v>96</v>
      </c>
      <c r="O101" s="183">
        <f t="shared" si="4"/>
        <v>50</v>
      </c>
      <c r="P101" s="183" t="str">
        <f t="shared" si="4"/>
        <v>*</v>
      </c>
      <c r="Q101" s="183" t="str">
        <f t="shared" si="3"/>
        <v>*</v>
      </c>
      <c r="R101" s="183" t="str">
        <f t="shared" si="3"/>
        <v>*</v>
      </c>
      <c r="S101" s="183" t="str">
        <f t="shared" si="3"/>
        <v>*</v>
      </c>
      <c r="T101" s="183" t="str">
        <f t="shared" si="3"/>
        <v>*</v>
      </c>
      <c r="U101" s="183">
        <f t="shared" si="3"/>
        <v>60</v>
      </c>
    </row>
    <row r="102" spans="1:21">
      <c r="A102" s="183" t="str">
        <f t="shared" si="5"/>
        <v>L1L1北川村</v>
      </c>
      <c r="B102" t="s">
        <v>19</v>
      </c>
      <c r="C102">
        <v>1355.3</v>
      </c>
      <c r="D102" s="160">
        <v>12.040087777460796</v>
      </c>
      <c r="E102" s="160">
        <v>0.17492429989294042</v>
      </c>
      <c r="F102" s="160">
        <v>0</v>
      </c>
      <c r="G102" s="160">
        <v>1.8314800364148547E-2</v>
      </c>
      <c r="H102" s="160">
        <v>3.9920167452157478E-2</v>
      </c>
      <c r="I102" s="160">
        <v>1.5426951676397449E-3</v>
      </c>
      <c r="J102" s="160">
        <v>12.099865440444741</v>
      </c>
      <c r="K102" t="s">
        <v>82</v>
      </c>
      <c r="L102" t="s">
        <v>82</v>
      </c>
      <c r="M102" t="s">
        <v>96</v>
      </c>
      <c r="O102" s="183">
        <f t="shared" si="4"/>
        <v>10</v>
      </c>
      <c r="P102" s="183" t="str">
        <f t="shared" si="4"/>
        <v>*</v>
      </c>
      <c r="Q102" s="183">
        <f t="shared" si="3"/>
        <v>0</v>
      </c>
      <c r="R102" s="183" t="str">
        <f t="shared" si="3"/>
        <v>*</v>
      </c>
      <c r="S102" s="183" t="str">
        <f t="shared" si="3"/>
        <v>*</v>
      </c>
      <c r="T102" s="183" t="str">
        <f t="shared" si="3"/>
        <v>*</v>
      </c>
      <c r="U102" s="183">
        <f t="shared" si="3"/>
        <v>10</v>
      </c>
    </row>
    <row r="103" spans="1:21">
      <c r="A103" s="183" t="str">
        <f t="shared" si="5"/>
        <v>L1L1馬路村</v>
      </c>
      <c r="B103" t="s">
        <v>20</v>
      </c>
      <c r="C103">
        <v>1044.1999999999998</v>
      </c>
      <c r="D103" s="160">
        <v>5.1240501082842869</v>
      </c>
      <c r="E103" s="160">
        <v>0.1256247604094273</v>
      </c>
      <c r="F103" s="160">
        <v>0</v>
      </c>
      <c r="G103" s="160">
        <v>6.824762297581108E-3</v>
      </c>
      <c r="H103" s="160">
        <v>0.1855187657673667</v>
      </c>
      <c r="I103" s="160">
        <v>7.7099688740779062E-4</v>
      </c>
      <c r="J103" s="160">
        <v>5.3171646332366427</v>
      </c>
      <c r="K103" t="s">
        <v>82</v>
      </c>
      <c r="L103" t="s">
        <v>82</v>
      </c>
      <c r="M103" t="s">
        <v>96</v>
      </c>
      <c r="O103" s="183">
        <f t="shared" si="4"/>
        <v>10</v>
      </c>
      <c r="P103" s="183" t="str">
        <f t="shared" si="4"/>
        <v>*</v>
      </c>
      <c r="Q103" s="183">
        <f t="shared" si="3"/>
        <v>0</v>
      </c>
      <c r="R103" s="183" t="str">
        <f t="shared" si="3"/>
        <v>*</v>
      </c>
      <c r="S103" s="183" t="str">
        <f t="shared" si="3"/>
        <v>*</v>
      </c>
      <c r="T103" s="183" t="str">
        <f t="shared" si="3"/>
        <v>*</v>
      </c>
      <c r="U103" s="183">
        <f t="shared" si="3"/>
        <v>10</v>
      </c>
    </row>
    <row r="104" spans="1:21">
      <c r="A104" s="183" t="str">
        <f t="shared" si="5"/>
        <v>L1L1芸西村</v>
      </c>
      <c r="B104" t="s">
        <v>21</v>
      </c>
      <c r="C104">
        <v>4107.1499999999996</v>
      </c>
      <c r="D104" s="160">
        <v>11.120464031088517</v>
      </c>
      <c r="E104" s="160">
        <v>0.5261574932856079</v>
      </c>
      <c r="F104" s="160">
        <v>0</v>
      </c>
      <c r="G104" s="160">
        <v>1.9767942639634115E-3</v>
      </c>
      <c r="H104" s="160">
        <v>4.1524252691451631E-3</v>
      </c>
      <c r="I104" s="160">
        <v>1.1792162167379706E-2</v>
      </c>
      <c r="J104" s="160">
        <v>11.138385412789006</v>
      </c>
      <c r="K104" t="s">
        <v>82</v>
      </c>
      <c r="L104" t="s">
        <v>82</v>
      </c>
      <c r="M104" t="s">
        <v>96</v>
      </c>
      <c r="O104" s="183">
        <f t="shared" si="4"/>
        <v>10</v>
      </c>
      <c r="P104" s="183" t="str">
        <f t="shared" si="4"/>
        <v>*</v>
      </c>
      <c r="Q104" s="183">
        <f t="shared" si="4"/>
        <v>0</v>
      </c>
      <c r="R104" s="183" t="str">
        <f t="shared" si="4"/>
        <v>*</v>
      </c>
      <c r="S104" s="183" t="str">
        <f t="shared" si="4"/>
        <v>*</v>
      </c>
      <c r="T104" s="183" t="str">
        <f t="shared" si="4"/>
        <v>*</v>
      </c>
      <c r="U104" s="183">
        <f t="shared" si="4"/>
        <v>10</v>
      </c>
    </row>
    <row r="105" spans="1:21">
      <c r="A105" s="183" t="str">
        <f t="shared" si="5"/>
        <v>L1L1本山町</v>
      </c>
      <c r="B105" t="s">
        <v>22</v>
      </c>
      <c r="C105">
        <v>4026.95</v>
      </c>
      <c r="D105" s="160">
        <v>1.5005251774250143</v>
      </c>
      <c r="E105" s="160">
        <v>0.17157243622048005</v>
      </c>
      <c r="F105" s="160">
        <v>0</v>
      </c>
      <c r="G105" s="160">
        <v>6.5220817765481718E-45</v>
      </c>
      <c r="H105" s="160">
        <v>2.7340471209971393E-3</v>
      </c>
      <c r="I105" s="160">
        <v>3.6237749659059939E-5</v>
      </c>
      <c r="J105" s="160">
        <v>1.5032954622956705</v>
      </c>
      <c r="K105" t="s">
        <v>82</v>
      </c>
      <c r="L105" t="s">
        <v>82</v>
      </c>
      <c r="M105" t="s">
        <v>96</v>
      </c>
      <c r="O105" s="183" t="str">
        <f t="shared" si="4"/>
        <v>*</v>
      </c>
      <c r="P105" s="183" t="str">
        <f t="shared" si="4"/>
        <v>*</v>
      </c>
      <c r="Q105" s="183">
        <f t="shared" si="4"/>
        <v>0</v>
      </c>
      <c r="R105" s="183" t="str">
        <f t="shared" si="4"/>
        <v>*</v>
      </c>
      <c r="S105" s="183" t="str">
        <f t="shared" si="4"/>
        <v>*</v>
      </c>
      <c r="T105" s="183" t="str">
        <f t="shared" si="4"/>
        <v>*</v>
      </c>
      <c r="U105" s="183" t="str">
        <f t="shared" si="4"/>
        <v>*</v>
      </c>
    </row>
    <row r="106" spans="1:21">
      <c r="A106" s="183" t="str">
        <f t="shared" si="5"/>
        <v>L1L1大豊町</v>
      </c>
      <c r="B106" t="s">
        <v>23</v>
      </c>
      <c r="C106">
        <v>4715.1000000000004</v>
      </c>
      <c r="D106" s="160">
        <v>2.6899756910946264</v>
      </c>
      <c r="E106" s="160">
        <v>0.20106233755937025</v>
      </c>
      <c r="F106" s="160">
        <v>0</v>
      </c>
      <c r="G106" s="160">
        <v>3.1399815023473538E-33</v>
      </c>
      <c r="H106" s="160">
        <v>2.0948953865649364E-2</v>
      </c>
      <c r="I106" s="160">
        <v>4.966184093849287E-5</v>
      </c>
      <c r="J106" s="160">
        <v>2.7109743068012144</v>
      </c>
      <c r="K106" t="s">
        <v>82</v>
      </c>
      <c r="L106" t="s">
        <v>82</v>
      </c>
      <c r="M106" t="s">
        <v>96</v>
      </c>
      <c r="O106" s="183" t="str">
        <f t="shared" si="4"/>
        <v>*</v>
      </c>
      <c r="P106" s="183" t="str">
        <f t="shared" si="4"/>
        <v>*</v>
      </c>
      <c r="Q106" s="183">
        <f t="shared" si="4"/>
        <v>0</v>
      </c>
      <c r="R106" s="183" t="str">
        <f t="shared" si="4"/>
        <v>*</v>
      </c>
      <c r="S106" s="183" t="str">
        <f t="shared" si="4"/>
        <v>*</v>
      </c>
      <c r="T106" s="183" t="str">
        <f t="shared" si="4"/>
        <v>*</v>
      </c>
      <c r="U106" s="183" t="str">
        <f t="shared" si="4"/>
        <v>*</v>
      </c>
    </row>
    <row r="107" spans="1:21">
      <c r="A107" s="183" t="str">
        <f t="shared" si="5"/>
        <v>L1L1土佐町</v>
      </c>
      <c r="B107" t="s">
        <v>24</v>
      </c>
      <c r="C107">
        <v>4376.2</v>
      </c>
      <c r="D107" s="160">
        <v>0.62697747199855758</v>
      </c>
      <c r="E107" s="160">
        <v>0.15208673798681463</v>
      </c>
      <c r="F107" s="160">
        <v>0</v>
      </c>
      <c r="G107" s="160">
        <v>4.9513640456130834E-32</v>
      </c>
      <c r="H107" s="160">
        <v>2.2972401876805017E-3</v>
      </c>
      <c r="I107" s="160">
        <v>2.8749482472886247E-5</v>
      </c>
      <c r="J107" s="160">
        <v>0.62930346166871098</v>
      </c>
      <c r="K107" t="s">
        <v>82</v>
      </c>
      <c r="L107" t="s">
        <v>82</v>
      </c>
      <c r="M107" t="s">
        <v>96</v>
      </c>
      <c r="O107" s="183" t="str">
        <f t="shared" si="4"/>
        <v>*</v>
      </c>
      <c r="P107" s="183" t="str">
        <f t="shared" si="4"/>
        <v>*</v>
      </c>
      <c r="Q107" s="183">
        <f t="shared" si="4"/>
        <v>0</v>
      </c>
      <c r="R107" s="183" t="str">
        <f t="shared" si="4"/>
        <v>*</v>
      </c>
      <c r="S107" s="183" t="str">
        <f t="shared" si="4"/>
        <v>*</v>
      </c>
      <c r="T107" s="183" t="str">
        <f t="shared" si="4"/>
        <v>*</v>
      </c>
      <c r="U107" s="183" t="str">
        <f t="shared" si="4"/>
        <v>*</v>
      </c>
    </row>
    <row r="108" spans="1:21">
      <c r="A108" s="183" t="str">
        <f t="shared" si="5"/>
        <v>L1L1大川村</v>
      </c>
      <c r="B108" t="s">
        <v>25</v>
      </c>
      <c r="C108">
        <v>421.4</v>
      </c>
      <c r="D108" s="160">
        <v>4.6080099352027074E-2</v>
      </c>
      <c r="E108" s="160">
        <v>1.0991363195810882E-2</v>
      </c>
      <c r="F108" s="160">
        <v>0</v>
      </c>
      <c r="G108" s="160">
        <v>0</v>
      </c>
      <c r="H108" s="160">
        <v>6.9147894338329749E-3</v>
      </c>
      <c r="I108" s="160">
        <v>0</v>
      </c>
      <c r="J108" s="160">
        <v>5.2994888785860048E-2</v>
      </c>
      <c r="K108" t="s">
        <v>82</v>
      </c>
      <c r="L108" t="s">
        <v>82</v>
      </c>
      <c r="M108" t="s">
        <v>96</v>
      </c>
      <c r="O108" s="183" t="str">
        <f t="shared" si="4"/>
        <v>*</v>
      </c>
      <c r="P108" s="183" t="str">
        <f t="shared" si="4"/>
        <v>*</v>
      </c>
      <c r="Q108" s="183">
        <f t="shared" si="4"/>
        <v>0</v>
      </c>
      <c r="R108" s="183">
        <f t="shared" si="4"/>
        <v>0</v>
      </c>
      <c r="S108" s="183" t="str">
        <f t="shared" si="4"/>
        <v>*</v>
      </c>
      <c r="T108" s="183">
        <f t="shared" si="4"/>
        <v>0</v>
      </c>
      <c r="U108" s="183" t="str">
        <f t="shared" si="4"/>
        <v>*</v>
      </c>
    </row>
    <row r="109" spans="1:21">
      <c r="A109" s="183" t="str">
        <f t="shared" si="5"/>
        <v>L1L1いの町</v>
      </c>
      <c r="B109" t="s">
        <v>26</v>
      </c>
      <c r="C109">
        <v>22887.1</v>
      </c>
      <c r="D109" s="160">
        <v>165.11755519247055</v>
      </c>
      <c r="E109" s="160">
        <v>4.0429848584009083</v>
      </c>
      <c r="F109" s="160">
        <v>0</v>
      </c>
      <c r="G109" s="160">
        <v>0.48059104237735684</v>
      </c>
      <c r="H109" s="160">
        <v>0.26371046696298789</v>
      </c>
      <c r="I109" s="160">
        <v>2.5819931939071814E-2</v>
      </c>
      <c r="J109" s="160">
        <v>165.88767663374998</v>
      </c>
      <c r="K109" t="s">
        <v>82</v>
      </c>
      <c r="L109" t="s">
        <v>82</v>
      </c>
      <c r="M109" t="s">
        <v>96</v>
      </c>
      <c r="O109" s="183">
        <f t="shared" si="4"/>
        <v>170</v>
      </c>
      <c r="P109" s="183" t="str">
        <f t="shared" si="4"/>
        <v>*</v>
      </c>
      <c r="Q109" s="183">
        <f t="shared" si="4"/>
        <v>0</v>
      </c>
      <c r="R109" s="183" t="str">
        <f t="shared" si="4"/>
        <v>*</v>
      </c>
      <c r="S109" s="183" t="str">
        <f t="shared" si="4"/>
        <v>*</v>
      </c>
      <c r="T109" s="183" t="str">
        <f t="shared" si="4"/>
        <v>*</v>
      </c>
      <c r="U109" s="183">
        <f t="shared" si="4"/>
        <v>170</v>
      </c>
    </row>
    <row r="110" spans="1:21">
      <c r="A110" s="183" t="str">
        <f t="shared" si="5"/>
        <v>L1L1仁淀川町</v>
      </c>
      <c r="B110" t="s">
        <v>27</v>
      </c>
      <c r="C110">
        <v>6596.85</v>
      </c>
      <c r="D110" s="160">
        <v>8.8998976261457976</v>
      </c>
      <c r="E110" s="160">
        <v>0.32152879045278054</v>
      </c>
      <c r="F110" s="160">
        <v>0</v>
      </c>
      <c r="G110" s="160">
        <v>2.5213071907239453E-3</v>
      </c>
      <c r="H110" s="160">
        <v>6.2182382673768341E-2</v>
      </c>
      <c r="I110" s="160">
        <v>3.5530100682042181E-4</v>
      </c>
      <c r="J110" s="160">
        <v>8.9649566170171102</v>
      </c>
      <c r="K110" t="s">
        <v>82</v>
      </c>
      <c r="L110" t="s">
        <v>82</v>
      </c>
      <c r="M110" t="s">
        <v>96</v>
      </c>
      <c r="O110" s="183">
        <f t="shared" si="4"/>
        <v>10</v>
      </c>
      <c r="P110" s="183" t="str">
        <f t="shared" si="4"/>
        <v>*</v>
      </c>
      <c r="Q110" s="183">
        <f t="shared" si="4"/>
        <v>0</v>
      </c>
      <c r="R110" s="183" t="str">
        <f t="shared" si="4"/>
        <v>*</v>
      </c>
      <c r="S110" s="183" t="str">
        <f t="shared" si="4"/>
        <v>*</v>
      </c>
      <c r="T110" s="183" t="str">
        <f t="shared" si="4"/>
        <v>*</v>
      </c>
      <c r="U110" s="183">
        <f t="shared" si="4"/>
        <v>10</v>
      </c>
    </row>
    <row r="111" spans="1:21">
      <c r="A111" s="183" t="str">
        <f t="shared" si="5"/>
        <v>L1L1中土佐町</v>
      </c>
      <c r="B111" t="s">
        <v>28</v>
      </c>
      <c r="C111">
        <v>7156.95</v>
      </c>
      <c r="D111" s="160">
        <v>73.700652467940301</v>
      </c>
      <c r="E111" s="160">
        <v>1.1409224119234591</v>
      </c>
      <c r="F111" s="160">
        <v>38.316742746226957</v>
      </c>
      <c r="G111" s="160">
        <v>9.4579804928146743E-2</v>
      </c>
      <c r="H111" s="160">
        <v>0.90367205083675683</v>
      </c>
      <c r="I111" s="160">
        <v>1.5707682803005794E-2</v>
      </c>
      <c r="J111" s="160">
        <v>113.03135475273518</v>
      </c>
      <c r="K111" t="s">
        <v>82</v>
      </c>
      <c r="L111" t="s">
        <v>82</v>
      </c>
      <c r="M111" t="s">
        <v>96</v>
      </c>
      <c r="O111" s="183">
        <f t="shared" si="4"/>
        <v>70</v>
      </c>
      <c r="P111" s="183" t="str">
        <f t="shared" si="4"/>
        <v>*</v>
      </c>
      <c r="Q111" s="183">
        <f t="shared" si="4"/>
        <v>40</v>
      </c>
      <c r="R111" s="183" t="str">
        <f t="shared" si="4"/>
        <v>*</v>
      </c>
      <c r="S111" s="183" t="str">
        <f t="shared" si="4"/>
        <v>*</v>
      </c>
      <c r="T111" s="183" t="str">
        <f t="shared" si="4"/>
        <v>*</v>
      </c>
      <c r="U111" s="183">
        <f t="shared" si="4"/>
        <v>110</v>
      </c>
    </row>
    <row r="112" spans="1:21">
      <c r="A112" s="183" t="str">
        <f t="shared" si="5"/>
        <v>L1L1佐川町</v>
      </c>
      <c r="B112" t="s">
        <v>29</v>
      </c>
      <c r="C112">
        <v>12973.4</v>
      </c>
      <c r="D112" s="160">
        <v>24.591174154121958</v>
      </c>
      <c r="E112" s="160">
        <v>0.66775122792653774</v>
      </c>
      <c r="F112" s="160">
        <v>0</v>
      </c>
      <c r="G112" s="160">
        <v>1.1436183667242717E-3</v>
      </c>
      <c r="H112" s="160">
        <v>0.11405765517992245</v>
      </c>
      <c r="I112" s="160">
        <v>8.6919060835257099E-3</v>
      </c>
      <c r="J112" s="160">
        <v>24.715067333752135</v>
      </c>
      <c r="K112" t="s">
        <v>82</v>
      </c>
      <c r="L112" t="s">
        <v>82</v>
      </c>
      <c r="M112" t="s">
        <v>96</v>
      </c>
      <c r="O112" s="183">
        <f t="shared" si="4"/>
        <v>20</v>
      </c>
      <c r="P112" s="183" t="str">
        <f t="shared" si="4"/>
        <v>*</v>
      </c>
      <c r="Q112" s="183">
        <f t="shared" si="4"/>
        <v>0</v>
      </c>
      <c r="R112" s="183" t="str">
        <f t="shared" si="4"/>
        <v>*</v>
      </c>
      <c r="S112" s="183" t="str">
        <f t="shared" si="4"/>
        <v>*</v>
      </c>
      <c r="T112" s="183" t="str">
        <f t="shared" si="4"/>
        <v>*</v>
      </c>
      <c r="U112" s="183">
        <f t="shared" si="4"/>
        <v>20</v>
      </c>
    </row>
    <row r="113" spans="1:21">
      <c r="A113" s="183" t="str">
        <f t="shared" si="5"/>
        <v>L1L1越知町</v>
      </c>
      <c r="B113" t="s">
        <v>30</v>
      </c>
      <c r="C113">
        <v>6192.65</v>
      </c>
      <c r="D113" s="160">
        <v>7.7457605789193407</v>
      </c>
      <c r="E113" s="160">
        <v>0.26500960421078312</v>
      </c>
      <c r="F113" s="160">
        <v>0</v>
      </c>
      <c r="G113" s="160">
        <v>4.2992945830232313E-4</v>
      </c>
      <c r="H113" s="160">
        <v>1.4414524260970154</v>
      </c>
      <c r="I113" s="160">
        <v>2.0133907443408553E-4</v>
      </c>
      <c r="J113" s="160">
        <v>9.1878442735490928</v>
      </c>
      <c r="K113" t="s">
        <v>82</v>
      </c>
      <c r="L113" t="s">
        <v>82</v>
      </c>
      <c r="M113" t="s">
        <v>96</v>
      </c>
      <c r="O113" s="183">
        <f t="shared" si="4"/>
        <v>10</v>
      </c>
      <c r="P113" s="183" t="str">
        <f t="shared" si="4"/>
        <v>*</v>
      </c>
      <c r="Q113" s="183">
        <f t="shared" si="4"/>
        <v>0</v>
      </c>
      <c r="R113" s="183" t="str">
        <f t="shared" si="4"/>
        <v>*</v>
      </c>
      <c r="S113" s="183" t="str">
        <f t="shared" si="4"/>
        <v>*</v>
      </c>
      <c r="T113" s="183" t="str">
        <f t="shared" si="4"/>
        <v>*</v>
      </c>
      <c r="U113" s="183">
        <f t="shared" si="4"/>
        <v>10</v>
      </c>
    </row>
    <row r="114" spans="1:21">
      <c r="A114" s="183" t="str">
        <f t="shared" si="5"/>
        <v>L1L1檮原町</v>
      </c>
      <c r="B114" t="s">
        <v>31</v>
      </c>
      <c r="C114">
        <v>3984</v>
      </c>
      <c r="D114" s="160">
        <v>4.4949446775992987</v>
      </c>
      <c r="E114" s="160">
        <v>0.18819872132344206</v>
      </c>
      <c r="F114" s="160">
        <v>0</v>
      </c>
      <c r="G114" s="160">
        <v>1.5558532189264835E-3</v>
      </c>
      <c r="H114" s="160">
        <v>2.4492617653131062E-3</v>
      </c>
      <c r="I114" s="160">
        <v>2.1660740353493372E-4</v>
      </c>
      <c r="J114" s="160">
        <v>4.4991663999870726</v>
      </c>
      <c r="K114" t="s">
        <v>82</v>
      </c>
      <c r="L114" t="s">
        <v>82</v>
      </c>
      <c r="M114" t="s">
        <v>96</v>
      </c>
      <c r="O114" s="183" t="str">
        <f t="shared" si="4"/>
        <v>*</v>
      </c>
      <c r="P114" s="183" t="str">
        <f t="shared" si="4"/>
        <v>*</v>
      </c>
      <c r="Q114" s="183">
        <f t="shared" si="4"/>
        <v>0</v>
      </c>
      <c r="R114" s="183" t="str">
        <f t="shared" si="4"/>
        <v>*</v>
      </c>
      <c r="S114" s="183" t="str">
        <f t="shared" si="4"/>
        <v>*</v>
      </c>
      <c r="T114" s="183" t="str">
        <f t="shared" si="4"/>
        <v>*</v>
      </c>
      <c r="U114" s="183" t="str">
        <f t="shared" si="4"/>
        <v>*</v>
      </c>
    </row>
    <row r="115" spans="1:21">
      <c r="A115" s="183" t="str">
        <f t="shared" si="5"/>
        <v>L1L1日高村</v>
      </c>
      <c r="B115" t="s">
        <v>32</v>
      </c>
      <c r="C115">
        <v>5197.3999999999996</v>
      </c>
      <c r="D115" s="160">
        <v>39.540073796213768</v>
      </c>
      <c r="E115" s="160">
        <v>0.99832683881678508</v>
      </c>
      <c r="F115" s="160">
        <v>0</v>
      </c>
      <c r="G115" s="160">
        <v>0.15311441449942731</v>
      </c>
      <c r="H115" s="160">
        <v>5.3997112781817055E-2</v>
      </c>
      <c r="I115" s="160">
        <v>6.7540315111252426E-3</v>
      </c>
      <c r="J115" s="160">
        <v>39.753939355006139</v>
      </c>
      <c r="K115" t="s">
        <v>82</v>
      </c>
      <c r="L115" t="s">
        <v>82</v>
      </c>
      <c r="M115" t="s">
        <v>96</v>
      </c>
      <c r="O115" s="183">
        <f t="shared" si="4"/>
        <v>40</v>
      </c>
      <c r="P115" s="183" t="str">
        <f t="shared" si="4"/>
        <v>*</v>
      </c>
      <c r="Q115" s="183">
        <f t="shared" si="4"/>
        <v>0</v>
      </c>
      <c r="R115" s="183" t="str">
        <f t="shared" si="4"/>
        <v>*</v>
      </c>
      <c r="S115" s="183" t="str">
        <f t="shared" si="4"/>
        <v>*</v>
      </c>
      <c r="T115" s="183" t="str">
        <f t="shared" si="4"/>
        <v>*</v>
      </c>
      <c r="U115" s="183">
        <f t="shared" si="4"/>
        <v>40</v>
      </c>
    </row>
    <row r="116" spans="1:21">
      <c r="A116" s="183" t="str">
        <f t="shared" si="5"/>
        <v>L1L1津野町</v>
      </c>
      <c r="B116" t="s">
        <v>33</v>
      </c>
      <c r="C116">
        <v>5948.75</v>
      </c>
      <c r="D116" s="160">
        <v>15.109182801548878</v>
      </c>
      <c r="E116" s="160">
        <v>0.48010027905402419</v>
      </c>
      <c r="F116" s="160">
        <v>0</v>
      </c>
      <c r="G116" s="160">
        <v>5.4759686031731931E-3</v>
      </c>
      <c r="H116" s="160">
        <v>5.8020414663337898E-2</v>
      </c>
      <c r="I116" s="160">
        <v>3.5164208125270657E-3</v>
      </c>
      <c r="J116" s="160">
        <v>15.176195605627916</v>
      </c>
      <c r="K116" t="s">
        <v>82</v>
      </c>
      <c r="L116" t="s">
        <v>82</v>
      </c>
      <c r="M116" t="s">
        <v>96</v>
      </c>
      <c r="O116" s="183">
        <f t="shared" si="4"/>
        <v>20</v>
      </c>
      <c r="P116" s="183" t="str">
        <f t="shared" si="4"/>
        <v>*</v>
      </c>
      <c r="Q116" s="183">
        <f t="shared" si="4"/>
        <v>0</v>
      </c>
      <c r="R116" s="183" t="str">
        <f t="shared" si="4"/>
        <v>*</v>
      </c>
      <c r="S116" s="183" t="str">
        <f t="shared" si="4"/>
        <v>*</v>
      </c>
      <c r="T116" s="183" t="str">
        <f t="shared" si="4"/>
        <v>*</v>
      </c>
      <c r="U116" s="183">
        <f t="shared" si="4"/>
        <v>20</v>
      </c>
    </row>
    <row r="117" spans="1:21">
      <c r="A117" s="183" t="str">
        <f t="shared" si="5"/>
        <v>L1L1四万十町</v>
      </c>
      <c r="B117" t="s">
        <v>34</v>
      </c>
      <c r="C117">
        <v>18746.650000000001</v>
      </c>
      <c r="D117" s="160">
        <v>193.92002778862744</v>
      </c>
      <c r="E117" s="160">
        <v>3.1019214827595416</v>
      </c>
      <c r="F117" s="160">
        <v>7.0430697070978789</v>
      </c>
      <c r="G117" s="160">
        <v>0.1958077163231044</v>
      </c>
      <c r="H117" s="160">
        <v>0.22244339643582436</v>
      </c>
      <c r="I117" s="160">
        <v>3.2955648755171027E-2</v>
      </c>
      <c r="J117" s="160">
        <v>201.41430425723945</v>
      </c>
      <c r="K117" t="s">
        <v>82</v>
      </c>
      <c r="L117" t="s">
        <v>82</v>
      </c>
      <c r="M117" t="s">
        <v>96</v>
      </c>
      <c r="O117" s="183">
        <f t="shared" si="4"/>
        <v>190</v>
      </c>
      <c r="P117" s="183" t="str">
        <f t="shared" si="4"/>
        <v>*</v>
      </c>
      <c r="Q117" s="183">
        <f t="shared" si="4"/>
        <v>10</v>
      </c>
      <c r="R117" s="183" t="str">
        <f t="shared" si="4"/>
        <v>*</v>
      </c>
      <c r="S117" s="183" t="str">
        <f t="shared" si="4"/>
        <v>*</v>
      </c>
      <c r="T117" s="183" t="str">
        <f t="shared" si="4"/>
        <v>*</v>
      </c>
      <c r="U117" s="183">
        <f t="shared" si="4"/>
        <v>200</v>
      </c>
    </row>
    <row r="118" spans="1:21">
      <c r="A118" s="183" t="str">
        <f t="shared" si="5"/>
        <v>L1L1大月町</v>
      </c>
      <c r="B118" t="s">
        <v>35</v>
      </c>
      <c r="C118">
        <v>5516.5</v>
      </c>
      <c r="D118" s="160">
        <v>35.126623751092218</v>
      </c>
      <c r="E118" s="160">
        <v>0.72336170392869958</v>
      </c>
      <c r="F118" s="160">
        <v>19.313302071167652</v>
      </c>
      <c r="G118" s="160">
        <v>5.9982514927776509E-2</v>
      </c>
      <c r="H118" s="160">
        <v>0.12547709331997145</v>
      </c>
      <c r="I118" s="160">
        <v>4.0867581569294731E-3</v>
      </c>
      <c r="J118" s="160">
        <v>54.629472188664543</v>
      </c>
      <c r="K118" t="s">
        <v>82</v>
      </c>
      <c r="L118" t="s">
        <v>82</v>
      </c>
      <c r="M118" t="s">
        <v>96</v>
      </c>
      <c r="O118" s="183">
        <f t="shared" ref="O118:U154" si="6">IF(D118&gt;10000,ROUND(D118,-3),IF(D118&gt;1000,ROUND(D118,-2),IF(D118&gt;=5,IF(D118&lt;10,ROUND(D118,-1),ROUND(D118,-1)),IF(D118=0,0,"*"))))</f>
        <v>40</v>
      </c>
      <c r="P118" s="183" t="str">
        <f t="shared" si="6"/>
        <v>*</v>
      </c>
      <c r="Q118" s="183">
        <f t="shared" si="6"/>
        <v>20</v>
      </c>
      <c r="R118" s="183" t="str">
        <f t="shared" si="6"/>
        <v>*</v>
      </c>
      <c r="S118" s="183" t="str">
        <f t="shared" si="6"/>
        <v>*</v>
      </c>
      <c r="T118" s="183" t="str">
        <f t="shared" si="6"/>
        <v>*</v>
      </c>
      <c r="U118" s="183">
        <f t="shared" si="6"/>
        <v>50</v>
      </c>
    </row>
    <row r="119" spans="1:21">
      <c r="A119" s="183" t="str">
        <f t="shared" si="5"/>
        <v>L1L1三原村</v>
      </c>
      <c r="B119" t="s">
        <v>36</v>
      </c>
      <c r="C119">
        <v>1597.8</v>
      </c>
      <c r="D119" s="160">
        <v>43.248340036223574</v>
      </c>
      <c r="E119" s="160">
        <v>0.46114722494720656</v>
      </c>
      <c r="F119" s="160">
        <v>0</v>
      </c>
      <c r="G119" s="160">
        <v>0.14392239392722792</v>
      </c>
      <c r="H119" s="160">
        <v>3.5652409142273002E-2</v>
      </c>
      <c r="I119" s="160">
        <v>3.1459540589794635E-3</v>
      </c>
      <c r="J119" s="160">
        <v>43.431060793352053</v>
      </c>
      <c r="K119" t="s">
        <v>82</v>
      </c>
      <c r="L119" t="s">
        <v>82</v>
      </c>
      <c r="M119" t="s">
        <v>96</v>
      </c>
      <c r="O119" s="183">
        <f t="shared" si="6"/>
        <v>40</v>
      </c>
      <c r="P119" s="183" t="str">
        <f t="shared" si="6"/>
        <v>*</v>
      </c>
      <c r="Q119" s="183">
        <f t="shared" si="6"/>
        <v>0</v>
      </c>
      <c r="R119" s="183" t="str">
        <f t="shared" si="6"/>
        <v>*</v>
      </c>
      <c r="S119" s="183" t="str">
        <f t="shared" si="6"/>
        <v>*</v>
      </c>
      <c r="T119" s="183" t="str">
        <f t="shared" si="6"/>
        <v>*</v>
      </c>
      <c r="U119" s="183">
        <f t="shared" si="6"/>
        <v>40</v>
      </c>
    </row>
    <row r="120" spans="1:21">
      <c r="A120" s="183" t="str">
        <f t="shared" si="5"/>
        <v>L1L1黒潮町</v>
      </c>
      <c r="B120" t="s">
        <v>37</v>
      </c>
      <c r="C120">
        <v>11552.849999999999</v>
      </c>
      <c r="D120" s="160">
        <v>238.52549833256722</v>
      </c>
      <c r="E120" s="160">
        <v>4.540741231749684</v>
      </c>
      <c r="F120" s="160">
        <v>51.422116804036442</v>
      </c>
      <c r="G120" s="160">
        <v>0.74035494861566686</v>
      </c>
      <c r="H120" s="160">
        <v>0.65278834418491183</v>
      </c>
      <c r="I120" s="160">
        <v>7.1045298493140022E-2</v>
      </c>
      <c r="J120" s="160">
        <v>291.41180372789734</v>
      </c>
      <c r="K120" t="s">
        <v>82</v>
      </c>
      <c r="L120" t="s">
        <v>82</v>
      </c>
      <c r="M120" t="s">
        <v>96</v>
      </c>
      <c r="O120" s="183">
        <f t="shared" si="6"/>
        <v>240</v>
      </c>
      <c r="P120" s="183" t="str">
        <f t="shared" si="6"/>
        <v>*</v>
      </c>
      <c r="Q120" s="183">
        <f t="shared" si="6"/>
        <v>50</v>
      </c>
      <c r="R120" s="183" t="str">
        <f t="shared" si="6"/>
        <v>*</v>
      </c>
      <c r="S120" s="183" t="str">
        <f t="shared" si="6"/>
        <v>*</v>
      </c>
      <c r="T120" s="183" t="str">
        <f t="shared" si="6"/>
        <v>*</v>
      </c>
      <c r="U120" s="183">
        <f t="shared" si="6"/>
        <v>290</v>
      </c>
    </row>
    <row r="121" spans="1:21">
      <c r="A121" s="183" t="str">
        <f t="shared" si="5"/>
        <v>00合計</v>
      </c>
      <c r="B121" t="s">
        <v>84</v>
      </c>
      <c r="C121">
        <v>763820.94999999984</v>
      </c>
      <c r="D121" s="160">
        <v>6793.1114061874068</v>
      </c>
      <c r="E121" s="160">
        <v>243.55559885990945</v>
      </c>
      <c r="F121" s="160">
        <v>480.39008664951058</v>
      </c>
      <c r="G121" s="160">
        <v>11.00933104766375</v>
      </c>
      <c r="H121" s="160">
        <v>52.246388955526406</v>
      </c>
      <c r="I121" s="160">
        <v>7.5652500776963549</v>
      </c>
      <c r="J121" s="160">
        <v>7344.3224629178039</v>
      </c>
      <c r="K121">
        <v>0</v>
      </c>
      <c r="L121">
        <v>0</v>
      </c>
      <c r="M121">
        <v>0</v>
      </c>
      <c r="O121" s="183">
        <f t="shared" si="6"/>
        <v>6800</v>
      </c>
      <c r="P121" s="183">
        <f t="shared" si="6"/>
        <v>240</v>
      </c>
      <c r="Q121" s="183">
        <f t="shared" si="6"/>
        <v>480</v>
      </c>
      <c r="R121" s="183">
        <f t="shared" si="6"/>
        <v>10</v>
      </c>
      <c r="S121" s="183">
        <f t="shared" si="6"/>
        <v>50</v>
      </c>
      <c r="T121" s="183">
        <f t="shared" si="6"/>
        <v>10</v>
      </c>
      <c r="U121" s="183">
        <f t="shared" si="6"/>
        <v>7300</v>
      </c>
    </row>
    <row r="122" spans="1:21">
      <c r="A122" s="183" t="str">
        <f t="shared" si="5"/>
        <v/>
      </c>
      <c r="O122" s="183">
        <f t="shared" si="6"/>
        <v>0</v>
      </c>
      <c r="P122" s="183">
        <f t="shared" si="6"/>
        <v>0</v>
      </c>
      <c r="Q122" s="183">
        <f t="shared" si="6"/>
        <v>0</v>
      </c>
      <c r="R122" s="183">
        <f t="shared" si="6"/>
        <v>0</v>
      </c>
      <c r="S122" s="183">
        <f t="shared" si="6"/>
        <v>0</v>
      </c>
      <c r="T122" s="183">
        <f t="shared" si="6"/>
        <v>0</v>
      </c>
      <c r="U122" s="183">
        <f t="shared" si="6"/>
        <v>0</v>
      </c>
    </row>
    <row r="123" spans="1:21">
      <c r="A123" s="183" t="str">
        <f t="shared" si="5"/>
        <v>基本ケース⑤高知市</v>
      </c>
      <c r="B123" t="s">
        <v>4</v>
      </c>
      <c r="C123">
        <v>343393</v>
      </c>
      <c r="D123" s="160">
        <v>3367.0000481990705</v>
      </c>
      <c r="E123" s="160">
        <v>206.84289411806199</v>
      </c>
      <c r="F123" s="160">
        <v>228.8913074717934</v>
      </c>
      <c r="G123" s="160">
        <v>7.1094330006135387</v>
      </c>
      <c r="H123" s="160">
        <v>12.988029150162985</v>
      </c>
      <c r="I123" s="160">
        <v>1.2625941226113883E-2</v>
      </c>
      <c r="J123" s="160">
        <v>3616.0014437628665</v>
      </c>
      <c r="K123" t="s">
        <v>41</v>
      </c>
      <c r="L123" t="s">
        <v>70</v>
      </c>
      <c r="M123" t="s">
        <v>83</v>
      </c>
      <c r="O123" s="183">
        <f t="shared" si="6"/>
        <v>3400</v>
      </c>
      <c r="P123" s="183">
        <f t="shared" si="6"/>
        <v>210</v>
      </c>
      <c r="Q123" s="183">
        <f t="shared" si="6"/>
        <v>230</v>
      </c>
      <c r="R123" s="183">
        <f t="shared" si="6"/>
        <v>10</v>
      </c>
      <c r="S123" s="183">
        <f t="shared" si="6"/>
        <v>10</v>
      </c>
      <c r="T123" s="183" t="str">
        <f t="shared" si="6"/>
        <v>*</v>
      </c>
      <c r="U123" s="183">
        <f t="shared" si="6"/>
        <v>3600</v>
      </c>
    </row>
    <row r="124" spans="1:21">
      <c r="A124" s="183" t="str">
        <f t="shared" si="5"/>
        <v>基本ケース⑤室戸市</v>
      </c>
      <c r="B124" t="s">
        <v>5</v>
      </c>
      <c r="C124">
        <v>15210</v>
      </c>
      <c r="D124" s="160">
        <v>703.10865045212631</v>
      </c>
      <c r="E124" s="160">
        <v>26.1826193260253</v>
      </c>
      <c r="F124" s="160">
        <v>69.933203681523025</v>
      </c>
      <c r="G124" s="160">
        <v>3.1112289566823645</v>
      </c>
      <c r="H124" s="160">
        <v>2.166882635269749</v>
      </c>
      <c r="I124" s="160">
        <v>4.6430768749541841E-4</v>
      </c>
      <c r="J124" s="160">
        <v>778.32043003328897</v>
      </c>
      <c r="K124" t="s">
        <v>41</v>
      </c>
      <c r="L124" t="s">
        <v>70</v>
      </c>
      <c r="M124" t="s">
        <v>83</v>
      </c>
      <c r="O124" s="183">
        <f t="shared" si="6"/>
        <v>700</v>
      </c>
      <c r="P124" s="183">
        <f t="shared" si="6"/>
        <v>30</v>
      </c>
      <c r="Q124" s="183">
        <f t="shared" si="6"/>
        <v>70</v>
      </c>
      <c r="R124" s="183" t="str">
        <f t="shared" si="6"/>
        <v>*</v>
      </c>
      <c r="S124" s="183" t="str">
        <f t="shared" si="6"/>
        <v>*</v>
      </c>
      <c r="T124" s="183" t="str">
        <f t="shared" si="6"/>
        <v>*</v>
      </c>
      <c r="U124" s="183">
        <f t="shared" si="6"/>
        <v>780</v>
      </c>
    </row>
    <row r="125" spans="1:21">
      <c r="A125" s="183" t="str">
        <f t="shared" si="5"/>
        <v>基本ケース⑤安芸市</v>
      </c>
      <c r="B125" t="s">
        <v>6</v>
      </c>
      <c r="C125">
        <v>19547</v>
      </c>
      <c r="D125" s="160">
        <v>842.92568053716559</v>
      </c>
      <c r="E125" s="160">
        <v>53.756617895452585</v>
      </c>
      <c r="F125" s="160">
        <v>31.121869727208523</v>
      </c>
      <c r="G125" s="160">
        <v>2.2065441581144052</v>
      </c>
      <c r="H125" s="160">
        <v>4.0995444901165401</v>
      </c>
      <c r="I125" s="160">
        <v>6.8562891056724224E-4</v>
      </c>
      <c r="J125" s="160">
        <v>880.35432454151555</v>
      </c>
      <c r="K125" t="s">
        <v>41</v>
      </c>
      <c r="L125" t="s">
        <v>70</v>
      </c>
      <c r="M125" t="s">
        <v>83</v>
      </c>
      <c r="O125" s="183">
        <f t="shared" si="6"/>
        <v>840</v>
      </c>
      <c r="P125" s="183">
        <f t="shared" si="6"/>
        <v>50</v>
      </c>
      <c r="Q125" s="183">
        <f t="shared" si="6"/>
        <v>30</v>
      </c>
      <c r="R125" s="183" t="str">
        <f t="shared" si="6"/>
        <v>*</v>
      </c>
      <c r="S125" s="183" t="str">
        <f t="shared" si="6"/>
        <v>*</v>
      </c>
      <c r="T125" s="183" t="str">
        <f t="shared" si="6"/>
        <v>*</v>
      </c>
      <c r="U125" s="183">
        <f t="shared" si="6"/>
        <v>880</v>
      </c>
    </row>
    <row r="126" spans="1:21">
      <c r="A126" s="183" t="str">
        <f t="shared" si="5"/>
        <v>基本ケース⑤南国市</v>
      </c>
      <c r="B126" t="s">
        <v>7</v>
      </c>
      <c r="C126">
        <v>49472</v>
      </c>
      <c r="D126" s="160">
        <v>784.58824680526629</v>
      </c>
      <c r="E126" s="160">
        <v>24.354090533112601</v>
      </c>
      <c r="F126" s="160">
        <v>60.110857843330642</v>
      </c>
      <c r="G126" s="160">
        <v>0.23186380726942143</v>
      </c>
      <c r="H126" s="160">
        <v>0.6815865579543795</v>
      </c>
      <c r="I126" s="160">
        <v>1.5704635597790196E-3</v>
      </c>
      <c r="J126" s="160">
        <v>845.61412547738053</v>
      </c>
      <c r="K126" t="s">
        <v>41</v>
      </c>
      <c r="L126" t="s">
        <v>70</v>
      </c>
      <c r="M126" t="s">
        <v>83</v>
      </c>
      <c r="O126" s="183">
        <f t="shared" si="6"/>
        <v>780</v>
      </c>
      <c r="P126" s="183">
        <f t="shared" si="6"/>
        <v>20</v>
      </c>
      <c r="Q126" s="183">
        <f t="shared" si="6"/>
        <v>60</v>
      </c>
      <c r="R126" s="183" t="str">
        <f t="shared" si="6"/>
        <v>*</v>
      </c>
      <c r="S126" s="183" t="str">
        <f t="shared" si="6"/>
        <v>*</v>
      </c>
      <c r="T126" s="183" t="str">
        <f t="shared" si="6"/>
        <v>*</v>
      </c>
      <c r="U126" s="183">
        <f t="shared" si="6"/>
        <v>850</v>
      </c>
    </row>
    <row r="127" spans="1:21">
      <c r="A127" s="183" t="str">
        <f t="shared" si="5"/>
        <v>基本ケース⑤土佐市</v>
      </c>
      <c r="B127" t="s">
        <v>8</v>
      </c>
      <c r="C127">
        <v>28686</v>
      </c>
      <c r="D127" s="160">
        <v>432.11318027075879</v>
      </c>
      <c r="E127" s="160">
        <v>19.110275610431472</v>
      </c>
      <c r="F127" s="160">
        <v>33.211397950283818</v>
      </c>
      <c r="G127" s="160">
        <v>1.5416801775528224</v>
      </c>
      <c r="H127" s="160">
        <v>0.59851702817592423</v>
      </c>
      <c r="I127" s="160">
        <v>6.4506477830233468E-4</v>
      </c>
      <c r="J127" s="160">
        <v>467.46542049154971</v>
      </c>
      <c r="K127" t="s">
        <v>41</v>
      </c>
      <c r="L127" t="s">
        <v>70</v>
      </c>
      <c r="M127" t="s">
        <v>83</v>
      </c>
      <c r="O127" s="183">
        <f t="shared" si="6"/>
        <v>430</v>
      </c>
      <c r="P127" s="183">
        <f t="shared" si="6"/>
        <v>20</v>
      </c>
      <c r="Q127" s="183">
        <f t="shared" si="6"/>
        <v>30</v>
      </c>
      <c r="R127" s="183" t="str">
        <f t="shared" si="6"/>
        <v>*</v>
      </c>
      <c r="S127" s="183" t="str">
        <f t="shared" si="6"/>
        <v>*</v>
      </c>
      <c r="T127" s="183" t="str">
        <f t="shared" si="6"/>
        <v>*</v>
      </c>
      <c r="U127" s="183">
        <f t="shared" si="6"/>
        <v>470</v>
      </c>
    </row>
    <row r="128" spans="1:21">
      <c r="A128" s="183" t="str">
        <f t="shared" si="5"/>
        <v>基本ケース⑤須崎市</v>
      </c>
      <c r="B128" t="s">
        <v>9</v>
      </c>
      <c r="C128">
        <v>24698</v>
      </c>
      <c r="D128" s="160">
        <v>360.03909362679701</v>
      </c>
      <c r="E128" s="160">
        <v>13.874382763319002</v>
      </c>
      <c r="F128" s="160">
        <v>73.754888602782515</v>
      </c>
      <c r="G128" s="160">
        <v>2.0302766742067564</v>
      </c>
      <c r="H128" s="160">
        <v>1.9694592074653448</v>
      </c>
      <c r="I128" s="160">
        <v>3.3143412968320604E-4</v>
      </c>
      <c r="J128" s="160">
        <v>437.79404954538126</v>
      </c>
      <c r="K128" t="s">
        <v>41</v>
      </c>
      <c r="L128" t="s">
        <v>70</v>
      </c>
      <c r="M128" t="s">
        <v>83</v>
      </c>
      <c r="O128" s="183">
        <f t="shared" si="6"/>
        <v>360</v>
      </c>
      <c r="P128" s="183">
        <f t="shared" si="6"/>
        <v>10</v>
      </c>
      <c r="Q128" s="183">
        <f t="shared" si="6"/>
        <v>70</v>
      </c>
      <c r="R128" s="183" t="str">
        <f t="shared" si="6"/>
        <v>*</v>
      </c>
      <c r="S128" s="183" t="str">
        <f t="shared" si="6"/>
        <v>*</v>
      </c>
      <c r="T128" s="183" t="str">
        <f t="shared" si="6"/>
        <v>*</v>
      </c>
      <c r="U128" s="183">
        <f t="shared" si="6"/>
        <v>440</v>
      </c>
    </row>
    <row r="129" spans="1:21">
      <c r="A129" s="183" t="str">
        <f t="shared" si="5"/>
        <v>基本ケース⑤宿毛市</v>
      </c>
      <c r="B129" t="s">
        <v>10</v>
      </c>
      <c r="C129">
        <v>22610</v>
      </c>
      <c r="D129" s="160">
        <v>163.29029248230856</v>
      </c>
      <c r="E129" s="160">
        <v>5.424614073117878</v>
      </c>
      <c r="F129" s="160">
        <v>43.570826744130144</v>
      </c>
      <c r="G129" s="160">
        <v>0.37845718628349778</v>
      </c>
      <c r="H129" s="160">
        <v>0.72104112698542933</v>
      </c>
      <c r="I129" s="160">
        <v>2.4165449541169433E-4</v>
      </c>
      <c r="J129" s="160">
        <v>207.96085919420304</v>
      </c>
      <c r="K129" t="s">
        <v>41</v>
      </c>
      <c r="L129" t="s">
        <v>70</v>
      </c>
      <c r="M129" t="s">
        <v>83</v>
      </c>
      <c r="O129" s="183">
        <f t="shared" si="6"/>
        <v>160</v>
      </c>
      <c r="P129" s="183">
        <f t="shared" si="6"/>
        <v>10</v>
      </c>
      <c r="Q129" s="183">
        <f t="shared" si="6"/>
        <v>40</v>
      </c>
      <c r="R129" s="183" t="str">
        <f t="shared" si="6"/>
        <v>*</v>
      </c>
      <c r="S129" s="183" t="str">
        <f t="shared" si="6"/>
        <v>*</v>
      </c>
      <c r="T129" s="183" t="str">
        <f t="shared" si="6"/>
        <v>*</v>
      </c>
      <c r="U129" s="183">
        <f t="shared" si="6"/>
        <v>210</v>
      </c>
    </row>
    <row r="130" spans="1:21">
      <c r="A130" s="183" t="str">
        <f t="shared" si="5"/>
        <v>基本ケース⑤土佐清水市</v>
      </c>
      <c r="B130" t="s">
        <v>11</v>
      </c>
      <c r="C130">
        <v>16029</v>
      </c>
      <c r="D130" s="160">
        <v>602.12079019352382</v>
      </c>
      <c r="E130" s="160">
        <v>25.698712597525148</v>
      </c>
      <c r="F130" s="160">
        <v>15.993364803017455</v>
      </c>
      <c r="G130" s="160">
        <v>3.4405352179368247</v>
      </c>
      <c r="H130" s="160">
        <v>1.7614007991740774</v>
      </c>
      <c r="I130" s="160">
        <v>3.7822252675033942E-4</v>
      </c>
      <c r="J130" s="160">
        <v>623.31646923617893</v>
      </c>
      <c r="K130" t="s">
        <v>41</v>
      </c>
      <c r="L130" t="s">
        <v>70</v>
      </c>
      <c r="M130" t="s">
        <v>83</v>
      </c>
      <c r="O130" s="183">
        <f t="shared" si="6"/>
        <v>600</v>
      </c>
      <c r="P130" s="183">
        <f t="shared" si="6"/>
        <v>30</v>
      </c>
      <c r="Q130" s="183">
        <f t="shared" si="6"/>
        <v>20</v>
      </c>
      <c r="R130" s="183" t="str">
        <f t="shared" si="6"/>
        <v>*</v>
      </c>
      <c r="S130" s="183" t="str">
        <f t="shared" si="6"/>
        <v>*</v>
      </c>
      <c r="T130" s="183" t="str">
        <f t="shared" si="6"/>
        <v>*</v>
      </c>
      <c r="U130" s="183">
        <f t="shared" si="6"/>
        <v>620</v>
      </c>
    </row>
    <row r="131" spans="1:21">
      <c r="A131" s="183" t="str">
        <f t="shared" si="5"/>
        <v>基本ケース⑤四万十市</v>
      </c>
      <c r="B131" t="s">
        <v>12</v>
      </c>
      <c r="C131">
        <v>35933</v>
      </c>
      <c r="D131" s="160">
        <v>721.55875882894281</v>
      </c>
      <c r="E131" s="160">
        <v>27.228763288307938</v>
      </c>
      <c r="F131" s="160">
        <v>44.821175886820079</v>
      </c>
      <c r="G131" s="160">
        <v>4.0840996238454874</v>
      </c>
      <c r="H131" s="160">
        <v>0.96021245835265578</v>
      </c>
      <c r="I131" s="160">
        <v>4.0836785702022023E-4</v>
      </c>
      <c r="J131" s="160">
        <v>771.42465516581819</v>
      </c>
      <c r="K131" t="s">
        <v>41</v>
      </c>
      <c r="L131" t="s">
        <v>70</v>
      </c>
      <c r="M131" t="s">
        <v>83</v>
      </c>
      <c r="O131" s="183">
        <f t="shared" si="6"/>
        <v>720</v>
      </c>
      <c r="P131" s="183">
        <f t="shared" si="6"/>
        <v>30</v>
      </c>
      <c r="Q131" s="183">
        <f t="shared" si="6"/>
        <v>40</v>
      </c>
      <c r="R131" s="183" t="str">
        <f t="shared" si="6"/>
        <v>*</v>
      </c>
      <c r="S131" s="183" t="str">
        <f t="shared" si="6"/>
        <v>*</v>
      </c>
      <c r="T131" s="183" t="str">
        <f t="shared" si="6"/>
        <v>*</v>
      </c>
      <c r="U131" s="183">
        <f t="shared" si="6"/>
        <v>770</v>
      </c>
    </row>
    <row r="132" spans="1:21">
      <c r="A132" s="183" t="str">
        <f t="shared" ref="A132:A195" si="7">K132&amp;L132&amp;B132</f>
        <v>基本ケース⑤香南市</v>
      </c>
      <c r="B132" t="s">
        <v>13</v>
      </c>
      <c r="C132">
        <v>33830</v>
      </c>
      <c r="D132" s="160">
        <v>686.28425395400484</v>
      </c>
      <c r="E132" s="160">
        <v>29.67707465097482</v>
      </c>
      <c r="F132" s="160">
        <v>37.430429152560748</v>
      </c>
      <c r="G132" s="160">
        <v>0.56738732177142226</v>
      </c>
      <c r="H132" s="160">
        <v>0.53025235256632541</v>
      </c>
      <c r="I132" s="160">
        <v>9.5051380542374414E-4</v>
      </c>
      <c r="J132" s="160">
        <v>724.81327329470878</v>
      </c>
      <c r="K132" t="s">
        <v>41</v>
      </c>
      <c r="L132" t="s">
        <v>70</v>
      </c>
      <c r="M132" t="s">
        <v>83</v>
      </c>
      <c r="O132" s="183">
        <f t="shared" si="6"/>
        <v>690</v>
      </c>
      <c r="P132" s="183">
        <f t="shared" si="6"/>
        <v>30</v>
      </c>
      <c r="Q132" s="183">
        <f t="shared" si="6"/>
        <v>40</v>
      </c>
      <c r="R132" s="183" t="str">
        <f t="shared" si="6"/>
        <v>*</v>
      </c>
      <c r="S132" s="183" t="str">
        <f t="shared" si="6"/>
        <v>*</v>
      </c>
      <c r="T132" s="183" t="str">
        <f t="shared" si="6"/>
        <v>*</v>
      </c>
      <c r="U132" s="183">
        <f t="shared" si="6"/>
        <v>720</v>
      </c>
    </row>
    <row r="133" spans="1:21">
      <c r="A133" s="183" t="str">
        <f t="shared" si="7"/>
        <v>基本ケース⑤香美市</v>
      </c>
      <c r="B133" t="s">
        <v>14</v>
      </c>
      <c r="C133">
        <v>28766</v>
      </c>
      <c r="D133" s="160">
        <v>609.89579295028432</v>
      </c>
      <c r="E133" s="160">
        <v>16.754387370320295</v>
      </c>
      <c r="F133" s="160">
        <v>0</v>
      </c>
      <c r="G133" s="160">
        <v>0.87514697273763764</v>
      </c>
      <c r="H133" s="160">
        <v>2.0622206443579585</v>
      </c>
      <c r="I133" s="160">
        <v>5.32894618084233E-4</v>
      </c>
      <c r="J133" s="160">
        <v>612.833693461998</v>
      </c>
      <c r="K133" t="s">
        <v>41</v>
      </c>
      <c r="L133" t="s">
        <v>70</v>
      </c>
      <c r="M133" t="s">
        <v>83</v>
      </c>
      <c r="O133" s="183">
        <f t="shared" si="6"/>
        <v>610</v>
      </c>
      <c r="P133" s="183">
        <f t="shared" si="6"/>
        <v>20</v>
      </c>
      <c r="Q133" s="183">
        <f t="shared" si="6"/>
        <v>0</v>
      </c>
      <c r="R133" s="183" t="str">
        <f t="shared" si="6"/>
        <v>*</v>
      </c>
      <c r="S133" s="183" t="str">
        <f t="shared" si="6"/>
        <v>*</v>
      </c>
      <c r="T133" s="183" t="str">
        <f t="shared" si="6"/>
        <v>*</v>
      </c>
      <c r="U133" s="183">
        <f t="shared" si="6"/>
        <v>610</v>
      </c>
    </row>
    <row r="134" spans="1:21">
      <c r="A134" s="183" t="str">
        <f t="shared" si="7"/>
        <v>基本ケース⑤東洋町</v>
      </c>
      <c r="B134" t="s">
        <v>15</v>
      </c>
      <c r="C134">
        <v>2947</v>
      </c>
      <c r="D134" s="160">
        <v>74.789535344859956</v>
      </c>
      <c r="E134" s="160">
        <v>1.2898460182413962</v>
      </c>
      <c r="F134" s="160">
        <v>24.899332790470925</v>
      </c>
      <c r="G134" s="160">
        <v>0.26935458055367195</v>
      </c>
      <c r="H134" s="160">
        <v>0.49850818618823239</v>
      </c>
      <c r="I134" s="160">
        <v>5.3111328111857976E-5</v>
      </c>
      <c r="J134" s="160">
        <v>100.45678401340089</v>
      </c>
      <c r="K134" t="s">
        <v>41</v>
      </c>
      <c r="L134" t="s">
        <v>70</v>
      </c>
      <c r="M134" t="s">
        <v>83</v>
      </c>
      <c r="O134" s="183">
        <f t="shared" si="6"/>
        <v>70</v>
      </c>
      <c r="P134" s="183" t="str">
        <f t="shared" si="6"/>
        <v>*</v>
      </c>
      <c r="Q134" s="183">
        <f t="shared" si="6"/>
        <v>20</v>
      </c>
      <c r="R134" s="183" t="str">
        <f t="shared" si="6"/>
        <v>*</v>
      </c>
      <c r="S134" s="183" t="str">
        <f t="shared" si="6"/>
        <v>*</v>
      </c>
      <c r="T134" s="183" t="str">
        <f t="shared" si="6"/>
        <v>*</v>
      </c>
      <c r="U134" s="183">
        <f t="shared" si="6"/>
        <v>100</v>
      </c>
    </row>
    <row r="135" spans="1:21">
      <c r="A135" s="183" t="str">
        <f t="shared" si="7"/>
        <v>基本ケース⑤奈半利町</v>
      </c>
      <c r="B135" t="s">
        <v>16</v>
      </c>
      <c r="C135">
        <v>3542</v>
      </c>
      <c r="D135" s="160">
        <v>206.10081307140246</v>
      </c>
      <c r="E135" s="160">
        <v>19.928489299834048</v>
      </c>
      <c r="F135" s="160">
        <v>1.3863960438749143</v>
      </c>
      <c r="G135" s="160">
        <v>1.0198761741118727</v>
      </c>
      <c r="H135" s="160">
        <v>1.2123988298019204</v>
      </c>
      <c r="I135" s="160">
        <v>2.3478131817514591E-4</v>
      </c>
      <c r="J135" s="160">
        <v>209.71971890050935</v>
      </c>
      <c r="K135" t="s">
        <v>41</v>
      </c>
      <c r="L135" t="s">
        <v>70</v>
      </c>
      <c r="M135" t="s">
        <v>83</v>
      </c>
      <c r="O135" s="183">
        <f t="shared" si="6"/>
        <v>210</v>
      </c>
      <c r="P135" s="183">
        <f t="shared" si="6"/>
        <v>20</v>
      </c>
      <c r="Q135" s="183" t="str">
        <f t="shared" si="6"/>
        <v>*</v>
      </c>
      <c r="R135" s="183" t="str">
        <f t="shared" si="6"/>
        <v>*</v>
      </c>
      <c r="S135" s="183" t="str">
        <f t="shared" si="6"/>
        <v>*</v>
      </c>
      <c r="T135" s="183" t="str">
        <f t="shared" si="6"/>
        <v>*</v>
      </c>
      <c r="U135" s="183">
        <f t="shared" si="6"/>
        <v>210</v>
      </c>
    </row>
    <row r="136" spans="1:21">
      <c r="A136" s="183" t="str">
        <f t="shared" si="7"/>
        <v>基本ケース⑤田野町</v>
      </c>
      <c r="B136" t="s">
        <v>17</v>
      </c>
      <c r="C136">
        <v>2932</v>
      </c>
      <c r="D136" s="160">
        <v>242.31888430878368</v>
      </c>
      <c r="E136" s="160">
        <v>18.87751966475426</v>
      </c>
      <c r="F136" s="160">
        <v>0.43935362705483699</v>
      </c>
      <c r="G136" s="160">
        <v>0.42283837999294249</v>
      </c>
      <c r="H136" s="160">
        <v>2.3530334395066221</v>
      </c>
      <c r="I136" s="160">
        <v>7.1234721504661105E-4</v>
      </c>
      <c r="J136" s="160">
        <v>245.53482210255314</v>
      </c>
      <c r="K136" t="s">
        <v>41</v>
      </c>
      <c r="L136" t="s">
        <v>70</v>
      </c>
      <c r="M136" t="s">
        <v>83</v>
      </c>
      <c r="O136" s="183">
        <f t="shared" si="6"/>
        <v>240</v>
      </c>
      <c r="P136" s="183">
        <f t="shared" si="6"/>
        <v>20</v>
      </c>
      <c r="Q136" s="183" t="str">
        <f t="shared" si="6"/>
        <v>*</v>
      </c>
      <c r="R136" s="183" t="str">
        <f t="shared" si="6"/>
        <v>*</v>
      </c>
      <c r="S136" s="183" t="str">
        <f t="shared" si="6"/>
        <v>*</v>
      </c>
      <c r="T136" s="183" t="str">
        <f t="shared" si="6"/>
        <v>*</v>
      </c>
      <c r="U136" s="183">
        <f t="shared" si="6"/>
        <v>250</v>
      </c>
    </row>
    <row r="137" spans="1:21">
      <c r="A137" s="183" t="str">
        <f t="shared" si="7"/>
        <v>基本ケース⑤安田町</v>
      </c>
      <c r="B137" t="s">
        <v>18</v>
      </c>
      <c r="C137">
        <v>2970</v>
      </c>
      <c r="D137" s="160">
        <v>202.3485913720811</v>
      </c>
      <c r="E137" s="160">
        <v>12.862084957657435</v>
      </c>
      <c r="F137" s="160">
        <v>14.246321199397016</v>
      </c>
      <c r="G137" s="160">
        <v>2.2133687068229158</v>
      </c>
      <c r="H137" s="160">
        <v>0.58128916828182231</v>
      </c>
      <c r="I137" s="160">
        <v>1.4577389490202453E-4</v>
      </c>
      <c r="J137" s="160">
        <v>219.38971622047774</v>
      </c>
      <c r="K137" t="s">
        <v>41</v>
      </c>
      <c r="L137" t="s">
        <v>70</v>
      </c>
      <c r="M137" t="s">
        <v>83</v>
      </c>
      <c r="O137" s="183">
        <f t="shared" si="6"/>
        <v>200</v>
      </c>
      <c r="P137" s="183">
        <f t="shared" si="6"/>
        <v>10</v>
      </c>
      <c r="Q137" s="183">
        <f t="shared" si="6"/>
        <v>10</v>
      </c>
      <c r="R137" s="183" t="str">
        <f t="shared" si="6"/>
        <v>*</v>
      </c>
      <c r="S137" s="183" t="str">
        <f t="shared" si="6"/>
        <v>*</v>
      </c>
      <c r="T137" s="183" t="str">
        <f t="shared" si="6"/>
        <v>*</v>
      </c>
      <c r="U137" s="183">
        <f t="shared" si="6"/>
        <v>220</v>
      </c>
    </row>
    <row r="138" spans="1:21">
      <c r="A138" s="183" t="str">
        <f t="shared" si="7"/>
        <v>基本ケース⑤北川村</v>
      </c>
      <c r="B138" t="s">
        <v>19</v>
      </c>
      <c r="C138">
        <v>1367</v>
      </c>
      <c r="D138" s="160">
        <v>90.499659450101362</v>
      </c>
      <c r="E138" s="160">
        <v>3.84103178980275</v>
      </c>
      <c r="F138" s="160">
        <v>0</v>
      </c>
      <c r="G138" s="160">
        <v>0.88395838473993105</v>
      </c>
      <c r="H138" s="160">
        <v>7.5294227773799557E-2</v>
      </c>
      <c r="I138" s="160">
        <v>1.9268155916292741E-5</v>
      </c>
      <c r="J138" s="160">
        <v>91.458931330770994</v>
      </c>
      <c r="K138" t="s">
        <v>41</v>
      </c>
      <c r="L138" t="s">
        <v>70</v>
      </c>
      <c r="M138" t="s">
        <v>83</v>
      </c>
      <c r="O138" s="183">
        <f t="shared" si="6"/>
        <v>90</v>
      </c>
      <c r="P138" s="183" t="str">
        <f t="shared" si="6"/>
        <v>*</v>
      </c>
      <c r="Q138" s="183">
        <f t="shared" si="6"/>
        <v>0</v>
      </c>
      <c r="R138" s="183" t="str">
        <f t="shared" si="6"/>
        <v>*</v>
      </c>
      <c r="S138" s="183" t="str">
        <f t="shared" si="6"/>
        <v>*</v>
      </c>
      <c r="T138" s="183" t="str">
        <f t="shared" si="6"/>
        <v>*</v>
      </c>
      <c r="U138" s="183">
        <f t="shared" si="6"/>
        <v>90</v>
      </c>
    </row>
    <row r="139" spans="1:21">
      <c r="A139" s="183" t="str">
        <f t="shared" si="7"/>
        <v>基本ケース⑤馬路村</v>
      </c>
      <c r="B139" t="s">
        <v>20</v>
      </c>
      <c r="C139">
        <v>1013</v>
      </c>
      <c r="D139" s="160">
        <v>30.08425101970187</v>
      </c>
      <c r="E139" s="160">
        <v>0.76264356762130991</v>
      </c>
      <c r="F139" s="160">
        <v>0</v>
      </c>
      <c r="G139" s="160">
        <v>0.28098278883022865</v>
      </c>
      <c r="H139" s="160">
        <v>0.14201922496169572</v>
      </c>
      <c r="I139" s="160">
        <v>1.7804286816955603E-5</v>
      </c>
      <c r="J139" s="160">
        <v>30.507270837780613</v>
      </c>
      <c r="K139" t="s">
        <v>41</v>
      </c>
      <c r="L139" t="s">
        <v>70</v>
      </c>
      <c r="M139" t="s">
        <v>83</v>
      </c>
      <c r="O139" s="183">
        <f t="shared" si="6"/>
        <v>30</v>
      </c>
      <c r="P139" s="183" t="str">
        <f t="shared" si="6"/>
        <v>*</v>
      </c>
      <c r="Q139" s="183">
        <f t="shared" si="6"/>
        <v>0</v>
      </c>
      <c r="R139" s="183" t="str">
        <f t="shared" si="6"/>
        <v>*</v>
      </c>
      <c r="S139" s="183" t="str">
        <f t="shared" si="6"/>
        <v>*</v>
      </c>
      <c r="T139" s="183" t="str">
        <f t="shared" si="6"/>
        <v>*</v>
      </c>
      <c r="U139" s="183">
        <f t="shared" si="6"/>
        <v>30</v>
      </c>
    </row>
    <row r="140" spans="1:21">
      <c r="A140" s="183" t="str">
        <f t="shared" si="7"/>
        <v>基本ケース⑤芸西村</v>
      </c>
      <c r="B140" t="s">
        <v>21</v>
      </c>
      <c r="C140">
        <v>4048</v>
      </c>
      <c r="D140" s="160">
        <v>89.037279832244423</v>
      </c>
      <c r="E140" s="160">
        <v>6.7630219576176609</v>
      </c>
      <c r="F140" s="160">
        <v>6.9730151753315308</v>
      </c>
      <c r="G140" s="160">
        <v>0.15127475534978183</v>
      </c>
      <c r="H140" s="160">
        <v>0.22068155974943446</v>
      </c>
      <c r="I140" s="160">
        <v>1.1983803039444243E-4</v>
      </c>
      <c r="J140" s="160">
        <v>96.382371160705574</v>
      </c>
      <c r="K140" t="s">
        <v>41</v>
      </c>
      <c r="L140" t="s">
        <v>70</v>
      </c>
      <c r="M140" t="s">
        <v>83</v>
      </c>
      <c r="O140" s="183">
        <f t="shared" si="6"/>
        <v>90</v>
      </c>
      <c r="P140" s="183">
        <f t="shared" si="6"/>
        <v>10</v>
      </c>
      <c r="Q140" s="183">
        <f t="shared" si="6"/>
        <v>10</v>
      </c>
      <c r="R140" s="183" t="str">
        <f t="shared" si="6"/>
        <v>*</v>
      </c>
      <c r="S140" s="183" t="str">
        <f t="shared" si="6"/>
        <v>*</v>
      </c>
      <c r="T140" s="183" t="str">
        <f t="shared" si="6"/>
        <v>*</v>
      </c>
      <c r="U140" s="183">
        <f t="shared" si="6"/>
        <v>100</v>
      </c>
    </row>
    <row r="141" spans="1:21">
      <c r="A141" s="183" t="str">
        <f t="shared" si="7"/>
        <v>基本ケース⑤本山町</v>
      </c>
      <c r="B141" t="s">
        <v>22</v>
      </c>
      <c r="C141">
        <v>4103</v>
      </c>
      <c r="D141" s="160">
        <v>3.0423558251838219</v>
      </c>
      <c r="E141" s="160">
        <v>0.2324047245244199</v>
      </c>
      <c r="F141" s="160">
        <v>0</v>
      </c>
      <c r="G141" s="160">
        <v>8.0856862043263679E-45</v>
      </c>
      <c r="H141" s="160">
        <v>5.1521929470927318E-4</v>
      </c>
      <c r="I141" s="160">
        <v>2.7491759945541376E-5</v>
      </c>
      <c r="J141" s="160">
        <v>3.0428985362384764</v>
      </c>
      <c r="K141" t="s">
        <v>41</v>
      </c>
      <c r="L141" t="s">
        <v>70</v>
      </c>
      <c r="M141" t="s">
        <v>83</v>
      </c>
      <c r="O141" s="183" t="str">
        <f t="shared" si="6"/>
        <v>*</v>
      </c>
      <c r="P141" s="183" t="str">
        <f t="shared" si="6"/>
        <v>*</v>
      </c>
      <c r="Q141" s="183">
        <f t="shared" si="6"/>
        <v>0</v>
      </c>
      <c r="R141" s="183" t="str">
        <f t="shared" si="6"/>
        <v>*</v>
      </c>
      <c r="S141" s="183" t="str">
        <f t="shared" si="6"/>
        <v>*</v>
      </c>
      <c r="T141" s="183" t="str">
        <f t="shared" si="6"/>
        <v>*</v>
      </c>
      <c r="U141" s="183" t="str">
        <f t="shared" si="6"/>
        <v>*</v>
      </c>
    </row>
    <row r="142" spans="1:21">
      <c r="A142" s="183" t="str">
        <f t="shared" si="7"/>
        <v>基本ケース⑤大豊町</v>
      </c>
      <c r="B142" t="s">
        <v>23</v>
      </c>
      <c r="C142">
        <v>4719</v>
      </c>
      <c r="D142" s="160">
        <v>71.61678123364446</v>
      </c>
      <c r="E142" s="160">
        <v>0.70412016914278319</v>
      </c>
      <c r="F142" s="160">
        <v>0</v>
      </c>
      <c r="G142" s="160">
        <v>0.12886644501577399</v>
      </c>
      <c r="H142" s="160">
        <v>1.2551411408591586E-2</v>
      </c>
      <c r="I142" s="160">
        <v>2.6396224471184868E-5</v>
      </c>
      <c r="J142" s="160">
        <v>71.758225486293298</v>
      </c>
      <c r="K142" t="s">
        <v>41</v>
      </c>
      <c r="L142" t="s">
        <v>70</v>
      </c>
      <c r="M142" t="s">
        <v>83</v>
      </c>
      <c r="O142" s="183">
        <f t="shared" si="6"/>
        <v>70</v>
      </c>
      <c r="P142" s="183" t="str">
        <f t="shared" si="6"/>
        <v>*</v>
      </c>
      <c r="Q142" s="183">
        <f t="shared" si="6"/>
        <v>0</v>
      </c>
      <c r="R142" s="183" t="str">
        <f t="shared" si="6"/>
        <v>*</v>
      </c>
      <c r="S142" s="183" t="str">
        <f t="shared" si="6"/>
        <v>*</v>
      </c>
      <c r="T142" s="183" t="str">
        <f t="shared" si="6"/>
        <v>*</v>
      </c>
      <c r="U142" s="183">
        <f t="shared" si="6"/>
        <v>70</v>
      </c>
    </row>
    <row r="143" spans="1:21">
      <c r="A143" s="183" t="str">
        <f t="shared" si="7"/>
        <v>基本ケース⑤土佐町</v>
      </c>
      <c r="B143" t="s">
        <v>24</v>
      </c>
      <c r="C143">
        <v>4358</v>
      </c>
      <c r="D143" s="160">
        <v>0.80680275834547666</v>
      </c>
      <c r="E143" s="160">
        <v>0.20238788449002515</v>
      </c>
      <c r="F143" s="160">
        <v>0</v>
      </c>
      <c r="G143" s="160">
        <v>7.8986724202923817E-32</v>
      </c>
      <c r="H143" s="160">
        <v>3.7550321969684786E-4</v>
      </c>
      <c r="I143" s="160">
        <v>1.2625068941280207E-5</v>
      </c>
      <c r="J143" s="160">
        <v>0.80719088663411476</v>
      </c>
      <c r="K143" t="s">
        <v>41</v>
      </c>
      <c r="L143" t="s">
        <v>70</v>
      </c>
      <c r="M143" t="s">
        <v>83</v>
      </c>
      <c r="O143" s="183" t="str">
        <f t="shared" si="6"/>
        <v>*</v>
      </c>
      <c r="P143" s="183" t="str">
        <f t="shared" si="6"/>
        <v>*</v>
      </c>
      <c r="Q143" s="183">
        <f t="shared" si="6"/>
        <v>0</v>
      </c>
      <c r="R143" s="183" t="str">
        <f t="shared" si="6"/>
        <v>*</v>
      </c>
      <c r="S143" s="183" t="str">
        <f t="shared" si="6"/>
        <v>*</v>
      </c>
      <c r="T143" s="183" t="str">
        <f t="shared" si="6"/>
        <v>*</v>
      </c>
      <c r="U143" s="183" t="str">
        <f t="shared" si="6"/>
        <v>*</v>
      </c>
    </row>
    <row r="144" spans="1:21">
      <c r="A144" s="183" t="str">
        <f t="shared" si="7"/>
        <v>基本ケース⑤大川村</v>
      </c>
      <c r="B144" t="s">
        <v>25</v>
      </c>
      <c r="C144">
        <v>411</v>
      </c>
      <c r="D144" s="160">
        <v>0.28972825205984371</v>
      </c>
      <c r="E144" s="160">
        <v>2.3169721297751161E-2</v>
      </c>
      <c r="F144" s="160">
        <v>0</v>
      </c>
      <c r="G144" s="160">
        <v>0</v>
      </c>
      <c r="H144" s="160">
        <v>5.558433328467727E-5</v>
      </c>
      <c r="I144" s="160">
        <v>3.225158295632755E-7</v>
      </c>
      <c r="J144" s="160">
        <v>0.28978415890895792</v>
      </c>
      <c r="K144" t="s">
        <v>41</v>
      </c>
      <c r="L144" t="s">
        <v>70</v>
      </c>
      <c r="M144" t="s">
        <v>83</v>
      </c>
      <c r="O144" s="183" t="str">
        <f t="shared" si="6"/>
        <v>*</v>
      </c>
      <c r="P144" s="183" t="str">
        <f t="shared" si="6"/>
        <v>*</v>
      </c>
      <c r="Q144" s="183">
        <f t="shared" si="6"/>
        <v>0</v>
      </c>
      <c r="R144" s="183">
        <f t="shared" si="6"/>
        <v>0</v>
      </c>
      <c r="S144" s="183" t="str">
        <f t="shared" si="6"/>
        <v>*</v>
      </c>
      <c r="T144" s="183" t="str">
        <f t="shared" si="6"/>
        <v>*</v>
      </c>
      <c r="U144" s="183" t="str">
        <f t="shared" si="6"/>
        <v>*</v>
      </c>
    </row>
    <row r="145" spans="1:21">
      <c r="A145" s="183" t="str">
        <f t="shared" si="7"/>
        <v>基本ケース⑤いの町</v>
      </c>
      <c r="B145" t="s">
        <v>26</v>
      </c>
      <c r="C145">
        <v>25062</v>
      </c>
      <c r="D145" s="160">
        <v>169.99784278280936</v>
      </c>
      <c r="E145" s="160">
        <v>5.43150010407882</v>
      </c>
      <c r="F145" s="160">
        <v>0</v>
      </c>
      <c r="G145" s="160">
        <v>0.71236861105033566</v>
      </c>
      <c r="H145" s="160">
        <v>0.30576131099921788</v>
      </c>
      <c r="I145" s="160">
        <v>1.7373053754469862E-4</v>
      </c>
      <c r="J145" s="160">
        <v>171.01614643539645</v>
      </c>
      <c r="K145" t="s">
        <v>41</v>
      </c>
      <c r="L145" t="s">
        <v>70</v>
      </c>
      <c r="M145" t="s">
        <v>83</v>
      </c>
      <c r="O145" s="183">
        <f t="shared" si="6"/>
        <v>170</v>
      </c>
      <c r="P145" s="183">
        <f t="shared" si="6"/>
        <v>10</v>
      </c>
      <c r="Q145" s="183">
        <f t="shared" si="6"/>
        <v>0</v>
      </c>
      <c r="R145" s="183" t="str">
        <f t="shared" si="6"/>
        <v>*</v>
      </c>
      <c r="S145" s="183" t="str">
        <f t="shared" si="6"/>
        <v>*</v>
      </c>
      <c r="T145" s="183" t="str">
        <f t="shared" si="6"/>
        <v>*</v>
      </c>
      <c r="U145" s="183">
        <f t="shared" si="6"/>
        <v>170</v>
      </c>
    </row>
    <row r="146" spans="1:21">
      <c r="A146" s="183" t="str">
        <f t="shared" si="7"/>
        <v>基本ケース⑤仁淀川町</v>
      </c>
      <c r="B146" t="s">
        <v>27</v>
      </c>
      <c r="C146">
        <v>6500</v>
      </c>
      <c r="D146" s="160">
        <v>6.4310653547194034</v>
      </c>
      <c r="E146" s="160">
        <v>0.41608092858458984</v>
      </c>
      <c r="F146" s="160">
        <v>0</v>
      </c>
      <c r="G146" s="160">
        <v>1.4203672448032368E-3</v>
      </c>
      <c r="H146" s="160">
        <v>6.9888865503077175E-4</v>
      </c>
      <c r="I146" s="160">
        <v>2.1583839237311993E-5</v>
      </c>
      <c r="J146" s="160">
        <v>6.4332061944584753</v>
      </c>
      <c r="K146" t="s">
        <v>41</v>
      </c>
      <c r="L146" t="s">
        <v>70</v>
      </c>
      <c r="M146" t="s">
        <v>83</v>
      </c>
      <c r="O146" s="183">
        <f t="shared" si="6"/>
        <v>10</v>
      </c>
      <c r="P146" s="183" t="str">
        <f t="shared" si="6"/>
        <v>*</v>
      </c>
      <c r="Q146" s="183">
        <f t="shared" si="6"/>
        <v>0</v>
      </c>
      <c r="R146" s="183" t="str">
        <f t="shared" si="6"/>
        <v>*</v>
      </c>
      <c r="S146" s="183" t="str">
        <f t="shared" si="6"/>
        <v>*</v>
      </c>
      <c r="T146" s="183" t="str">
        <f t="shared" si="6"/>
        <v>*</v>
      </c>
      <c r="U146" s="183">
        <f t="shared" si="6"/>
        <v>10</v>
      </c>
    </row>
    <row r="147" spans="1:21">
      <c r="A147" s="183" t="str">
        <f t="shared" si="7"/>
        <v>基本ケース⑤中土佐町</v>
      </c>
      <c r="B147" t="s">
        <v>28</v>
      </c>
      <c r="C147">
        <v>7584</v>
      </c>
      <c r="D147" s="160">
        <v>162.55207387785077</v>
      </c>
      <c r="E147" s="160">
        <v>4.2278987103611172</v>
      </c>
      <c r="F147" s="160">
        <v>22.685850891159312</v>
      </c>
      <c r="G147" s="160">
        <v>0.26013063023161531</v>
      </c>
      <c r="H147" s="160">
        <v>0.93556056977095059</v>
      </c>
      <c r="I147" s="160">
        <v>7.8926342054651255E-5</v>
      </c>
      <c r="J147" s="160">
        <v>186.43369489535471</v>
      </c>
      <c r="K147" t="s">
        <v>41</v>
      </c>
      <c r="L147" t="s">
        <v>70</v>
      </c>
      <c r="M147" t="s">
        <v>83</v>
      </c>
      <c r="O147" s="183">
        <f t="shared" si="6"/>
        <v>160</v>
      </c>
      <c r="P147" s="183" t="str">
        <f t="shared" si="6"/>
        <v>*</v>
      </c>
      <c r="Q147" s="183">
        <f t="shared" si="6"/>
        <v>20</v>
      </c>
      <c r="R147" s="183" t="str">
        <f t="shared" si="6"/>
        <v>*</v>
      </c>
      <c r="S147" s="183" t="str">
        <f t="shared" si="6"/>
        <v>*</v>
      </c>
      <c r="T147" s="183" t="str">
        <f t="shared" si="6"/>
        <v>*</v>
      </c>
      <c r="U147" s="183">
        <f t="shared" si="6"/>
        <v>190</v>
      </c>
    </row>
    <row r="148" spans="1:21">
      <c r="A148" s="183" t="str">
        <f t="shared" si="7"/>
        <v>基本ケース⑤佐川町</v>
      </c>
      <c r="B148" t="s">
        <v>29</v>
      </c>
      <c r="C148">
        <v>13951</v>
      </c>
      <c r="D148" s="160">
        <v>190.53767109266181</v>
      </c>
      <c r="E148" s="160">
        <v>4.6978444067701943</v>
      </c>
      <c r="F148" s="160">
        <v>0</v>
      </c>
      <c r="G148" s="160">
        <v>0.23151591620939227</v>
      </c>
      <c r="H148" s="160">
        <v>0.21095582991884418</v>
      </c>
      <c r="I148" s="160">
        <v>3.0137860291757414E-4</v>
      </c>
      <c r="J148" s="160">
        <v>190.98044421739297</v>
      </c>
      <c r="K148" t="s">
        <v>41</v>
      </c>
      <c r="L148" t="s">
        <v>70</v>
      </c>
      <c r="M148" t="s">
        <v>83</v>
      </c>
      <c r="O148" s="183">
        <f t="shared" si="6"/>
        <v>190</v>
      </c>
      <c r="P148" s="183" t="str">
        <f t="shared" si="6"/>
        <v>*</v>
      </c>
      <c r="Q148" s="183">
        <f t="shared" si="6"/>
        <v>0</v>
      </c>
      <c r="R148" s="183" t="str">
        <f t="shared" si="6"/>
        <v>*</v>
      </c>
      <c r="S148" s="183" t="str">
        <f t="shared" si="6"/>
        <v>*</v>
      </c>
      <c r="T148" s="183" t="str">
        <f t="shared" si="6"/>
        <v>*</v>
      </c>
      <c r="U148" s="183">
        <f t="shared" si="6"/>
        <v>190</v>
      </c>
    </row>
    <row r="149" spans="1:21">
      <c r="A149" s="183" t="str">
        <f t="shared" si="7"/>
        <v>基本ケース⑤越知町</v>
      </c>
      <c r="B149" t="s">
        <v>30</v>
      </c>
      <c r="C149">
        <v>6374</v>
      </c>
      <c r="D149" s="160">
        <v>32.20359189512137</v>
      </c>
      <c r="E149" s="160">
        <v>0.9246147658990318</v>
      </c>
      <c r="F149" s="160">
        <v>0</v>
      </c>
      <c r="G149" s="160">
        <v>1.8971821633778418E-2</v>
      </c>
      <c r="H149" s="160">
        <v>1.6638701478447991E-3</v>
      </c>
      <c r="I149" s="160">
        <v>5.988492494962395E-5</v>
      </c>
      <c r="J149" s="160">
        <v>32.224287471827942</v>
      </c>
      <c r="K149" t="s">
        <v>41</v>
      </c>
      <c r="L149" t="s">
        <v>70</v>
      </c>
      <c r="M149" t="s">
        <v>83</v>
      </c>
      <c r="O149" s="183">
        <f t="shared" si="6"/>
        <v>30</v>
      </c>
      <c r="P149" s="183" t="str">
        <f t="shared" si="6"/>
        <v>*</v>
      </c>
      <c r="Q149" s="183">
        <f t="shared" si="6"/>
        <v>0</v>
      </c>
      <c r="R149" s="183" t="str">
        <f t="shared" si="6"/>
        <v>*</v>
      </c>
      <c r="S149" s="183" t="str">
        <f t="shared" si="6"/>
        <v>*</v>
      </c>
      <c r="T149" s="183" t="str">
        <f t="shared" si="6"/>
        <v>*</v>
      </c>
      <c r="U149" s="183">
        <f t="shared" si="6"/>
        <v>30</v>
      </c>
    </row>
    <row r="150" spans="1:21">
      <c r="A150" s="183" t="str">
        <f t="shared" si="7"/>
        <v>基本ケース⑤檮原町</v>
      </c>
      <c r="B150" t="s">
        <v>31</v>
      </c>
      <c r="C150">
        <v>3984</v>
      </c>
      <c r="D150" s="160">
        <v>5.105927453118138</v>
      </c>
      <c r="E150" s="160">
        <v>0.28985220572301951</v>
      </c>
      <c r="F150" s="160">
        <v>0</v>
      </c>
      <c r="G150" s="160">
        <v>1.6448112786031656E-3</v>
      </c>
      <c r="H150" s="160">
        <v>4.7982677503598714E-4</v>
      </c>
      <c r="I150" s="160">
        <v>1.4161296546599668E-5</v>
      </c>
      <c r="J150" s="160">
        <v>5.1080662524683245</v>
      </c>
      <c r="K150" t="s">
        <v>41</v>
      </c>
      <c r="L150" t="s">
        <v>70</v>
      </c>
      <c r="M150" t="s">
        <v>83</v>
      </c>
      <c r="O150" s="183">
        <f t="shared" si="6"/>
        <v>10</v>
      </c>
      <c r="P150" s="183" t="str">
        <f t="shared" si="6"/>
        <v>*</v>
      </c>
      <c r="Q150" s="183">
        <f t="shared" si="6"/>
        <v>0</v>
      </c>
      <c r="R150" s="183" t="str">
        <f t="shared" si="6"/>
        <v>*</v>
      </c>
      <c r="S150" s="183" t="str">
        <f t="shared" si="6"/>
        <v>*</v>
      </c>
      <c r="T150" s="183" t="str">
        <f t="shared" si="6"/>
        <v>*</v>
      </c>
      <c r="U150" s="183">
        <f t="shared" si="6"/>
        <v>10</v>
      </c>
    </row>
    <row r="151" spans="1:21">
      <c r="A151" s="183" t="str">
        <f t="shared" si="7"/>
        <v>基本ケース⑤日高村</v>
      </c>
      <c r="B151" t="s">
        <v>32</v>
      </c>
      <c r="C151">
        <v>5447</v>
      </c>
      <c r="D151" s="160">
        <v>29.783576630085349</v>
      </c>
      <c r="E151" s="160">
        <v>0.81775787790871868</v>
      </c>
      <c r="F151" s="160">
        <v>0</v>
      </c>
      <c r="G151" s="160">
        <v>6.6714888903948638E-2</v>
      </c>
      <c r="H151" s="160">
        <v>2.1982227398004203E-3</v>
      </c>
      <c r="I151" s="160">
        <v>3.8731101621971931E-5</v>
      </c>
      <c r="J151" s="160">
        <v>29.85252847283072</v>
      </c>
      <c r="K151" t="s">
        <v>41</v>
      </c>
      <c r="L151" t="s">
        <v>70</v>
      </c>
      <c r="M151" t="s">
        <v>83</v>
      </c>
      <c r="O151" s="183">
        <f t="shared" si="6"/>
        <v>30</v>
      </c>
      <c r="P151" s="183" t="str">
        <f t="shared" si="6"/>
        <v>*</v>
      </c>
      <c r="Q151" s="183">
        <f t="shared" si="6"/>
        <v>0</v>
      </c>
      <c r="R151" s="183" t="str">
        <f t="shared" si="6"/>
        <v>*</v>
      </c>
      <c r="S151" s="183" t="str">
        <f t="shared" si="6"/>
        <v>*</v>
      </c>
      <c r="T151" s="183" t="str">
        <f t="shared" si="6"/>
        <v>*</v>
      </c>
      <c r="U151" s="183">
        <f t="shared" si="6"/>
        <v>30</v>
      </c>
    </row>
    <row r="152" spans="1:21">
      <c r="A152" s="183" t="str">
        <f t="shared" si="7"/>
        <v>基本ケース⑤津野町</v>
      </c>
      <c r="B152" t="s">
        <v>33</v>
      </c>
      <c r="C152">
        <v>6407</v>
      </c>
      <c r="D152" s="160">
        <v>51.833818620424225</v>
      </c>
      <c r="E152" s="160">
        <v>1.0598982423364682</v>
      </c>
      <c r="F152" s="160">
        <v>0</v>
      </c>
      <c r="G152" s="160">
        <v>0.12097970976653097</v>
      </c>
      <c r="H152" s="160">
        <v>3.3529715938448258E-2</v>
      </c>
      <c r="I152" s="160">
        <v>4.8498945142440734E-5</v>
      </c>
      <c r="J152" s="160">
        <v>51.988376545074345</v>
      </c>
      <c r="K152" t="s">
        <v>41</v>
      </c>
      <c r="L152" t="s">
        <v>70</v>
      </c>
      <c r="M152" t="s">
        <v>83</v>
      </c>
      <c r="O152" s="183">
        <f t="shared" si="6"/>
        <v>50</v>
      </c>
      <c r="P152" s="183" t="str">
        <f t="shared" si="6"/>
        <v>*</v>
      </c>
      <c r="Q152" s="183">
        <f t="shared" si="6"/>
        <v>0</v>
      </c>
      <c r="R152" s="183" t="str">
        <f t="shared" si="6"/>
        <v>*</v>
      </c>
      <c r="S152" s="183" t="str">
        <f t="shared" si="6"/>
        <v>*</v>
      </c>
      <c r="T152" s="183" t="str">
        <f t="shared" si="6"/>
        <v>*</v>
      </c>
      <c r="U152" s="183">
        <f t="shared" si="6"/>
        <v>50</v>
      </c>
    </row>
    <row r="153" spans="1:21">
      <c r="A153" s="183" t="str">
        <f t="shared" si="7"/>
        <v>基本ケース⑤四万十町</v>
      </c>
      <c r="B153" t="s">
        <v>34</v>
      </c>
      <c r="C153">
        <v>18733</v>
      </c>
      <c r="D153" s="160">
        <v>433.20485700566792</v>
      </c>
      <c r="E153" s="160">
        <v>9.6324414888623071</v>
      </c>
      <c r="F153" s="160">
        <v>3.8506019913413865</v>
      </c>
      <c r="G153" s="160">
        <v>0.90994505224738043</v>
      </c>
      <c r="H153" s="160">
        <v>0.23284281392167622</v>
      </c>
      <c r="I153" s="160">
        <v>1.6539005718371454E-4</v>
      </c>
      <c r="J153" s="160">
        <v>438.19841225323552</v>
      </c>
      <c r="K153" t="s">
        <v>41</v>
      </c>
      <c r="L153" t="s">
        <v>70</v>
      </c>
      <c r="M153" t="s">
        <v>83</v>
      </c>
      <c r="O153" s="183">
        <f t="shared" si="6"/>
        <v>430</v>
      </c>
      <c r="P153" s="183">
        <f t="shared" si="6"/>
        <v>10</v>
      </c>
      <c r="Q153" s="183" t="str">
        <f t="shared" si="6"/>
        <v>*</v>
      </c>
      <c r="R153" s="183" t="str">
        <f t="shared" si="6"/>
        <v>*</v>
      </c>
      <c r="S153" s="183" t="str">
        <f t="shared" si="6"/>
        <v>*</v>
      </c>
      <c r="T153" s="183" t="str">
        <f t="shared" si="6"/>
        <v>*</v>
      </c>
      <c r="U153" s="183">
        <f t="shared" si="6"/>
        <v>440</v>
      </c>
    </row>
    <row r="154" spans="1:21">
      <c r="A154" s="183" t="str">
        <f t="shared" si="7"/>
        <v>基本ケース⑤大月町</v>
      </c>
      <c r="B154" t="s">
        <v>35</v>
      </c>
      <c r="C154">
        <v>5783</v>
      </c>
      <c r="D154" s="160">
        <v>53.564110412030466</v>
      </c>
      <c r="E154" s="160">
        <v>1.15608156881602</v>
      </c>
      <c r="F154" s="160">
        <v>4.8601505578902513</v>
      </c>
      <c r="G154" s="160">
        <v>0.20907915757515186</v>
      </c>
      <c r="H154" s="160">
        <v>0.16747764245650459</v>
      </c>
      <c r="I154" s="160">
        <v>2.9695999374199514E-5</v>
      </c>
      <c r="J154" s="160">
        <v>58.800847465951747</v>
      </c>
      <c r="K154" t="s">
        <v>41</v>
      </c>
      <c r="L154" t="s">
        <v>70</v>
      </c>
      <c r="M154" t="s">
        <v>83</v>
      </c>
      <c r="O154" s="183">
        <f t="shared" si="6"/>
        <v>50</v>
      </c>
      <c r="P154" s="183" t="str">
        <f t="shared" si="6"/>
        <v>*</v>
      </c>
      <c r="Q154" s="183" t="str">
        <f t="shared" si="6"/>
        <v>*</v>
      </c>
      <c r="R154" s="183" t="str">
        <f t="shared" ref="R154:U217" si="8">IF(G154&gt;10000,ROUND(G154,-3),IF(G154&gt;1000,ROUND(G154,-2),IF(G154&gt;=5,IF(G154&lt;10,ROUND(G154,-1),ROUND(G154,-1)),IF(G154=0,0,"*"))))</f>
        <v>*</v>
      </c>
      <c r="S154" s="183" t="str">
        <f t="shared" si="8"/>
        <v>*</v>
      </c>
      <c r="T154" s="183" t="str">
        <f t="shared" si="8"/>
        <v>*</v>
      </c>
      <c r="U154" s="183">
        <f t="shared" si="8"/>
        <v>60</v>
      </c>
    </row>
    <row r="155" spans="1:21">
      <c r="A155" s="183" t="str">
        <f t="shared" si="7"/>
        <v>基本ケース⑤三原村</v>
      </c>
      <c r="B155" t="s">
        <v>36</v>
      </c>
      <c r="C155">
        <v>1681</v>
      </c>
      <c r="D155" s="160">
        <v>70.546092355370078</v>
      </c>
      <c r="E155" s="160">
        <v>1.2789791426924983</v>
      </c>
      <c r="F155" s="160">
        <v>0</v>
      </c>
      <c r="G155" s="160">
        <v>0.32953530213347187</v>
      </c>
      <c r="H155" s="160">
        <v>2.6019913044776629E-2</v>
      </c>
      <c r="I155" s="160">
        <v>2.2089492278155649E-5</v>
      </c>
      <c r="J155" s="160">
        <v>70.901669660040596</v>
      </c>
      <c r="K155" t="s">
        <v>41</v>
      </c>
      <c r="L155" t="s">
        <v>70</v>
      </c>
      <c r="M155" t="s">
        <v>83</v>
      </c>
      <c r="O155" s="183">
        <f t="shared" ref="O155:T218" si="9">IF(D155&gt;10000,ROUND(D155,-3),IF(D155&gt;1000,ROUND(D155,-2),IF(D155&gt;=5,IF(D155&lt;10,ROUND(D155,-1),ROUND(D155,-1)),IF(D155=0,0,"*"))))</f>
        <v>70</v>
      </c>
      <c r="P155" s="183" t="str">
        <f t="shared" si="9"/>
        <v>*</v>
      </c>
      <c r="Q155" s="183">
        <f t="shared" si="9"/>
        <v>0</v>
      </c>
      <c r="R155" s="183" t="str">
        <f t="shared" si="8"/>
        <v>*</v>
      </c>
      <c r="S155" s="183" t="str">
        <f t="shared" si="8"/>
        <v>*</v>
      </c>
      <c r="T155" s="183" t="str">
        <f t="shared" si="8"/>
        <v>*</v>
      </c>
      <c r="U155" s="183">
        <f t="shared" si="8"/>
        <v>70</v>
      </c>
    </row>
    <row r="156" spans="1:21">
      <c r="A156" s="183" t="str">
        <f t="shared" si="7"/>
        <v>基本ケース⑤黒潮町</v>
      </c>
      <c r="B156" t="s">
        <v>37</v>
      </c>
      <c r="C156">
        <v>12366</v>
      </c>
      <c r="D156" s="160">
        <v>597.89411902260429</v>
      </c>
      <c r="E156" s="160">
        <v>24.580665956468533</v>
      </c>
      <c r="F156" s="160">
        <v>42.999784135127001</v>
      </c>
      <c r="G156" s="160">
        <v>3.3784715569120141</v>
      </c>
      <c r="H156" s="160">
        <v>1.2606071968030546</v>
      </c>
      <c r="I156" s="160">
        <v>4.4774717018008299E-4</v>
      </c>
      <c r="J156" s="160">
        <v>645.53342965861657</v>
      </c>
      <c r="K156" t="s">
        <v>41</v>
      </c>
      <c r="L156" t="s">
        <v>70</v>
      </c>
      <c r="M156" t="s">
        <v>83</v>
      </c>
      <c r="O156" s="183">
        <f t="shared" si="9"/>
        <v>600</v>
      </c>
      <c r="P156" s="183">
        <f t="shared" si="9"/>
        <v>20</v>
      </c>
      <c r="Q156" s="183">
        <f t="shared" si="9"/>
        <v>40</v>
      </c>
      <c r="R156" s="183" t="str">
        <f t="shared" si="8"/>
        <v>*</v>
      </c>
      <c r="S156" s="183" t="str">
        <f t="shared" si="8"/>
        <v>*</v>
      </c>
      <c r="T156" s="183" t="str">
        <f t="shared" si="8"/>
        <v>*</v>
      </c>
      <c r="U156" s="183">
        <f t="shared" si="8"/>
        <v>650</v>
      </c>
    </row>
    <row r="157" spans="1:21">
      <c r="A157" s="183" t="str">
        <f t="shared" si="7"/>
        <v>基本ケース⑤合計</v>
      </c>
      <c r="B157" t="s">
        <v>84</v>
      </c>
      <c r="C157">
        <v>764456</v>
      </c>
      <c r="D157" s="160">
        <v>12087.514217271118</v>
      </c>
      <c r="E157" s="160">
        <v>568.90476738013444</v>
      </c>
      <c r="F157" s="160">
        <v>761.18012827509756</v>
      </c>
      <c r="G157" s="160">
        <v>37.18795113761832</v>
      </c>
      <c r="H157" s="160">
        <v>36.813664606272361</v>
      </c>
      <c r="I157" s="160">
        <v>2.1606071702213268E-2</v>
      </c>
      <c r="J157" s="160">
        <v>12922.717567361815</v>
      </c>
      <c r="K157" t="s">
        <v>41</v>
      </c>
      <c r="L157" t="s">
        <v>70</v>
      </c>
      <c r="M157" t="s">
        <v>83</v>
      </c>
      <c r="O157" s="183">
        <f t="shared" si="9"/>
        <v>12000</v>
      </c>
      <c r="P157" s="183">
        <f t="shared" si="9"/>
        <v>570</v>
      </c>
      <c r="Q157" s="183">
        <f t="shared" si="9"/>
        <v>760</v>
      </c>
      <c r="R157" s="183">
        <f t="shared" si="8"/>
        <v>40</v>
      </c>
      <c r="S157" s="183">
        <f t="shared" si="8"/>
        <v>40</v>
      </c>
      <c r="T157" s="183" t="str">
        <f t="shared" si="8"/>
        <v>*</v>
      </c>
      <c r="U157" s="183">
        <f t="shared" si="8"/>
        <v>13000</v>
      </c>
    </row>
    <row r="158" spans="1:21">
      <c r="A158" s="183" t="str">
        <f t="shared" si="7"/>
        <v>基本ケース⑤0</v>
      </c>
      <c r="B158">
        <v>0</v>
      </c>
      <c r="C158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0</v>
      </c>
      <c r="K158" t="s">
        <v>41</v>
      </c>
      <c r="L158" t="s">
        <v>70</v>
      </c>
      <c r="M158">
        <v>0</v>
      </c>
      <c r="O158" s="183">
        <f t="shared" si="9"/>
        <v>0</v>
      </c>
      <c r="P158" s="183">
        <f t="shared" si="9"/>
        <v>0</v>
      </c>
      <c r="Q158" s="183">
        <f t="shared" si="9"/>
        <v>0</v>
      </c>
      <c r="R158" s="183">
        <f t="shared" si="8"/>
        <v>0</v>
      </c>
      <c r="S158" s="183">
        <f t="shared" si="8"/>
        <v>0</v>
      </c>
      <c r="T158" s="183">
        <f t="shared" si="8"/>
        <v>0</v>
      </c>
      <c r="U158" s="183">
        <f t="shared" si="8"/>
        <v>0</v>
      </c>
    </row>
    <row r="159" spans="1:21">
      <c r="A159" s="183" t="str">
        <f t="shared" si="7"/>
        <v>基本ケース⑤重傷者数</v>
      </c>
      <c r="B159" t="s">
        <v>115</v>
      </c>
      <c r="C159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160">
        <v>0</v>
      </c>
      <c r="K159" t="s">
        <v>41</v>
      </c>
      <c r="L159" t="s">
        <v>70</v>
      </c>
      <c r="M159">
        <v>0</v>
      </c>
      <c r="O159" s="183">
        <f t="shared" si="9"/>
        <v>0</v>
      </c>
      <c r="P159" s="183">
        <f t="shared" si="9"/>
        <v>0</v>
      </c>
      <c r="Q159" s="183">
        <f t="shared" si="9"/>
        <v>0</v>
      </c>
      <c r="R159" s="183">
        <f t="shared" si="8"/>
        <v>0</v>
      </c>
      <c r="S159" s="183">
        <f t="shared" si="8"/>
        <v>0</v>
      </c>
      <c r="T159" s="183">
        <f t="shared" si="8"/>
        <v>0</v>
      </c>
      <c r="U159" s="183">
        <f t="shared" si="8"/>
        <v>0</v>
      </c>
    </row>
    <row r="160" spans="1:21">
      <c r="A160" s="183" t="str">
        <f t="shared" si="7"/>
        <v>基本ケース⑤地震動：基本ケース、津波ケース⑤、夏12時、早期避難率20%</v>
      </c>
      <c r="B160" t="s">
        <v>97</v>
      </c>
      <c r="C160">
        <v>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t="s">
        <v>41</v>
      </c>
      <c r="L160" t="s">
        <v>70</v>
      </c>
      <c r="M160">
        <v>0</v>
      </c>
      <c r="O160" s="183">
        <f t="shared" si="9"/>
        <v>0</v>
      </c>
      <c r="P160" s="183">
        <f t="shared" si="9"/>
        <v>0</v>
      </c>
      <c r="Q160" s="183">
        <f t="shared" si="9"/>
        <v>0</v>
      </c>
      <c r="R160" s="183">
        <f t="shared" si="8"/>
        <v>0</v>
      </c>
      <c r="S160" s="183">
        <f t="shared" si="8"/>
        <v>0</v>
      </c>
      <c r="T160" s="183">
        <f t="shared" si="8"/>
        <v>0</v>
      </c>
      <c r="U160" s="183">
        <f t="shared" si="8"/>
        <v>0</v>
      </c>
    </row>
    <row r="161" spans="1:21">
      <c r="A161" s="183" t="str">
        <f t="shared" si="7"/>
        <v>基本ケース⑤市町村名</v>
      </c>
      <c r="B161" t="s">
        <v>86</v>
      </c>
      <c r="C161" t="s">
        <v>87</v>
      </c>
      <c r="D161" s="160" t="s">
        <v>88</v>
      </c>
      <c r="E161" s="160">
        <v>0</v>
      </c>
      <c r="F161" s="160" t="s">
        <v>89</v>
      </c>
      <c r="G161" s="160" t="s">
        <v>90</v>
      </c>
      <c r="H161" s="160" t="s">
        <v>91</v>
      </c>
      <c r="I161" s="160" t="s">
        <v>92</v>
      </c>
      <c r="J161" s="160" t="s">
        <v>84</v>
      </c>
      <c r="K161" t="s">
        <v>41</v>
      </c>
      <c r="L161" t="s">
        <v>70</v>
      </c>
      <c r="M161">
        <v>0</v>
      </c>
      <c r="O161" s="183" t="e">
        <f t="shared" si="9"/>
        <v>#VALUE!</v>
      </c>
      <c r="P161" s="183">
        <f t="shared" si="9"/>
        <v>0</v>
      </c>
      <c r="Q161" s="183" t="e">
        <f t="shared" si="9"/>
        <v>#VALUE!</v>
      </c>
      <c r="R161" s="183" t="e">
        <f t="shared" si="8"/>
        <v>#VALUE!</v>
      </c>
      <c r="S161" s="183" t="e">
        <f t="shared" si="8"/>
        <v>#VALUE!</v>
      </c>
      <c r="T161" s="183" t="e">
        <f t="shared" si="8"/>
        <v>#VALUE!</v>
      </c>
      <c r="U161" s="183" t="e">
        <f t="shared" si="8"/>
        <v>#VALUE!</v>
      </c>
    </row>
    <row r="162" spans="1:21">
      <c r="A162" s="183" t="str">
        <f t="shared" si="7"/>
        <v>基本ケース⑤0</v>
      </c>
      <c r="B162">
        <v>0</v>
      </c>
      <c r="C162">
        <v>0</v>
      </c>
      <c r="D162" s="160">
        <v>0</v>
      </c>
      <c r="E162" s="160" t="s">
        <v>93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t="s">
        <v>41</v>
      </c>
      <c r="L162" t="s">
        <v>70</v>
      </c>
      <c r="M162">
        <v>0</v>
      </c>
      <c r="O162" s="183">
        <f t="shared" si="9"/>
        <v>0</v>
      </c>
      <c r="P162" s="183" t="e">
        <f t="shared" si="9"/>
        <v>#VALUE!</v>
      </c>
      <c r="Q162" s="183">
        <f t="shared" si="9"/>
        <v>0</v>
      </c>
      <c r="R162" s="183">
        <f t="shared" si="8"/>
        <v>0</v>
      </c>
      <c r="S162" s="183">
        <f t="shared" si="8"/>
        <v>0</v>
      </c>
      <c r="T162" s="183">
        <f t="shared" si="8"/>
        <v>0</v>
      </c>
      <c r="U162" s="183">
        <f t="shared" si="8"/>
        <v>0</v>
      </c>
    </row>
    <row r="163" spans="1:21">
      <c r="A163" s="183" t="str">
        <f t="shared" si="7"/>
        <v>基本ケース⑤0</v>
      </c>
      <c r="B163">
        <v>0</v>
      </c>
      <c r="C163">
        <v>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t="s">
        <v>41</v>
      </c>
      <c r="L163" t="s">
        <v>70</v>
      </c>
      <c r="M163">
        <v>0</v>
      </c>
      <c r="O163" s="183">
        <f t="shared" si="9"/>
        <v>0</v>
      </c>
      <c r="P163" s="183">
        <f t="shared" si="9"/>
        <v>0</v>
      </c>
      <c r="Q163" s="183">
        <f t="shared" si="9"/>
        <v>0</v>
      </c>
      <c r="R163" s="183">
        <f t="shared" si="8"/>
        <v>0</v>
      </c>
      <c r="S163" s="183">
        <f t="shared" si="8"/>
        <v>0</v>
      </c>
      <c r="T163" s="183">
        <f t="shared" si="8"/>
        <v>0</v>
      </c>
      <c r="U163" s="183">
        <f t="shared" si="8"/>
        <v>0</v>
      </c>
    </row>
    <row r="164" spans="1:21">
      <c r="A164" s="183" t="str">
        <f t="shared" si="7"/>
        <v>基本ケース⑤0</v>
      </c>
      <c r="B164">
        <v>0</v>
      </c>
      <c r="C164">
        <v>0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t="s">
        <v>41</v>
      </c>
      <c r="L164" t="s">
        <v>70</v>
      </c>
      <c r="M164">
        <v>0</v>
      </c>
      <c r="O164" s="183">
        <f t="shared" si="9"/>
        <v>0</v>
      </c>
      <c r="P164" s="183">
        <f t="shared" si="9"/>
        <v>0</v>
      </c>
      <c r="Q164" s="183">
        <f t="shared" si="9"/>
        <v>0</v>
      </c>
      <c r="R164" s="183">
        <f t="shared" si="8"/>
        <v>0</v>
      </c>
      <c r="S164" s="183">
        <f t="shared" si="8"/>
        <v>0</v>
      </c>
      <c r="T164" s="183">
        <f t="shared" si="8"/>
        <v>0</v>
      </c>
      <c r="U164" s="183">
        <f t="shared" si="8"/>
        <v>0</v>
      </c>
    </row>
    <row r="165" spans="1:21">
      <c r="A165" s="183" t="str">
        <f t="shared" si="7"/>
        <v>基本ケース⑤高知市</v>
      </c>
      <c r="B165" t="s">
        <v>4</v>
      </c>
      <c r="C165">
        <v>353217</v>
      </c>
      <c r="D165" s="160">
        <v>3613.3610900955564</v>
      </c>
      <c r="E165" s="160">
        <v>144.12012693697929</v>
      </c>
      <c r="F165" s="160">
        <v>149.52324552525354</v>
      </c>
      <c r="G165" s="160">
        <v>5.8039114553147986</v>
      </c>
      <c r="H165" s="160">
        <v>18.884582885608189</v>
      </c>
      <c r="I165" s="160">
        <v>8.1507877877863706</v>
      </c>
      <c r="J165" s="160">
        <v>3795.7236177495192</v>
      </c>
      <c r="K165" t="s">
        <v>41</v>
      </c>
      <c r="L165" t="s">
        <v>70</v>
      </c>
      <c r="M165" t="s">
        <v>94</v>
      </c>
      <c r="O165" s="183">
        <f t="shared" si="9"/>
        <v>3600</v>
      </c>
      <c r="P165" s="183">
        <f t="shared" si="9"/>
        <v>140</v>
      </c>
      <c r="Q165" s="183">
        <f t="shared" si="9"/>
        <v>150</v>
      </c>
      <c r="R165" s="183">
        <f t="shared" si="8"/>
        <v>10</v>
      </c>
      <c r="S165" s="183">
        <f t="shared" si="8"/>
        <v>20</v>
      </c>
      <c r="T165" s="183">
        <f t="shared" si="8"/>
        <v>10</v>
      </c>
      <c r="U165" s="183">
        <f t="shared" si="8"/>
        <v>3800</v>
      </c>
    </row>
    <row r="166" spans="1:21">
      <c r="A166" s="183" t="str">
        <f t="shared" si="7"/>
        <v>基本ケース⑤室戸市</v>
      </c>
      <c r="B166" t="s">
        <v>5</v>
      </c>
      <c r="C166">
        <v>14904</v>
      </c>
      <c r="D166" s="160">
        <v>602.09225248112193</v>
      </c>
      <c r="E166" s="160">
        <v>17.094700148249164</v>
      </c>
      <c r="F166" s="160">
        <v>60.81175576007891</v>
      </c>
      <c r="G166" s="160">
        <v>2.6447626175674204</v>
      </c>
      <c r="H166" s="160">
        <v>1.9122339026459876</v>
      </c>
      <c r="I166" s="160">
        <v>0.22985780654078034</v>
      </c>
      <c r="J166" s="160">
        <v>667.69086256795492</v>
      </c>
      <c r="K166" t="s">
        <v>41</v>
      </c>
      <c r="L166" t="s">
        <v>70</v>
      </c>
      <c r="M166" t="s">
        <v>94</v>
      </c>
      <c r="O166" s="183">
        <f t="shared" si="9"/>
        <v>600</v>
      </c>
      <c r="P166" s="183">
        <f t="shared" si="9"/>
        <v>20</v>
      </c>
      <c r="Q166" s="183">
        <f t="shared" si="9"/>
        <v>60</v>
      </c>
      <c r="R166" s="183" t="str">
        <f t="shared" si="8"/>
        <v>*</v>
      </c>
      <c r="S166" s="183" t="str">
        <f t="shared" si="8"/>
        <v>*</v>
      </c>
      <c r="T166" s="183" t="str">
        <f t="shared" si="8"/>
        <v>*</v>
      </c>
      <c r="U166" s="183">
        <f t="shared" si="8"/>
        <v>670</v>
      </c>
    </row>
    <row r="167" spans="1:21">
      <c r="A167" s="183" t="str">
        <f t="shared" si="7"/>
        <v>基本ケース⑤安芸市</v>
      </c>
      <c r="B167" t="s">
        <v>6</v>
      </c>
      <c r="C167">
        <v>19587</v>
      </c>
      <c r="D167" s="160">
        <v>688.63136280328695</v>
      </c>
      <c r="E167" s="160">
        <v>35.520318636134725</v>
      </c>
      <c r="F167" s="160">
        <v>29.804092017175112</v>
      </c>
      <c r="G167" s="160">
        <v>1.7080932170278451</v>
      </c>
      <c r="H167" s="160">
        <v>5.4978437429436058</v>
      </c>
      <c r="I167" s="160">
        <v>0.27327282902355859</v>
      </c>
      <c r="J167" s="160">
        <v>725.91466460945696</v>
      </c>
      <c r="K167" t="s">
        <v>41</v>
      </c>
      <c r="L167" t="s">
        <v>70</v>
      </c>
      <c r="M167" t="s">
        <v>94</v>
      </c>
      <c r="O167" s="183">
        <f t="shared" si="9"/>
        <v>690</v>
      </c>
      <c r="P167" s="183">
        <f t="shared" si="9"/>
        <v>40</v>
      </c>
      <c r="Q167" s="183">
        <f t="shared" si="9"/>
        <v>30</v>
      </c>
      <c r="R167" s="183" t="str">
        <f t="shared" si="8"/>
        <v>*</v>
      </c>
      <c r="S167" s="183">
        <f t="shared" si="8"/>
        <v>10</v>
      </c>
      <c r="T167" s="183" t="str">
        <f t="shared" si="8"/>
        <v>*</v>
      </c>
      <c r="U167" s="183">
        <f t="shared" si="8"/>
        <v>730</v>
      </c>
    </row>
    <row r="168" spans="1:21">
      <c r="A168" s="183" t="str">
        <f t="shared" si="7"/>
        <v>基本ケース⑤南国市</v>
      </c>
      <c r="B168" t="s">
        <v>7</v>
      </c>
      <c r="C168">
        <v>52216</v>
      </c>
      <c r="D168" s="160">
        <v>677.86170709561679</v>
      </c>
      <c r="E168" s="160">
        <v>17.253697006938211</v>
      </c>
      <c r="F168" s="160">
        <v>46.715399328949623</v>
      </c>
      <c r="G168" s="160">
        <v>0.16271788821414299</v>
      </c>
      <c r="H168" s="160">
        <v>1.2349699367074363</v>
      </c>
      <c r="I168" s="160">
        <v>0.66442798564682037</v>
      </c>
      <c r="J168" s="160">
        <v>726.63922223513487</v>
      </c>
      <c r="K168" t="s">
        <v>41</v>
      </c>
      <c r="L168" t="s">
        <v>70</v>
      </c>
      <c r="M168" t="s">
        <v>94</v>
      </c>
      <c r="O168" s="183">
        <f t="shared" si="9"/>
        <v>680</v>
      </c>
      <c r="P168" s="183">
        <f t="shared" si="9"/>
        <v>20</v>
      </c>
      <c r="Q168" s="183">
        <f t="shared" si="9"/>
        <v>50</v>
      </c>
      <c r="R168" s="183" t="str">
        <f t="shared" si="8"/>
        <v>*</v>
      </c>
      <c r="S168" s="183" t="str">
        <f t="shared" si="8"/>
        <v>*</v>
      </c>
      <c r="T168" s="183" t="str">
        <f t="shared" si="8"/>
        <v>*</v>
      </c>
      <c r="U168" s="183">
        <f t="shared" si="8"/>
        <v>730</v>
      </c>
    </row>
    <row r="169" spans="1:21">
      <c r="A169" s="183" t="str">
        <f t="shared" si="7"/>
        <v>基本ケース⑤土佐市</v>
      </c>
      <c r="B169" t="s">
        <v>8</v>
      </c>
      <c r="C169">
        <v>26818</v>
      </c>
      <c r="D169" s="160">
        <v>303.46220546027109</v>
      </c>
      <c r="E169" s="160">
        <v>12.002216265621735</v>
      </c>
      <c r="F169" s="160">
        <v>34.857166215869228</v>
      </c>
      <c r="G169" s="160">
        <v>1.0424214228849442</v>
      </c>
      <c r="H169" s="160">
        <v>0.49188780400474574</v>
      </c>
      <c r="I169" s="160">
        <v>0.27928187275991423</v>
      </c>
      <c r="J169" s="160">
        <v>340.13296277578996</v>
      </c>
      <c r="K169" t="s">
        <v>41</v>
      </c>
      <c r="L169" t="s">
        <v>70</v>
      </c>
      <c r="M169" t="s">
        <v>94</v>
      </c>
      <c r="O169" s="183">
        <f t="shared" si="9"/>
        <v>300</v>
      </c>
      <c r="P169" s="183">
        <f t="shared" si="9"/>
        <v>10</v>
      </c>
      <c r="Q169" s="183">
        <f t="shared" si="9"/>
        <v>30</v>
      </c>
      <c r="R169" s="183" t="str">
        <f t="shared" si="8"/>
        <v>*</v>
      </c>
      <c r="S169" s="183" t="str">
        <f t="shared" si="8"/>
        <v>*</v>
      </c>
      <c r="T169" s="183" t="str">
        <f t="shared" si="8"/>
        <v>*</v>
      </c>
      <c r="U169" s="183">
        <f t="shared" si="8"/>
        <v>340</v>
      </c>
    </row>
    <row r="170" spans="1:21">
      <c r="A170" s="183" t="str">
        <f t="shared" si="7"/>
        <v>基本ケース⑤須崎市</v>
      </c>
      <c r="B170" t="s">
        <v>9</v>
      </c>
      <c r="C170">
        <v>25623</v>
      </c>
      <c r="D170" s="160">
        <v>421.78761198745167</v>
      </c>
      <c r="E170" s="160">
        <v>9.0628136786141056</v>
      </c>
      <c r="F170" s="160">
        <v>42.194296342133903</v>
      </c>
      <c r="G170" s="160">
        <v>1.4745054508244082</v>
      </c>
      <c r="H170" s="160">
        <v>1.8209921925885999</v>
      </c>
      <c r="I170" s="160">
        <v>0.16694144739930356</v>
      </c>
      <c r="J170" s="160">
        <v>467.44434742039789</v>
      </c>
      <c r="K170" t="s">
        <v>41</v>
      </c>
      <c r="L170" t="s">
        <v>70</v>
      </c>
      <c r="M170" t="s">
        <v>94</v>
      </c>
      <c r="O170" s="183">
        <f t="shared" si="9"/>
        <v>420</v>
      </c>
      <c r="P170" s="183">
        <f t="shared" si="9"/>
        <v>10</v>
      </c>
      <c r="Q170" s="183">
        <f t="shared" si="9"/>
        <v>40</v>
      </c>
      <c r="R170" s="183" t="str">
        <f t="shared" si="8"/>
        <v>*</v>
      </c>
      <c r="S170" s="183" t="str">
        <f t="shared" si="8"/>
        <v>*</v>
      </c>
      <c r="T170" s="183" t="str">
        <f t="shared" si="8"/>
        <v>*</v>
      </c>
      <c r="U170" s="183">
        <f t="shared" si="8"/>
        <v>470</v>
      </c>
    </row>
    <row r="171" spans="1:21">
      <c r="A171" s="183" t="str">
        <f t="shared" si="7"/>
        <v>基本ケース⑤宿毛市</v>
      </c>
      <c r="B171" t="s">
        <v>10</v>
      </c>
      <c r="C171">
        <v>23137</v>
      </c>
      <c r="D171" s="160">
        <v>147.7211473144398</v>
      </c>
      <c r="E171" s="160">
        <v>4.0693563565423156</v>
      </c>
      <c r="F171" s="160">
        <v>19.539782864970327</v>
      </c>
      <c r="G171" s="160">
        <v>0.26917049337569388</v>
      </c>
      <c r="H171" s="160">
        <v>0.60029159241855579</v>
      </c>
      <c r="I171" s="160">
        <v>0.10540732886878382</v>
      </c>
      <c r="J171" s="160">
        <v>168.23579959407317</v>
      </c>
      <c r="K171" t="s">
        <v>41</v>
      </c>
      <c r="L171" t="s">
        <v>70</v>
      </c>
      <c r="M171" t="s">
        <v>94</v>
      </c>
      <c r="O171" s="183">
        <f t="shared" si="9"/>
        <v>150</v>
      </c>
      <c r="P171" s="183" t="str">
        <f t="shared" si="9"/>
        <v>*</v>
      </c>
      <c r="Q171" s="183">
        <f t="shared" si="9"/>
        <v>20</v>
      </c>
      <c r="R171" s="183" t="str">
        <f t="shared" si="8"/>
        <v>*</v>
      </c>
      <c r="S171" s="183" t="str">
        <f t="shared" si="8"/>
        <v>*</v>
      </c>
      <c r="T171" s="183" t="str">
        <f t="shared" si="8"/>
        <v>*</v>
      </c>
      <c r="U171" s="183">
        <f t="shared" si="8"/>
        <v>170</v>
      </c>
    </row>
    <row r="172" spans="1:21">
      <c r="A172" s="183" t="str">
        <f t="shared" si="7"/>
        <v>基本ケース⑤土佐清水市</v>
      </c>
      <c r="B172" t="s">
        <v>11</v>
      </c>
      <c r="C172">
        <v>15786</v>
      </c>
      <c r="D172" s="160">
        <v>502.29732558017878</v>
      </c>
      <c r="E172" s="160">
        <v>19.282080945866376</v>
      </c>
      <c r="F172" s="160">
        <v>15.431345996227195</v>
      </c>
      <c r="G172" s="160">
        <v>2.7808375805059296</v>
      </c>
      <c r="H172" s="160">
        <v>1.7447656131734346</v>
      </c>
      <c r="I172" s="160">
        <v>0.20769773552350379</v>
      </c>
      <c r="J172" s="160">
        <v>522.46197250560886</v>
      </c>
      <c r="K172" t="s">
        <v>41</v>
      </c>
      <c r="L172" t="s">
        <v>70</v>
      </c>
      <c r="M172" t="s">
        <v>94</v>
      </c>
      <c r="O172" s="183">
        <f t="shared" si="9"/>
        <v>500</v>
      </c>
      <c r="P172" s="183">
        <f t="shared" si="9"/>
        <v>20</v>
      </c>
      <c r="Q172" s="183">
        <f t="shared" si="9"/>
        <v>20</v>
      </c>
      <c r="R172" s="183" t="str">
        <f t="shared" si="8"/>
        <v>*</v>
      </c>
      <c r="S172" s="183" t="str">
        <f t="shared" si="8"/>
        <v>*</v>
      </c>
      <c r="T172" s="183" t="str">
        <f t="shared" si="8"/>
        <v>*</v>
      </c>
      <c r="U172" s="183">
        <f t="shared" si="8"/>
        <v>520</v>
      </c>
    </row>
    <row r="173" spans="1:21">
      <c r="A173" s="183" t="str">
        <f t="shared" si="7"/>
        <v>基本ケース⑤四万十市</v>
      </c>
      <c r="B173" t="s">
        <v>12</v>
      </c>
      <c r="C173">
        <v>37078</v>
      </c>
      <c r="D173" s="160">
        <v>571.92456577062967</v>
      </c>
      <c r="E173" s="160">
        <v>18.687133653119883</v>
      </c>
      <c r="F173" s="160">
        <v>38.278966225209764</v>
      </c>
      <c r="G173" s="160">
        <v>3.2774889104655105</v>
      </c>
      <c r="H173" s="160">
        <v>1.3950629250809179</v>
      </c>
      <c r="I173" s="160">
        <v>0.28414771556062463</v>
      </c>
      <c r="J173" s="160">
        <v>615.16023154694642</v>
      </c>
      <c r="K173" t="s">
        <v>41</v>
      </c>
      <c r="L173" t="s">
        <v>70</v>
      </c>
      <c r="M173" t="s">
        <v>94</v>
      </c>
      <c r="O173" s="183">
        <f t="shared" si="9"/>
        <v>570</v>
      </c>
      <c r="P173" s="183">
        <f t="shared" si="9"/>
        <v>20</v>
      </c>
      <c r="Q173" s="183">
        <f t="shared" si="9"/>
        <v>40</v>
      </c>
      <c r="R173" s="183" t="str">
        <f t="shared" si="8"/>
        <v>*</v>
      </c>
      <c r="S173" s="183" t="str">
        <f t="shared" si="8"/>
        <v>*</v>
      </c>
      <c r="T173" s="183" t="str">
        <f t="shared" si="8"/>
        <v>*</v>
      </c>
      <c r="U173" s="183">
        <f t="shared" si="8"/>
        <v>620</v>
      </c>
    </row>
    <row r="174" spans="1:21">
      <c r="A174" s="183" t="str">
        <f t="shared" si="7"/>
        <v>基本ケース⑤香南市</v>
      </c>
      <c r="B174" t="s">
        <v>13</v>
      </c>
      <c r="C174">
        <v>29794</v>
      </c>
      <c r="D174" s="160">
        <v>493.65166015354231</v>
      </c>
      <c r="E174" s="160">
        <v>17.640202468253971</v>
      </c>
      <c r="F174" s="160">
        <v>20.06634220464576</v>
      </c>
      <c r="G174" s="160">
        <v>0.37468379168487531</v>
      </c>
      <c r="H174" s="160">
        <v>0.71649536694763494</v>
      </c>
      <c r="I174" s="160">
        <v>0.36288357116094366</v>
      </c>
      <c r="J174" s="160">
        <v>515.17206508798154</v>
      </c>
      <c r="K174" t="s">
        <v>41</v>
      </c>
      <c r="L174" t="s">
        <v>70</v>
      </c>
      <c r="M174" t="s">
        <v>94</v>
      </c>
      <c r="O174" s="183">
        <f t="shared" si="9"/>
        <v>490</v>
      </c>
      <c r="P174" s="183">
        <f t="shared" si="9"/>
        <v>20</v>
      </c>
      <c r="Q174" s="183">
        <f t="shared" si="9"/>
        <v>20</v>
      </c>
      <c r="R174" s="183" t="str">
        <f t="shared" si="8"/>
        <v>*</v>
      </c>
      <c r="S174" s="183" t="str">
        <f t="shared" si="8"/>
        <v>*</v>
      </c>
      <c r="T174" s="183" t="str">
        <f t="shared" si="8"/>
        <v>*</v>
      </c>
      <c r="U174" s="183">
        <f t="shared" si="8"/>
        <v>520</v>
      </c>
    </row>
    <row r="175" spans="1:21">
      <c r="A175" s="183" t="str">
        <f t="shared" si="7"/>
        <v>基本ケース⑤香美市</v>
      </c>
      <c r="B175" t="s">
        <v>14</v>
      </c>
      <c r="C175">
        <v>27891</v>
      </c>
      <c r="D175" s="160">
        <v>477.96318991676361</v>
      </c>
      <c r="E175" s="160">
        <v>10.99702113669613</v>
      </c>
      <c r="F175" s="160">
        <v>0</v>
      </c>
      <c r="G175" s="160">
        <v>0.66777967671449534</v>
      </c>
      <c r="H175" s="160">
        <v>1.6600902960123141</v>
      </c>
      <c r="I175" s="160">
        <v>0.19812661327957862</v>
      </c>
      <c r="J175" s="160">
        <v>480.48918650276994</v>
      </c>
      <c r="K175" t="s">
        <v>41</v>
      </c>
      <c r="L175" t="s">
        <v>70</v>
      </c>
      <c r="M175" t="s">
        <v>94</v>
      </c>
      <c r="O175" s="183">
        <f t="shared" si="9"/>
        <v>480</v>
      </c>
      <c r="P175" s="183">
        <f t="shared" si="9"/>
        <v>10</v>
      </c>
      <c r="Q175" s="183">
        <f t="shared" si="9"/>
        <v>0</v>
      </c>
      <c r="R175" s="183" t="str">
        <f t="shared" si="8"/>
        <v>*</v>
      </c>
      <c r="S175" s="183" t="str">
        <f t="shared" si="8"/>
        <v>*</v>
      </c>
      <c r="T175" s="183" t="str">
        <f t="shared" si="8"/>
        <v>*</v>
      </c>
      <c r="U175" s="183">
        <f t="shared" si="8"/>
        <v>480</v>
      </c>
    </row>
    <row r="176" spans="1:21">
      <c r="A176" s="183" t="str">
        <f t="shared" si="7"/>
        <v>基本ケース⑤東洋町</v>
      </c>
      <c r="B176" t="s">
        <v>15</v>
      </c>
      <c r="C176">
        <v>2784</v>
      </c>
      <c r="D176" s="160">
        <v>58.942722207072279</v>
      </c>
      <c r="E176" s="160">
        <v>0.83536651209818702</v>
      </c>
      <c r="F176" s="160">
        <v>4.0349401062830372</v>
      </c>
      <c r="G176" s="160">
        <v>0.20918106988889407</v>
      </c>
      <c r="H176" s="160">
        <v>0.4069935151731805</v>
      </c>
      <c r="I176" s="160">
        <v>8.1517351917390304E-2</v>
      </c>
      <c r="J176" s="160">
        <v>63.675354250334784</v>
      </c>
      <c r="K176" t="s">
        <v>41</v>
      </c>
      <c r="L176" t="s">
        <v>70</v>
      </c>
      <c r="M176" t="s">
        <v>94</v>
      </c>
      <c r="O176" s="183">
        <f t="shared" si="9"/>
        <v>60</v>
      </c>
      <c r="P176" s="183" t="str">
        <f t="shared" si="9"/>
        <v>*</v>
      </c>
      <c r="Q176" s="183" t="str">
        <f t="shared" si="9"/>
        <v>*</v>
      </c>
      <c r="R176" s="183" t="str">
        <f t="shared" si="8"/>
        <v>*</v>
      </c>
      <c r="S176" s="183" t="str">
        <f t="shared" si="8"/>
        <v>*</v>
      </c>
      <c r="T176" s="183" t="str">
        <f t="shared" si="8"/>
        <v>*</v>
      </c>
      <c r="U176" s="183">
        <f t="shared" si="8"/>
        <v>60</v>
      </c>
    </row>
    <row r="177" spans="1:21">
      <c r="A177" s="183" t="str">
        <f t="shared" si="7"/>
        <v>基本ケース⑤奈半利町</v>
      </c>
      <c r="B177" t="s">
        <v>16</v>
      </c>
      <c r="C177">
        <v>3467</v>
      </c>
      <c r="D177" s="160">
        <v>205.09563416999143</v>
      </c>
      <c r="E177" s="160">
        <v>14.220889951458282</v>
      </c>
      <c r="F177" s="160">
        <v>1.2188872287211774</v>
      </c>
      <c r="G177" s="160">
        <v>0.73772460954610419</v>
      </c>
      <c r="H177" s="160">
        <v>1.4988298474886605</v>
      </c>
      <c r="I177" s="160">
        <v>8.240273329445047E-2</v>
      </c>
      <c r="J177" s="160">
        <v>208.6334785890418</v>
      </c>
      <c r="K177" t="s">
        <v>41</v>
      </c>
      <c r="L177" t="s">
        <v>70</v>
      </c>
      <c r="M177" t="s">
        <v>94</v>
      </c>
      <c r="O177" s="183">
        <f t="shared" si="9"/>
        <v>210</v>
      </c>
      <c r="P177" s="183">
        <f t="shared" si="9"/>
        <v>10</v>
      </c>
      <c r="Q177" s="183" t="str">
        <f t="shared" si="9"/>
        <v>*</v>
      </c>
      <c r="R177" s="183" t="str">
        <f t="shared" si="8"/>
        <v>*</v>
      </c>
      <c r="S177" s="183" t="str">
        <f t="shared" si="8"/>
        <v>*</v>
      </c>
      <c r="T177" s="183" t="str">
        <f t="shared" si="8"/>
        <v>*</v>
      </c>
      <c r="U177" s="183">
        <f t="shared" si="8"/>
        <v>210</v>
      </c>
    </row>
    <row r="178" spans="1:21">
      <c r="A178" s="183" t="str">
        <f t="shared" si="7"/>
        <v>基本ケース⑤田野町</v>
      </c>
      <c r="B178" t="s">
        <v>17</v>
      </c>
      <c r="C178">
        <v>3060</v>
      </c>
      <c r="D178" s="160">
        <v>281.90674312479371</v>
      </c>
      <c r="E178" s="160">
        <v>13.195290953381051</v>
      </c>
      <c r="F178" s="160">
        <v>0.23182101461144614</v>
      </c>
      <c r="G178" s="160">
        <v>0.29992779046810353</v>
      </c>
      <c r="H178" s="160">
        <v>2.3035184640393784</v>
      </c>
      <c r="I178" s="160">
        <v>0.19080051931798298</v>
      </c>
      <c r="J178" s="160">
        <v>284.93281091323058</v>
      </c>
      <c r="K178" t="s">
        <v>41</v>
      </c>
      <c r="L178" t="s">
        <v>70</v>
      </c>
      <c r="M178" t="s">
        <v>94</v>
      </c>
      <c r="O178" s="183">
        <f t="shared" si="9"/>
        <v>280</v>
      </c>
      <c r="P178" s="183">
        <f t="shared" si="9"/>
        <v>10</v>
      </c>
      <c r="Q178" s="183" t="str">
        <f t="shared" si="9"/>
        <v>*</v>
      </c>
      <c r="R178" s="183" t="str">
        <f t="shared" si="8"/>
        <v>*</v>
      </c>
      <c r="S178" s="183" t="str">
        <f t="shared" si="8"/>
        <v>*</v>
      </c>
      <c r="T178" s="183" t="str">
        <f t="shared" si="8"/>
        <v>*</v>
      </c>
      <c r="U178" s="183">
        <f t="shared" si="8"/>
        <v>280</v>
      </c>
    </row>
    <row r="179" spans="1:21">
      <c r="A179" s="183" t="str">
        <f t="shared" si="7"/>
        <v>基本ケース⑤安田町</v>
      </c>
      <c r="B179" t="s">
        <v>18</v>
      </c>
      <c r="C179">
        <v>2678</v>
      </c>
      <c r="D179" s="160">
        <v>185.62285512589818</v>
      </c>
      <c r="E179" s="160">
        <v>8.0484502954071218</v>
      </c>
      <c r="F179" s="160">
        <v>12.289057617339418</v>
      </c>
      <c r="G179" s="160">
        <v>1.5699223115263363</v>
      </c>
      <c r="H179" s="160">
        <v>0.66029281149940966</v>
      </c>
      <c r="I179" s="160">
        <v>3.864011789134645E-2</v>
      </c>
      <c r="J179" s="160">
        <v>200.18076798415467</v>
      </c>
      <c r="K179" t="s">
        <v>41</v>
      </c>
      <c r="L179" t="s">
        <v>70</v>
      </c>
      <c r="M179" t="s">
        <v>94</v>
      </c>
      <c r="O179" s="183">
        <f t="shared" si="9"/>
        <v>190</v>
      </c>
      <c r="P179" s="183">
        <f t="shared" si="9"/>
        <v>10</v>
      </c>
      <c r="Q179" s="183">
        <f t="shared" si="9"/>
        <v>10</v>
      </c>
      <c r="R179" s="183" t="str">
        <f t="shared" si="8"/>
        <v>*</v>
      </c>
      <c r="S179" s="183" t="str">
        <f t="shared" si="8"/>
        <v>*</v>
      </c>
      <c r="T179" s="183" t="str">
        <f t="shared" si="8"/>
        <v>*</v>
      </c>
      <c r="U179" s="183">
        <f t="shared" si="8"/>
        <v>200</v>
      </c>
    </row>
    <row r="180" spans="1:21">
      <c r="A180" s="183" t="str">
        <f t="shared" si="7"/>
        <v>基本ケース⑤北川村</v>
      </c>
      <c r="B180" t="s">
        <v>19</v>
      </c>
      <c r="C180">
        <v>1349</v>
      </c>
      <c r="D180" s="160">
        <v>73.700511308746869</v>
      </c>
      <c r="E180" s="160">
        <v>2.0760021358812581</v>
      </c>
      <c r="F180" s="160">
        <v>0</v>
      </c>
      <c r="G180" s="160">
        <v>0.48957666187859655</v>
      </c>
      <c r="H180" s="160">
        <v>0.19137036563695548</v>
      </c>
      <c r="I180" s="160">
        <v>8.5695984689014727E-3</v>
      </c>
      <c r="J180" s="160">
        <v>74.390027934731322</v>
      </c>
      <c r="K180" t="s">
        <v>41</v>
      </c>
      <c r="L180" t="s">
        <v>70</v>
      </c>
      <c r="M180" t="s">
        <v>94</v>
      </c>
      <c r="O180" s="183">
        <f t="shared" si="9"/>
        <v>70</v>
      </c>
      <c r="P180" s="183" t="str">
        <f t="shared" si="9"/>
        <v>*</v>
      </c>
      <c r="Q180" s="183">
        <f t="shared" si="9"/>
        <v>0</v>
      </c>
      <c r="R180" s="183" t="str">
        <f t="shared" si="8"/>
        <v>*</v>
      </c>
      <c r="S180" s="183" t="str">
        <f t="shared" si="8"/>
        <v>*</v>
      </c>
      <c r="T180" s="183" t="str">
        <f t="shared" si="8"/>
        <v>*</v>
      </c>
      <c r="U180" s="183">
        <f t="shared" si="8"/>
        <v>70</v>
      </c>
    </row>
    <row r="181" spans="1:21">
      <c r="A181" s="183" t="str">
        <f t="shared" si="7"/>
        <v>基本ケース⑤馬路村</v>
      </c>
      <c r="B181" t="s">
        <v>20</v>
      </c>
      <c r="C181">
        <v>1061</v>
      </c>
      <c r="D181" s="160">
        <v>32.378230370407799</v>
      </c>
      <c r="E181" s="160">
        <v>0.58349405433209744</v>
      </c>
      <c r="F181" s="160">
        <v>0</v>
      </c>
      <c r="G181" s="160">
        <v>0.2142969726380573</v>
      </c>
      <c r="H181" s="160">
        <v>0.14868012909725747</v>
      </c>
      <c r="I181" s="160">
        <v>7.083028050365682E-3</v>
      </c>
      <c r="J181" s="160">
        <v>32.748290500193484</v>
      </c>
      <c r="K181" t="s">
        <v>41</v>
      </c>
      <c r="L181" t="s">
        <v>70</v>
      </c>
      <c r="M181" t="s">
        <v>94</v>
      </c>
      <c r="O181" s="183">
        <f t="shared" si="9"/>
        <v>30</v>
      </c>
      <c r="P181" s="183" t="str">
        <f t="shared" si="9"/>
        <v>*</v>
      </c>
      <c r="Q181" s="183">
        <f t="shared" si="9"/>
        <v>0</v>
      </c>
      <c r="R181" s="183" t="str">
        <f t="shared" si="8"/>
        <v>*</v>
      </c>
      <c r="S181" s="183" t="str">
        <f t="shared" si="8"/>
        <v>*</v>
      </c>
      <c r="T181" s="183" t="str">
        <f t="shared" si="8"/>
        <v>*</v>
      </c>
      <c r="U181" s="183">
        <f t="shared" si="8"/>
        <v>30</v>
      </c>
    </row>
    <row r="182" spans="1:21">
      <c r="A182" s="183" t="str">
        <f t="shared" si="7"/>
        <v>基本ケース⑤芸西村</v>
      </c>
      <c r="B182" t="s">
        <v>21</v>
      </c>
      <c r="C182">
        <v>4139</v>
      </c>
      <c r="D182" s="160">
        <v>90.472273491304207</v>
      </c>
      <c r="E182" s="160">
        <v>4.4588200447848703</v>
      </c>
      <c r="F182" s="160">
        <v>6.1667033828757445</v>
      </c>
      <c r="G182" s="160">
        <v>0.10092257652550164</v>
      </c>
      <c r="H182" s="160">
        <v>0.19923702190784112</v>
      </c>
      <c r="I182" s="160">
        <v>5.0160203282390951E-3</v>
      </c>
      <c r="J182" s="160">
        <v>96.944152492941541</v>
      </c>
      <c r="K182" t="s">
        <v>41</v>
      </c>
      <c r="L182" t="s">
        <v>70</v>
      </c>
      <c r="M182" t="s">
        <v>94</v>
      </c>
      <c r="O182" s="183">
        <f t="shared" si="9"/>
        <v>90</v>
      </c>
      <c r="P182" s="183" t="str">
        <f t="shared" si="9"/>
        <v>*</v>
      </c>
      <c r="Q182" s="183">
        <f t="shared" si="9"/>
        <v>10</v>
      </c>
      <c r="R182" s="183" t="str">
        <f t="shared" si="8"/>
        <v>*</v>
      </c>
      <c r="S182" s="183" t="str">
        <f t="shared" si="8"/>
        <v>*</v>
      </c>
      <c r="T182" s="183" t="str">
        <f t="shared" si="8"/>
        <v>*</v>
      </c>
      <c r="U182" s="183">
        <f t="shared" si="8"/>
        <v>100</v>
      </c>
    </row>
    <row r="183" spans="1:21">
      <c r="A183" s="183" t="str">
        <f t="shared" si="7"/>
        <v>基本ケース⑤本山町</v>
      </c>
      <c r="B183" t="s">
        <v>22</v>
      </c>
      <c r="C183">
        <v>3986</v>
      </c>
      <c r="D183" s="160">
        <v>2.3844096267129085</v>
      </c>
      <c r="E183" s="160">
        <v>0.17252711151958078</v>
      </c>
      <c r="F183" s="160">
        <v>0</v>
      </c>
      <c r="G183" s="160">
        <v>5.2793439409884369E-45</v>
      </c>
      <c r="H183" s="160">
        <v>3.6888631667881324E-4</v>
      </c>
      <c r="I183" s="160">
        <v>4.1283852548393035E-2</v>
      </c>
      <c r="J183" s="160">
        <v>2.4260623655779803</v>
      </c>
      <c r="K183" t="s">
        <v>41</v>
      </c>
      <c r="L183" t="s">
        <v>70</v>
      </c>
      <c r="M183" t="s">
        <v>94</v>
      </c>
      <c r="O183" s="183" t="str">
        <f t="shared" si="9"/>
        <v>*</v>
      </c>
      <c r="P183" s="183" t="str">
        <f t="shared" si="9"/>
        <v>*</v>
      </c>
      <c r="Q183" s="183">
        <f t="shared" si="9"/>
        <v>0</v>
      </c>
      <c r="R183" s="183" t="str">
        <f t="shared" si="8"/>
        <v>*</v>
      </c>
      <c r="S183" s="183" t="str">
        <f t="shared" si="8"/>
        <v>*</v>
      </c>
      <c r="T183" s="183" t="str">
        <f t="shared" si="8"/>
        <v>*</v>
      </c>
      <c r="U183" s="183" t="str">
        <f t="shared" si="8"/>
        <v>*</v>
      </c>
    </row>
    <row r="184" spans="1:21">
      <c r="A184" s="183" t="str">
        <f t="shared" si="7"/>
        <v>基本ケース⑤大豊町</v>
      </c>
      <c r="B184" t="s">
        <v>23</v>
      </c>
      <c r="C184">
        <v>4713</v>
      </c>
      <c r="D184" s="160">
        <v>56.946799316796373</v>
      </c>
      <c r="E184" s="160">
        <v>0.53037796623618927</v>
      </c>
      <c r="F184" s="160">
        <v>0</v>
      </c>
      <c r="G184" s="160">
        <v>0.1119296195892415</v>
      </c>
      <c r="H184" s="160">
        <v>1.7782573330007573E-2</v>
      </c>
      <c r="I184" s="160">
        <v>1.1619879671725801E-2</v>
      </c>
      <c r="J184" s="160">
        <v>57.08813138938735</v>
      </c>
      <c r="K184" t="s">
        <v>41</v>
      </c>
      <c r="L184" t="s">
        <v>70</v>
      </c>
      <c r="M184" t="s">
        <v>94</v>
      </c>
      <c r="O184" s="183">
        <f t="shared" si="9"/>
        <v>60</v>
      </c>
      <c r="P184" s="183" t="str">
        <f t="shared" si="9"/>
        <v>*</v>
      </c>
      <c r="Q184" s="183">
        <f t="shared" si="9"/>
        <v>0</v>
      </c>
      <c r="R184" s="183" t="str">
        <f t="shared" si="8"/>
        <v>*</v>
      </c>
      <c r="S184" s="183" t="str">
        <f t="shared" si="8"/>
        <v>*</v>
      </c>
      <c r="T184" s="183" t="str">
        <f t="shared" si="8"/>
        <v>*</v>
      </c>
      <c r="U184" s="183">
        <f t="shared" si="8"/>
        <v>60</v>
      </c>
    </row>
    <row r="185" spans="1:21">
      <c r="A185" s="183" t="str">
        <f t="shared" si="7"/>
        <v>基本ケース⑤土佐町</v>
      </c>
      <c r="B185" t="s">
        <v>24</v>
      </c>
      <c r="C185">
        <v>4386</v>
      </c>
      <c r="D185" s="160">
        <v>0.86793592317285728</v>
      </c>
      <c r="E185" s="160">
        <v>0.15967126597512171</v>
      </c>
      <c r="F185" s="160">
        <v>0</v>
      </c>
      <c r="G185" s="160">
        <v>6.7738427575222016E-32</v>
      </c>
      <c r="H185" s="160">
        <v>7.3350137485706651E-4</v>
      </c>
      <c r="I185" s="160">
        <v>3.2390431698033641E-3</v>
      </c>
      <c r="J185" s="160">
        <v>0.87190846771751773</v>
      </c>
      <c r="K185" t="s">
        <v>41</v>
      </c>
      <c r="L185" t="s">
        <v>70</v>
      </c>
      <c r="M185" t="s">
        <v>94</v>
      </c>
      <c r="O185" s="183" t="str">
        <f t="shared" si="9"/>
        <v>*</v>
      </c>
      <c r="P185" s="183" t="str">
        <f t="shared" si="9"/>
        <v>*</v>
      </c>
      <c r="Q185" s="183">
        <f t="shared" si="9"/>
        <v>0</v>
      </c>
      <c r="R185" s="183" t="str">
        <f t="shared" si="8"/>
        <v>*</v>
      </c>
      <c r="S185" s="183" t="str">
        <f t="shared" si="8"/>
        <v>*</v>
      </c>
      <c r="T185" s="183" t="str">
        <f t="shared" si="8"/>
        <v>*</v>
      </c>
      <c r="U185" s="183" t="str">
        <f t="shared" si="8"/>
        <v>*</v>
      </c>
    </row>
    <row r="186" spans="1:21">
      <c r="A186" s="183" t="str">
        <f t="shared" si="7"/>
        <v>基本ケース⑤大川村</v>
      </c>
      <c r="B186" t="s">
        <v>25</v>
      </c>
      <c r="C186">
        <v>427</v>
      </c>
      <c r="D186" s="160">
        <v>0.41665838421197016</v>
      </c>
      <c r="E186" s="160">
        <v>1.8041718283296194E-2</v>
      </c>
      <c r="F186" s="160">
        <v>0</v>
      </c>
      <c r="G186" s="160">
        <v>0</v>
      </c>
      <c r="H186" s="160">
        <v>4.8243634376540317E-5</v>
      </c>
      <c r="I186" s="160">
        <v>2.9497359625819025E-4</v>
      </c>
      <c r="J186" s="160">
        <v>0.4170016014426049</v>
      </c>
      <c r="K186" t="s">
        <v>41</v>
      </c>
      <c r="L186" t="s">
        <v>70</v>
      </c>
      <c r="M186" t="s">
        <v>94</v>
      </c>
      <c r="O186" s="183" t="str">
        <f t="shared" si="9"/>
        <v>*</v>
      </c>
      <c r="P186" s="183" t="str">
        <f t="shared" si="9"/>
        <v>*</v>
      </c>
      <c r="Q186" s="183">
        <f t="shared" si="9"/>
        <v>0</v>
      </c>
      <c r="R186" s="183">
        <f t="shared" si="8"/>
        <v>0</v>
      </c>
      <c r="S186" s="183" t="str">
        <f t="shared" si="8"/>
        <v>*</v>
      </c>
      <c r="T186" s="183" t="str">
        <f t="shared" si="8"/>
        <v>*</v>
      </c>
      <c r="U186" s="183" t="str">
        <f t="shared" si="8"/>
        <v>*</v>
      </c>
    </row>
    <row r="187" spans="1:21">
      <c r="A187" s="183" t="str">
        <f t="shared" si="7"/>
        <v>基本ケース⑤いの町</v>
      </c>
      <c r="B187" t="s">
        <v>26</v>
      </c>
      <c r="C187">
        <v>21716</v>
      </c>
      <c r="D187" s="160">
        <v>124.62009172748243</v>
      </c>
      <c r="E187" s="160">
        <v>3.4120200370539671</v>
      </c>
      <c r="F187" s="160">
        <v>0</v>
      </c>
      <c r="G187" s="160">
        <v>0.45915901735087911</v>
      </c>
      <c r="H187" s="160">
        <v>0.11520146282867541</v>
      </c>
      <c r="I187" s="160">
        <v>4.6159886288562484E-2</v>
      </c>
      <c r="J187" s="160">
        <v>125.24061209395056</v>
      </c>
      <c r="K187" t="s">
        <v>41</v>
      </c>
      <c r="L187" t="s">
        <v>70</v>
      </c>
      <c r="M187" t="s">
        <v>94</v>
      </c>
      <c r="O187" s="183">
        <f t="shared" si="9"/>
        <v>120</v>
      </c>
      <c r="P187" s="183" t="str">
        <f t="shared" si="9"/>
        <v>*</v>
      </c>
      <c r="Q187" s="183">
        <f t="shared" si="9"/>
        <v>0</v>
      </c>
      <c r="R187" s="183" t="str">
        <f t="shared" si="8"/>
        <v>*</v>
      </c>
      <c r="S187" s="183" t="str">
        <f t="shared" si="8"/>
        <v>*</v>
      </c>
      <c r="T187" s="183" t="str">
        <f t="shared" si="8"/>
        <v>*</v>
      </c>
      <c r="U187" s="183">
        <f t="shared" si="8"/>
        <v>130</v>
      </c>
    </row>
    <row r="188" spans="1:21">
      <c r="A188" s="183" t="str">
        <f t="shared" si="7"/>
        <v>基本ケース⑤仁淀川町</v>
      </c>
      <c r="B188" t="s">
        <v>27</v>
      </c>
      <c r="C188">
        <v>6649</v>
      </c>
      <c r="D188" s="160">
        <v>9.9950352315446196</v>
      </c>
      <c r="E188" s="160">
        <v>0.33266378982256778</v>
      </c>
      <c r="F188" s="160">
        <v>0</v>
      </c>
      <c r="G188" s="160">
        <v>9.8829339233554784E-4</v>
      </c>
      <c r="H188" s="160">
        <v>2.5452468552801697E-3</v>
      </c>
      <c r="I188" s="160">
        <v>3.2390716503181205E-2</v>
      </c>
      <c r="J188" s="160">
        <v>10.030959488295418</v>
      </c>
      <c r="K188" t="s">
        <v>41</v>
      </c>
      <c r="L188" t="s">
        <v>70</v>
      </c>
      <c r="M188" t="s">
        <v>94</v>
      </c>
      <c r="O188" s="183">
        <f t="shared" si="9"/>
        <v>10</v>
      </c>
      <c r="P188" s="183" t="str">
        <f t="shared" si="9"/>
        <v>*</v>
      </c>
      <c r="Q188" s="183">
        <f t="shared" si="9"/>
        <v>0</v>
      </c>
      <c r="R188" s="183" t="str">
        <f t="shared" si="8"/>
        <v>*</v>
      </c>
      <c r="S188" s="183" t="str">
        <f t="shared" si="8"/>
        <v>*</v>
      </c>
      <c r="T188" s="183" t="str">
        <f t="shared" si="8"/>
        <v>*</v>
      </c>
      <c r="U188" s="183">
        <f t="shared" si="8"/>
        <v>10</v>
      </c>
    </row>
    <row r="189" spans="1:21">
      <c r="A189" s="183" t="str">
        <f t="shared" si="7"/>
        <v>基本ケース⑤中土佐町</v>
      </c>
      <c r="B189" t="s">
        <v>28</v>
      </c>
      <c r="C189">
        <v>6927</v>
      </c>
      <c r="D189" s="160">
        <v>120.81783714622294</v>
      </c>
      <c r="E189" s="160">
        <v>2.7547019461125353</v>
      </c>
      <c r="F189" s="160">
        <v>14.167208484852477</v>
      </c>
      <c r="G189" s="160">
        <v>0.20292171842779427</v>
      </c>
      <c r="H189" s="160">
        <v>1.0587941205354134</v>
      </c>
      <c r="I189" s="160">
        <v>3.0875633486208604E-2</v>
      </c>
      <c r="J189" s="160">
        <v>136.27763710352485</v>
      </c>
      <c r="K189" t="s">
        <v>41</v>
      </c>
      <c r="L189" t="s">
        <v>70</v>
      </c>
      <c r="M189" t="s">
        <v>94</v>
      </c>
      <c r="O189" s="183">
        <f t="shared" si="9"/>
        <v>120</v>
      </c>
      <c r="P189" s="183" t="str">
        <f t="shared" si="9"/>
        <v>*</v>
      </c>
      <c r="Q189" s="183">
        <f t="shared" si="9"/>
        <v>10</v>
      </c>
      <c r="R189" s="183" t="str">
        <f t="shared" si="8"/>
        <v>*</v>
      </c>
      <c r="S189" s="183" t="str">
        <f t="shared" si="8"/>
        <v>*</v>
      </c>
      <c r="T189" s="183" t="str">
        <f t="shared" si="8"/>
        <v>*</v>
      </c>
      <c r="U189" s="183">
        <f t="shared" si="8"/>
        <v>140</v>
      </c>
    </row>
    <row r="190" spans="1:21">
      <c r="A190" s="183" t="str">
        <f t="shared" si="7"/>
        <v>基本ケース⑤佐川町</v>
      </c>
      <c r="B190" t="s">
        <v>29</v>
      </c>
      <c r="C190">
        <v>12447</v>
      </c>
      <c r="D190" s="160">
        <v>140.11615387798759</v>
      </c>
      <c r="E190" s="160">
        <v>3.1020829937802556</v>
      </c>
      <c r="F190" s="160">
        <v>0</v>
      </c>
      <c r="G190" s="160">
        <v>0.14641080208203436</v>
      </c>
      <c r="H190" s="160">
        <v>0.10309116374900995</v>
      </c>
      <c r="I190" s="160">
        <v>7.8277729497817708E-2</v>
      </c>
      <c r="J190" s="160">
        <v>140.44393357331646</v>
      </c>
      <c r="K190" t="s">
        <v>41</v>
      </c>
      <c r="L190" t="s">
        <v>70</v>
      </c>
      <c r="M190" t="s">
        <v>94</v>
      </c>
      <c r="O190" s="183">
        <f t="shared" si="9"/>
        <v>140</v>
      </c>
      <c r="P190" s="183" t="str">
        <f t="shared" si="9"/>
        <v>*</v>
      </c>
      <c r="Q190" s="183">
        <f t="shared" si="9"/>
        <v>0</v>
      </c>
      <c r="R190" s="183" t="str">
        <f t="shared" si="8"/>
        <v>*</v>
      </c>
      <c r="S190" s="183" t="str">
        <f t="shared" si="8"/>
        <v>*</v>
      </c>
      <c r="T190" s="183" t="str">
        <f t="shared" si="8"/>
        <v>*</v>
      </c>
      <c r="U190" s="183">
        <f t="shared" si="8"/>
        <v>140</v>
      </c>
    </row>
    <row r="191" spans="1:21">
      <c r="A191" s="183" t="str">
        <f t="shared" si="7"/>
        <v>基本ケース⑤越知町</v>
      </c>
      <c r="B191" t="s">
        <v>30</v>
      </c>
      <c r="C191">
        <v>6095</v>
      </c>
      <c r="D191" s="160">
        <v>23.046364105459865</v>
      </c>
      <c r="E191" s="160">
        <v>0.7121363123395783</v>
      </c>
      <c r="F191" s="160">
        <v>0</v>
      </c>
      <c r="G191" s="160">
        <v>1.3381646167757021E-2</v>
      </c>
      <c r="H191" s="160">
        <v>2.2751638815754904</v>
      </c>
      <c r="I191" s="160">
        <v>5.2768009263896708E-2</v>
      </c>
      <c r="J191" s="160">
        <v>25.387677642467011</v>
      </c>
      <c r="K191" t="s">
        <v>41</v>
      </c>
      <c r="L191" t="s">
        <v>70</v>
      </c>
      <c r="M191" t="s">
        <v>94</v>
      </c>
      <c r="O191" s="183">
        <f t="shared" si="9"/>
        <v>20</v>
      </c>
      <c r="P191" s="183" t="str">
        <f t="shared" si="9"/>
        <v>*</v>
      </c>
      <c r="Q191" s="183">
        <f t="shared" si="9"/>
        <v>0</v>
      </c>
      <c r="R191" s="183" t="str">
        <f t="shared" si="8"/>
        <v>*</v>
      </c>
      <c r="S191" s="183" t="str">
        <f t="shared" si="8"/>
        <v>*</v>
      </c>
      <c r="T191" s="183" t="str">
        <f t="shared" si="8"/>
        <v>*</v>
      </c>
      <c r="U191" s="183">
        <f t="shared" si="8"/>
        <v>30</v>
      </c>
    </row>
    <row r="192" spans="1:21">
      <c r="A192" s="183" t="str">
        <f t="shared" si="7"/>
        <v>基本ケース⑤檮原町</v>
      </c>
      <c r="B192" t="s">
        <v>31</v>
      </c>
      <c r="C192">
        <v>3984</v>
      </c>
      <c r="D192" s="160">
        <v>4.4288664393142758</v>
      </c>
      <c r="E192" s="160">
        <v>0.21100033425410086</v>
      </c>
      <c r="F192" s="160">
        <v>0</v>
      </c>
      <c r="G192" s="160">
        <v>1.5406767919555831E-3</v>
      </c>
      <c r="H192" s="160">
        <v>1.49237876914656E-3</v>
      </c>
      <c r="I192" s="160">
        <v>8.0904936789962054E-3</v>
      </c>
      <c r="J192" s="160">
        <v>4.4399899885543741</v>
      </c>
      <c r="K192" t="s">
        <v>41</v>
      </c>
      <c r="L192" t="s">
        <v>70</v>
      </c>
      <c r="M192" t="s">
        <v>94</v>
      </c>
      <c r="O192" s="183" t="str">
        <f t="shared" si="9"/>
        <v>*</v>
      </c>
      <c r="P192" s="183" t="str">
        <f t="shared" si="9"/>
        <v>*</v>
      </c>
      <c r="Q192" s="183">
        <f t="shared" si="9"/>
        <v>0</v>
      </c>
      <c r="R192" s="183" t="str">
        <f t="shared" si="8"/>
        <v>*</v>
      </c>
      <c r="S192" s="183" t="str">
        <f t="shared" si="8"/>
        <v>*</v>
      </c>
      <c r="T192" s="183" t="str">
        <f t="shared" si="8"/>
        <v>*</v>
      </c>
      <c r="U192" s="183" t="str">
        <f t="shared" si="8"/>
        <v>*</v>
      </c>
    </row>
    <row r="193" spans="1:21">
      <c r="A193" s="183" t="str">
        <f t="shared" si="7"/>
        <v>基本ケース⑤日高村</v>
      </c>
      <c r="B193" t="s">
        <v>32</v>
      </c>
      <c r="C193">
        <v>5063</v>
      </c>
      <c r="D193" s="160">
        <v>19.702083011498697</v>
      </c>
      <c r="E193" s="160">
        <v>0.55526575518277244</v>
      </c>
      <c r="F193" s="160">
        <v>0</v>
      </c>
      <c r="G193" s="160">
        <v>4.4643610415439516E-2</v>
      </c>
      <c r="H193" s="160">
        <v>3.0470289706592654E-3</v>
      </c>
      <c r="I193" s="160">
        <v>7.528757596640988E-3</v>
      </c>
      <c r="J193" s="160">
        <v>19.757302408481436</v>
      </c>
      <c r="K193" t="s">
        <v>41</v>
      </c>
      <c r="L193" t="s">
        <v>70</v>
      </c>
      <c r="M193" t="s">
        <v>94</v>
      </c>
      <c r="O193" s="183">
        <f t="shared" si="9"/>
        <v>20</v>
      </c>
      <c r="P193" s="183" t="str">
        <f t="shared" si="9"/>
        <v>*</v>
      </c>
      <c r="Q193" s="183">
        <f t="shared" si="9"/>
        <v>0</v>
      </c>
      <c r="R193" s="183" t="str">
        <f t="shared" si="8"/>
        <v>*</v>
      </c>
      <c r="S193" s="183" t="str">
        <f t="shared" si="8"/>
        <v>*</v>
      </c>
      <c r="T193" s="183" t="str">
        <f t="shared" si="8"/>
        <v>*</v>
      </c>
      <c r="U193" s="183">
        <f t="shared" si="8"/>
        <v>20</v>
      </c>
    </row>
    <row r="194" spans="1:21">
      <c r="A194" s="183" t="str">
        <f t="shared" si="7"/>
        <v>基本ケース⑤津野町</v>
      </c>
      <c r="B194" t="s">
        <v>33</v>
      </c>
      <c r="C194">
        <v>5702</v>
      </c>
      <c r="D194" s="160">
        <v>37.5540971629705</v>
      </c>
      <c r="E194" s="160">
        <v>0.69337163364150289</v>
      </c>
      <c r="F194" s="160">
        <v>0</v>
      </c>
      <c r="G194" s="160">
        <v>0.10360804591626169</v>
      </c>
      <c r="H194" s="160">
        <v>6.3547207507569786E-2</v>
      </c>
      <c r="I194" s="160">
        <v>1.9014467468989223E-2</v>
      </c>
      <c r="J194" s="160">
        <v>37.74026688386332</v>
      </c>
      <c r="K194" t="s">
        <v>41</v>
      </c>
      <c r="L194" t="s">
        <v>70</v>
      </c>
      <c r="M194" t="s">
        <v>94</v>
      </c>
      <c r="O194" s="183">
        <f t="shared" si="9"/>
        <v>40</v>
      </c>
      <c r="P194" s="183" t="str">
        <f t="shared" si="9"/>
        <v>*</v>
      </c>
      <c r="Q194" s="183">
        <f t="shared" si="9"/>
        <v>0</v>
      </c>
      <c r="R194" s="183" t="str">
        <f t="shared" si="8"/>
        <v>*</v>
      </c>
      <c r="S194" s="183" t="str">
        <f t="shared" si="8"/>
        <v>*</v>
      </c>
      <c r="T194" s="183" t="str">
        <f t="shared" si="8"/>
        <v>*</v>
      </c>
      <c r="U194" s="183">
        <f t="shared" si="8"/>
        <v>40</v>
      </c>
    </row>
    <row r="195" spans="1:21">
      <c r="A195" s="183" t="str">
        <f t="shared" si="7"/>
        <v>基本ケース⑤四万十町</v>
      </c>
      <c r="B195" t="s">
        <v>34</v>
      </c>
      <c r="C195">
        <v>18754</v>
      </c>
      <c r="D195" s="160">
        <v>376.70145012898763</v>
      </c>
      <c r="E195" s="160">
        <v>7.4423157713107591</v>
      </c>
      <c r="F195" s="160">
        <v>0.89870913732997659</v>
      </c>
      <c r="G195" s="160">
        <v>0.66081285345554241</v>
      </c>
      <c r="H195" s="160">
        <v>9.3128079885386933E-2</v>
      </c>
      <c r="I195" s="160">
        <v>2.1371852485465841E-2</v>
      </c>
      <c r="J195" s="160">
        <v>378.375472052144</v>
      </c>
      <c r="K195" t="s">
        <v>41</v>
      </c>
      <c r="L195" t="s">
        <v>70</v>
      </c>
      <c r="M195" t="s">
        <v>94</v>
      </c>
      <c r="O195" s="183">
        <f t="shared" si="9"/>
        <v>380</v>
      </c>
      <c r="P195" s="183">
        <f t="shared" si="9"/>
        <v>10</v>
      </c>
      <c r="Q195" s="183" t="str">
        <f t="shared" si="9"/>
        <v>*</v>
      </c>
      <c r="R195" s="183" t="str">
        <f t="shared" si="8"/>
        <v>*</v>
      </c>
      <c r="S195" s="183" t="str">
        <f t="shared" si="8"/>
        <v>*</v>
      </c>
      <c r="T195" s="183" t="str">
        <f t="shared" si="8"/>
        <v>*</v>
      </c>
      <c r="U195" s="183">
        <f t="shared" si="8"/>
        <v>380</v>
      </c>
    </row>
    <row r="196" spans="1:21">
      <c r="A196" s="183" t="str">
        <f t="shared" ref="A196:A259" si="10">K196&amp;L196&amp;B196</f>
        <v>基本ケース⑤大月町</v>
      </c>
      <c r="B196" t="s">
        <v>35</v>
      </c>
      <c r="C196">
        <v>5373</v>
      </c>
      <c r="D196" s="160">
        <v>44.90548494889957</v>
      </c>
      <c r="E196" s="160">
        <v>0.81371596848436734</v>
      </c>
      <c r="F196" s="160">
        <v>3.3884910563217474</v>
      </c>
      <c r="G196" s="160">
        <v>0.14975951852295583</v>
      </c>
      <c r="H196" s="160">
        <v>0.34807013760440314</v>
      </c>
      <c r="I196" s="160">
        <v>1.3411548301894704E-2</v>
      </c>
      <c r="J196" s="160">
        <v>48.805217209650571</v>
      </c>
      <c r="K196" t="s">
        <v>41</v>
      </c>
      <c r="L196" t="s">
        <v>70</v>
      </c>
      <c r="M196" t="s">
        <v>94</v>
      </c>
      <c r="O196" s="183">
        <f t="shared" si="9"/>
        <v>40</v>
      </c>
      <c r="P196" s="183" t="str">
        <f t="shared" si="9"/>
        <v>*</v>
      </c>
      <c r="Q196" s="183" t="str">
        <f t="shared" si="9"/>
        <v>*</v>
      </c>
      <c r="R196" s="183" t="str">
        <f t="shared" si="8"/>
        <v>*</v>
      </c>
      <c r="S196" s="183" t="str">
        <f t="shared" si="8"/>
        <v>*</v>
      </c>
      <c r="T196" s="183" t="str">
        <f t="shared" si="8"/>
        <v>*</v>
      </c>
      <c r="U196" s="183">
        <f t="shared" si="8"/>
        <v>50</v>
      </c>
    </row>
    <row r="197" spans="1:21">
      <c r="A197" s="183" t="str">
        <f t="shared" si="10"/>
        <v>基本ケース⑤三原村</v>
      </c>
      <c r="B197" t="s">
        <v>36</v>
      </c>
      <c r="C197">
        <v>1553</v>
      </c>
      <c r="D197" s="160">
        <v>55.076577857918593</v>
      </c>
      <c r="E197" s="160">
        <v>0.84825226061794157</v>
      </c>
      <c r="F197" s="160">
        <v>0</v>
      </c>
      <c r="G197" s="160">
        <v>0.2521603839996685</v>
      </c>
      <c r="H197" s="160">
        <v>9.1071475963337395E-2</v>
      </c>
      <c r="I197" s="160">
        <v>0.11280808354465691</v>
      </c>
      <c r="J197" s="160">
        <v>55.532617801426255</v>
      </c>
      <c r="K197" t="s">
        <v>41</v>
      </c>
      <c r="L197" t="s">
        <v>70</v>
      </c>
      <c r="M197" t="s">
        <v>94</v>
      </c>
      <c r="O197" s="183">
        <f t="shared" si="9"/>
        <v>60</v>
      </c>
      <c r="P197" s="183" t="str">
        <f t="shared" si="9"/>
        <v>*</v>
      </c>
      <c r="Q197" s="183">
        <f t="shared" si="9"/>
        <v>0</v>
      </c>
      <c r="R197" s="183" t="str">
        <f t="shared" si="8"/>
        <v>*</v>
      </c>
      <c r="S197" s="183" t="str">
        <f t="shared" si="8"/>
        <v>*</v>
      </c>
      <c r="T197" s="183" t="str">
        <f t="shared" si="8"/>
        <v>*</v>
      </c>
      <c r="U197" s="183">
        <f t="shared" si="8"/>
        <v>60</v>
      </c>
    </row>
    <row r="198" spans="1:21">
      <c r="A198" s="183" t="str">
        <f t="shared" si="10"/>
        <v>基本ケース⑤黒潮町</v>
      </c>
      <c r="B198" t="s">
        <v>37</v>
      </c>
      <c r="C198">
        <v>11115</v>
      </c>
      <c r="D198" s="160">
        <v>455.02298645339675</v>
      </c>
      <c r="E198" s="160">
        <v>15.833776371996549</v>
      </c>
      <c r="F198" s="160">
        <v>25.458155205687568</v>
      </c>
      <c r="G198" s="160">
        <v>2.5914705616278799</v>
      </c>
      <c r="H198" s="160">
        <v>0.15720010366108156</v>
      </c>
      <c r="I198" s="160">
        <v>1.9251558095592192E-2</v>
      </c>
      <c r="J198" s="160">
        <v>483.24906388246887</v>
      </c>
      <c r="K198" t="s">
        <v>41</v>
      </c>
      <c r="L198" t="s">
        <v>70</v>
      </c>
      <c r="M198" t="s">
        <v>94</v>
      </c>
      <c r="O198" s="183">
        <f t="shared" si="9"/>
        <v>460</v>
      </c>
      <c r="P198" s="183">
        <f t="shared" si="9"/>
        <v>20</v>
      </c>
      <c r="Q198" s="183">
        <f t="shared" si="9"/>
        <v>30</v>
      </c>
      <c r="R198" s="183" t="str">
        <f t="shared" si="8"/>
        <v>*</v>
      </c>
      <c r="S198" s="183" t="str">
        <f t="shared" si="8"/>
        <v>*</v>
      </c>
      <c r="T198" s="183" t="str">
        <f t="shared" si="8"/>
        <v>*</v>
      </c>
      <c r="U198" s="183">
        <f t="shared" si="8"/>
        <v>480</v>
      </c>
    </row>
    <row r="199" spans="1:21">
      <c r="A199" s="183" t="str">
        <f t="shared" si="10"/>
        <v>基本ケース⑤合計</v>
      </c>
      <c r="B199" t="s">
        <v>84</v>
      </c>
      <c r="C199">
        <v>763479</v>
      </c>
      <c r="D199" s="160">
        <v>10901.475919799652</v>
      </c>
      <c r="E199" s="160">
        <v>386.73990241696981</v>
      </c>
      <c r="F199" s="160">
        <v>525.07636571453622</v>
      </c>
      <c r="G199" s="160">
        <v>28.566711244791399</v>
      </c>
      <c r="H199" s="160">
        <v>45.69942390553549</v>
      </c>
      <c r="I199" s="160">
        <v>11.83524854801694</v>
      </c>
      <c r="J199" s="160">
        <v>11512.653669212532</v>
      </c>
      <c r="K199" t="s">
        <v>41</v>
      </c>
      <c r="L199" t="s">
        <v>70</v>
      </c>
      <c r="M199" t="s">
        <v>94</v>
      </c>
      <c r="O199" s="183">
        <f t="shared" si="9"/>
        <v>11000</v>
      </c>
      <c r="P199" s="183">
        <f t="shared" si="9"/>
        <v>390</v>
      </c>
      <c r="Q199" s="183">
        <f t="shared" si="9"/>
        <v>530</v>
      </c>
      <c r="R199" s="183">
        <f t="shared" si="8"/>
        <v>30</v>
      </c>
      <c r="S199" s="183">
        <f t="shared" si="8"/>
        <v>50</v>
      </c>
      <c r="T199" s="183">
        <f t="shared" si="8"/>
        <v>10</v>
      </c>
      <c r="U199" s="183">
        <f t="shared" si="8"/>
        <v>12000</v>
      </c>
    </row>
    <row r="200" spans="1:21">
      <c r="A200" s="183" t="str">
        <f t="shared" si="10"/>
        <v>基本ケース⑤0</v>
      </c>
      <c r="B200">
        <v>0</v>
      </c>
      <c r="C200">
        <v>0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  <c r="J200" s="160">
        <v>0</v>
      </c>
      <c r="K200" t="s">
        <v>41</v>
      </c>
      <c r="L200" t="s">
        <v>70</v>
      </c>
      <c r="M200">
        <v>0</v>
      </c>
      <c r="O200" s="183">
        <f t="shared" si="9"/>
        <v>0</v>
      </c>
      <c r="P200" s="183">
        <f t="shared" si="9"/>
        <v>0</v>
      </c>
      <c r="Q200" s="183">
        <f t="shared" si="9"/>
        <v>0</v>
      </c>
      <c r="R200" s="183">
        <f t="shared" si="8"/>
        <v>0</v>
      </c>
      <c r="S200" s="183">
        <f t="shared" si="8"/>
        <v>0</v>
      </c>
      <c r="T200" s="183">
        <f t="shared" si="8"/>
        <v>0</v>
      </c>
      <c r="U200" s="183">
        <f t="shared" si="8"/>
        <v>0</v>
      </c>
    </row>
    <row r="201" spans="1:21">
      <c r="A201" s="183" t="str">
        <f t="shared" si="10"/>
        <v>基本ケース⑤重傷者数</v>
      </c>
      <c r="B201" t="s">
        <v>115</v>
      </c>
      <c r="C201">
        <v>0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  <c r="J201" s="160">
        <v>0</v>
      </c>
      <c r="K201" t="s">
        <v>41</v>
      </c>
      <c r="L201" t="s">
        <v>70</v>
      </c>
      <c r="M201">
        <v>0</v>
      </c>
      <c r="O201" s="183">
        <f t="shared" si="9"/>
        <v>0</v>
      </c>
      <c r="P201" s="183">
        <f t="shared" si="9"/>
        <v>0</v>
      </c>
      <c r="Q201" s="183">
        <f t="shared" si="9"/>
        <v>0</v>
      </c>
      <c r="R201" s="183">
        <f t="shared" si="8"/>
        <v>0</v>
      </c>
      <c r="S201" s="183">
        <f t="shared" si="8"/>
        <v>0</v>
      </c>
      <c r="T201" s="183">
        <f t="shared" si="8"/>
        <v>0</v>
      </c>
      <c r="U201" s="183">
        <f t="shared" si="8"/>
        <v>0</v>
      </c>
    </row>
    <row r="202" spans="1:21">
      <c r="A202" s="183" t="str">
        <f t="shared" si="10"/>
        <v>基本ケース⑤地震動：基本ケース、津波ケース⑤、冬18時、早期避難率20%</v>
      </c>
      <c r="B202" t="s">
        <v>98</v>
      </c>
      <c r="C202">
        <v>0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160">
        <v>0</v>
      </c>
      <c r="J202" s="160">
        <v>0</v>
      </c>
      <c r="K202" t="s">
        <v>41</v>
      </c>
      <c r="L202" t="s">
        <v>70</v>
      </c>
      <c r="M202">
        <v>0</v>
      </c>
      <c r="O202" s="183">
        <f t="shared" si="9"/>
        <v>0</v>
      </c>
      <c r="P202" s="183">
        <f t="shared" si="9"/>
        <v>0</v>
      </c>
      <c r="Q202" s="183">
        <f t="shared" si="9"/>
        <v>0</v>
      </c>
      <c r="R202" s="183">
        <f t="shared" si="8"/>
        <v>0</v>
      </c>
      <c r="S202" s="183">
        <f t="shared" si="8"/>
        <v>0</v>
      </c>
      <c r="T202" s="183">
        <f t="shared" si="8"/>
        <v>0</v>
      </c>
      <c r="U202" s="183">
        <f t="shared" si="8"/>
        <v>0</v>
      </c>
    </row>
    <row r="203" spans="1:21">
      <c r="A203" s="183" t="str">
        <f t="shared" si="10"/>
        <v>基本ケース⑤市町村名</v>
      </c>
      <c r="B203" t="s">
        <v>86</v>
      </c>
      <c r="C203" t="s">
        <v>87</v>
      </c>
      <c r="D203" s="160" t="s">
        <v>88</v>
      </c>
      <c r="E203" s="160">
        <v>0</v>
      </c>
      <c r="F203" s="160" t="s">
        <v>89</v>
      </c>
      <c r="G203" s="160" t="s">
        <v>90</v>
      </c>
      <c r="H203" s="160" t="s">
        <v>91</v>
      </c>
      <c r="I203" s="160" t="s">
        <v>92</v>
      </c>
      <c r="J203" s="160" t="s">
        <v>84</v>
      </c>
      <c r="K203" t="s">
        <v>41</v>
      </c>
      <c r="L203" t="s">
        <v>70</v>
      </c>
      <c r="M203">
        <v>0</v>
      </c>
      <c r="O203" s="183" t="e">
        <f t="shared" si="9"/>
        <v>#VALUE!</v>
      </c>
      <c r="P203" s="183">
        <f t="shared" si="9"/>
        <v>0</v>
      </c>
      <c r="Q203" s="183" t="e">
        <f t="shared" si="9"/>
        <v>#VALUE!</v>
      </c>
      <c r="R203" s="183" t="e">
        <f t="shared" si="8"/>
        <v>#VALUE!</v>
      </c>
      <c r="S203" s="183" t="e">
        <f t="shared" si="8"/>
        <v>#VALUE!</v>
      </c>
      <c r="T203" s="183" t="e">
        <f t="shared" si="8"/>
        <v>#VALUE!</v>
      </c>
      <c r="U203" s="183" t="e">
        <f t="shared" si="8"/>
        <v>#VALUE!</v>
      </c>
    </row>
    <row r="204" spans="1:21">
      <c r="A204" s="183" t="str">
        <f t="shared" si="10"/>
        <v>基本ケース⑤0</v>
      </c>
      <c r="B204">
        <v>0</v>
      </c>
      <c r="C204">
        <v>0</v>
      </c>
      <c r="D204" s="160">
        <v>0</v>
      </c>
      <c r="E204" s="160" t="s">
        <v>93</v>
      </c>
      <c r="F204" s="160">
        <v>0</v>
      </c>
      <c r="G204" s="160">
        <v>0</v>
      </c>
      <c r="H204" s="160">
        <v>0</v>
      </c>
      <c r="I204" s="160">
        <v>0</v>
      </c>
      <c r="J204" s="160">
        <v>0</v>
      </c>
      <c r="K204" t="s">
        <v>41</v>
      </c>
      <c r="L204" t="s">
        <v>70</v>
      </c>
      <c r="M204">
        <v>0</v>
      </c>
      <c r="O204" s="183">
        <f t="shared" si="9"/>
        <v>0</v>
      </c>
      <c r="P204" s="183" t="e">
        <f t="shared" si="9"/>
        <v>#VALUE!</v>
      </c>
      <c r="Q204" s="183">
        <f t="shared" si="9"/>
        <v>0</v>
      </c>
      <c r="R204" s="183">
        <f t="shared" si="8"/>
        <v>0</v>
      </c>
      <c r="S204" s="183">
        <f t="shared" si="8"/>
        <v>0</v>
      </c>
      <c r="T204" s="183">
        <f t="shared" si="8"/>
        <v>0</v>
      </c>
      <c r="U204" s="183">
        <f t="shared" si="8"/>
        <v>0</v>
      </c>
    </row>
    <row r="205" spans="1:21">
      <c r="A205" s="183" t="str">
        <f t="shared" si="10"/>
        <v>基本ケース⑤0</v>
      </c>
      <c r="B205">
        <v>0</v>
      </c>
      <c r="C205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t="s">
        <v>41</v>
      </c>
      <c r="L205" t="s">
        <v>70</v>
      </c>
      <c r="M205">
        <v>0</v>
      </c>
      <c r="O205" s="183">
        <f t="shared" si="9"/>
        <v>0</v>
      </c>
      <c r="P205" s="183">
        <f t="shared" si="9"/>
        <v>0</v>
      </c>
      <c r="Q205" s="183">
        <f t="shared" si="9"/>
        <v>0</v>
      </c>
      <c r="R205" s="183">
        <f t="shared" si="8"/>
        <v>0</v>
      </c>
      <c r="S205" s="183">
        <f t="shared" si="8"/>
        <v>0</v>
      </c>
      <c r="T205" s="183">
        <f t="shared" si="8"/>
        <v>0</v>
      </c>
      <c r="U205" s="183">
        <f t="shared" si="8"/>
        <v>0</v>
      </c>
    </row>
    <row r="206" spans="1:21">
      <c r="A206" s="183" t="str">
        <f t="shared" si="10"/>
        <v>基本ケース⑤0</v>
      </c>
      <c r="B206">
        <v>0</v>
      </c>
      <c r="C206">
        <v>0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t="s">
        <v>41</v>
      </c>
      <c r="L206" t="s">
        <v>70</v>
      </c>
      <c r="M206">
        <v>0</v>
      </c>
      <c r="O206" s="183">
        <f t="shared" si="9"/>
        <v>0</v>
      </c>
      <c r="P206" s="183">
        <f t="shared" si="9"/>
        <v>0</v>
      </c>
      <c r="Q206" s="183">
        <f t="shared" si="9"/>
        <v>0</v>
      </c>
      <c r="R206" s="183">
        <f t="shared" si="8"/>
        <v>0</v>
      </c>
      <c r="S206" s="183">
        <f t="shared" si="8"/>
        <v>0</v>
      </c>
      <c r="T206" s="183">
        <f t="shared" si="8"/>
        <v>0</v>
      </c>
      <c r="U206" s="183">
        <f t="shared" si="8"/>
        <v>0</v>
      </c>
    </row>
    <row r="207" spans="1:21">
      <c r="A207" s="183" t="str">
        <f t="shared" si="10"/>
        <v>基本ケース⑤高知市</v>
      </c>
      <c r="B207" t="s">
        <v>4</v>
      </c>
      <c r="C207">
        <v>349778.6</v>
      </c>
      <c r="D207" s="160">
        <v>3525.2879375681982</v>
      </c>
      <c r="E207" s="160">
        <v>149.09716360383629</v>
      </c>
      <c r="F207" s="160">
        <v>168.83281955458438</v>
      </c>
      <c r="G207" s="160">
        <v>6.1977794883003909</v>
      </c>
      <c r="H207" s="160">
        <v>41.565784931648153</v>
      </c>
      <c r="I207" s="160">
        <v>23.999296654338476</v>
      </c>
      <c r="J207" s="160">
        <v>3765.8836181970696</v>
      </c>
      <c r="K207" t="s">
        <v>41</v>
      </c>
      <c r="L207" t="s">
        <v>70</v>
      </c>
      <c r="M207" t="s">
        <v>96</v>
      </c>
      <c r="O207" s="183">
        <f t="shared" si="9"/>
        <v>3500</v>
      </c>
      <c r="P207" s="183">
        <f t="shared" si="9"/>
        <v>150</v>
      </c>
      <c r="Q207" s="183">
        <f t="shared" si="9"/>
        <v>170</v>
      </c>
      <c r="R207" s="183">
        <f t="shared" si="8"/>
        <v>10</v>
      </c>
      <c r="S207" s="183">
        <f t="shared" si="8"/>
        <v>40</v>
      </c>
      <c r="T207" s="183">
        <f t="shared" si="8"/>
        <v>20</v>
      </c>
      <c r="U207" s="183">
        <f t="shared" si="8"/>
        <v>3800</v>
      </c>
    </row>
    <row r="208" spans="1:21">
      <c r="A208" s="183" t="str">
        <f t="shared" si="10"/>
        <v>基本ケース⑤室戸市</v>
      </c>
      <c r="B208" t="s">
        <v>5</v>
      </c>
      <c r="C208">
        <v>15011.1</v>
      </c>
      <c r="D208" s="160">
        <v>619.73690874739157</v>
      </c>
      <c r="E208" s="160">
        <v>18.20787546914514</v>
      </c>
      <c r="F208" s="160">
        <v>60.298764784967297</v>
      </c>
      <c r="G208" s="160">
        <v>2.7927380780496711</v>
      </c>
      <c r="H208" s="160">
        <v>3.3913331012939136</v>
      </c>
      <c r="I208" s="160">
        <v>0.4843702930550815</v>
      </c>
      <c r="J208" s="160">
        <v>686.70411500475745</v>
      </c>
      <c r="K208" t="s">
        <v>41</v>
      </c>
      <c r="L208" t="s">
        <v>70</v>
      </c>
      <c r="M208" t="s">
        <v>96</v>
      </c>
      <c r="O208" s="183">
        <f t="shared" si="9"/>
        <v>620</v>
      </c>
      <c r="P208" s="183">
        <f t="shared" si="9"/>
        <v>20</v>
      </c>
      <c r="Q208" s="183">
        <f t="shared" si="9"/>
        <v>60</v>
      </c>
      <c r="R208" s="183" t="str">
        <f t="shared" si="8"/>
        <v>*</v>
      </c>
      <c r="S208" s="183" t="str">
        <f t="shared" si="8"/>
        <v>*</v>
      </c>
      <c r="T208" s="183" t="str">
        <f t="shared" si="8"/>
        <v>*</v>
      </c>
      <c r="U208" s="183">
        <f t="shared" si="8"/>
        <v>690</v>
      </c>
    </row>
    <row r="209" spans="1:21">
      <c r="A209" s="183" t="str">
        <f t="shared" si="10"/>
        <v>基本ケース⑤安芸市</v>
      </c>
      <c r="B209" t="s">
        <v>6</v>
      </c>
      <c r="C209">
        <v>19573</v>
      </c>
      <c r="D209" s="160">
        <v>685.79465468033129</v>
      </c>
      <c r="E209" s="160">
        <v>38.06905137457435</v>
      </c>
      <c r="F209" s="160">
        <v>29.226508027309141</v>
      </c>
      <c r="G209" s="160">
        <v>1.8922352071035748</v>
      </c>
      <c r="H209" s="160">
        <v>8.1488956559158527</v>
      </c>
      <c r="I209" s="160">
        <v>0.75775434547318832</v>
      </c>
      <c r="J209" s="160">
        <v>725.82004791613315</v>
      </c>
      <c r="K209" t="s">
        <v>41</v>
      </c>
      <c r="L209" t="s">
        <v>70</v>
      </c>
      <c r="M209" t="s">
        <v>96</v>
      </c>
      <c r="O209" s="183">
        <f t="shared" si="9"/>
        <v>690</v>
      </c>
      <c r="P209" s="183">
        <f t="shared" si="9"/>
        <v>40</v>
      </c>
      <c r="Q209" s="183">
        <f t="shared" si="9"/>
        <v>30</v>
      </c>
      <c r="R209" s="183" t="str">
        <f t="shared" si="8"/>
        <v>*</v>
      </c>
      <c r="S209" s="183">
        <f t="shared" si="8"/>
        <v>10</v>
      </c>
      <c r="T209" s="183" t="str">
        <f t="shared" si="8"/>
        <v>*</v>
      </c>
      <c r="U209" s="183">
        <f t="shared" si="8"/>
        <v>730</v>
      </c>
    </row>
    <row r="210" spans="1:21">
      <c r="A210" s="183" t="str">
        <f t="shared" si="10"/>
        <v>基本ケース⑤南国市</v>
      </c>
      <c r="B210" t="s">
        <v>7</v>
      </c>
      <c r="C210">
        <v>51255.6</v>
      </c>
      <c r="D210" s="160">
        <v>692.14678184730917</v>
      </c>
      <c r="E210" s="160">
        <v>17.863093874129337</v>
      </c>
      <c r="F210" s="160">
        <v>50.159124971465523</v>
      </c>
      <c r="G210" s="160">
        <v>0.19089901111420204</v>
      </c>
      <c r="H210" s="160">
        <v>2.0839195302182958</v>
      </c>
      <c r="I210" s="160">
        <v>1.884409411020195</v>
      </c>
      <c r="J210" s="160">
        <v>746.4651347711274</v>
      </c>
      <c r="K210" t="s">
        <v>41</v>
      </c>
      <c r="L210" t="s">
        <v>70</v>
      </c>
      <c r="M210" t="s">
        <v>96</v>
      </c>
      <c r="O210" s="183">
        <f t="shared" si="9"/>
        <v>690</v>
      </c>
      <c r="P210" s="183">
        <f t="shared" si="9"/>
        <v>20</v>
      </c>
      <c r="Q210" s="183">
        <f t="shared" si="9"/>
        <v>50</v>
      </c>
      <c r="R210" s="183" t="str">
        <f t="shared" si="8"/>
        <v>*</v>
      </c>
      <c r="S210" s="183" t="str">
        <f t="shared" si="8"/>
        <v>*</v>
      </c>
      <c r="T210" s="183" t="str">
        <f t="shared" si="8"/>
        <v>*</v>
      </c>
      <c r="U210" s="183">
        <f t="shared" si="8"/>
        <v>750</v>
      </c>
    </row>
    <row r="211" spans="1:21">
      <c r="A211" s="183" t="str">
        <f t="shared" si="10"/>
        <v>基本ケース⑤土佐市</v>
      </c>
      <c r="B211" t="s">
        <v>8</v>
      </c>
      <c r="C211">
        <v>27471.8</v>
      </c>
      <c r="D211" s="160">
        <v>330.32733804511781</v>
      </c>
      <c r="E211" s="160">
        <v>13.086768321799214</v>
      </c>
      <c r="F211" s="160">
        <v>30.125870537544799</v>
      </c>
      <c r="G211" s="160">
        <v>1.2605806636021049</v>
      </c>
      <c r="H211" s="160">
        <v>1.658773854481927</v>
      </c>
      <c r="I211" s="160">
        <v>0.72718721169704981</v>
      </c>
      <c r="J211" s="160">
        <v>364.09975031244375</v>
      </c>
      <c r="K211" t="s">
        <v>41</v>
      </c>
      <c r="L211" t="s">
        <v>70</v>
      </c>
      <c r="M211" t="s">
        <v>96</v>
      </c>
      <c r="O211" s="183">
        <f t="shared" si="9"/>
        <v>330</v>
      </c>
      <c r="P211" s="183">
        <f t="shared" si="9"/>
        <v>10</v>
      </c>
      <c r="Q211" s="183">
        <f t="shared" si="9"/>
        <v>30</v>
      </c>
      <c r="R211" s="183" t="str">
        <f t="shared" si="8"/>
        <v>*</v>
      </c>
      <c r="S211" s="183" t="str">
        <f t="shared" si="8"/>
        <v>*</v>
      </c>
      <c r="T211" s="183" t="str">
        <f t="shared" si="8"/>
        <v>*</v>
      </c>
      <c r="U211" s="183">
        <f t="shared" si="8"/>
        <v>360</v>
      </c>
    </row>
    <row r="212" spans="1:21">
      <c r="A212" s="183" t="str">
        <f t="shared" si="10"/>
        <v>基本ケース⑤須崎市</v>
      </c>
      <c r="B212" t="s">
        <v>9</v>
      </c>
      <c r="C212">
        <v>25299.25</v>
      </c>
      <c r="D212" s="160">
        <v>380.71987044330706</v>
      </c>
      <c r="E212" s="160">
        <v>9.5999428532036966</v>
      </c>
      <c r="F212" s="160">
        <v>45.143602124718115</v>
      </c>
      <c r="G212" s="160">
        <v>1.693184193651232</v>
      </c>
      <c r="H212" s="160">
        <v>4.0019830113384369</v>
      </c>
      <c r="I212" s="160">
        <v>0.46069326312423547</v>
      </c>
      <c r="J212" s="160">
        <v>432.01933303613907</v>
      </c>
      <c r="K212" t="s">
        <v>41</v>
      </c>
      <c r="L212" t="s">
        <v>70</v>
      </c>
      <c r="M212" t="s">
        <v>96</v>
      </c>
      <c r="O212" s="183">
        <f t="shared" si="9"/>
        <v>380</v>
      </c>
      <c r="P212" s="183">
        <f t="shared" si="9"/>
        <v>10</v>
      </c>
      <c r="Q212" s="183">
        <f t="shared" si="9"/>
        <v>50</v>
      </c>
      <c r="R212" s="183" t="str">
        <f t="shared" si="8"/>
        <v>*</v>
      </c>
      <c r="S212" s="183" t="str">
        <f t="shared" si="8"/>
        <v>*</v>
      </c>
      <c r="T212" s="183" t="str">
        <f t="shared" si="8"/>
        <v>*</v>
      </c>
      <c r="U212" s="183">
        <f t="shared" si="8"/>
        <v>430</v>
      </c>
    </row>
    <row r="213" spans="1:21">
      <c r="A213" s="183" t="str">
        <f t="shared" si="10"/>
        <v>基本ケース⑤宿毛市</v>
      </c>
      <c r="B213" t="s">
        <v>10</v>
      </c>
      <c r="C213">
        <v>22952.55</v>
      </c>
      <c r="D213" s="160">
        <v>151.73168253434577</v>
      </c>
      <c r="E213" s="160">
        <v>4.0744786489301106</v>
      </c>
      <c r="F213" s="160">
        <v>19.882855871458474</v>
      </c>
      <c r="G213" s="160">
        <v>0.31496957901772826</v>
      </c>
      <c r="H213" s="160">
        <v>0.47462312507555543</v>
      </c>
      <c r="I213" s="160">
        <v>0.29845363644019068</v>
      </c>
      <c r="J213" s="160">
        <v>172.70258474633775</v>
      </c>
      <c r="K213" t="s">
        <v>41</v>
      </c>
      <c r="L213" t="s">
        <v>70</v>
      </c>
      <c r="M213" t="s">
        <v>96</v>
      </c>
      <c r="O213" s="183">
        <f t="shared" si="9"/>
        <v>150</v>
      </c>
      <c r="P213" s="183" t="str">
        <f t="shared" si="9"/>
        <v>*</v>
      </c>
      <c r="Q213" s="183">
        <f t="shared" si="9"/>
        <v>20</v>
      </c>
      <c r="R213" s="183" t="str">
        <f t="shared" si="8"/>
        <v>*</v>
      </c>
      <c r="S213" s="183" t="str">
        <f t="shared" si="8"/>
        <v>*</v>
      </c>
      <c r="T213" s="183" t="str">
        <f t="shared" si="8"/>
        <v>*</v>
      </c>
      <c r="U213" s="183">
        <f t="shared" si="8"/>
        <v>170</v>
      </c>
    </row>
    <row r="214" spans="1:21">
      <c r="A214" s="183" t="str">
        <f t="shared" si="10"/>
        <v>基本ケース⑤土佐清水市</v>
      </c>
      <c r="B214" t="s">
        <v>11</v>
      </c>
      <c r="C214">
        <v>15871.05</v>
      </c>
      <c r="D214" s="160">
        <v>515.11021749751262</v>
      </c>
      <c r="E214" s="160">
        <v>19.714308351177316</v>
      </c>
      <c r="F214" s="160">
        <v>15.722616943097833</v>
      </c>
      <c r="G214" s="160">
        <v>3.0272758391775563</v>
      </c>
      <c r="H214" s="160">
        <v>3.3003559748292033</v>
      </c>
      <c r="I214" s="160">
        <v>0.45104005775817624</v>
      </c>
      <c r="J214" s="160">
        <v>537.61150631237547</v>
      </c>
      <c r="K214" t="s">
        <v>41</v>
      </c>
      <c r="L214" t="s">
        <v>70</v>
      </c>
      <c r="M214" t="s">
        <v>96</v>
      </c>
      <c r="O214" s="183">
        <f t="shared" si="9"/>
        <v>520</v>
      </c>
      <c r="P214" s="183">
        <f t="shared" si="9"/>
        <v>20</v>
      </c>
      <c r="Q214" s="183">
        <f t="shared" si="9"/>
        <v>20</v>
      </c>
      <c r="R214" s="183" t="str">
        <f t="shared" si="8"/>
        <v>*</v>
      </c>
      <c r="S214" s="183" t="str">
        <f t="shared" si="8"/>
        <v>*</v>
      </c>
      <c r="T214" s="183" t="str">
        <f t="shared" si="8"/>
        <v>*</v>
      </c>
      <c r="U214" s="183">
        <f t="shared" si="8"/>
        <v>540</v>
      </c>
    </row>
    <row r="215" spans="1:21">
      <c r="A215" s="183" t="str">
        <f t="shared" si="10"/>
        <v>基本ケース⑤四万十市</v>
      </c>
      <c r="B215" t="s">
        <v>12</v>
      </c>
      <c r="C215">
        <v>36677.25</v>
      </c>
      <c r="D215" s="160">
        <v>599.28048494215864</v>
      </c>
      <c r="E215" s="160">
        <v>19.505787043019183</v>
      </c>
      <c r="F215" s="160">
        <v>45.95502767131466</v>
      </c>
      <c r="G215" s="160">
        <v>3.5446757540768585</v>
      </c>
      <c r="H215" s="160">
        <v>2.1410286189350396</v>
      </c>
      <c r="I215" s="160">
        <v>0.58596764310562655</v>
      </c>
      <c r="J215" s="160">
        <v>651.50718462959071</v>
      </c>
      <c r="K215" t="s">
        <v>41</v>
      </c>
      <c r="L215" t="s">
        <v>70</v>
      </c>
      <c r="M215" t="s">
        <v>96</v>
      </c>
      <c r="O215" s="183">
        <f t="shared" si="9"/>
        <v>600</v>
      </c>
      <c r="P215" s="183">
        <f t="shared" si="9"/>
        <v>20</v>
      </c>
      <c r="Q215" s="183">
        <f t="shared" si="9"/>
        <v>50</v>
      </c>
      <c r="R215" s="183" t="str">
        <f t="shared" si="8"/>
        <v>*</v>
      </c>
      <c r="S215" s="183" t="str">
        <f t="shared" si="8"/>
        <v>*</v>
      </c>
      <c r="T215" s="183" t="str">
        <f t="shared" si="8"/>
        <v>*</v>
      </c>
      <c r="U215" s="183">
        <f t="shared" si="8"/>
        <v>650</v>
      </c>
    </row>
    <row r="216" spans="1:21">
      <c r="A216" s="183" t="str">
        <f t="shared" si="10"/>
        <v>基本ケース⑤香南市</v>
      </c>
      <c r="B216" t="s">
        <v>13</v>
      </c>
      <c r="C216">
        <v>31206.600000000002</v>
      </c>
      <c r="D216" s="160">
        <v>536.81334803174934</v>
      </c>
      <c r="E216" s="160">
        <v>19.629114996215016</v>
      </c>
      <c r="F216" s="160">
        <v>26.067785827859463</v>
      </c>
      <c r="G216" s="160">
        <v>0.4609586926192466</v>
      </c>
      <c r="H216" s="160">
        <v>1.4292403109546441</v>
      </c>
      <c r="I216" s="160">
        <v>1.0270585499995333</v>
      </c>
      <c r="J216" s="160">
        <v>565.79839141318223</v>
      </c>
      <c r="K216" t="s">
        <v>41</v>
      </c>
      <c r="L216" t="s">
        <v>70</v>
      </c>
      <c r="M216" t="s">
        <v>96</v>
      </c>
      <c r="O216" s="183">
        <f t="shared" si="9"/>
        <v>540</v>
      </c>
      <c r="P216" s="183">
        <f t="shared" si="9"/>
        <v>20</v>
      </c>
      <c r="Q216" s="183">
        <f t="shared" si="9"/>
        <v>30</v>
      </c>
      <c r="R216" s="183" t="str">
        <f t="shared" si="8"/>
        <v>*</v>
      </c>
      <c r="S216" s="183" t="str">
        <f t="shared" si="8"/>
        <v>*</v>
      </c>
      <c r="T216" s="183" t="str">
        <f t="shared" si="8"/>
        <v>*</v>
      </c>
      <c r="U216" s="183">
        <f t="shared" si="8"/>
        <v>570</v>
      </c>
    </row>
    <row r="217" spans="1:21">
      <c r="A217" s="183" t="str">
        <f t="shared" si="10"/>
        <v>基本ケース⑤香美市</v>
      </c>
      <c r="B217" t="s">
        <v>14</v>
      </c>
      <c r="C217">
        <v>28197.25</v>
      </c>
      <c r="D217" s="160">
        <v>507.67594390223923</v>
      </c>
      <c r="E217" s="160">
        <v>11.651098382136105</v>
      </c>
      <c r="F217" s="160">
        <v>0</v>
      </c>
      <c r="G217" s="160">
        <v>0.74346730762774182</v>
      </c>
      <c r="H217" s="160">
        <v>3.2728769923664291</v>
      </c>
      <c r="I217" s="160">
        <v>0.51872066937338579</v>
      </c>
      <c r="J217" s="160">
        <v>512.21100887160674</v>
      </c>
      <c r="K217" t="s">
        <v>41</v>
      </c>
      <c r="L217" t="s">
        <v>70</v>
      </c>
      <c r="M217" t="s">
        <v>96</v>
      </c>
      <c r="O217" s="183">
        <f t="shared" si="9"/>
        <v>510</v>
      </c>
      <c r="P217" s="183">
        <f t="shared" si="9"/>
        <v>10</v>
      </c>
      <c r="Q217" s="183">
        <f t="shared" si="9"/>
        <v>0</v>
      </c>
      <c r="R217" s="183" t="str">
        <f t="shared" si="8"/>
        <v>*</v>
      </c>
      <c r="S217" s="183" t="str">
        <f t="shared" si="8"/>
        <v>*</v>
      </c>
      <c r="T217" s="183" t="str">
        <f t="shared" si="8"/>
        <v>*</v>
      </c>
      <c r="U217" s="183">
        <f t="shared" ref="U217:U280" si="11">IF(J217&gt;10000,ROUND(J217,-3),IF(J217&gt;1000,ROUND(J217,-2),IF(J217&gt;=5,IF(J217&lt;10,ROUND(J217,-1),ROUND(J217,-1)),IF(J217=0,0,"*"))))</f>
        <v>510</v>
      </c>
    </row>
    <row r="218" spans="1:21">
      <c r="A218" s="183" t="str">
        <f t="shared" si="10"/>
        <v>基本ケース⑤東洋町</v>
      </c>
      <c r="B218" t="s">
        <v>15</v>
      </c>
      <c r="C218">
        <v>2841.05</v>
      </c>
      <c r="D218" s="160">
        <v>63.640034880537399</v>
      </c>
      <c r="E218" s="160">
        <v>0.89419357180871661</v>
      </c>
      <c r="F218" s="160">
        <v>5.3894854424073833</v>
      </c>
      <c r="G218" s="160">
        <v>0.2346835120357838</v>
      </c>
      <c r="H218" s="160">
        <v>0.45671369753268387</v>
      </c>
      <c r="I218" s="160">
        <v>4.6942846853477598E-2</v>
      </c>
      <c r="J218" s="160">
        <v>69.767860379366724</v>
      </c>
      <c r="K218" t="s">
        <v>41</v>
      </c>
      <c r="L218" t="s">
        <v>70</v>
      </c>
      <c r="M218" t="s">
        <v>96</v>
      </c>
      <c r="O218" s="183">
        <f t="shared" si="9"/>
        <v>60</v>
      </c>
      <c r="P218" s="183" t="str">
        <f t="shared" si="9"/>
        <v>*</v>
      </c>
      <c r="Q218" s="183">
        <f t="shared" si="9"/>
        <v>10</v>
      </c>
      <c r="R218" s="183" t="str">
        <f t="shared" si="9"/>
        <v>*</v>
      </c>
      <c r="S218" s="183" t="str">
        <f t="shared" si="9"/>
        <v>*</v>
      </c>
      <c r="T218" s="183" t="str">
        <f t="shared" si="9"/>
        <v>*</v>
      </c>
      <c r="U218" s="183">
        <f t="shared" si="11"/>
        <v>70</v>
      </c>
    </row>
    <row r="219" spans="1:21">
      <c r="A219" s="183" t="str">
        <f t="shared" si="10"/>
        <v>基本ケース⑤奈半利町</v>
      </c>
      <c r="B219" t="s">
        <v>16</v>
      </c>
      <c r="C219">
        <v>3493.25</v>
      </c>
      <c r="D219" s="160">
        <v>184.9316462882154</v>
      </c>
      <c r="E219" s="160">
        <v>14.647395606112894</v>
      </c>
      <c r="F219" s="160">
        <v>1.2150415641489702</v>
      </c>
      <c r="G219" s="160">
        <v>0.86553904092431944</v>
      </c>
      <c r="H219" s="160">
        <v>2.0176019689780276</v>
      </c>
      <c r="I219" s="160">
        <v>0.19138710475121451</v>
      </c>
      <c r="J219" s="160">
        <v>189.22121596701794</v>
      </c>
      <c r="K219" t="s">
        <v>41</v>
      </c>
      <c r="L219" t="s">
        <v>70</v>
      </c>
      <c r="M219" t="s">
        <v>96</v>
      </c>
      <c r="O219" s="183">
        <f t="shared" ref="O219:T261" si="12">IF(D219&gt;10000,ROUND(D219,-3),IF(D219&gt;1000,ROUND(D219,-2),IF(D219&gt;=5,IF(D219&lt;10,ROUND(D219,-1),ROUND(D219,-1)),IF(D219=0,0,"*"))))</f>
        <v>180</v>
      </c>
      <c r="P219" s="183">
        <f t="shared" si="12"/>
        <v>10</v>
      </c>
      <c r="Q219" s="183" t="str">
        <f t="shared" si="12"/>
        <v>*</v>
      </c>
      <c r="R219" s="183" t="str">
        <f t="shared" si="12"/>
        <v>*</v>
      </c>
      <c r="S219" s="183" t="str">
        <f t="shared" si="12"/>
        <v>*</v>
      </c>
      <c r="T219" s="183" t="str">
        <f t="shared" si="12"/>
        <v>*</v>
      </c>
      <c r="U219" s="183">
        <f t="shared" si="11"/>
        <v>190</v>
      </c>
    </row>
    <row r="220" spans="1:21">
      <c r="A220" s="183" t="str">
        <f t="shared" si="10"/>
        <v>基本ケース⑤田野町</v>
      </c>
      <c r="B220" t="s">
        <v>17</v>
      </c>
      <c r="C220">
        <v>3015.2</v>
      </c>
      <c r="D220" s="160">
        <v>222.40423987554894</v>
      </c>
      <c r="E220" s="160">
        <v>13.673846348863908</v>
      </c>
      <c r="F220" s="160">
        <v>0.37431776631058788</v>
      </c>
      <c r="G220" s="160">
        <v>0.35547643834075549</v>
      </c>
      <c r="H220" s="160">
        <v>3.4624844362380749</v>
      </c>
      <c r="I220" s="160">
        <v>0.49163649730356068</v>
      </c>
      <c r="J220" s="160">
        <v>227.08815501374193</v>
      </c>
      <c r="K220" t="s">
        <v>41</v>
      </c>
      <c r="L220" t="s">
        <v>70</v>
      </c>
      <c r="M220" t="s">
        <v>96</v>
      </c>
      <c r="O220" s="183">
        <f t="shared" si="12"/>
        <v>220</v>
      </c>
      <c r="P220" s="183">
        <f t="shared" si="12"/>
        <v>10</v>
      </c>
      <c r="Q220" s="183" t="str">
        <f t="shared" si="12"/>
        <v>*</v>
      </c>
      <c r="R220" s="183" t="str">
        <f t="shared" si="12"/>
        <v>*</v>
      </c>
      <c r="S220" s="183" t="str">
        <f t="shared" si="12"/>
        <v>*</v>
      </c>
      <c r="T220" s="183" t="str">
        <f t="shared" si="12"/>
        <v>*</v>
      </c>
      <c r="U220" s="183">
        <f t="shared" si="11"/>
        <v>230</v>
      </c>
    </row>
    <row r="221" spans="1:21">
      <c r="A221" s="183" t="str">
        <f t="shared" si="10"/>
        <v>基本ケース⑤安田町</v>
      </c>
      <c r="B221" t="s">
        <v>18</v>
      </c>
      <c r="C221">
        <v>2780.2</v>
      </c>
      <c r="D221" s="160">
        <v>171.6676728949773</v>
      </c>
      <c r="E221" s="160">
        <v>8.7589203270335023</v>
      </c>
      <c r="F221" s="160">
        <v>14.064927569724169</v>
      </c>
      <c r="G221" s="160">
        <v>1.8537496140330043</v>
      </c>
      <c r="H221" s="160">
        <v>1.0917480506719159</v>
      </c>
      <c r="I221" s="160">
        <v>9.943563859694414E-2</v>
      </c>
      <c r="J221" s="160">
        <v>188.77753376800337</v>
      </c>
      <c r="K221" t="s">
        <v>41</v>
      </c>
      <c r="L221" t="s">
        <v>70</v>
      </c>
      <c r="M221" t="s">
        <v>96</v>
      </c>
      <c r="O221" s="183">
        <f t="shared" si="12"/>
        <v>170</v>
      </c>
      <c r="P221" s="183">
        <f t="shared" si="12"/>
        <v>10</v>
      </c>
      <c r="Q221" s="183">
        <f t="shared" si="12"/>
        <v>10</v>
      </c>
      <c r="R221" s="183" t="str">
        <f t="shared" si="12"/>
        <v>*</v>
      </c>
      <c r="S221" s="183" t="str">
        <f t="shared" si="12"/>
        <v>*</v>
      </c>
      <c r="T221" s="183" t="str">
        <f t="shared" si="12"/>
        <v>*</v>
      </c>
      <c r="U221" s="183">
        <f t="shared" si="11"/>
        <v>190</v>
      </c>
    </row>
    <row r="222" spans="1:21">
      <c r="A222" s="183" t="str">
        <f t="shared" si="10"/>
        <v>基本ケース⑤北川村</v>
      </c>
      <c r="B222" t="s">
        <v>19</v>
      </c>
      <c r="C222">
        <v>1355.3</v>
      </c>
      <c r="D222" s="160">
        <v>70.164696193636004</v>
      </c>
      <c r="E222" s="160">
        <v>2.4637106582702155</v>
      </c>
      <c r="F222" s="160">
        <v>0</v>
      </c>
      <c r="G222" s="160">
        <v>0.67823384286671284</v>
      </c>
      <c r="H222" s="160">
        <v>0.24577906919896633</v>
      </c>
      <c r="I222" s="160">
        <v>2.3724388327297261E-2</v>
      </c>
      <c r="J222" s="160">
        <v>71.112433494028977</v>
      </c>
      <c r="K222" t="s">
        <v>41</v>
      </c>
      <c r="L222" t="s">
        <v>70</v>
      </c>
      <c r="M222" t="s">
        <v>96</v>
      </c>
      <c r="O222" s="183">
        <f t="shared" si="12"/>
        <v>70</v>
      </c>
      <c r="P222" s="183" t="str">
        <f t="shared" si="12"/>
        <v>*</v>
      </c>
      <c r="Q222" s="183">
        <f t="shared" si="12"/>
        <v>0</v>
      </c>
      <c r="R222" s="183" t="str">
        <f t="shared" si="12"/>
        <v>*</v>
      </c>
      <c r="S222" s="183" t="str">
        <f t="shared" si="12"/>
        <v>*</v>
      </c>
      <c r="T222" s="183" t="str">
        <f t="shared" si="12"/>
        <v>*</v>
      </c>
      <c r="U222" s="183">
        <f t="shared" si="11"/>
        <v>70</v>
      </c>
    </row>
    <row r="223" spans="1:21">
      <c r="A223" s="183" t="str">
        <f t="shared" si="10"/>
        <v>基本ケース⑤馬路村</v>
      </c>
      <c r="B223" t="s">
        <v>20</v>
      </c>
      <c r="C223">
        <v>1044.1999999999998</v>
      </c>
      <c r="D223" s="160">
        <v>27.907712855533394</v>
      </c>
      <c r="E223" s="160">
        <v>0.59000927069837916</v>
      </c>
      <c r="F223" s="160">
        <v>0</v>
      </c>
      <c r="G223" s="160">
        <v>0.23958219555096688</v>
      </c>
      <c r="H223" s="160">
        <v>0.19091221678264839</v>
      </c>
      <c r="I223" s="160">
        <v>2.0000817294625921E-2</v>
      </c>
      <c r="J223" s="160">
        <v>28.358208085161635</v>
      </c>
      <c r="K223" t="s">
        <v>41</v>
      </c>
      <c r="L223" t="s">
        <v>70</v>
      </c>
      <c r="M223" t="s">
        <v>96</v>
      </c>
      <c r="O223" s="183">
        <f t="shared" si="12"/>
        <v>30</v>
      </c>
      <c r="P223" s="183" t="str">
        <f t="shared" si="12"/>
        <v>*</v>
      </c>
      <c r="Q223" s="183">
        <f t="shared" si="12"/>
        <v>0</v>
      </c>
      <c r="R223" s="183" t="str">
        <f t="shared" si="12"/>
        <v>*</v>
      </c>
      <c r="S223" s="183" t="str">
        <f t="shared" si="12"/>
        <v>*</v>
      </c>
      <c r="T223" s="183" t="str">
        <f t="shared" si="12"/>
        <v>*</v>
      </c>
      <c r="U223" s="183">
        <f t="shared" si="11"/>
        <v>30</v>
      </c>
    </row>
    <row r="224" spans="1:21">
      <c r="A224" s="183" t="str">
        <f t="shared" si="10"/>
        <v>基本ケース⑤芸西村</v>
      </c>
      <c r="B224" t="s">
        <v>21</v>
      </c>
      <c r="C224">
        <v>4107.1499999999996</v>
      </c>
      <c r="D224" s="160">
        <v>81.16998326099565</v>
      </c>
      <c r="E224" s="160">
        <v>4.8392287789957793</v>
      </c>
      <c r="F224" s="160">
        <v>5.8644493940867628</v>
      </c>
      <c r="G224" s="160">
        <v>0.12249588195742754</v>
      </c>
      <c r="H224" s="160">
        <v>0.29021314123049785</v>
      </c>
      <c r="I224" s="160">
        <v>9.3500775352429177E-2</v>
      </c>
      <c r="J224" s="160">
        <v>87.540642453622766</v>
      </c>
      <c r="K224" t="s">
        <v>41</v>
      </c>
      <c r="L224" t="s">
        <v>70</v>
      </c>
      <c r="M224" t="s">
        <v>96</v>
      </c>
      <c r="O224" s="183">
        <f t="shared" si="12"/>
        <v>80</v>
      </c>
      <c r="P224" s="183" t="str">
        <f t="shared" si="12"/>
        <v>*</v>
      </c>
      <c r="Q224" s="183">
        <f t="shared" si="12"/>
        <v>10</v>
      </c>
      <c r="R224" s="183" t="str">
        <f t="shared" si="12"/>
        <v>*</v>
      </c>
      <c r="S224" s="183" t="str">
        <f t="shared" si="12"/>
        <v>*</v>
      </c>
      <c r="T224" s="183" t="str">
        <f t="shared" si="12"/>
        <v>*</v>
      </c>
      <c r="U224" s="183">
        <f t="shared" si="11"/>
        <v>90</v>
      </c>
    </row>
    <row r="225" spans="1:21">
      <c r="A225" s="183" t="str">
        <f t="shared" si="10"/>
        <v>基本ケース⑤本山町</v>
      </c>
      <c r="B225" t="s">
        <v>22</v>
      </c>
      <c r="C225">
        <v>4026.95</v>
      </c>
      <c r="D225" s="160">
        <v>2.4075381929730155</v>
      </c>
      <c r="E225" s="160">
        <v>0.17157657492392125</v>
      </c>
      <c r="F225" s="160">
        <v>0</v>
      </c>
      <c r="G225" s="160">
        <v>6.5206122231239407E-45</v>
      </c>
      <c r="H225" s="160">
        <v>2.7349961646180266E-3</v>
      </c>
      <c r="I225" s="160">
        <v>2.7691776816357261E-2</v>
      </c>
      <c r="J225" s="160">
        <v>2.437964965953991</v>
      </c>
      <c r="K225" t="s">
        <v>41</v>
      </c>
      <c r="L225" t="s">
        <v>70</v>
      </c>
      <c r="M225" t="s">
        <v>96</v>
      </c>
      <c r="O225" s="183" t="str">
        <f t="shared" si="12"/>
        <v>*</v>
      </c>
      <c r="P225" s="183" t="str">
        <f t="shared" si="12"/>
        <v>*</v>
      </c>
      <c r="Q225" s="183">
        <f t="shared" si="12"/>
        <v>0</v>
      </c>
      <c r="R225" s="183" t="str">
        <f t="shared" si="12"/>
        <v>*</v>
      </c>
      <c r="S225" s="183" t="str">
        <f t="shared" si="12"/>
        <v>*</v>
      </c>
      <c r="T225" s="183" t="str">
        <f t="shared" si="12"/>
        <v>*</v>
      </c>
      <c r="U225" s="183" t="str">
        <f t="shared" si="11"/>
        <v>*</v>
      </c>
    </row>
    <row r="226" spans="1:21">
      <c r="A226" s="183" t="str">
        <f t="shared" si="10"/>
        <v>基本ケース⑤大豊町</v>
      </c>
      <c r="B226" t="s">
        <v>23</v>
      </c>
      <c r="C226">
        <v>4715.1000000000004</v>
      </c>
      <c r="D226" s="160">
        <v>59.46883437083347</v>
      </c>
      <c r="E226" s="160">
        <v>0.53194023935330259</v>
      </c>
      <c r="F226" s="160">
        <v>0</v>
      </c>
      <c r="G226" s="160">
        <v>0.11685871507421787</v>
      </c>
      <c r="H226" s="160">
        <v>3.0814867564932055E-2</v>
      </c>
      <c r="I226" s="160">
        <v>2.6007648150042324E-2</v>
      </c>
      <c r="J226" s="160">
        <v>59.642515601622662</v>
      </c>
      <c r="K226" t="s">
        <v>41</v>
      </c>
      <c r="L226" t="s">
        <v>70</v>
      </c>
      <c r="M226" t="s">
        <v>96</v>
      </c>
      <c r="O226" s="183">
        <f t="shared" si="12"/>
        <v>60</v>
      </c>
      <c r="P226" s="183" t="str">
        <f t="shared" si="12"/>
        <v>*</v>
      </c>
      <c r="Q226" s="183">
        <f t="shared" si="12"/>
        <v>0</v>
      </c>
      <c r="R226" s="183" t="str">
        <f t="shared" si="12"/>
        <v>*</v>
      </c>
      <c r="S226" s="183" t="str">
        <f t="shared" si="12"/>
        <v>*</v>
      </c>
      <c r="T226" s="183" t="str">
        <f t="shared" si="12"/>
        <v>*</v>
      </c>
      <c r="U226" s="183">
        <f t="shared" si="11"/>
        <v>60</v>
      </c>
    </row>
    <row r="227" spans="1:21">
      <c r="A227" s="183" t="str">
        <f t="shared" si="10"/>
        <v>基本ケース⑤土佐町</v>
      </c>
      <c r="B227" t="s">
        <v>24</v>
      </c>
      <c r="C227">
        <v>4376.2</v>
      </c>
      <c r="D227" s="160">
        <v>0.76747027455581007</v>
      </c>
      <c r="E227" s="160">
        <v>0.15552292387452038</v>
      </c>
      <c r="F227" s="160">
        <v>0</v>
      </c>
      <c r="G227" s="160">
        <v>7.0583146191496448E-32</v>
      </c>
      <c r="H227" s="160">
        <v>2.1583274779215546E-3</v>
      </c>
      <c r="I227" s="160">
        <v>1.3612042915962552E-2</v>
      </c>
      <c r="J227" s="160">
        <v>0.78324064494969414</v>
      </c>
      <c r="K227" t="s">
        <v>41</v>
      </c>
      <c r="L227" t="s">
        <v>70</v>
      </c>
      <c r="M227" t="s">
        <v>96</v>
      </c>
      <c r="O227" s="183" t="str">
        <f t="shared" si="12"/>
        <v>*</v>
      </c>
      <c r="P227" s="183" t="str">
        <f t="shared" si="12"/>
        <v>*</v>
      </c>
      <c r="Q227" s="183">
        <f t="shared" si="12"/>
        <v>0</v>
      </c>
      <c r="R227" s="183" t="str">
        <f t="shared" si="12"/>
        <v>*</v>
      </c>
      <c r="S227" s="183" t="str">
        <f t="shared" si="12"/>
        <v>*</v>
      </c>
      <c r="T227" s="183" t="str">
        <f t="shared" si="12"/>
        <v>*</v>
      </c>
      <c r="U227" s="183" t="str">
        <f t="shared" si="11"/>
        <v>*</v>
      </c>
    </row>
    <row r="228" spans="1:21">
      <c r="A228" s="183" t="str">
        <f t="shared" si="10"/>
        <v>基本ケース⑤大川村</v>
      </c>
      <c r="B228" t="s">
        <v>25</v>
      </c>
      <c r="C228">
        <v>421.4</v>
      </c>
      <c r="D228" s="160">
        <v>0.2773633244553918</v>
      </c>
      <c r="E228" s="160">
        <v>1.7581725940792624E-2</v>
      </c>
      <c r="F228" s="160">
        <v>0</v>
      </c>
      <c r="G228" s="160">
        <v>0</v>
      </c>
      <c r="H228" s="160">
        <v>7.0266850786499151E-3</v>
      </c>
      <c r="I228" s="160">
        <v>3.6566797715312309E-4</v>
      </c>
      <c r="J228" s="160">
        <v>0.28475567751119485</v>
      </c>
      <c r="K228" t="s">
        <v>41</v>
      </c>
      <c r="L228" t="s">
        <v>70</v>
      </c>
      <c r="M228" t="s">
        <v>96</v>
      </c>
      <c r="O228" s="183" t="str">
        <f t="shared" si="12"/>
        <v>*</v>
      </c>
      <c r="P228" s="183" t="str">
        <f t="shared" si="12"/>
        <v>*</v>
      </c>
      <c r="Q228" s="183">
        <f t="shared" si="12"/>
        <v>0</v>
      </c>
      <c r="R228" s="183">
        <f t="shared" si="12"/>
        <v>0</v>
      </c>
      <c r="S228" s="183" t="str">
        <f t="shared" si="12"/>
        <v>*</v>
      </c>
      <c r="T228" s="183" t="str">
        <f t="shared" si="12"/>
        <v>*</v>
      </c>
      <c r="U228" s="183" t="str">
        <f t="shared" si="11"/>
        <v>*</v>
      </c>
    </row>
    <row r="229" spans="1:21">
      <c r="A229" s="183" t="str">
        <f t="shared" si="10"/>
        <v>基本ケース⑤いの町</v>
      </c>
      <c r="B229" t="s">
        <v>26</v>
      </c>
      <c r="C229">
        <v>22887.1</v>
      </c>
      <c r="D229" s="160">
        <v>137.54911284240305</v>
      </c>
      <c r="E229" s="160">
        <v>3.6608581930788713</v>
      </c>
      <c r="F229" s="160">
        <v>0</v>
      </c>
      <c r="G229" s="160">
        <v>0.57578717313336725</v>
      </c>
      <c r="H229" s="160">
        <v>0.26282098771226614</v>
      </c>
      <c r="I229" s="160">
        <v>0.21239540173252167</v>
      </c>
      <c r="J229" s="160">
        <v>138.60011640498121</v>
      </c>
      <c r="K229" t="s">
        <v>41</v>
      </c>
      <c r="L229" t="s">
        <v>70</v>
      </c>
      <c r="M229" t="s">
        <v>96</v>
      </c>
      <c r="O229" s="183">
        <f t="shared" si="12"/>
        <v>140</v>
      </c>
      <c r="P229" s="183" t="str">
        <f t="shared" si="12"/>
        <v>*</v>
      </c>
      <c r="Q229" s="183">
        <f t="shared" si="12"/>
        <v>0</v>
      </c>
      <c r="R229" s="183" t="str">
        <f t="shared" si="12"/>
        <v>*</v>
      </c>
      <c r="S229" s="183" t="str">
        <f t="shared" si="12"/>
        <v>*</v>
      </c>
      <c r="T229" s="183" t="str">
        <f t="shared" si="12"/>
        <v>*</v>
      </c>
      <c r="U229" s="183">
        <f t="shared" si="11"/>
        <v>140</v>
      </c>
    </row>
    <row r="230" spans="1:21">
      <c r="A230" s="183" t="str">
        <f t="shared" si="10"/>
        <v>基本ケース⑤仁淀川町</v>
      </c>
      <c r="B230" t="s">
        <v>27</v>
      </c>
      <c r="C230">
        <v>6596.85</v>
      </c>
      <c r="D230" s="160">
        <v>5.845095608987025</v>
      </c>
      <c r="E230" s="160">
        <v>0.32583190846789711</v>
      </c>
      <c r="F230" s="160">
        <v>0</v>
      </c>
      <c r="G230" s="160">
        <v>1.1860508755320628E-3</v>
      </c>
      <c r="H230" s="160">
        <v>6.2121145538828353E-2</v>
      </c>
      <c r="I230" s="160">
        <v>2.1739807374398356E-2</v>
      </c>
      <c r="J230" s="160">
        <v>5.9301426127757839</v>
      </c>
      <c r="K230" t="s">
        <v>41</v>
      </c>
      <c r="L230" t="s">
        <v>70</v>
      </c>
      <c r="M230" t="s">
        <v>96</v>
      </c>
      <c r="O230" s="183">
        <f t="shared" si="12"/>
        <v>10</v>
      </c>
      <c r="P230" s="183" t="str">
        <f t="shared" si="12"/>
        <v>*</v>
      </c>
      <c r="Q230" s="183">
        <f t="shared" si="12"/>
        <v>0</v>
      </c>
      <c r="R230" s="183" t="str">
        <f t="shared" si="12"/>
        <v>*</v>
      </c>
      <c r="S230" s="183" t="str">
        <f t="shared" si="12"/>
        <v>*</v>
      </c>
      <c r="T230" s="183" t="str">
        <f t="shared" si="12"/>
        <v>*</v>
      </c>
      <c r="U230" s="183">
        <f t="shared" si="11"/>
        <v>10</v>
      </c>
    </row>
    <row r="231" spans="1:21">
      <c r="A231" s="183" t="str">
        <f t="shared" si="10"/>
        <v>基本ケース⑤中土佐町</v>
      </c>
      <c r="B231" t="s">
        <v>28</v>
      </c>
      <c r="C231">
        <v>7156.95</v>
      </c>
      <c r="D231" s="160">
        <v>131.9791927752687</v>
      </c>
      <c r="E231" s="160">
        <v>2.9304847329681616</v>
      </c>
      <c r="F231" s="160">
        <v>19.066981528960653</v>
      </c>
      <c r="G231" s="160">
        <v>0.22486017666880664</v>
      </c>
      <c r="H231" s="160">
        <v>0.93106306243648029</v>
      </c>
      <c r="I231" s="160">
        <v>8.305420495140145E-2</v>
      </c>
      <c r="J231" s="160">
        <v>152.28515174828604</v>
      </c>
      <c r="K231" t="s">
        <v>41</v>
      </c>
      <c r="L231" t="s">
        <v>70</v>
      </c>
      <c r="M231" t="s">
        <v>96</v>
      </c>
      <c r="O231" s="183">
        <f t="shared" si="12"/>
        <v>130</v>
      </c>
      <c r="P231" s="183" t="str">
        <f t="shared" si="12"/>
        <v>*</v>
      </c>
      <c r="Q231" s="183">
        <f t="shared" si="12"/>
        <v>20</v>
      </c>
      <c r="R231" s="183" t="str">
        <f t="shared" si="12"/>
        <v>*</v>
      </c>
      <c r="S231" s="183" t="str">
        <f t="shared" si="12"/>
        <v>*</v>
      </c>
      <c r="T231" s="183" t="str">
        <f t="shared" si="12"/>
        <v>*</v>
      </c>
      <c r="U231" s="183">
        <f t="shared" si="11"/>
        <v>150</v>
      </c>
    </row>
    <row r="232" spans="1:21">
      <c r="A232" s="183" t="str">
        <f t="shared" si="10"/>
        <v>基本ケース⑤佐川町</v>
      </c>
      <c r="B232" t="s">
        <v>29</v>
      </c>
      <c r="C232">
        <v>12973.4</v>
      </c>
      <c r="D232" s="160">
        <v>151.77577438273261</v>
      </c>
      <c r="E232" s="160">
        <v>3.3106486562857516</v>
      </c>
      <c r="F232" s="160">
        <v>0</v>
      </c>
      <c r="G232" s="160">
        <v>0.18583306566442295</v>
      </c>
      <c r="H232" s="160">
        <v>0.18379423976822185</v>
      </c>
      <c r="I232" s="160">
        <v>0.29074781141085315</v>
      </c>
      <c r="J232" s="160">
        <v>152.43614949957609</v>
      </c>
      <c r="K232" t="s">
        <v>41</v>
      </c>
      <c r="L232" t="s">
        <v>70</v>
      </c>
      <c r="M232" t="s">
        <v>96</v>
      </c>
      <c r="O232" s="183">
        <f t="shared" si="12"/>
        <v>150</v>
      </c>
      <c r="P232" s="183" t="str">
        <f t="shared" si="12"/>
        <v>*</v>
      </c>
      <c r="Q232" s="183">
        <f t="shared" si="12"/>
        <v>0</v>
      </c>
      <c r="R232" s="183" t="str">
        <f t="shared" si="12"/>
        <v>*</v>
      </c>
      <c r="S232" s="183" t="str">
        <f t="shared" si="12"/>
        <v>*</v>
      </c>
      <c r="T232" s="183" t="str">
        <f t="shared" si="12"/>
        <v>*</v>
      </c>
      <c r="U232" s="183">
        <f t="shared" si="11"/>
        <v>150</v>
      </c>
    </row>
    <row r="233" spans="1:21">
      <c r="A233" s="183" t="str">
        <f t="shared" si="10"/>
        <v>基本ケース⑤越知町</v>
      </c>
      <c r="B233" t="s">
        <v>30</v>
      </c>
      <c r="C233">
        <v>6192.65</v>
      </c>
      <c r="D233" s="160">
        <v>25.529151238854539</v>
      </c>
      <c r="E233" s="160">
        <v>0.7038760777226305</v>
      </c>
      <c r="F233" s="160">
        <v>0</v>
      </c>
      <c r="G233" s="160">
        <v>1.5828280166858201E-2</v>
      </c>
      <c r="H233" s="160">
        <v>1.4417944048788605</v>
      </c>
      <c r="I233" s="160">
        <v>6.2015940582313175E-2</v>
      </c>
      <c r="J233" s="160">
        <v>27.048789864482568</v>
      </c>
      <c r="K233" t="s">
        <v>41</v>
      </c>
      <c r="L233" t="s">
        <v>70</v>
      </c>
      <c r="M233" t="s">
        <v>96</v>
      </c>
      <c r="O233" s="183">
        <f t="shared" si="12"/>
        <v>30</v>
      </c>
      <c r="P233" s="183" t="str">
        <f t="shared" si="12"/>
        <v>*</v>
      </c>
      <c r="Q233" s="183">
        <f t="shared" si="12"/>
        <v>0</v>
      </c>
      <c r="R233" s="183" t="str">
        <f t="shared" si="12"/>
        <v>*</v>
      </c>
      <c r="S233" s="183" t="str">
        <f t="shared" si="12"/>
        <v>*</v>
      </c>
      <c r="T233" s="183" t="str">
        <f t="shared" si="12"/>
        <v>*</v>
      </c>
      <c r="U233" s="183">
        <f t="shared" si="11"/>
        <v>30</v>
      </c>
    </row>
    <row r="234" spans="1:21">
      <c r="A234" s="183" t="str">
        <f t="shared" si="10"/>
        <v>基本ケース⑤檮原町</v>
      </c>
      <c r="B234" t="s">
        <v>31</v>
      </c>
      <c r="C234">
        <v>3984</v>
      </c>
      <c r="D234" s="160">
        <v>4.2399376358403806</v>
      </c>
      <c r="E234" s="160">
        <v>0.20968213169976019</v>
      </c>
      <c r="F234" s="160">
        <v>0</v>
      </c>
      <c r="G234" s="160">
        <v>1.5075465671121949E-3</v>
      </c>
      <c r="H234" s="160">
        <v>2.6981598791202348E-3</v>
      </c>
      <c r="I234" s="160">
        <v>1.4653993760066594E-2</v>
      </c>
      <c r="J234" s="160">
        <v>4.2587973360466798</v>
      </c>
      <c r="K234" t="s">
        <v>41</v>
      </c>
      <c r="L234" t="s">
        <v>70</v>
      </c>
      <c r="M234" t="s">
        <v>96</v>
      </c>
      <c r="O234" s="183" t="str">
        <f t="shared" si="12"/>
        <v>*</v>
      </c>
      <c r="P234" s="183" t="str">
        <f t="shared" si="12"/>
        <v>*</v>
      </c>
      <c r="Q234" s="183">
        <f t="shared" si="12"/>
        <v>0</v>
      </c>
      <c r="R234" s="183" t="str">
        <f t="shared" si="12"/>
        <v>*</v>
      </c>
      <c r="S234" s="183" t="str">
        <f t="shared" si="12"/>
        <v>*</v>
      </c>
      <c r="T234" s="183" t="str">
        <f t="shared" si="12"/>
        <v>*</v>
      </c>
      <c r="U234" s="183" t="str">
        <f t="shared" si="11"/>
        <v>*</v>
      </c>
    </row>
    <row r="235" spans="1:21">
      <c r="A235" s="183" t="str">
        <f t="shared" si="10"/>
        <v>基本ケース⑤日高村</v>
      </c>
      <c r="B235" t="s">
        <v>32</v>
      </c>
      <c r="C235">
        <v>5197.3999999999996</v>
      </c>
      <c r="D235" s="160">
        <v>23.123690664716996</v>
      </c>
      <c r="E235" s="160">
        <v>0.57342710893138416</v>
      </c>
      <c r="F235" s="160">
        <v>0</v>
      </c>
      <c r="G235" s="160">
        <v>5.4379802032799997E-2</v>
      </c>
      <c r="H235" s="160">
        <v>9.1723674583560708E-3</v>
      </c>
      <c r="I235" s="160">
        <v>4.0102776568482587E-2</v>
      </c>
      <c r="J235" s="160">
        <v>23.227345610776631</v>
      </c>
      <c r="K235" t="s">
        <v>41</v>
      </c>
      <c r="L235" t="s">
        <v>70</v>
      </c>
      <c r="M235" t="s">
        <v>96</v>
      </c>
      <c r="O235" s="183">
        <f t="shared" si="12"/>
        <v>20</v>
      </c>
      <c r="P235" s="183" t="str">
        <f t="shared" si="12"/>
        <v>*</v>
      </c>
      <c r="Q235" s="183">
        <f t="shared" si="12"/>
        <v>0</v>
      </c>
      <c r="R235" s="183" t="str">
        <f t="shared" si="12"/>
        <v>*</v>
      </c>
      <c r="S235" s="183" t="str">
        <f t="shared" si="12"/>
        <v>*</v>
      </c>
      <c r="T235" s="183" t="str">
        <f t="shared" si="12"/>
        <v>*</v>
      </c>
      <c r="U235" s="183">
        <f t="shared" si="11"/>
        <v>20</v>
      </c>
    </row>
    <row r="236" spans="1:21">
      <c r="A236" s="183" t="str">
        <f t="shared" si="10"/>
        <v>基本ケース⑤津野町</v>
      </c>
      <c r="B236" t="s">
        <v>33</v>
      </c>
      <c r="C236">
        <v>5948.75</v>
      </c>
      <c r="D236" s="160">
        <v>41.174000062654407</v>
      </c>
      <c r="E236" s="160">
        <v>0.72957015818538373</v>
      </c>
      <c r="F236" s="160">
        <v>0</v>
      </c>
      <c r="G236" s="160">
        <v>0.10868744608684534</v>
      </c>
      <c r="H236" s="160">
        <v>6.5957415741684067E-2</v>
      </c>
      <c r="I236" s="160">
        <v>4.5369791783173803E-2</v>
      </c>
      <c r="J236" s="160">
        <v>41.394014716266113</v>
      </c>
      <c r="K236" t="s">
        <v>41</v>
      </c>
      <c r="L236" t="s">
        <v>70</v>
      </c>
      <c r="M236" t="s">
        <v>96</v>
      </c>
      <c r="O236" s="183">
        <f t="shared" si="12"/>
        <v>40</v>
      </c>
      <c r="P236" s="183" t="str">
        <f t="shared" si="12"/>
        <v>*</v>
      </c>
      <c r="Q236" s="183">
        <f t="shared" si="12"/>
        <v>0</v>
      </c>
      <c r="R236" s="183" t="str">
        <f t="shared" si="12"/>
        <v>*</v>
      </c>
      <c r="S236" s="183" t="str">
        <f t="shared" si="12"/>
        <v>*</v>
      </c>
      <c r="T236" s="183" t="str">
        <f t="shared" si="12"/>
        <v>*</v>
      </c>
      <c r="U236" s="183">
        <f t="shared" si="11"/>
        <v>40</v>
      </c>
    </row>
    <row r="237" spans="1:21">
      <c r="A237" s="183" t="str">
        <f t="shared" si="10"/>
        <v>基本ケース⑤四万十町</v>
      </c>
      <c r="B237" t="s">
        <v>34</v>
      </c>
      <c r="C237">
        <v>18746.650000000001</v>
      </c>
      <c r="D237" s="160">
        <v>363.81024156118355</v>
      </c>
      <c r="E237" s="160">
        <v>7.4440220678604483</v>
      </c>
      <c r="F237" s="160">
        <v>1.9407349090274211</v>
      </c>
      <c r="G237" s="160">
        <v>0.76240337686467574</v>
      </c>
      <c r="H237" s="160">
        <v>0.70093142951270615</v>
      </c>
      <c r="I237" s="160">
        <v>0.18913961585494207</v>
      </c>
      <c r="J237" s="160">
        <v>367.40345089244329</v>
      </c>
      <c r="K237" t="s">
        <v>41</v>
      </c>
      <c r="L237" t="s">
        <v>70</v>
      </c>
      <c r="M237" t="s">
        <v>96</v>
      </c>
      <c r="O237" s="183">
        <f t="shared" si="12"/>
        <v>360</v>
      </c>
      <c r="P237" s="183">
        <f t="shared" si="12"/>
        <v>10</v>
      </c>
      <c r="Q237" s="183" t="str">
        <f t="shared" si="12"/>
        <v>*</v>
      </c>
      <c r="R237" s="183" t="str">
        <f t="shared" si="12"/>
        <v>*</v>
      </c>
      <c r="S237" s="183" t="str">
        <f t="shared" si="12"/>
        <v>*</v>
      </c>
      <c r="T237" s="183" t="str">
        <f t="shared" si="12"/>
        <v>*</v>
      </c>
      <c r="U237" s="183">
        <f t="shared" si="11"/>
        <v>370</v>
      </c>
    </row>
    <row r="238" spans="1:21">
      <c r="A238" s="183" t="str">
        <f t="shared" si="10"/>
        <v>基本ケース⑤大月町</v>
      </c>
      <c r="B238" t="s">
        <v>35</v>
      </c>
      <c r="C238">
        <v>5516.5</v>
      </c>
      <c r="D238" s="160">
        <v>44.109177694985412</v>
      </c>
      <c r="E238" s="160">
        <v>0.83755572856732752</v>
      </c>
      <c r="F238" s="160">
        <v>4.4703345833895174</v>
      </c>
      <c r="G238" s="160">
        <v>0.17598659366232899</v>
      </c>
      <c r="H238" s="160">
        <v>0.12839057753291877</v>
      </c>
      <c r="I238" s="160">
        <v>3.0812309620097667E-2</v>
      </c>
      <c r="J238" s="160">
        <v>48.914701759190272</v>
      </c>
      <c r="K238" t="s">
        <v>41</v>
      </c>
      <c r="L238" t="s">
        <v>70</v>
      </c>
      <c r="M238" t="s">
        <v>96</v>
      </c>
      <c r="O238" s="183">
        <f t="shared" si="12"/>
        <v>40</v>
      </c>
      <c r="P238" s="183" t="str">
        <f t="shared" si="12"/>
        <v>*</v>
      </c>
      <c r="Q238" s="183" t="str">
        <f t="shared" si="12"/>
        <v>*</v>
      </c>
      <c r="R238" s="183" t="str">
        <f t="shared" si="12"/>
        <v>*</v>
      </c>
      <c r="S238" s="183" t="str">
        <f t="shared" si="12"/>
        <v>*</v>
      </c>
      <c r="T238" s="183" t="str">
        <f t="shared" si="12"/>
        <v>*</v>
      </c>
      <c r="U238" s="183">
        <f t="shared" si="11"/>
        <v>50</v>
      </c>
    </row>
    <row r="239" spans="1:21">
      <c r="A239" s="183" t="str">
        <f t="shared" si="10"/>
        <v>基本ケース⑤三原村</v>
      </c>
      <c r="B239" t="s">
        <v>36</v>
      </c>
      <c r="C239">
        <v>1597.8</v>
      </c>
      <c r="D239" s="160">
        <v>59.342663322910838</v>
      </c>
      <c r="E239" s="160">
        <v>0.89542055615770644</v>
      </c>
      <c r="F239" s="160">
        <v>0</v>
      </c>
      <c r="G239" s="160">
        <v>0.28392703852527684</v>
      </c>
      <c r="H239" s="160">
        <v>4.2319388480022493E-2</v>
      </c>
      <c r="I239" s="160">
        <v>2.0135968852072705E-2</v>
      </c>
      <c r="J239" s="160">
        <v>59.689045718768213</v>
      </c>
      <c r="K239" t="s">
        <v>41</v>
      </c>
      <c r="L239" t="s">
        <v>70</v>
      </c>
      <c r="M239" t="s">
        <v>96</v>
      </c>
      <c r="O239" s="183">
        <f t="shared" si="12"/>
        <v>60</v>
      </c>
      <c r="P239" s="183" t="str">
        <f t="shared" si="12"/>
        <v>*</v>
      </c>
      <c r="Q239" s="183">
        <f t="shared" si="12"/>
        <v>0</v>
      </c>
      <c r="R239" s="183" t="str">
        <f t="shared" si="12"/>
        <v>*</v>
      </c>
      <c r="S239" s="183" t="str">
        <f t="shared" si="12"/>
        <v>*</v>
      </c>
      <c r="T239" s="183" t="str">
        <f t="shared" si="12"/>
        <v>*</v>
      </c>
      <c r="U239" s="183">
        <f t="shared" si="11"/>
        <v>60</v>
      </c>
    </row>
    <row r="240" spans="1:21">
      <c r="A240" s="183" t="str">
        <f t="shared" si="10"/>
        <v>基本ケース⑤黒潮町</v>
      </c>
      <c r="B240" t="s">
        <v>37</v>
      </c>
      <c r="C240">
        <v>11552.849999999999</v>
      </c>
      <c r="D240" s="160">
        <v>479.32214831293857</v>
      </c>
      <c r="E240" s="160">
        <v>16.971176037535322</v>
      </c>
      <c r="F240" s="160">
        <v>37.056684456424328</v>
      </c>
      <c r="G240" s="160">
        <v>2.9139053252127405</v>
      </c>
      <c r="H240" s="160">
        <v>2.1729090860228117</v>
      </c>
      <c r="I240" s="160">
        <v>0.41641925113908318</v>
      </c>
      <c r="J240" s="160">
        <v>521.88206643173771</v>
      </c>
      <c r="K240" t="s">
        <v>41</v>
      </c>
      <c r="L240" t="s">
        <v>70</v>
      </c>
      <c r="M240" t="s">
        <v>96</v>
      </c>
      <c r="O240" s="183">
        <f t="shared" si="12"/>
        <v>480</v>
      </c>
      <c r="P240" s="183">
        <f t="shared" si="12"/>
        <v>20</v>
      </c>
      <c r="Q240" s="183">
        <f t="shared" si="12"/>
        <v>40</v>
      </c>
      <c r="R240" s="183" t="str">
        <f t="shared" si="12"/>
        <v>*</v>
      </c>
      <c r="S240" s="183" t="str">
        <f t="shared" si="12"/>
        <v>*</v>
      </c>
      <c r="T240" s="183" t="str">
        <f t="shared" si="12"/>
        <v>*</v>
      </c>
      <c r="U240" s="183">
        <f t="shared" si="11"/>
        <v>520</v>
      </c>
    </row>
    <row r="241" spans="1:21">
      <c r="A241" s="183" t="str">
        <f t="shared" si="10"/>
        <v>基本ケース⑤合計</v>
      </c>
      <c r="B241" t="s">
        <v>84</v>
      </c>
      <c r="C241">
        <v>763820.94999999984</v>
      </c>
      <c r="D241" s="160">
        <v>10897.232546755398</v>
      </c>
      <c r="E241" s="160">
        <v>405.83516230150224</v>
      </c>
      <c r="F241" s="160">
        <v>580.85793352879966</v>
      </c>
      <c r="G241" s="160">
        <v>31.88967493058426</v>
      </c>
      <c r="H241" s="160">
        <v>85.27097482893862</v>
      </c>
      <c r="I241" s="160">
        <v>33.655843813353599</v>
      </c>
      <c r="J241" s="160">
        <v>11628.906973857067</v>
      </c>
      <c r="K241" t="s">
        <v>41</v>
      </c>
      <c r="L241" t="s">
        <v>70</v>
      </c>
      <c r="M241" t="s">
        <v>96</v>
      </c>
      <c r="O241" s="183">
        <f t="shared" si="12"/>
        <v>11000</v>
      </c>
      <c r="P241" s="183">
        <f t="shared" si="12"/>
        <v>410</v>
      </c>
      <c r="Q241" s="183">
        <f t="shared" si="12"/>
        <v>580</v>
      </c>
      <c r="R241" s="183">
        <f t="shared" si="12"/>
        <v>30</v>
      </c>
      <c r="S241" s="183">
        <f t="shared" si="12"/>
        <v>90</v>
      </c>
      <c r="T241" s="183">
        <f t="shared" si="12"/>
        <v>30</v>
      </c>
      <c r="U241" s="183">
        <f t="shared" si="11"/>
        <v>12000</v>
      </c>
    </row>
    <row r="242" spans="1:21">
      <c r="A242" s="183" t="str">
        <f t="shared" si="10"/>
        <v/>
      </c>
      <c r="O242" s="183">
        <f t="shared" si="12"/>
        <v>0</v>
      </c>
      <c r="P242" s="183">
        <f t="shared" si="12"/>
        <v>0</v>
      </c>
      <c r="Q242" s="183">
        <f t="shared" si="12"/>
        <v>0</v>
      </c>
      <c r="R242" s="183">
        <f t="shared" si="12"/>
        <v>0</v>
      </c>
      <c r="S242" s="183">
        <f t="shared" si="12"/>
        <v>0</v>
      </c>
      <c r="T242" s="183">
        <f t="shared" si="12"/>
        <v>0</v>
      </c>
      <c r="U242" s="183">
        <f t="shared" si="11"/>
        <v>0</v>
      </c>
    </row>
    <row r="243" spans="1:21">
      <c r="A243" s="183" t="str">
        <f t="shared" si="10"/>
        <v>基本ケース⑩高知市</v>
      </c>
      <c r="B243" t="s">
        <v>4</v>
      </c>
      <c r="C243">
        <v>343393</v>
      </c>
      <c r="D243" s="160">
        <v>3367.0000481990705</v>
      </c>
      <c r="E243" s="160">
        <v>206.84289411806199</v>
      </c>
      <c r="F243" s="160">
        <v>247.12888174962586</v>
      </c>
      <c r="G243" s="160">
        <v>7.1094330006135387</v>
      </c>
      <c r="H243" s="160">
        <v>12.987332042693966</v>
      </c>
      <c r="I243" s="160">
        <v>1.2625263553017345E-2</v>
      </c>
      <c r="J243" s="160">
        <v>3634.238320255557</v>
      </c>
      <c r="K243" t="s">
        <v>41</v>
      </c>
      <c r="L243" t="s">
        <v>71</v>
      </c>
      <c r="M243" t="s">
        <v>83</v>
      </c>
      <c r="O243" s="183">
        <f t="shared" si="12"/>
        <v>3400</v>
      </c>
      <c r="P243" s="183">
        <f t="shared" si="12"/>
        <v>210</v>
      </c>
      <c r="Q243" s="183">
        <f t="shared" si="12"/>
        <v>250</v>
      </c>
      <c r="R243" s="183">
        <f t="shared" si="12"/>
        <v>10</v>
      </c>
      <c r="S243" s="183">
        <f t="shared" si="12"/>
        <v>10</v>
      </c>
      <c r="T243" s="183" t="str">
        <f t="shared" si="12"/>
        <v>*</v>
      </c>
      <c r="U243" s="183">
        <f t="shared" si="11"/>
        <v>3600</v>
      </c>
    </row>
    <row r="244" spans="1:21">
      <c r="A244" s="183" t="str">
        <f t="shared" si="10"/>
        <v>基本ケース⑩室戸市</v>
      </c>
      <c r="B244" t="s">
        <v>5</v>
      </c>
      <c r="C244">
        <v>15210</v>
      </c>
      <c r="D244" s="160">
        <v>703.10865045212631</v>
      </c>
      <c r="E244" s="160">
        <v>26.1826193260253</v>
      </c>
      <c r="F244" s="160">
        <v>83.886011799900032</v>
      </c>
      <c r="G244" s="160">
        <v>3.1112289566823645</v>
      </c>
      <c r="H244" s="160">
        <v>2.1647879686296627</v>
      </c>
      <c r="I244" s="160">
        <v>4.6385885385399179E-4</v>
      </c>
      <c r="J244" s="160">
        <v>792.27114303619226</v>
      </c>
      <c r="K244" t="s">
        <v>41</v>
      </c>
      <c r="L244" t="s">
        <v>71</v>
      </c>
      <c r="M244" t="s">
        <v>83</v>
      </c>
      <c r="O244" s="183">
        <f t="shared" si="12"/>
        <v>700</v>
      </c>
      <c r="P244" s="183">
        <f t="shared" si="12"/>
        <v>30</v>
      </c>
      <c r="Q244" s="183">
        <f t="shared" si="12"/>
        <v>80</v>
      </c>
      <c r="R244" s="183" t="str">
        <f t="shared" si="12"/>
        <v>*</v>
      </c>
      <c r="S244" s="183" t="str">
        <f t="shared" si="12"/>
        <v>*</v>
      </c>
      <c r="T244" s="183" t="str">
        <f t="shared" si="12"/>
        <v>*</v>
      </c>
      <c r="U244" s="183">
        <f t="shared" si="11"/>
        <v>790</v>
      </c>
    </row>
    <row r="245" spans="1:21">
      <c r="A245" s="183" t="str">
        <f t="shared" si="10"/>
        <v>基本ケース⑩安芸市</v>
      </c>
      <c r="B245" t="s">
        <v>6</v>
      </c>
      <c r="C245">
        <v>19547</v>
      </c>
      <c r="D245" s="160">
        <v>842.92568053716559</v>
      </c>
      <c r="E245" s="160">
        <v>53.756617895452585</v>
      </c>
      <c r="F245" s="160">
        <v>14.505955489318502</v>
      </c>
      <c r="G245" s="160">
        <v>2.2065441581144052</v>
      </c>
      <c r="H245" s="160">
        <v>4.1031928542476077</v>
      </c>
      <c r="I245" s="160">
        <v>6.862390817534721E-4</v>
      </c>
      <c r="J245" s="160">
        <v>863.74205927792786</v>
      </c>
      <c r="K245" t="s">
        <v>41</v>
      </c>
      <c r="L245" t="s">
        <v>71</v>
      </c>
      <c r="M245" t="s">
        <v>83</v>
      </c>
      <c r="O245" s="183">
        <f t="shared" si="12"/>
        <v>840</v>
      </c>
      <c r="P245" s="183">
        <f t="shared" si="12"/>
        <v>50</v>
      </c>
      <c r="Q245" s="183">
        <f t="shared" si="12"/>
        <v>10</v>
      </c>
      <c r="R245" s="183" t="str">
        <f t="shared" si="12"/>
        <v>*</v>
      </c>
      <c r="S245" s="183" t="str">
        <f t="shared" si="12"/>
        <v>*</v>
      </c>
      <c r="T245" s="183" t="str">
        <f t="shared" si="12"/>
        <v>*</v>
      </c>
      <c r="U245" s="183">
        <f t="shared" si="11"/>
        <v>860</v>
      </c>
    </row>
    <row r="246" spans="1:21">
      <c r="A246" s="183" t="str">
        <f t="shared" si="10"/>
        <v>基本ケース⑩南国市</v>
      </c>
      <c r="B246" t="s">
        <v>7</v>
      </c>
      <c r="C246">
        <v>49472</v>
      </c>
      <c r="D246" s="160">
        <v>784.58824680526629</v>
      </c>
      <c r="E246" s="160">
        <v>24.354090533112601</v>
      </c>
      <c r="F246" s="160">
        <v>48.319821575409655</v>
      </c>
      <c r="G246" s="160">
        <v>0.23186380726942143</v>
      </c>
      <c r="H246" s="160">
        <v>0.68175182828599978</v>
      </c>
      <c r="I246" s="160">
        <v>1.5708443639927958E-3</v>
      </c>
      <c r="J246" s="160">
        <v>833.82325486059528</v>
      </c>
      <c r="K246" t="s">
        <v>41</v>
      </c>
      <c r="L246" t="s">
        <v>71</v>
      </c>
      <c r="M246" t="s">
        <v>83</v>
      </c>
      <c r="O246" s="183">
        <f t="shared" si="12"/>
        <v>780</v>
      </c>
      <c r="P246" s="183">
        <f t="shared" si="12"/>
        <v>20</v>
      </c>
      <c r="Q246" s="183">
        <f t="shared" si="12"/>
        <v>50</v>
      </c>
      <c r="R246" s="183" t="str">
        <f t="shared" si="12"/>
        <v>*</v>
      </c>
      <c r="S246" s="183" t="str">
        <f t="shared" si="12"/>
        <v>*</v>
      </c>
      <c r="T246" s="183" t="str">
        <f t="shared" si="12"/>
        <v>*</v>
      </c>
      <c r="U246" s="183">
        <f t="shared" si="11"/>
        <v>830</v>
      </c>
    </row>
    <row r="247" spans="1:21">
      <c r="A247" s="183" t="str">
        <f t="shared" si="10"/>
        <v>基本ケース⑩土佐市</v>
      </c>
      <c r="B247" t="s">
        <v>8</v>
      </c>
      <c r="C247">
        <v>28686</v>
      </c>
      <c r="D247" s="160">
        <v>432.11318027075879</v>
      </c>
      <c r="E247" s="160">
        <v>19.110275610431472</v>
      </c>
      <c r="F247" s="160">
        <v>79.232465916083896</v>
      </c>
      <c r="G247" s="160">
        <v>1.5416801775528224</v>
      </c>
      <c r="H247" s="160">
        <v>0.59754093893503568</v>
      </c>
      <c r="I247" s="160">
        <v>6.4401277683848992E-4</v>
      </c>
      <c r="J247" s="160">
        <v>513.48551131610748</v>
      </c>
      <c r="K247" t="s">
        <v>41</v>
      </c>
      <c r="L247" t="s">
        <v>71</v>
      </c>
      <c r="M247" t="s">
        <v>83</v>
      </c>
      <c r="O247" s="183">
        <f t="shared" si="12"/>
        <v>430</v>
      </c>
      <c r="P247" s="183">
        <f t="shared" si="12"/>
        <v>20</v>
      </c>
      <c r="Q247" s="183">
        <f t="shared" si="12"/>
        <v>80</v>
      </c>
      <c r="R247" s="183" t="str">
        <f t="shared" si="12"/>
        <v>*</v>
      </c>
      <c r="S247" s="183" t="str">
        <f t="shared" si="12"/>
        <v>*</v>
      </c>
      <c r="T247" s="183" t="str">
        <f t="shared" si="12"/>
        <v>*</v>
      </c>
      <c r="U247" s="183">
        <f t="shared" si="11"/>
        <v>510</v>
      </c>
    </row>
    <row r="248" spans="1:21">
      <c r="A248" s="183" t="str">
        <f t="shared" si="10"/>
        <v>基本ケース⑩須崎市</v>
      </c>
      <c r="B248" t="s">
        <v>9</v>
      </c>
      <c r="C248">
        <v>24698</v>
      </c>
      <c r="D248" s="160">
        <v>360.03909362679701</v>
      </c>
      <c r="E248" s="160">
        <v>13.874382763319002</v>
      </c>
      <c r="F248" s="160">
        <v>73.277915496783947</v>
      </c>
      <c r="G248" s="160">
        <v>2.0302766742067564</v>
      </c>
      <c r="H248" s="160">
        <v>1.969497925306867</v>
      </c>
      <c r="I248" s="160">
        <v>3.3144064538764883E-4</v>
      </c>
      <c r="J248" s="160">
        <v>437.31711516373997</v>
      </c>
      <c r="K248" t="s">
        <v>41</v>
      </c>
      <c r="L248" t="s">
        <v>71</v>
      </c>
      <c r="M248" t="s">
        <v>83</v>
      </c>
      <c r="O248" s="183">
        <f t="shared" si="12"/>
        <v>360</v>
      </c>
      <c r="P248" s="183">
        <f t="shared" si="12"/>
        <v>10</v>
      </c>
      <c r="Q248" s="183">
        <f t="shared" si="12"/>
        <v>70</v>
      </c>
      <c r="R248" s="183" t="str">
        <f t="shared" si="12"/>
        <v>*</v>
      </c>
      <c r="S248" s="183" t="str">
        <f t="shared" si="12"/>
        <v>*</v>
      </c>
      <c r="T248" s="183" t="str">
        <f t="shared" si="12"/>
        <v>*</v>
      </c>
      <c r="U248" s="183">
        <f t="shared" si="11"/>
        <v>440</v>
      </c>
    </row>
    <row r="249" spans="1:21">
      <c r="A249" s="183" t="str">
        <f t="shared" si="10"/>
        <v>基本ケース⑩宿毛市</v>
      </c>
      <c r="B249" t="s">
        <v>10</v>
      </c>
      <c r="C249">
        <v>22610</v>
      </c>
      <c r="D249" s="160">
        <v>163.29029248230856</v>
      </c>
      <c r="E249" s="160">
        <v>5.424614073117878</v>
      </c>
      <c r="F249" s="160">
        <v>51.277978591362746</v>
      </c>
      <c r="G249" s="160">
        <v>0.37845718628349778</v>
      </c>
      <c r="H249" s="160">
        <v>0.72079306945373667</v>
      </c>
      <c r="I249" s="160">
        <v>2.4157135976878746E-4</v>
      </c>
      <c r="J249" s="160">
        <v>215.66776290076831</v>
      </c>
      <c r="K249" t="s">
        <v>41</v>
      </c>
      <c r="L249" t="s">
        <v>71</v>
      </c>
      <c r="M249" t="s">
        <v>83</v>
      </c>
      <c r="O249" s="183">
        <f t="shared" si="12"/>
        <v>160</v>
      </c>
      <c r="P249" s="183">
        <f t="shared" si="12"/>
        <v>10</v>
      </c>
      <c r="Q249" s="183">
        <f t="shared" si="12"/>
        <v>50</v>
      </c>
      <c r="R249" s="183" t="str">
        <f t="shared" si="12"/>
        <v>*</v>
      </c>
      <c r="S249" s="183" t="str">
        <f t="shared" si="12"/>
        <v>*</v>
      </c>
      <c r="T249" s="183" t="str">
        <f t="shared" si="12"/>
        <v>*</v>
      </c>
      <c r="U249" s="183">
        <f t="shared" si="11"/>
        <v>220</v>
      </c>
    </row>
    <row r="250" spans="1:21">
      <c r="A250" s="183" t="str">
        <f t="shared" si="10"/>
        <v>基本ケース⑩土佐清水市</v>
      </c>
      <c r="B250" t="s">
        <v>11</v>
      </c>
      <c r="C250">
        <v>16029</v>
      </c>
      <c r="D250" s="160">
        <v>602.12079019352382</v>
      </c>
      <c r="E250" s="160">
        <v>25.698712597525148</v>
      </c>
      <c r="F250" s="160">
        <v>32.759034362420245</v>
      </c>
      <c r="G250" s="160">
        <v>3.4405352179368247</v>
      </c>
      <c r="H250" s="160">
        <v>1.7594841242700381</v>
      </c>
      <c r="I250" s="160">
        <v>3.7781096248540633E-4</v>
      </c>
      <c r="J250" s="160">
        <v>640.0802217091134</v>
      </c>
      <c r="K250" t="s">
        <v>41</v>
      </c>
      <c r="L250" t="s">
        <v>71</v>
      </c>
      <c r="M250" t="s">
        <v>83</v>
      </c>
      <c r="O250" s="183">
        <f t="shared" si="12"/>
        <v>600</v>
      </c>
      <c r="P250" s="183">
        <f t="shared" si="12"/>
        <v>30</v>
      </c>
      <c r="Q250" s="183">
        <f t="shared" si="12"/>
        <v>30</v>
      </c>
      <c r="R250" s="183" t="str">
        <f t="shared" si="12"/>
        <v>*</v>
      </c>
      <c r="S250" s="183" t="str">
        <f t="shared" si="12"/>
        <v>*</v>
      </c>
      <c r="T250" s="183" t="str">
        <f t="shared" si="12"/>
        <v>*</v>
      </c>
      <c r="U250" s="183">
        <f t="shared" si="11"/>
        <v>640</v>
      </c>
    </row>
    <row r="251" spans="1:21">
      <c r="A251" s="183" t="str">
        <f t="shared" si="10"/>
        <v>基本ケース⑩四万十市</v>
      </c>
      <c r="B251" t="s">
        <v>12</v>
      </c>
      <c r="C251">
        <v>35933</v>
      </c>
      <c r="D251" s="160">
        <v>721.55875882894281</v>
      </c>
      <c r="E251" s="160">
        <v>27.228763288307938</v>
      </c>
      <c r="F251" s="160">
        <v>50.591343481438045</v>
      </c>
      <c r="G251" s="160">
        <v>4.0840996238454874</v>
      </c>
      <c r="H251" s="160">
        <v>0.96005488761269142</v>
      </c>
      <c r="I251" s="160">
        <v>4.0830084390781104E-4</v>
      </c>
      <c r="J251" s="160">
        <v>777.19466512268298</v>
      </c>
      <c r="K251" t="s">
        <v>41</v>
      </c>
      <c r="L251" t="s">
        <v>71</v>
      </c>
      <c r="M251" t="s">
        <v>83</v>
      </c>
      <c r="O251" s="183">
        <f t="shared" si="12"/>
        <v>720</v>
      </c>
      <c r="P251" s="183">
        <f t="shared" si="12"/>
        <v>30</v>
      </c>
      <c r="Q251" s="183">
        <f t="shared" si="12"/>
        <v>50</v>
      </c>
      <c r="R251" s="183" t="str">
        <f t="shared" si="12"/>
        <v>*</v>
      </c>
      <c r="S251" s="183" t="str">
        <f t="shared" si="12"/>
        <v>*</v>
      </c>
      <c r="T251" s="183" t="str">
        <f t="shared" si="12"/>
        <v>*</v>
      </c>
      <c r="U251" s="183">
        <f t="shared" si="11"/>
        <v>780</v>
      </c>
    </row>
    <row r="252" spans="1:21">
      <c r="A252" s="183" t="str">
        <f t="shared" si="10"/>
        <v>基本ケース⑩香南市</v>
      </c>
      <c r="B252" t="s">
        <v>13</v>
      </c>
      <c r="C252">
        <v>33830</v>
      </c>
      <c r="D252" s="160">
        <v>686.28425395400484</v>
      </c>
      <c r="E252" s="160">
        <v>29.67707465097482</v>
      </c>
      <c r="F252" s="160">
        <v>40.073102446595122</v>
      </c>
      <c r="G252" s="160">
        <v>0.56738732177142226</v>
      </c>
      <c r="H252" s="160">
        <v>0.53021002502235826</v>
      </c>
      <c r="I252" s="160">
        <v>9.5043793039047803E-4</v>
      </c>
      <c r="J252" s="160">
        <v>727.45590418532424</v>
      </c>
      <c r="K252" t="s">
        <v>41</v>
      </c>
      <c r="L252" t="s">
        <v>71</v>
      </c>
      <c r="M252" t="s">
        <v>83</v>
      </c>
      <c r="O252" s="183">
        <f t="shared" si="12"/>
        <v>690</v>
      </c>
      <c r="P252" s="183">
        <f t="shared" si="12"/>
        <v>30</v>
      </c>
      <c r="Q252" s="183">
        <f t="shared" si="12"/>
        <v>40</v>
      </c>
      <c r="R252" s="183" t="str">
        <f t="shared" si="12"/>
        <v>*</v>
      </c>
      <c r="S252" s="183" t="str">
        <f t="shared" si="12"/>
        <v>*</v>
      </c>
      <c r="T252" s="183" t="str">
        <f t="shared" si="12"/>
        <v>*</v>
      </c>
      <c r="U252" s="183">
        <f t="shared" si="11"/>
        <v>730</v>
      </c>
    </row>
    <row r="253" spans="1:21">
      <c r="A253" s="183" t="str">
        <f t="shared" si="10"/>
        <v>基本ケース⑩香美市</v>
      </c>
      <c r="B253" t="s">
        <v>14</v>
      </c>
      <c r="C253">
        <v>28766</v>
      </c>
      <c r="D253" s="160">
        <v>609.89579295028432</v>
      </c>
      <c r="E253" s="160">
        <v>16.754387370320295</v>
      </c>
      <c r="F253" s="160">
        <v>0</v>
      </c>
      <c r="G253" s="160">
        <v>0.87514697273763764</v>
      </c>
      <c r="H253" s="160">
        <v>2.0622206443579585</v>
      </c>
      <c r="I253" s="160">
        <v>5.32894618084233E-4</v>
      </c>
      <c r="J253" s="160">
        <v>612.833693461998</v>
      </c>
      <c r="K253" t="s">
        <v>41</v>
      </c>
      <c r="L253" t="s">
        <v>71</v>
      </c>
      <c r="M253" t="s">
        <v>83</v>
      </c>
      <c r="O253" s="183">
        <f t="shared" si="12"/>
        <v>610</v>
      </c>
      <c r="P253" s="183">
        <f t="shared" si="12"/>
        <v>20</v>
      </c>
      <c r="Q253" s="183">
        <f t="shared" si="12"/>
        <v>0</v>
      </c>
      <c r="R253" s="183" t="str">
        <f t="shared" si="12"/>
        <v>*</v>
      </c>
      <c r="S253" s="183" t="str">
        <f t="shared" si="12"/>
        <v>*</v>
      </c>
      <c r="T253" s="183" t="str">
        <f t="shared" si="12"/>
        <v>*</v>
      </c>
      <c r="U253" s="183">
        <f t="shared" si="11"/>
        <v>610</v>
      </c>
    </row>
    <row r="254" spans="1:21">
      <c r="A254" s="183" t="str">
        <f t="shared" si="10"/>
        <v>基本ケース⑩東洋町</v>
      </c>
      <c r="B254" t="s">
        <v>15</v>
      </c>
      <c r="C254">
        <v>2947</v>
      </c>
      <c r="D254" s="160">
        <v>74.789535344859956</v>
      </c>
      <c r="E254" s="160">
        <v>1.2898460182413962</v>
      </c>
      <c r="F254" s="160">
        <v>13.602364836889151</v>
      </c>
      <c r="G254" s="160">
        <v>0.26935458055367195</v>
      </c>
      <c r="H254" s="160">
        <v>0.50048625024366711</v>
      </c>
      <c r="I254" s="160">
        <v>5.3322072111626107E-5</v>
      </c>
      <c r="J254" s="160">
        <v>89.161794334618548</v>
      </c>
      <c r="K254" t="s">
        <v>41</v>
      </c>
      <c r="L254" t="s">
        <v>71</v>
      </c>
      <c r="M254" t="s">
        <v>83</v>
      </c>
      <c r="O254" s="183">
        <f t="shared" si="12"/>
        <v>70</v>
      </c>
      <c r="P254" s="183" t="str">
        <f t="shared" si="12"/>
        <v>*</v>
      </c>
      <c r="Q254" s="183">
        <f t="shared" si="12"/>
        <v>10</v>
      </c>
      <c r="R254" s="183" t="str">
        <f t="shared" si="12"/>
        <v>*</v>
      </c>
      <c r="S254" s="183" t="str">
        <f t="shared" si="12"/>
        <v>*</v>
      </c>
      <c r="T254" s="183" t="str">
        <f t="shared" si="12"/>
        <v>*</v>
      </c>
      <c r="U254" s="183">
        <f t="shared" si="11"/>
        <v>90</v>
      </c>
    </row>
    <row r="255" spans="1:21">
      <c r="A255" s="183" t="str">
        <f t="shared" si="10"/>
        <v>基本ケース⑩奈半利町</v>
      </c>
      <c r="B255" t="s">
        <v>16</v>
      </c>
      <c r="C255">
        <v>3542</v>
      </c>
      <c r="D255" s="160">
        <v>206.10081307140246</v>
      </c>
      <c r="E255" s="160">
        <v>19.928489299834048</v>
      </c>
      <c r="F255" s="160">
        <v>0.29907747509077026</v>
      </c>
      <c r="G255" s="160">
        <v>1.0198761741118727</v>
      </c>
      <c r="H255" s="160">
        <v>1.2127942899976203</v>
      </c>
      <c r="I255" s="160">
        <v>2.3485789913493403E-4</v>
      </c>
      <c r="J255" s="160">
        <v>208.63279586850186</v>
      </c>
      <c r="K255" t="s">
        <v>41</v>
      </c>
      <c r="L255" t="s">
        <v>71</v>
      </c>
      <c r="M255" t="s">
        <v>83</v>
      </c>
      <c r="O255" s="183">
        <f t="shared" si="12"/>
        <v>210</v>
      </c>
      <c r="P255" s="183">
        <f t="shared" si="12"/>
        <v>20</v>
      </c>
      <c r="Q255" s="183" t="str">
        <f t="shared" si="12"/>
        <v>*</v>
      </c>
      <c r="R255" s="183" t="str">
        <f t="shared" si="12"/>
        <v>*</v>
      </c>
      <c r="S255" s="183" t="str">
        <f t="shared" si="12"/>
        <v>*</v>
      </c>
      <c r="T255" s="183" t="str">
        <f t="shared" si="12"/>
        <v>*</v>
      </c>
      <c r="U255" s="183">
        <f t="shared" si="11"/>
        <v>210</v>
      </c>
    </row>
    <row r="256" spans="1:21">
      <c r="A256" s="183" t="str">
        <f t="shared" si="10"/>
        <v>基本ケース⑩田野町</v>
      </c>
      <c r="B256" t="s">
        <v>17</v>
      </c>
      <c r="C256">
        <v>2932</v>
      </c>
      <c r="D256" s="160">
        <v>242.31888430878368</v>
      </c>
      <c r="E256" s="160">
        <v>18.87751966475426</v>
      </c>
      <c r="F256" s="160">
        <v>8.964420502716039E-2</v>
      </c>
      <c r="G256" s="160">
        <v>0.42283837999294249</v>
      </c>
      <c r="H256" s="160">
        <v>2.3533394764646682</v>
      </c>
      <c r="I256" s="160">
        <v>7.1243986335798031E-4</v>
      </c>
      <c r="J256" s="160">
        <v>245.18541881013181</v>
      </c>
      <c r="K256" t="s">
        <v>41</v>
      </c>
      <c r="L256" t="s">
        <v>71</v>
      </c>
      <c r="M256" t="s">
        <v>83</v>
      </c>
      <c r="O256" s="183">
        <f t="shared" si="12"/>
        <v>240</v>
      </c>
      <c r="P256" s="183">
        <f t="shared" si="12"/>
        <v>20</v>
      </c>
      <c r="Q256" s="183" t="str">
        <f t="shared" si="12"/>
        <v>*</v>
      </c>
      <c r="R256" s="183" t="str">
        <f t="shared" si="12"/>
        <v>*</v>
      </c>
      <c r="S256" s="183" t="str">
        <f t="shared" si="12"/>
        <v>*</v>
      </c>
      <c r="T256" s="183" t="str">
        <f t="shared" si="12"/>
        <v>*</v>
      </c>
      <c r="U256" s="183">
        <f t="shared" si="11"/>
        <v>250</v>
      </c>
    </row>
    <row r="257" spans="1:21">
      <c r="A257" s="183" t="str">
        <f t="shared" si="10"/>
        <v>基本ケース⑩安田町</v>
      </c>
      <c r="B257" t="s">
        <v>18</v>
      </c>
      <c r="C257">
        <v>2970</v>
      </c>
      <c r="D257" s="160">
        <v>202.3485913720811</v>
      </c>
      <c r="E257" s="160">
        <v>12.862084957657435</v>
      </c>
      <c r="F257" s="160">
        <v>8.2983267441145632</v>
      </c>
      <c r="G257" s="160">
        <v>2.2133687068229158</v>
      </c>
      <c r="H257" s="160">
        <v>0.58254589812959257</v>
      </c>
      <c r="I257" s="160">
        <v>1.4608905371582214E-4</v>
      </c>
      <c r="J257" s="160">
        <v>213.44297881020188</v>
      </c>
      <c r="K257" t="s">
        <v>41</v>
      </c>
      <c r="L257" t="s">
        <v>71</v>
      </c>
      <c r="M257" t="s">
        <v>83</v>
      </c>
      <c r="O257" s="183">
        <f t="shared" si="12"/>
        <v>200</v>
      </c>
      <c r="P257" s="183">
        <f t="shared" si="12"/>
        <v>10</v>
      </c>
      <c r="Q257" s="183">
        <f t="shared" si="12"/>
        <v>10</v>
      </c>
      <c r="R257" s="183" t="str">
        <f t="shared" si="12"/>
        <v>*</v>
      </c>
      <c r="S257" s="183" t="str">
        <f t="shared" si="12"/>
        <v>*</v>
      </c>
      <c r="T257" s="183" t="str">
        <f t="shared" si="12"/>
        <v>*</v>
      </c>
      <c r="U257" s="183">
        <f t="shared" si="11"/>
        <v>210</v>
      </c>
    </row>
    <row r="258" spans="1:21">
      <c r="A258" s="183" t="str">
        <f t="shared" si="10"/>
        <v>基本ケース⑩北川村</v>
      </c>
      <c r="B258" t="s">
        <v>19</v>
      </c>
      <c r="C258">
        <v>1367</v>
      </c>
      <c r="D258" s="160">
        <v>90.499659450101362</v>
      </c>
      <c r="E258" s="160">
        <v>3.84103178980275</v>
      </c>
      <c r="F258" s="160">
        <v>0</v>
      </c>
      <c r="G258" s="160">
        <v>0.88395838473993105</v>
      </c>
      <c r="H258" s="160">
        <v>7.5294227773799557E-2</v>
      </c>
      <c r="I258" s="160">
        <v>1.9268155916292741E-5</v>
      </c>
      <c r="J258" s="160">
        <v>91.458931330770994</v>
      </c>
      <c r="K258" t="s">
        <v>41</v>
      </c>
      <c r="L258" t="s">
        <v>71</v>
      </c>
      <c r="M258" t="s">
        <v>83</v>
      </c>
      <c r="O258" s="183">
        <f t="shared" si="12"/>
        <v>90</v>
      </c>
      <c r="P258" s="183" t="str">
        <f t="shared" si="12"/>
        <v>*</v>
      </c>
      <c r="Q258" s="183">
        <f t="shared" si="12"/>
        <v>0</v>
      </c>
      <c r="R258" s="183" t="str">
        <f t="shared" si="12"/>
        <v>*</v>
      </c>
      <c r="S258" s="183" t="str">
        <f t="shared" si="12"/>
        <v>*</v>
      </c>
      <c r="T258" s="183" t="str">
        <f t="shared" si="12"/>
        <v>*</v>
      </c>
      <c r="U258" s="183">
        <f t="shared" si="11"/>
        <v>90</v>
      </c>
    </row>
    <row r="259" spans="1:21">
      <c r="A259" s="183" t="str">
        <f t="shared" si="10"/>
        <v>基本ケース⑩馬路村</v>
      </c>
      <c r="B259" t="s">
        <v>20</v>
      </c>
      <c r="C259">
        <v>1013</v>
      </c>
      <c r="D259" s="160">
        <v>30.08425101970187</v>
      </c>
      <c r="E259" s="160">
        <v>0.76264356762130991</v>
      </c>
      <c r="F259" s="160">
        <v>0</v>
      </c>
      <c r="G259" s="160">
        <v>0.28098278883022865</v>
      </c>
      <c r="H259" s="160">
        <v>0.14201922496169572</v>
      </c>
      <c r="I259" s="160">
        <v>1.7804286816955603E-5</v>
      </c>
      <c r="J259" s="160">
        <v>30.507270837780613</v>
      </c>
      <c r="K259" t="s">
        <v>41</v>
      </c>
      <c r="L259" t="s">
        <v>71</v>
      </c>
      <c r="M259" t="s">
        <v>83</v>
      </c>
      <c r="O259" s="183">
        <f t="shared" si="12"/>
        <v>30</v>
      </c>
      <c r="P259" s="183" t="str">
        <f t="shared" si="12"/>
        <v>*</v>
      </c>
      <c r="Q259" s="183">
        <f t="shared" si="12"/>
        <v>0</v>
      </c>
      <c r="R259" s="183" t="str">
        <f t="shared" si="12"/>
        <v>*</v>
      </c>
      <c r="S259" s="183" t="str">
        <f t="shared" si="12"/>
        <v>*</v>
      </c>
      <c r="T259" s="183" t="str">
        <f t="shared" si="12"/>
        <v>*</v>
      </c>
      <c r="U259" s="183">
        <f t="shared" si="11"/>
        <v>30</v>
      </c>
    </row>
    <row r="260" spans="1:21">
      <c r="A260" s="183" t="str">
        <f t="shared" ref="A260:A323" si="13">K260&amp;L260&amp;B260</f>
        <v>基本ケース⑩芸西村</v>
      </c>
      <c r="B260" t="s">
        <v>21</v>
      </c>
      <c r="C260">
        <v>4048</v>
      </c>
      <c r="D260" s="160">
        <v>89.037279832244423</v>
      </c>
      <c r="E260" s="160">
        <v>6.7630219576176609</v>
      </c>
      <c r="F260" s="160">
        <v>5.2099218243450798</v>
      </c>
      <c r="G260" s="160">
        <v>0.15127475534978183</v>
      </c>
      <c r="H260" s="160">
        <v>0.22078001574594044</v>
      </c>
      <c r="I260" s="160">
        <v>1.1989149554447668E-4</v>
      </c>
      <c r="J260" s="160">
        <v>94.619376319180773</v>
      </c>
      <c r="K260" t="s">
        <v>41</v>
      </c>
      <c r="L260" t="s">
        <v>71</v>
      </c>
      <c r="M260" t="s">
        <v>83</v>
      </c>
      <c r="O260" s="183">
        <f t="shared" si="12"/>
        <v>90</v>
      </c>
      <c r="P260" s="183">
        <f t="shared" si="12"/>
        <v>10</v>
      </c>
      <c r="Q260" s="183">
        <f t="shared" si="12"/>
        <v>10</v>
      </c>
      <c r="R260" s="183" t="str">
        <f t="shared" si="12"/>
        <v>*</v>
      </c>
      <c r="S260" s="183" t="str">
        <f t="shared" si="12"/>
        <v>*</v>
      </c>
      <c r="T260" s="183" t="str">
        <f t="shared" si="12"/>
        <v>*</v>
      </c>
      <c r="U260" s="183">
        <f t="shared" si="11"/>
        <v>90</v>
      </c>
    </row>
    <row r="261" spans="1:21">
      <c r="A261" s="183" t="str">
        <f t="shared" si="13"/>
        <v>基本ケース⑩本山町</v>
      </c>
      <c r="B261" t="s">
        <v>22</v>
      </c>
      <c r="C261">
        <v>4103</v>
      </c>
      <c r="D261" s="160">
        <v>3.0423558251838219</v>
      </c>
      <c r="E261" s="160">
        <v>0.2324047245244199</v>
      </c>
      <c r="F261" s="160">
        <v>0</v>
      </c>
      <c r="G261" s="160">
        <v>8.0856862043263679E-45</v>
      </c>
      <c r="H261" s="160">
        <v>5.1521929470927318E-4</v>
      </c>
      <c r="I261" s="160">
        <v>2.7491759945541376E-5</v>
      </c>
      <c r="J261" s="160">
        <v>3.0428985362384764</v>
      </c>
      <c r="K261" t="s">
        <v>41</v>
      </c>
      <c r="L261" t="s">
        <v>71</v>
      </c>
      <c r="M261" t="s">
        <v>83</v>
      </c>
      <c r="O261" s="183" t="str">
        <f t="shared" si="12"/>
        <v>*</v>
      </c>
      <c r="P261" s="183" t="str">
        <f t="shared" si="12"/>
        <v>*</v>
      </c>
      <c r="Q261" s="183">
        <f t="shared" si="12"/>
        <v>0</v>
      </c>
      <c r="R261" s="183" t="str">
        <f t="shared" ref="R261:U324" si="14">IF(G261&gt;10000,ROUND(G261,-3),IF(G261&gt;1000,ROUND(G261,-2),IF(G261&gt;=5,IF(G261&lt;10,ROUND(G261,-1),ROUND(G261,-1)),IF(G261=0,0,"*"))))</f>
        <v>*</v>
      </c>
      <c r="S261" s="183" t="str">
        <f t="shared" si="14"/>
        <v>*</v>
      </c>
      <c r="T261" s="183" t="str">
        <f t="shared" si="14"/>
        <v>*</v>
      </c>
      <c r="U261" s="183" t="str">
        <f t="shared" si="11"/>
        <v>*</v>
      </c>
    </row>
    <row r="262" spans="1:21">
      <c r="A262" s="183" t="str">
        <f t="shared" si="13"/>
        <v>基本ケース⑩大豊町</v>
      </c>
      <c r="B262" t="s">
        <v>23</v>
      </c>
      <c r="C262">
        <v>4719</v>
      </c>
      <c r="D262" s="160">
        <v>71.61678123364446</v>
      </c>
      <c r="E262" s="160">
        <v>0.70412016914278319</v>
      </c>
      <c r="F262" s="160">
        <v>0</v>
      </c>
      <c r="G262" s="160">
        <v>0.12886644501577399</v>
      </c>
      <c r="H262" s="160">
        <v>1.2551411408591586E-2</v>
      </c>
      <c r="I262" s="160">
        <v>2.6396224471184868E-5</v>
      </c>
      <c r="J262" s="160">
        <v>71.758225486293298</v>
      </c>
      <c r="K262" t="s">
        <v>41</v>
      </c>
      <c r="L262" t="s">
        <v>71</v>
      </c>
      <c r="M262" t="s">
        <v>83</v>
      </c>
      <c r="O262" s="183">
        <f t="shared" ref="O262:U325" si="15">IF(D262&gt;10000,ROUND(D262,-3),IF(D262&gt;1000,ROUND(D262,-2),IF(D262&gt;=5,IF(D262&lt;10,ROUND(D262,-1),ROUND(D262,-1)),IF(D262=0,0,"*"))))</f>
        <v>70</v>
      </c>
      <c r="P262" s="183" t="str">
        <f t="shared" si="15"/>
        <v>*</v>
      </c>
      <c r="Q262" s="183">
        <f t="shared" si="15"/>
        <v>0</v>
      </c>
      <c r="R262" s="183" t="str">
        <f t="shared" si="14"/>
        <v>*</v>
      </c>
      <c r="S262" s="183" t="str">
        <f t="shared" si="14"/>
        <v>*</v>
      </c>
      <c r="T262" s="183" t="str">
        <f t="shared" si="14"/>
        <v>*</v>
      </c>
      <c r="U262" s="183">
        <f t="shared" si="11"/>
        <v>70</v>
      </c>
    </row>
    <row r="263" spans="1:21">
      <c r="A263" s="183" t="str">
        <f t="shared" si="13"/>
        <v>基本ケース⑩土佐町</v>
      </c>
      <c r="B263" t="s">
        <v>24</v>
      </c>
      <c r="C263">
        <v>4358</v>
      </c>
      <c r="D263" s="160">
        <v>0.80680275834547666</v>
      </c>
      <c r="E263" s="160">
        <v>0.20238788449002515</v>
      </c>
      <c r="F263" s="160">
        <v>0</v>
      </c>
      <c r="G263" s="160">
        <v>7.8986724202923817E-32</v>
      </c>
      <c r="H263" s="160">
        <v>3.7550321969684786E-4</v>
      </c>
      <c r="I263" s="160">
        <v>1.2625068941280207E-5</v>
      </c>
      <c r="J263" s="160">
        <v>0.80719088663411476</v>
      </c>
      <c r="K263" t="s">
        <v>41</v>
      </c>
      <c r="L263" t="s">
        <v>71</v>
      </c>
      <c r="M263" t="s">
        <v>83</v>
      </c>
      <c r="O263" s="183" t="str">
        <f t="shared" si="15"/>
        <v>*</v>
      </c>
      <c r="P263" s="183" t="str">
        <f t="shared" si="15"/>
        <v>*</v>
      </c>
      <c r="Q263" s="183">
        <f t="shared" si="15"/>
        <v>0</v>
      </c>
      <c r="R263" s="183" t="str">
        <f t="shared" si="14"/>
        <v>*</v>
      </c>
      <c r="S263" s="183" t="str">
        <f t="shared" si="14"/>
        <v>*</v>
      </c>
      <c r="T263" s="183" t="str">
        <f t="shared" si="14"/>
        <v>*</v>
      </c>
      <c r="U263" s="183" t="str">
        <f t="shared" si="11"/>
        <v>*</v>
      </c>
    </row>
    <row r="264" spans="1:21">
      <c r="A264" s="183" t="str">
        <f t="shared" si="13"/>
        <v>基本ケース⑩大川村</v>
      </c>
      <c r="B264" t="s">
        <v>25</v>
      </c>
      <c r="C264">
        <v>411</v>
      </c>
      <c r="D264" s="160">
        <v>0.28972825205984371</v>
      </c>
      <c r="E264" s="160">
        <v>2.3169721297751161E-2</v>
      </c>
      <c r="F264" s="160">
        <v>0</v>
      </c>
      <c r="G264" s="160">
        <v>0</v>
      </c>
      <c r="H264" s="160">
        <v>5.558433328467727E-5</v>
      </c>
      <c r="I264" s="160">
        <v>3.225158295632755E-7</v>
      </c>
      <c r="J264" s="160">
        <v>0.28978415890895792</v>
      </c>
      <c r="K264" t="s">
        <v>41</v>
      </c>
      <c r="L264" t="s">
        <v>71</v>
      </c>
      <c r="M264" t="s">
        <v>83</v>
      </c>
      <c r="O264" s="183" t="str">
        <f t="shared" si="15"/>
        <v>*</v>
      </c>
      <c r="P264" s="183" t="str">
        <f t="shared" si="15"/>
        <v>*</v>
      </c>
      <c r="Q264" s="183">
        <f t="shared" si="15"/>
        <v>0</v>
      </c>
      <c r="R264" s="183">
        <f t="shared" si="14"/>
        <v>0</v>
      </c>
      <c r="S264" s="183" t="str">
        <f t="shared" si="14"/>
        <v>*</v>
      </c>
      <c r="T264" s="183" t="str">
        <f t="shared" si="14"/>
        <v>*</v>
      </c>
      <c r="U264" s="183" t="str">
        <f t="shared" si="11"/>
        <v>*</v>
      </c>
    </row>
    <row r="265" spans="1:21">
      <c r="A265" s="183" t="str">
        <f t="shared" si="13"/>
        <v>基本ケース⑩いの町</v>
      </c>
      <c r="B265" t="s">
        <v>26</v>
      </c>
      <c r="C265">
        <v>25062</v>
      </c>
      <c r="D265" s="160">
        <v>169.99784278280936</v>
      </c>
      <c r="E265" s="160">
        <v>5.43150010407882</v>
      </c>
      <c r="F265" s="160">
        <v>0</v>
      </c>
      <c r="G265" s="160">
        <v>0.71236861105033566</v>
      </c>
      <c r="H265" s="160">
        <v>0.30576131099921788</v>
      </c>
      <c r="I265" s="160">
        <v>1.7373053754469862E-4</v>
      </c>
      <c r="J265" s="160">
        <v>171.01614643539645</v>
      </c>
      <c r="K265" t="s">
        <v>41</v>
      </c>
      <c r="L265" t="s">
        <v>71</v>
      </c>
      <c r="M265" t="s">
        <v>83</v>
      </c>
      <c r="O265" s="183">
        <f t="shared" si="15"/>
        <v>170</v>
      </c>
      <c r="P265" s="183">
        <f t="shared" si="15"/>
        <v>10</v>
      </c>
      <c r="Q265" s="183">
        <f t="shared" si="15"/>
        <v>0</v>
      </c>
      <c r="R265" s="183" t="str">
        <f t="shared" si="14"/>
        <v>*</v>
      </c>
      <c r="S265" s="183" t="str">
        <f t="shared" si="14"/>
        <v>*</v>
      </c>
      <c r="T265" s="183" t="str">
        <f t="shared" si="14"/>
        <v>*</v>
      </c>
      <c r="U265" s="183">
        <f t="shared" si="11"/>
        <v>170</v>
      </c>
    </row>
    <row r="266" spans="1:21">
      <c r="A266" s="183" t="str">
        <f t="shared" si="13"/>
        <v>基本ケース⑩仁淀川町</v>
      </c>
      <c r="B266" t="s">
        <v>27</v>
      </c>
      <c r="C266">
        <v>6500</v>
      </c>
      <c r="D266" s="160">
        <v>6.4310653547194034</v>
      </c>
      <c r="E266" s="160">
        <v>0.41608092858458984</v>
      </c>
      <c r="F266" s="160">
        <v>0</v>
      </c>
      <c r="G266" s="160">
        <v>1.4203672448032368E-3</v>
      </c>
      <c r="H266" s="160">
        <v>6.9888865503077175E-4</v>
      </c>
      <c r="I266" s="160">
        <v>2.1583839237311993E-5</v>
      </c>
      <c r="J266" s="160">
        <v>6.4332061944584753</v>
      </c>
      <c r="K266" t="s">
        <v>41</v>
      </c>
      <c r="L266" t="s">
        <v>71</v>
      </c>
      <c r="M266" t="s">
        <v>83</v>
      </c>
      <c r="O266" s="183">
        <f t="shared" si="15"/>
        <v>10</v>
      </c>
      <c r="P266" s="183" t="str">
        <f t="shared" si="15"/>
        <v>*</v>
      </c>
      <c r="Q266" s="183">
        <f t="shared" si="15"/>
        <v>0</v>
      </c>
      <c r="R266" s="183" t="str">
        <f t="shared" si="14"/>
        <v>*</v>
      </c>
      <c r="S266" s="183" t="str">
        <f t="shared" si="14"/>
        <v>*</v>
      </c>
      <c r="T266" s="183" t="str">
        <f t="shared" si="14"/>
        <v>*</v>
      </c>
      <c r="U266" s="183">
        <f t="shared" si="11"/>
        <v>10</v>
      </c>
    </row>
    <row r="267" spans="1:21">
      <c r="A267" s="183" t="str">
        <f t="shared" si="13"/>
        <v>基本ケース⑩中土佐町</v>
      </c>
      <c r="B267" t="s">
        <v>28</v>
      </c>
      <c r="C267">
        <v>7584</v>
      </c>
      <c r="D267" s="160">
        <v>162.55207387785077</v>
      </c>
      <c r="E267" s="160">
        <v>4.2278987103611172</v>
      </c>
      <c r="F267" s="160">
        <v>29.765288291714523</v>
      </c>
      <c r="G267" s="160">
        <v>0.26013063023161531</v>
      </c>
      <c r="H267" s="160">
        <v>0.93466535577523691</v>
      </c>
      <c r="I267" s="160">
        <v>7.8850819455344718E-5</v>
      </c>
      <c r="J267" s="160">
        <v>193.51223700639159</v>
      </c>
      <c r="K267" t="s">
        <v>41</v>
      </c>
      <c r="L267" t="s">
        <v>71</v>
      </c>
      <c r="M267" t="s">
        <v>83</v>
      </c>
      <c r="O267" s="183">
        <f t="shared" si="15"/>
        <v>160</v>
      </c>
      <c r="P267" s="183" t="str">
        <f t="shared" si="15"/>
        <v>*</v>
      </c>
      <c r="Q267" s="183">
        <f t="shared" si="15"/>
        <v>30</v>
      </c>
      <c r="R267" s="183" t="str">
        <f t="shared" si="14"/>
        <v>*</v>
      </c>
      <c r="S267" s="183" t="str">
        <f t="shared" si="14"/>
        <v>*</v>
      </c>
      <c r="T267" s="183" t="str">
        <f t="shared" si="14"/>
        <v>*</v>
      </c>
      <c r="U267" s="183">
        <f t="shared" si="11"/>
        <v>190</v>
      </c>
    </row>
    <row r="268" spans="1:21">
      <c r="A268" s="183" t="str">
        <f t="shared" si="13"/>
        <v>基本ケース⑩佐川町</v>
      </c>
      <c r="B268" t="s">
        <v>29</v>
      </c>
      <c r="C268">
        <v>13951</v>
      </c>
      <c r="D268" s="160">
        <v>190.53767109266181</v>
      </c>
      <c r="E268" s="160">
        <v>4.6978444067701943</v>
      </c>
      <c r="F268" s="160">
        <v>0</v>
      </c>
      <c r="G268" s="160">
        <v>0.23151591620939227</v>
      </c>
      <c r="H268" s="160">
        <v>0.21095582991884418</v>
      </c>
      <c r="I268" s="160">
        <v>3.0137860291757414E-4</v>
      </c>
      <c r="J268" s="160">
        <v>190.98044421739297</v>
      </c>
      <c r="K268" t="s">
        <v>41</v>
      </c>
      <c r="L268" t="s">
        <v>71</v>
      </c>
      <c r="M268" t="s">
        <v>83</v>
      </c>
      <c r="O268" s="183">
        <f t="shared" si="15"/>
        <v>190</v>
      </c>
      <c r="P268" s="183" t="str">
        <f t="shared" si="15"/>
        <v>*</v>
      </c>
      <c r="Q268" s="183">
        <f t="shared" si="15"/>
        <v>0</v>
      </c>
      <c r="R268" s="183" t="str">
        <f t="shared" si="14"/>
        <v>*</v>
      </c>
      <c r="S268" s="183" t="str">
        <f t="shared" si="14"/>
        <v>*</v>
      </c>
      <c r="T268" s="183" t="str">
        <f t="shared" si="14"/>
        <v>*</v>
      </c>
      <c r="U268" s="183">
        <f t="shared" si="11"/>
        <v>190</v>
      </c>
    </row>
    <row r="269" spans="1:21">
      <c r="A269" s="183" t="str">
        <f t="shared" si="13"/>
        <v>基本ケース⑩越知町</v>
      </c>
      <c r="B269" t="s">
        <v>30</v>
      </c>
      <c r="C269">
        <v>6374</v>
      </c>
      <c r="D269" s="160">
        <v>32.20359189512137</v>
      </c>
      <c r="E269" s="160">
        <v>0.9246147658990318</v>
      </c>
      <c r="F269" s="160">
        <v>0</v>
      </c>
      <c r="G269" s="160">
        <v>1.8971821633778418E-2</v>
      </c>
      <c r="H269" s="160">
        <v>1.6638701478447991E-3</v>
      </c>
      <c r="I269" s="160">
        <v>5.988492494962395E-5</v>
      </c>
      <c r="J269" s="160">
        <v>32.224287471827942</v>
      </c>
      <c r="K269" t="s">
        <v>41</v>
      </c>
      <c r="L269" t="s">
        <v>71</v>
      </c>
      <c r="M269" t="s">
        <v>83</v>
      </c>
      <c r="O269" s="183">
        <f t="shared" si="15"/>
        <v>30</v>
      </c>
      <c r="P269" s="183" t="str">
        <f t="shared" si="15"/>
        <v>*</v>
      </c>
      <c r="Q269" s="183">
        <f t="shared" si="15"/>
        <v>0</v>
      </c>
      <c r="R269" s="183" t="str">
        <f t="shared" si="14"/>
        <v>*</v>
      </c>
      <c r="S269" s="183" t="str">
        <f t="shared" si="14"/>
        <v>*</v>
      </c>
      <c r="T269" s="183" t="str">
        <f t="shared" si="14"/>
        <v>*</v>
      </c>
      <c r="U269" s="183">
        <f t="shared" si="11"/>
        <v>30</v>
      </c>
    </row>
    <row r="270" spans="1:21">
      <c r="A270" s="183" t="str">
        <f t="shared" si="13"/>
        <v>基本ケース⑩檮原町</v>
      </c>
      <c r="B270" t="s">
        <v>31</v>
      </c>
      <c r="C270">
        <v>3984</v>
      </c>
      <c r="D270" s="160">
        <v>5.105927453118138</v>
      </c>
      <c r="E270" s="160">
        <v>0.28985220572301951</v>
      </c>
      <c r="F270" s="160">
        <v>0</v>
      </c>
      <c r="G270" s="160">
        <v>1.6448112786031656E-3</v>
      </c>
      <c r="H270" s="160">
        <v>4.7982677503598714E-4</v>
      </c>
      <c r="I270" s="160">
        <v>1.4161296546599668E-5</v>
      </c>
      <c r="J270" s="160">
        <v>5.1080662524683245</v>
      </c>
      <c r="K270" t="s">
        <v>41</v>
      </c>
      <c r="L270" t="s">
        <v>71</v>
      </c>
      <c r="M270" t="s">
        <v>83</v>
      </c>
      <c r="O270" s="183">
        <f t="shared" si="15"/>
        <v>10</v>
      </c>
      <c r="P270" s="183" t="str">
        <f t="shared" si="15"/>
        <v>*</v>
      </c>
      <c r="Q270" s="183">
        <f t="shared" si="15"/>
        <v>0</v>
      </c>
      <c r="R270" s="183" t="str">
        <f t="shared" si="14"/>
        <v>*</v>
      </c>
      <c r="S270" s="183" t="str">
        <f t="shared" si="14"/>
        <v>*</v>
      </c>
      <c r="T270" s="183" t="str">
        <f t="shared" si="14"/>
        <v>*</v>
      </c>
      <c r="U270" s="183">
        <f t="shared" si="11"/>
        <v>10</v>
      </c>
    </row>
    <row r="271" spans="1:21">
      <c r="A271" s="183" t="str">
        <f t="shared" si="13"/>
        <v>基本ケース⑩日高村</v>
      </c>
      <c r="B271" t="s">
        <v>32</v>
      </c>
      <c r="C271">
        <v>5447</v>
      </c>
      <c r="D271" s="160">
        <v>29.783576630085349</v>
      </c>
      <c r="E271" s="160">
        <v>0.81775787790871868</v>
      </c>
      <c r="F271" s="160">
        <v>0</v>
      </c>
      <c r="G271" s="160">
        <v>6.6714888903948638E-2</v>
      </c>
      <c r="H271" s="160">
        <v>2.1982227398004203E-3</v>
      </c>
      <c r="I271" s="160">
        <v>3.8731101621971931E-5</v>
      </c>
      <c r="J271" s="160">
        <v>29.85252847283072</v>
      </c>
      <c r="K271" t="s">
        <v>41</v>
      </c>
      <c r="L271" t="s">
        <v>71</v>
      </c>
      <c r="M271" t="s">
        <v>83</v>
      </c>
      <c r="O271" s="183">
        <f t="shared" si="15"/>
        <v>30</v>
      </c>
      <c r="P271" s="183" t="str">
        <f t="shared" si="15"/>
        <v>*</v>
      </c>
      <c r="Q271" s="183">
        <f t="shared" si="15"/>
        <v>0</v>
      </c>
      <c r="R271" s="183" t="str">
        <f t="shared" si="14"/>
        <v>*</v>
      </c>
      <c r="S271" s="183" t="str">
        <f t="shared" si="14"/>
        <v>*</v>
      </c>
      <c r="T271" s="183" t="str">
        <f t="shared" si="14"/>
        <v>*</v>
      </c>
      <c r="U271" s="183">
        <f t="shared" si="11"/>
        <v>30</v>
      </c>
    </row>
    <row r="272" spans="1:21">
      <c r="A272" s="183" t="str">
        <f t="shared" si="13"/>
        <v>基本ケース⑩津野町</v>
      </c>
      <c r="B272" t="s">
        <v>33</v>
      </c>
      <c r="C272">
        <v>6407</v>
      </c>
      <c r="D272" s="160">
        <v>51.833818620424225</v>
      </c>
      <c r="E272" s="160">
        <v>1.0598982423364682</v>
      </c>
      <c r="F272" s="160">
        <v>0</v>
      </c>
      <c r="G272" s="160">
        <v>0.12097970976653097</v>
      </c>
      <c r="H272" s="160">
        <v>3.3529715938448258E-2</v>
      </c>
      <c r="I272" s="160">
        <v>4.8498945142440734E-5</v>
      </c>
      <c r="J272" s="160">
        <v>51.988376545074345</v>
      </c>
      <c r="K272" t="s">
        <v>41</v>
      </c>
      <c r="L272" t="s">
        <v>71</v>
      </c>
      <c r="M272" t="s">
        <v>83</v>
      </c>
      <c r="O272" s="183">
        <f t="shared" si="15"/>
        <v>50</v>
      </c>
      <c r="P272" s="183" t="str">
        <f t="shared" si="15"/>
        <v>*</v>
      </c>
      <c r="Q272" s="183">
        <f t="shared" si="15"/>
        <v>0</v>
      </c>
      <c r="R272" s="183" t="str">
        <f t="shared" si="14"/>
        <v>*</v>
      </c>
      <c r="S272" s="183" t="str">
        <f t="shared" si="14"/>
        <v>*</v>
      </c>
      <c r="T272" s="183" t="str">
        <f t="shared" si="14"/>
        <v>*</v>
      </c>
      <c r="U272" s="183">
        <f t="shared" si="11"/>
        <v>50</v>
      </c>
    </row>
    <row r="273" spans="1:21">
      <c r="A273" s="183" t="str">
        <f t="shared" si="13"/>
        <v>基本ケース⑩四万十町</v>
      </c>
      <c r="B273" t="s">
        <v>34</v>
      </c>
      <c r="C273">
        <v>18733</v>
      </c>
      <c r="D273" s="160">
        <v>433.20485700566792</v>
      </c>
      <c r="E273" s="160">
        <v>9.6324414888623071</v>
      </c>
      <c r="F273" s="160">
        <v>7.7131447061472285</v>
      </c>
      <c r="G273" s="160">
        <v>0.90994505224738043</v>
      </c>
      <c r="H273" s="160">
        <v>0.2327936549375873</v>
      </c>
      <c r="I273" s="160">
        <v>1.65355139175928E-4</v>
      </c>
      <c r="J273" s="160">
        <v>442.06090577413931</v>
      </c>
      <c r="K273" t="s">
        <v>41</v>
      </c>
      <c r="L273" t="s">
        <v>71</v>
      </c>
      <c r="M273" t="s">
        <v>83</v>
      </c>
      <c r="O273" s="183">
        <f t="shared" si="15"/>
        <v>430</v>
      </c>
      <c r="P273" s="183">
        <f t="shared" si="15"/>
        <v>10</v>
      </c>
      <c r="Q273" s="183">
        <f t="shared" si="15"/>
        <v>10</v>
      </c>
      <c r="R273" s="183" t="str">
        <f t="shared" si="14"/>
        <v>*</v>
      </c>
      <c r="S273" s="183" t="str">
        <f t="shared" si="14"/>
        <v>*</v>
      </c>
      <c r="T273" s="183" t="str">
        <f t="shared" si="14"/>
        <v>*</v>
      </c>
      <c r="U273" s="183">
        <f t="shared" si="11"/>
        <v>440</v>
      </c>
    </row>
    <row r="274" spans="1:21">
      <c r="A274" s="183" t="str">
        <f t="shared" si="13"/>
        <v>基本ケース⑩大月町</v>
      </c>
      <c r="B274" t="s">
        <v>35</v>
      </c>
      <c r="C274">
        <v>5783</v>
      </c>
      <c r="D274" s="160">
        <v>53.564110412030466</v>
      </c>
      <c r="E274" s="160">
        <v>1.15608156881602</v>
      </c>
      <c r="F274" s="160">
        <v>8.9888349866459212</v>
      </c>
      <c r="G274" s="160">
        <v>0.20907915757515186</v>
      </c>
      <c r="H274" s="160">
        <v>0.16735684964645944</v>
      </c>
      <c r="I274" s="160">
        <v>2.9674581212593608E-5</v>
      </c>
      <c r="J274" s="160">
        <v>62.929411080479213</v>
      </c>
      <c r="K274" t="s">
        <v>41</v>
      </c>
      <c r="L274" t="s">
        <v>71</v>
      </c>
      <c r="M274" t="s">
        <v>83</v>
      </c>
      <c r="O274" s="183">
        <f t="shared" si="15"/>
        <v>50</v>
      </c>
      <c r="P274" s="183" t="str">
        <f t="shared" si="15"/>
        <v>*</v>
      </c>
      <c r="Q274" s="183">
        <f t="shared" si="15"/>
        <v>10</v>
      </c>
      <c r="R274" s="183" t="str">
        <f t="shared" si="14"/>
        <v>*</v>
      </c>
      <c r="S274" s="183" t="str">
        <f t="shared" si="14"/>
        <v>*</v>
      </c>
      <c r="T274" s="183" t="str">
        <f t="shared" si="14"/>
        <v>*</v>
      </c>
      <c r="U274" s="183">
        <f t="shared" si="11"/>
        <v>60</v>
      </c>
    </row>
    <row r="275" spans="1:21">
      <c r="A275" s="183" t="str">
        <f t="shared" si="13"/>
        <v>基本ケース⑩三原村</v>
      </c>
      <c r="B275" t="s">
        <v>36</v>
      </c>
      <c r="C275">
        <v>1681</v>
      </c>
      <c r="D275" s="160">
        <v>70.546092355370078</v>
      </c>
      <c r="E275" s="160">
        <v>1.2789791426924983</v>
      </c>
      <c r="F275" s="160">
        <v>0</v>
      </c>
      <c r="G275" s="160">
        <v>0.32953530213347187</v>
      </c>
      <c r="H275" s="160">
        <v>2.6019913044776629E-2</v>
      </c>
      <c r="I275" s="160">
        <v>2.2089492278155649E-5</v>
      </c>
      <c r="J275" s="160">
        <v>70.901669660040596</v>
      </c>
      <c r="K275" t="s">
        <v>41</v>
      </c>
      <c r="L275" t="s">
        <v>71</v>
      </c>
      <c r="M275" t="s">
        <v>83</v>
      </c>
      <c r="O275" s="183">
        <f t="shared" si="15"/>
        <v>70</v>
      </c>
      <c r="P275" s="183" t="str">
        <f t="shared" si="15"/>
        <v>*</v>
      </c>
      <c r="Q275" s="183">
        <f t="shared" si="15"/>
        <v>0</v>
      </c>
      <c r="R275" s="183" t="str">
        <f t="shared" si="14"/>
        <v>*</v>
      </c>
      <c r="S275" s="183" t="str">
        <f t="shared" si="14"/>
        <v>*</v>
      </c>
      <c r="T275" s="183" t="str">
        <f t="shared" si="14"/>
        <v>*</v>
      </c>
      <c r="U275" s="183">
        <f t="shared" si="11"/>
        <v>70</v>
      </c>
    </row>
    <row r="276" spans="1:21">
      <c r="A276" s="183" t="str">
        <f t="shared" si="13"/>
        <v>基本ケース⑩黒潮町</v>
      </c>
      <c r="B276" t="s">
        <v>37</v>
      </c>
      <c r="C276">
        <v>12366</v>
      </c>
      <c r="D276" s="160">
        <v>597.89411902260429</v>
      </c>
      <c r="E276" s="160">
        <v>24.580665956468533</v>
      </c>
      <c r="F276" s="160">
        <v>35.631319491176157</v>
      </c>
      <c r="G276" s="160">
        <v>3.3784715569120141</v>
      </c>
      <c r="H276" s="160">
        <v>1.261399634561079</v>
      </c>
      <c r="I276" s="160">
        <v>4.48028631181257E-4</v>
      </c>
      <c r="J276" s="160">
        <v>638.16575773388467</v>
      </c>
      <c r="K276" t="s">
        <v>41</v>
      </c>
      <c r="L276" t="s">
        <v>71</v>
      </c>
      <c r="M276" t="s">
        <v>83</v>
      </c>
      <c r="O276" s="183">
        <f t="shared" si="15"/>
        <v>600</v>
      </c>
      <c r="P276" s="183">
        <f t="shared" si="15"/>
        <v>20</v>
      </c>
      <c r="Q276" s="183">
        <f t="shared" si="15"/>
        <v>40</v>
      </c>
      <c r="R276" s="183" t="str">
        <f t="shared" si="14"/>
        <v>*</v>
      </c>
      <c r="S276" s="183" t="str">
        <f t="shared" si="14"/>
        <v>*</v>
      </c>
      <c r="T276" s="183" t="str">
        <f t="shared" si="14"/>
        <v>*</v>
      </c>
      <c r="U276" s="183">
        <f t="shared" si="11"/>
        <v>640</v>
      </c>
    </row>
    <row r="277" spans="1:21">
      <c r="A277" s="183" t="str">
        <f t="shared" si="13"/>
        <v>基本ケース⑩合計</v>
      </c>
      <c r="B277" t="s">
        <v>84</v>
      </c>
      <c r="C277">
        <v>764456</v>
      </c>
      <c r="D277" s="160">
        <v>12087.514217271118</v>
      </c>
      <c r="E277" s="160">
        <v>568.90476738013444</v>
      </c>
      <c r="F277" s="160">
        <v>830.65043347008873</v>
      </c>
      <c r="G277" s="160">
        <v>37.18795113761832</v>
      </c>
      <c r="H277" s="160">
        <v>36.815146483528551</v>
      </c>
      <c r="I277" s="160">
        <v>2.160515129652962E-2</v>
      </c>
      <c r="J277" s="160">
        <v>12992.189353513657</v>
      </c>
      <c r="K277" t="s">
        <v>41</v>
      </c>
      <c r="L277" t="s">
        <v>71</v>
      </c>
      <c r="M277" t="s">
        <v>83</v>
      </c>
      <c r="O277" s="183">
        <f t="shared" si="15"/>
        <v>12000</v>
      </c>
      <c r="P277" s="183">
        <f t="shared" si="15"/>
        <v>570</v>
      </c>
      <c r="Q277" s="183">
        <f t="shared" si="15"/>
        <v>830</v>
      </c>
      <c r="R277" s="183">
        <f t="shared" si="14"/>
        <v>40</v>
      </c>
      <c r="S277" s="183">
        <f t="shared" si="14"/>
        <v>40</v>
      </c>
      <c r="T277" s="183" t="str">
        <f t="shared" si="14"/>
        <v>*</v>
      </c>
      <c r="U277" s="183">
        <f t="shared" si="11"/>
        <v>13000</v>
      </c>
    </row>
    <row r="278" spans="1:21">
      <c r="A278" s="183" t="str">
        <f t="shared" si="13"/>
        <v>基本ケース⑩0</v>
      </c>
      <c r="B278">
        <v>0</v>
      </c>
      <c r="C278">
        <v>0</v>
      </c>
      <c r="D278" s="160">
        <v>0</v>
      </c>
      <c r="E278" s="160">
        <v>0</v>
      </c>
      <c r="F278" s="160">
        <v>0</v>
      </c>
      <c r="G278" s="160">
        <v>0</v>
      </c>
      <c r="H278" s="160">
        <v>0</v>
      </c>
      <c r="I278" s="160">
        <v>0</v>
      </c>
      <c r="J278" s="160">
        <v>0</v>
      </c>
      <c r="K278" t="s">
        <v>41</v>
      </c>
      <c r="L278" t="s">
        <v>71</v>
      </c>
      <c r="M278">
        <v>0</v>
      </c>
      <c r="O278" s="183">
        <f t="shared" si="15"/>
        <v>0</v>
      </c>
      <c r="P278" s="183">
        <f t="shared" si="15"/>
        <v>0</v>
      </c>
      <c r="Q278" s="183">
        <f t="shared" si="15"/>
        <v>0</v>
      </c>
      <c r="R278" s="183">
        <f t="shared" si="14"/>
        <v>0</v>
      </c>
      <c r="S278" s="183">
        <f t="shared" si="14"/>
        <v>0</v>
      </c>
      <c r="T278" s="183">
        <f t="shared" si="14"/>
        <v>0</v>
      </c>
      <c r="U278" s="183">
        <f t="shared" si="11"/>
        <v>0</v>
      </c>
    </row>
    <row r="279" spans="1:21">
      <c r="A279" s="183" t="str">
        <f t="shared" si="13"/>
        <v>基本ケース⑩重傷者数</v>
      </c>
      <c r="B279" t="s">
        <v>115</v>
      </c>
      <c r="C279">
        <v>0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t="s">
        <v>41</v>
      </c>
      <c r="L279" t="s">
        <v>71</v>
      </c>
      <c r="M279">
        <v>0</v>
      </c>
      <c r="O279" s="183">
        <f t="shared" si="15"/>
        <v>0</v>
      </c>
      <c r="P279" s="183">
        <f t="shared" si="15"/>
        <v>0</v>
      </c>
      <c r="Q279" s="183">
        <f t="shared" si="15"/>
        <v>0</v>
      </c>
      <c r="R279" s="183">
        <f t="shared" si="14"/>
        <v>0</v>
      </c>
      <c r="S279" s="183">
        <f t="shared" si="14"/>
        <v>0</v>
      </c>
      <c r="T279" s="183">
        <f t="shared" si="14"/>
        <v>0</v>
      </c>
      <c r="U279" s="183">
        <f t="shared" si="11"/>
        <v>0</v>
      </c>
    </row>
    <row r="280" spans="1:21">
      <c r="A280" s="183" t="str">
        <f t="shared" si="13"/>
        <v>基本ケース⑩地震動：基本ケース、津波ケース⑩、夏12時、早期避難率20%</v>
      </c>
      <c r="B280" t="s">
        <v>99</v>
      </c>
      <c r="C280">
        <v>0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  <c r="J280" s="160">
        <v>0</v>
      </c>
      <c r="K280" t="s">
        <v>41</v>
      </c>
      <c r="L280" t="s">
        <v>71</v>
      </c>
      <c r="M280">
        <v>0</v>
      </c>
      <c r="O280" s="183">
        <f t="shared" si="15"/>
        <v>0</v>
      </c>
      <c r="P280" s="183">
        <f t="shared" si="15"/>
        <v>0</v>
      </c>
      <c r="Q280" s="183">
        <f t="shared" si="15"/>
        <v>0</v>
      </c>
      <c r="R280" s="183">
        <f t="shared" si="14"/>
        <v>0</v>
      </c>
      <c r="S280" s="183">
        <f t="shared" si="14"/>
        <v>0</v>
      </c>
      <c r="T280" s="183">
        <f t="shared" si="14"/>
        <v>0</v>
      </c>
      <c r="U280" s="183">
        <f t="shared" si="11"/>
        <v>0</v>
      </c>
    </row>
    <row r="281" spans="1:21">
      <c r="A281" s="183" t="str">
        <f t="shared" si="13"/>
        <v>基本ケース⑩市町村名</v>
      </c>
      <c r="B281" t="s">
        <v>86</v>
      </c>
      <c r="C281" t="s">
        <v>87</v>
      </c>
      <c r="D281" s="160" t="s">
        <v>88</v>
      </c>
      <c r="E281" s="160">
        <v>0</v>
      </c>
      <c r="F281" s="160" t="s">
        <v>89</v>
      </c>
      <c r="G281" s="160" t="s">
        <v>90</v>
      </c>
      <c r="H281" s="160" t="s">
        <v>91</v>
      </c>
      <c r="I281" s="160" t="s">
        <v>92</v>
      </c>
      <c r="J281" s="160" t="s">
        <v>84</v>
      </c>
      <c r="K281" t="s">
        <v>41</v>
      </c>
      <c r="L281" t="s">
        <v>71</v>
      </c>
      <c r="M281">
        <v>0</v>
      </c>
      <c r="O281" s="183" t="e">
        <f t="shared" si="15"/>
        <v>#VALUE!</v>
      </c>
      <c r="P281" s="183">
        <f t="shared" si="15"/>
        <v>0</v>
      </c>
      <c r="Q281" s="183" t="e">
        <f t="shared" si="15"/>
        <v>#VALUE!</v>
      </c>
      <c r="R281" s="183" t="e">
        <f t="shared" si="14"/>
        <v>#VALUE!</v>
      </c>
      <c r="S281" s="183" t="e">
        <f t="shared" si="14"/>
        <v>#VALUE!</v>
      </c>
      <c r="T281" s="183" t="e">
        <f t="shared" si="14"/>
        <v>#VALUE!</v>
      </c>
      <c r="U281" s="183" t="e">
        <f t="shared" si="14"/>
        <v>#VALUE!</v>
      </c>
    </row>
    <row r="282" spans="1:21">
      <c r="A282" s="183" t="str">
        <f t="shared" si="13"/>
        <v>基本ケース⑩0</v>
      </c>
      <c r="B282">
        <v>0</v>
      </c>
      <c r="C282">
        <v>0</v>
      </c>
      <c r="D282" s="160">
        <v>0</v>
      </c>
      <c r="E282" s="160" t="s">
        <v>93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t="s">
        <v>41</v>
      </c>
      <c r="L282" t="s">
        <v>71</v>
      </c>
      <c r="M282">
        <v>0</v>
      </c>
      <c r="O282" s="183">
        <f t="shared" si="15"/>
        <v>0</v>
      </c>
      <c r="P282" s="183" t="e">
        <f t="shared" si="15"/>
        <v>#VALUE!</v>
      </c>
      <c r="Q282" s="183">
        <f t="shared" si="15"/>
        <v>0</v>
      </c>
      <c r="R282" s="183">
        <f t="shared" si="14"/>
        <v>0</v>
      </c>
      <c r="S282" s="183">
        <f t="shared" si="14"/>
        <v>0</v>
      </c>
      <c r="T282" s="183">
        <f t="shared" si="14"/>
        <v>0</v>
      </c>
      <c r="U282" s="183">
        <f t="shared" si="14"/>
        <v>0</v>
      </c>
    </row>
    <row r="283" spans="1:21">
      <c r="A283" s="183" t="str">
        <f t="shared" si="13"/>
        <v>基本ケース⑩0</v>
      </c>
      <c r="B283">
        <v>0</v>
      </c>
      <c r="C283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t="s">
        <v>41</v>
      </c>
      <c r="L283" t="s">
        <v>71</v>
      </c>
      <c r="M283">
        <v>0</v>
      </c>
      <c r="O283" s="183">
        <f t="shared" si="15"/>
        <v>0</v>
      </c>
      <c r="P283" s="183">
        <f t="shared" si="15"/>
        <v>0</v>
      </c>
      <c r="Q283" s="183">
        <f t="shared" si="15"/>
        <v>0</v>
      </c>
      <c r="R283" s="183">
        <f t="shared" si="14"/>
        <v>0</v>
      </c>
      <c r="S283" s="183">
        <f t="shared" si="14"/>
        <v>0</v>
      </c>
      <c r="T283" s="183">
        <f t="shared" si="14"/>
        <v>0</v>
      </c>
      <c r="U283" s="183">
        <f t="shared" si="14"/>
        <v>0</v>
      </c>
    </row>
    <row r="284" spans="1:21">
      <c r="A284" s="183" t="str">
        <f t="shared" si="13"/>
        <v>基本ケース⑩0</v>
      </c>
      <c r="B284">
        <v>0</v>
      </c>
      <c r="C284">
        <v>0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t="s">
        <v>41</v>
      </c>
      <c r="L284" t="s">
        <v>71</v>
      </c>
      <c r="M284">
        <v>0</v>
      </c>
      <c r="O284" s="183">
        <f t="shared" si="15"/>
        <v>0</v>
      </c>
      <c r="P284" s="183">
        <f t="shared" si="15"/>
        <v>0</v>
      </c>
      <c r="Q284" s="183">
        <f t="shared" si="15"/>
        <v>0</v>
      </c>
      <c r="R284" s="183">
        <f t="shared" si="14"/>
        <v>0</v>
      </c>
      <c r="S284" s="183">
        <f t="shared" si="14"/>
        <v>0</v>
      </c>
      <c r="T284" s="183">
        <f t="shared" si="14"/>
        <v>0</v>
      </c>
      <c r="U284" s="183">
        <f t="shared" si="14"/>
        <v>0</v>
      </c>
    </row>
    <row r="285" spans="1:21">
      <c r="A285" s="183" t="str">
        <f t="shared" si="13"/>
        <v>基本ケース⑩高知市</v>
      </c>
      <c r="B285" t="s">
        <v>4</v>
      </c>
      <c r="C285">
        <v>353217</v>
      </c>
      <c r="D285" s="160">
        <v>3613.3610900955564</v>
      </c>
      <c r="E285" s="160">
        <v>144.12012693697929</v>
      </c>
      <c r="F285" s="160">
        <v>120.83617579200344</v>
      </c>
      <c r="G285" s="160">
        <v>5.8039114553147986</v>
      </c>
      <c r="H285" s="160">
        <v>18.886133167374911</v>
      </c>
      <c r="I285" s="160">
        <v>8.1514569059643236</v>
      </c>
      <c r="J285" s="160">
        <v>3767.0387674162139</v>
      </c>
      <c r="K285" t="s">
        <v>41</v>
      </c>
      <c r="L285" t="s">
        <v>71</v>
      </c>
      <c r="M285" t="s">
        <v>94</v>
      </c>
      <c r="O285" s="183">
        <f t="shared" si="15"/>
        <v>3600</v>
      </c>
      <c r="P285" s="183">
        <f t="shared" si="15"/>
        <v>140</v>
      </c>
      <c r="Q285" s="183">
        <f t="shared" si="15"/>
        <v>120</v>
      </c>
      <c r="R285" s="183">
        <f t="shared" si="14"/>
        <v>10</v>
      </c>
      <c r="S285" s="183">
        <f t="shared" si="14"/>
        <v>20</v>
      </c>
      <c r="T285" s="183">
        <f t="shared" si="14"/>
        <v>10</v>
      </c>
      <c r="U285" s="183">
        <f t="shared" si="14"/>
        <v>3800</v>
      </c>
    </row>
    <row r="286" spans="1:21">
      <c r="A286" s="183" t="str">
        <f t="shared" si="13"/>
        <v>基本ケース⑩室戸市</v>
      </c>
      <c r="B286" t="s">
        <v>5</v>
      </c>
      <c r="C286">
        <v>14904</v>
      </c>
      <c r="D286" s="160">
        <v>602.09225248112193</v>
      </c>
      <c r="E286" s="160">
        <v>17.094700148249164</v>
      </c>
      <c r="F286" s="160">
        <v>72.690354712957401</v>
      </c>
      <c r="G286" s="160">
        <v>2.6447626175674204</v>
      </c>
      <c r="H286" s="160">
        <v>1.9106385985452761</v>
      </c>
      <c r="I286" s="160">
        <v>0.22966604490490114</v>
      </c>
      <c r="J286" s="160">
        <v>679.56767445509684</v>
      </c>
      <c r="K286" t="s">
        <v>41</v>
      </c>
      <c r="L286" t="s">
        <v>71</v>
      </c>
      <c r="M286" t="s">
        <v>94</v>
      </c>
      <c r="O286" s="183">
        <f t="shared" si="15"/>
        <v>600</v>
      </c>
      <c r="P286" s="183">
        <f t="shared" si="15"/>
        <v>20</v>
      </c>
      <c r="Q286" s="183">
        <f t="shared" si="15"/>
        <v>70</v>
      </c>
      <c r="R286" s="183" t="str">
        <f t="shared" si="14"/>
        <v>*</v>
      </c>
      <c r="S286" s="183" t="str">
        <f t="shared" si="14"/>
        <v>*</v>
      </c>
      <c r="T286" s="183" t="str">
        <f t="shared" si="14"/>
        <v>*</v>
      </c>
      <c r="U286" s="183">
        <f t="shared" si="14"/>
        <v>680</v>
      </c>
    </row>
    <row r="287" spans="1:21">
      <c r="A287" s="183" t="str">
        <f t="shared" si="13"/>
        <v>基本ケース⑩安芸市</v>
      </c>
      <c r="B287" t="s">
        <v>6</v>
      </c>
      <c r="C287">
        <v>19587</v>
      </c>
      <c r="D287" s="160">
        <v>688.63136280328695</v>
      </c>
      <c r="E287" s="160">
        <v>35.520318636134725</v>
      </c>
      <c r="F287" s="160">
        <v>13.668112887792523</v>
      </c>
      <c r="G287" s="160">
        <v>1.7080932170278451</v>
      </c>
      <c r="H287" s="160">
        <v>5.5025458029883527</v>
      </c>
      <c r="I287" s="160">
        <v>0.2735065470611649</v>
      </c>
      <c r="J287" s="160">
        <v>709.78362125815681</v>
      </c>
      <c r="K287" t="s">
        <v>41</v>
      </c>
      <c r="L287" t="s">
        <v>71</v>
      </c>
      <c r="M287" t="s">
        <v>94</v>
      </c>
      <c r="O287" s="183">
        <f t="shared" si="15"/>
        <v>690</v>
      </c>
      <c r="P287" s="183">
        <f t="shared" si="15"/>
        <v>40</v>
      </c>
      <c r="Q287" s="183">
        <f t="shared" si="15"/>
        <v>10</v>
      </c>
      <c r="R287" s="183" t="str">
        <f t="shared" si="14"/>
        <v>*</v>
      </c>
      <c r="S287" s="183">
        <f t="shared" si="14"/>
        <v>10</v>
      </c>
      <c r="T287" s="183" t="str">
        <f t="shared" si="14"/>
        <v>*</v>
      </c>
      <c r="U287" s="183">
        <f t="shared" si="14"/>
        <v>710</v>
      </c>
    </row>
    <row r="288" spans="1:21">
      <c r="A288" s="183" t="str">
        <f t="shared" si="13"/>
        <v>基本ケース⑩南国市</v>
      </c>
      <c r="B288" t="s">
        <v>7</v>
      </c>
      <c r="C288">
        <v>52216</v>
      </c>
      <c r="D288" s="160">
        <v>677.86170709561679</v>
      </c>
      <c r="E288" s="160">
        <v>17.253697006938211</v>
      </c>
      <c r="F288" s="160">
        <v>47.187789053886327</v>
      </c>
      <c r="G288" s="160">
        <v>0.16271788821414299</v>
      </c>
      <c r="H288" s="160">
        <v>1.2349586068796807</v>
      </c>
      <c r="I288" s="160">
        <v>0.6644218900695843</v>
      </c>
      <c r="J288" s="160">
        <v>727.11159453466655</v>
      </c>
      <c r="K288" t="s">
        <v>41</v>
      </c>
      <c r="L288" t="s">
        <v>71</v>
      </c>
      <c r="M288" t="s">
        <v>94</v>
      </c>
      <c r="O288" s="183">
        <f t="shared" si="15"/>
        <v>680</v>
      </c>
      <c r="P288" s="183">
        <f t="shared" si="15"/>
        <v>20</v>
      </c>
      <c r="Q288" s="183">
        <f t="shared" si="15"/>
        <v>50</v>
      </c>
      <c r="R288" s="183" t="str">
        <f t="shared" si="14"/>
        <v>*</v>
      </c>
      <c r="S288" s="183" t="str">
        <f t="shared" si="14"/>
        <v>*</v>
      </c>
      <c r="T288" s="183" t="str">
        <f t="shared" si="14"/>
        <v>*</v>
      </c>
      <c r="U288" s="183">
        <f t="shared" si="14"/>
        <v>730</v>
      </c>
    </row>
    <row r="289" spans="1:21">
      <c r="A289" s="183" t="str">
        <f t="shared" si="13"/>
        <v>基本ケース⑩土佐市</v>
      </c>
      <c r="B289" t="s">
        <v>8</v>
      </c>
      <c r="C289">
        <v>26818</v>
      </c>
      <c r="D289" s="160">
        <v>303.46220546027109</v>
      </c>
      <c r="E289" s="160">
        <v>12.002216265621735</v>
      </c>
      <c r="F289" s="160">
        <v>40.694702740225942</v>
      </c>
      <c r="G289" s="160">
        <v>1.0424214228849442</v>
      </c>
      <c r="H289" s="160">
        <v>0.49177936138019207</v>
      </c>
      <c r="I289" s="160">
        <v>0.27922030168816619</v>
      </c>
      <c r="J289" s="160">
        <v>345.97032928645029</v>
      </c>
      <c r="K289" t="s">
        <v>41</v>
      </c>
      <c r="L289" t="s">
        <v>71</v>
      </c>
      <c r="M289" t="s">
        <v>94</v>
      </c>
      <c r="O289" s="183">
        <f t="shared" si="15"/>
        <v>300</v>
      </c>
      <c r="P289" s="183">
        <f t="shared" si="15"/>
        <v>10</v>
      </c>
      <c r="Q289" s="183">
        <f t="shared" si="15"/>
        <v>40</v>
      </c>
      <c r="R289" s="183" t="str">
        <f t="shared" si="14"/>
        <v>*</v>
      </c>
      <c r="S289" s="183" t="str">
        <f t="shared" si="14"/>
        <v>*</v>
      </c>
      <c r="T289" s="183" t="str">
        <f t="shared" si="14"/>
        <v>*</v>
      </c>
      <c r="U289" s="183">
        <f t="shared" si="14"/>
        <v>350</v>
      </c>
    </row>
    <row r="290" spans="1:21">
      <c r="A290" s="183" t="str">
        <f t="shared" si="13"/>
        <v>基本ケース⑩須崎市</v>
      </c>
      <c r="B290" t="s">
        <v>9</v>
      </c>
      <c r="C290">
        <v>25623</v>
      </c>
      <c r="D290" s="160">
        <v>421.78761198745167</v>
      </c>
      <c r="E290" s="160">
        <v>9.0628136786141056</v>
      </c>
      <c r="F290" s="160">
        <v>39.184097024272582</v>
      </c>
      <c r="G290" s="160">
        <v>1.4745054508244082</v>
      </c>
      <c r="H290" s="160">
        <v>1.8212100814869008</v>
      </c>
      <c r="I290" s="160">
        <v>0.16696142260194455</v>
      </c>
      <c r="J290" s="160">
        <v>464.43438596663754</v>
      </c>
      <c r="K290" t="s">
        <v>41</v>
      </c>
      <c r="L290" t="s">
        <v>71</v>
      </c>
      <c r="M290" t="s">
        <v>94</v>
      </c>
      <c r="O290" s="183">
        <f t="shared" si="15"/>
        <v>420</v>
      </c>
      <c r="P290" s="183">
        <f t="shared" si="15"/>
        <v>10</v>
      </c>
      <c r="Q290" s="183">
        <f t="shared" si="15"/>
        <v>40</v>
      </c>
      <c r="R290" s="183" t="str">
        <f t="shared" si="14"/>
        <v>*</v>
      </c>
      <c r="S290" s="183" t="str">
        <f t="shared" si="14"/>
        <v>*</v>
      </c>
      <c r="T290" s="183" t="str">
        <f t="shared" si="14"/>
        <v>*</v>
      </c>
      <c r="U290" s="183">
        <f t="shared" si="14"/>
        <v>460</v>
      </c>
    </row>
    <row r="291" spans="1:21">
      <c r="A291" s="183" t="str">
        <f t="shared" si="13"/>
        <v>基本ケース⑩宿毛市</v>
      </c>
      <c r="B291" t="s">
        <v>10</v>
      </c>
      <c r="C291">
        <v>23137</v>
      </c>
      <c r="D291" s="160">
        <v>147.7211473144398</v>
      </c>
      <c r="E291" s="160">
        <v>4.0693563565423156</v>
      </c>
      <c r="F291" s="160">
        <v>20.657032639144319</v>
      </c>
      <c r="G291" s="160">
        <v>0.26917049337569388</v>
      </c>
      <c r="H291" s="160">
        <v>0.60026239384980307</v>
      </c>
      <c r="I291" s="160">
        <v>0.10540220178858167</v>
      </c>
      <c r="J291" s="160">
        <v>169.3530150425982</v>
      </c>
      <c r="K291" t="s">
        <v>41</v>
      </c>
      <c r="L291" t="s">
        <v>71</v>
      </c>
      <c r="M291" t="s">
        <v>94</v>
      </c>
      <c r="O291" s="183">
        <f t="shared" si="15"/>
        <v>150</v>
      </c>
      <c r="P291" s="183" t="str">
        <f t="shared" si="15"/>
        <v>*</v>
      </c>
      <c r="Q291" s="183">
        <f t="shared" si="15"/>
        <v>20</v>
      </c>
      <c r="R291" s="183" t="str">
        <f t="shared" si="14"/>
        <v>*</v>
      </c>
      <c r="S291" s="183" t="str">
        <f t="shared" si="14"/>
        <v>*</v>
      </c>
      <c r="T291" s="183" t="str">
        <f t="shared" si="14"/>
        <v>*</v>
      </c>
      <c r="U291" s="183">
        <f t="shared" si="14"/>
        <v>170</v>
      </c>
    </row>
    <row r="292" spans="1:21">
      <c r="A292" s="183" t="str">
        <f t="shared" si="13"/>
        <v>基本ケース⑩土佐清水市</v>
      </c>
      <c r="B292" t="s">
        <v>11</v>
      </c>
      <c r="C292">
        <v>15786</v>
      </c>
      <c r="D292" s="160">
        <v>502.29732558017878</v>
      </c>
      <c r="E292" s="160">
        <v>19.282080945866376</v>
      </c>
      <c r="F292" s="160">
        <v>26.041127626228803</v>
      </c>
      <c r="G292" s="160">
        <v>2.7808375805059296</v>
      </c>
      <c r="H292" s="160">
        <v>1.7435529706997186</v>
      </c>
      <c r="I292" s="160">
        <v>0.20755338198175077</v>
      </c>
      <c r="J292" s="160">
        <v>533.070397139595</v>
      </c>
      <c r="K292" t="s">
        <v>41</v>
      </c>
      <c r="L292" t="s">
        <v>71</v>
      </c>
      <c r="M292" t="s">
        <v>94</v>
      </c>
      <c r="O292" s="183">
        <f t="shared" si="15"/>
        <v>500</v>
      </c>
      <c r="P292" s="183">
        <f t="shared" si="15"/>
        <v>20</v>
      </c>
      <c r="Q292" s="183">
        <f t="shared" si="15"/>
        <v>30</v>
      </c>
      <c r="R292" s="183" t="str">
        <f t="shared" si="14"/>
        <v>*</v>
      </c>
      <c r="S292" s="183" t="str">
        <f t="shared" si="14"/>
        <v>*</v>
      </c>
      <c r="T292" s="183" t="str">
        <f t="shared" si="14"/>
        <v>*</v>
      </c>
      <c r="U292" s="183">
        <f t="shared" si="14"/>
        <v>530</v>
      </c>
    </row>
    <row r="293" spans="1:21">
      <c r="A293" s="183" t="str">
        <f t="shared" si="13"/>
        <v>基本ケース⑩四万十市</v>
      </c>
      <c r="B293" t="s">
        <v>12</v>
      </c>
      <c r="C293">
        <v>37078</v>
      </c>
      <c r="D293" s="160">
        <v>571.92456577062967</v>
      </c>
      <c r="E293" s="160">
        <v>18.687133653119883</v>
      </c>
      <c r="F293" s="160">
        <v>46.086258151531766</v>
      </c>
      <c r="G293" s="160">
        <v>3.2774889104655105</v>
      </c>
      <c r="H293" s="160">
        <v>1.3947642329874355</v>
      </c>
      <c r="I293" s="160">
        <v>0.28408687767690394</v>
      </c>
      <c r="J293" s="160">
        <v>622.96716394329133</v>
      </c>
      <c r="K293" t="s">
        <v>41</v>
      </c>
      <c r="L293" t="s">
        <v>71</v>
      </c>
      <c r="M293" t="s">
        <v>94</v>
      </c>
      <c r="O293" s="183">
        <f t="shared" si="15"/>
        <v>570</v>
      </c>
      <c r="P293" s="183">
        <f t="shared" si="15"/>
        <v>20</v>
      </c>
      <c r="Q293" s="183">
        <f t="shared" si="15"/>
        <v>50</v>
      </c>
      <c r="R293" s="183" t="str">
        <f t="shared" si="14"/>
        <v>*</v>
      </c>
      <c r="S293" s="183" t="str">
        <f t="shared" si="14"/>
        <v>*</v>
      </c>
      <c r="T293" s="183" t="str">
        <f t="shared" si="14"/>
        <v>*</v>
      </c>
      <c r="U293" s="183">
        <f t="shared" si="14"/>
        <v>620</v>
      </c>
    </row>
    <row r="294" spans="1:21">
      <c r="A294" s="183" t="str">
        <f t="shared" si="13"/>
        <v>基本ケース⑩香南市</v>
      </c>
      <c r="B294" t="s">
        <v>13</v>
      </c>
      <c r="C294">
        <v>29794</v>
      </c>
      <c r="D294" s="160">
        <v>493.65166015354231</v>
      </c>
      <c r="E294" s="160">
        <v>17.640202468253971</v>
      </c>
      <c r="F294" s="160">
        <v>36.711997206459202</v>
      </c>
      <c r="G294" s="160">
        <v>0.37468379168487531</v>
      </c>
      <c r="H294" s="160">
        <v>0.71608803865384063</v>
      </c>
      <c r="I294" s="160">
        <v>0.36267727150751156</v>
      </c>
      <c r="J294" s="160">
        <v>531.81710646184786</v>
      </c>
      <c r="K294" t="s">
        <v>41</v>
      </c>
      <c r="L294" t="s">
        <v>71</v>
      </c>
      <c r="M294" t="s">
        <v>94</v>
      </c>
      <c r="O294" s="183">
        <f t="shared" si="15"/>
        <v>490</v>
      </c>
      <c r="P294" s="183">
        <f t="shared" si="15"/>
        <v>20</v>
      </c>
      <c r="Q294" s="183">
        <f t="shared" si="15"/>
        <v>40</v>
      </c>
      <c r="R294" s="183" t="str">
        <f t="shared" si="14"/>
        <v>*</v>
      </c>
      <c r="S294" s="183" t="str">
        <f t="shared" si="14"/>
        <v>*</v>
      </c>
      <c r="T294" s="183" t="str">
        <f t="shared" si="14"/>
        <v>*</v>
      </c>
      <c r="U294" s="183">
        <f t="shared" si="14"/>
        <v>530</v>
      </c>
    </row>
    <row r="295" spans="1:21">
      <c r="A295" s="183" t="str">
        <f t="shared" si="13"/>
        <v>基本ケース⑩香美市</v>
      </c>
      <c r="B295" t="s">
        <v>14</v>
      </c>
      <c r="C295">
        <v>27891</v>
      </c>
      <c r="D295" s="160">
        <v>477.96318991676361</v>
      </c>
      <c r="E295" s="160">
        <v>10.99702113669613</v>
      </c>
      <c r="F295" s="160">
        <v>0</v>
      </c>
      <c r="G295" s="160">
        <v>0.66777967671449534</v>
      </c>
      <c r="H295" s="160">
        <v>1.6600902960123141</v>
      </c>
      <c r="I295" s="160">
        <v>0.19812661327957862</v>
      </c>
      <c r="J295" s="160">
        <v>480.48918650276994</v>
      </c>
      <c r="K295" t="s">
        <v>41</v>
      </c>
      <c r="L295" t="s">
        <v>71</v>
      </c>
      <c r="M295" t="s">
        <v>94</v>
      </c>
      <c r="O295" s="183">
        <f t="shared" si="15"/>
        <v>480</v>
      </c>
      <c r="P295" s="183">
        <f t="shared" si="15"/>
        <v>10</v>
      </c>
      <c r="Q295" s="183">
        <f t="shared" si="15"/>
        <v>0</v>
      </c>
      <c r="R295" s="183" t="str">
        <f t="shared" si="14"/>
        <v>*</v>
      </c>
      <c r="S295" s="183" t="str">
        <f t="shared" si="14"/>
        <v>*</v>
      </c>
      <c r="T295" s="183" t="str">
        <f t="shared" si="14"/>
        <v>*</v>
      </c>
      <c r="U295" s="183">
        <f t="shared" si="14"/>
        <v>480</v>
      </c>
    </row>
    <row r="296" spans="1:21">
      <c r="A296" s="183" t="str">
        <f t="shared" si="13"/>
        <v>基本ケース⑩東洋町</v>
      </c>
      <c r="B296" t="s">
        <v>15</v>
      </c>
      <c r="C296">
        <v>2784</v>
      </c>
      <c r="D296" s="160">
        <v>58.942722207072279</v>
      </c>
      <c r="E296" s="160">
        <v>0.83536651209818702</v>
      </c>
      <c r="F296" s="160">
        <v>7.2234745074221784</v>
      </c>
      <c r="G296" s="160">
        <v>0.20918106988889407</v>
      </c>
      <c r="H296" s="160">
        <v>0.40651655745889775</v>
      </c>
      <c r="I296" s="160">
        <v>8.1421821329320965E-2</v>
      </c>
      <c r="J296" s="160">
        <v>66.863316163171575</v>
      </c>
      <c r="K296" t="s">
        <v>41</v>
      </c>
      <c r="L296" t="s">
        <v>71</v>
      </c>
      <c r="M296" t="s">
        <v>94</v>
      </c>
      <c r="O296" s="183">
        <f t="shared" si="15"/>
        <v>60</v>
      </c>
      <c r="P296" s="183" t="str">
        <f t="shared" si="15"/>
        <v>*</v>
      </c>
      <c r="Q296" s="183">
        <f t="shared" si="15"/>
        <v>10</v>
      </c>
      <c r="R296" s="183" t="str">
        <f t="shared" si="14"/>
        <v>*</v>
      </c>
      <c r="S296" s="183" t="str">
        <f t="shared" si="14"/>
        <v>*</v>
      </c>
      <c r="T296" s="183" t="str">
        <f t="shared" si="14"/>
        <v>*</v>
      </c>
      <c r="U296" s="183">
        <f t="shared" si="14"/>
        <v>70</v>
      </c>
    </row>
    <row r="297" spans="1:21">
      <c r="A297" s="183" t="str">
        <f t="shared" si="13"/>
        <v>基本ケース⑩奈半利町</v>
      </c>
      <c r="B297" t="s">
        <v>16</v>
      </c>
      <c r="C297">
        <v>3467</v>
      </c>
      <c r="D297" s="160">
        <v>205.09563416999143</v>
      </c>
      <c r="E297" s="160">
        <v>14.220889951458282</v>
      </c>
      <c r="F297" s="160">
        <v>0.21265092233361446</v>
      </c>
      <c r="G297" s="160">
        <v>0.73772460954610419</v>
      </c>
      <c r="H297" s="160">
        <v>1.4992924858876331</v>
      </c>
      <c r="I297" s="160">
        <v>8.2428168248702402E-2</v>
      </c>
      <c r="J297" s="160">
        <v>207.62773035600745</v>
      </c>
      <c r="K297" t="s">
        <v>41</v>
      </c>
      <c r="L297" t="s">
        <v>71</v>
      </c>
      <c r="M297" t="s">
        <v>94</v>
      </c>
      <c r="O297" s="183">
        <f t="shared" si="15"/>
        <v>210</v>
      </c>
      <c r="P297" s="183">
        <f t="shared" si="15"/>
        <v>10</v>
      </c>
      <c r="Q297" s="183" t="str">
        <f t="shared" si="15"/>
        <v>*</v>
      </c>
      <c r="R297" s="183" t="str">
        <f t="shared" si="14"/>
        <v>*</v>
      </c>
      <c r="S297" s="183" t="str">
        <f t="shared" si="14"/>
        <v>*</v>
      </c>
      <c r="T297" s="183" t="str">
        <f t="shared" si="14"/>
        <v>*</v>
      </c>
      <c r="U297" s="183">
        <f t="shared" si="14"/>
        <v>210</v>
      </c>
    </row>
    <row r="298" spans="1:21">
      <c r="A298" s="183" t="str">
        <f t="shared" si="13"/>
        <v>基本ケース⑩田野町</v>
      </c>
      <c r="B298" t="s">
        <v>17</v>
      </c>
      <c r="C298">
        <v>3060</v>
      </c>
      <c r="D298" s="160">
        <v>281.90674312479371</v>
      </c>
      <c r="E298" s="160">
        <v>13.195290953381051</v>
      </c>
      <c r="F298" s="160">
        <v>8.4479231121770623E-2</v>
      </c>
      <c r="G298" s="160">
        <v>0.29992779046810353</v>
      </c>
      <c r="H298" s="160">
        <v>2.3036406591799024</v>
      </c>
      <c r="I298" s="160">
        <v>0.19081064074597853</v>
      </c>
      <c r="J298" s="160">
        <v>284.78560144630939</v>
      </c>
      <c r="K298" t="s">
        <v>41</v>
      </c>
      <c r="L298" t="s">
        <v>71</v>
      </c>
      <c r="M298" t="s">
        <v>94</v>
      </c>
      <c r="O298" s="183">
        <f t="shared" si="15"/>
        <v>280</v>
      </c>
      <c r="P298" s="183">
        <f t="shared" si="15"/>
        <v>10</v>
      </c>
      <c r="Q298" s="183" t="str">
        <f t="shared" si="15"/>
        <v>*</v>
      </c>
      <c r="R298" s="183" t="str">
        <f t="shared" si="14"/>
        <v>*</v>
      </c>
      <c r="S298" s="183" t="str">
        <f t="shared" si="14"/>
        <v>*</v>
      </c>
      <c r="T298" s="183" t="str">
        <f t="shared" si="14"/>
        <v>*</v>
      </c>
      <c r="U298" s="183">
        <f t="shared" si="14"/>
        <v>280</v>
      </c>
    </row>
    <row r="299" spans="1:21">
      <c r="A299" s="183" t="str">
        <f t="shared" si="13"/>
        <v>基本ケース⑩安田町</v>
      </c>
      <c r="B299" t="s">
        <v>18</v>
      </c>
      <c r="C299">
        <v>2678</v>
      </c>
      <c r="D299" s="160">
        <v>185.62285512589818</v>
      </c>
      <c r="E299" s="160">
        <v>8.0484502954071218</v>
      </c>
      <c r="F299" s="160">
        <v>7.9471162295905087</v>
      </c>
      <c r="G299" s="160">
        <v>1.5699223115263363</v>
      </c>
      <c r="H299" s="160">
        <v>0.66144953196522316</v>
      </c>
      <c r="I299" s="160">
        <v>3.8707808792092235E-2</v>
      </c>
      <c r="J299" s="160">
        <v>195.84005100777233</v>
      </c>
      <c r="K299" t="s">
        <v>41</v>
      </c>
      <c r="L299" t="s">
        <v>71</v>
      </c>
      <c r="M299" t="s">
        <v>94</v>
      </c>
      <c r="O299" s="183">
        <f t="shared" si="15"/>
        <v>190</v>
      </c>
      <c r="P299" s="183">
        <f t="shared" si="15"/>
        <v>10</v>
      </c>
      <c r="Q299" s="183">
        <f t="shared" si="15"/>
        <v>10</v>
      </c>
      <c r="R299" s="183" t="str">
        <f t="shared" si="14"/>
        <v>*</v>
      </c>
      <c r="S299" s="183" t="str">
        <f t="shared" si="14"/>
        <v>*</v>
      </c>
      <c r="T299" s="183" t="str">
        <f t="shared" si="14"/>
        <v>*</v>
      </c>
      <c r="U299" s="183">
        <f t="shared" si="14"/>
        <v>200</v>
      </c>
    </row>
    <row r="300" spans="1:21">
      <c r="A300" s="183" t="str">
        <f t="shared" si="13"/>
        <v>基本ケース⑩北川村</v>
      </c>
      <c r="B300" t="s">
        <v>19</v>
      </c>
      <c r="C300">
        <v>1349</v>
      </c>
      <c r="D300" s="160">
        <v>73.700511308746869</v>
      </c>
      <c r="E300" s="160">
        <v>2.0760021358812581</v>
      </c>
      <c r="F300" s="160">
        <v>0</v>
      </c>
      <c r="G300" s="160">
        <v>0.48957666187859655</v>
      </c>
      <c r="H300" s="160">
        <v>0.19137036563695548</v>
      </c>
      <c r="I300" s="160">
        <v>8.5695984689014727E-3</v>
      </c>
      <c r="J300" s="160">
        <v>74.390027934731322</v>
      </c>
      <c r="K300" t="s">
        <v>41</v>
      </c>
      <c r="L300" t="s">
        <v>71</v>
      </c>
      <c r="M300" t="s">
        <v>94</v>
      </c>
      <c r="O300" s="183">
        <f t="shared" si="15"/>
        <v>70</v>
      </c>
      <c r="P300" s="183" t="str">
        <f t="shared" si="15"/>
        <v>*</v>
      </c>
      <c r="Q300" s="183">
        <f t="shared" si="15"/>
        <v>0</v>
      </c>
      <c r="R300" s="183" t="str">
        <f t="shared" si="14"/>
        <v>*</v>
      </c>
      <c r="S300" s="183" t="str">
        <f t="shared" si="14"/>
        <v>*</v>
      </c>
      <c r="T300" s="183" t="str">
        <f t="shared" si="14"/>
        <v>*</v>
      </c>
      <c r="U300" s="183">
        <f t="shared" si="14"/>
        <v>70</v>
      </c>
    </row>
    <row r="301" spans="1:21">
      <c r="A301" s="183" t="str">
        <f t="shared" si="13"/>
        <v>基本ケース⑩馬路村</v>
      </c>
      <c r="B301" t="s">
        <v>20</v>
      </c>
      <c r="C301">
        <v>1061</v>
      </c>
      <c r="D301" s="160">
        <v>32.378230370407799</v>
      </c>
      <c r="E301" s="160">
        <v>0.58349405433209744</v>
      </c>
      <c r="F301" s="160">
        <v>0</v>
      </c>
      <c r="G301" s="160">
        <v>0.2142969726380573</v>
      </c>
      <c r="H301" s="160">
        <v>0.14868012909725747</v>
      </c>
      <c r="I301" s="160">
        <v>7.083028050365682E-3</v>
      </c>
      <c r="J301" s="160">
        <v>32.748290500193484</v>
      </c>
      <c r="K301" t="s">
        <v>41</v>
      </c>
      <c r="L301" t="s">
        <v>71</v>
      </c>
      <c r="M301" t="s">
        <v>94</v>
      </c>
      <c r="O301" s="183">
        <f t="shared" si="15"/>
        <v>30</v>
      </c>
      <c r="P301" s="183" t="str">
        <f t="shared" si="15"/>
        <v>*</v>
      </c>
      <c r="Q301" s="183">
        <f t="shared" si="15"/>
        <v>0</v>
      </c>
      <c r="R301" s="183" t="str">
        <f t="shared" si="14"/>
        <v>*</v>
      </c>
      <c r="S301" s="183" t="str">
        <f t="shared" si="14"/>
        <v>*</v>
      </c>
      <c r="T301" s="183" t="str">
        <f t="shared" si="14"/>
        <v>*</v>
      </c>
      <c r="U301" s="183">
        <f t="shared" si="14"/>
        <v>30</v>
      </c>
    </row>
    <row r="302" spans="1:21">
      <c r="A302" s="183" t="str">
        <f t="shared" si="13"/>
        <v>基本ケース⑩芸西村</v>
      </c>
      <c r="B302" t="s">
        <v>21</v>
      </c>
      <c r="C302">
        <v>4139</v>
      </c>
      <c r="D302" s="160">
        <v>90.472273491304207</v>
      </c>
      <c r="E302" s="160">
        <v>4.4588200447848703</v>
      </c>
      <c r="F302" s="160">
        <v>3.0377128439315193</v>
      </c>
      <c r="G302" s="160">
        <v>0.10092257652550164</v>
      </c>
      <c r="H302" s="160">
        <v>0.1993912452237708</v>
      </c>
      <c r="I302" s="160">
        <v>5.0199030769390316E-3</v>
      </c>
      <c r="J302" s="160">
        <v>93.815320060061936</v>
      </c>
      <c r="K302" t="s">
        <v>41</v>
      </c>
      <c r="L302" t="s">
        <v>71</v>
      </c>
      <c r="M302" t="s">
        <v>94</v>
      </c>
      <c r="O302" s="183">
        <f t="shared" si="15"/>
        <v>90</v>
      </c>
      <c r="P302" s="183" t="str">
        <f t="shared" si="15"/>
        <v>*</v>
      </c>
      <c r="Q302" s="183" t="str">
        <f t="shared" si="15"/>
        <v>*</v>
      </c>
      <c r="R302" s="183" t="str">
        <f t="shared" si="14"/>
        <v>*</v>
      </c>
      <c r="S302" s="183" t="str">
        <f t="shared" si="14"/>
        <v>*</v>
      </c>
      <c r="T302" s="183" t="str">
        <f t="shared" si="14"/>
        <v>*</v>
      </c>
      <c r="U302" s="183">
        <f t="shared" si="14"/>
        <v>90</v>
      </c>
    </row>
    <row r="303" spans="1:21">
      <c r="A303" s="183" t="str">
        <f t="shared" si="13"/>
        <v>基本ケース⑩本山町</v>
      </c>
      <c r="B303" t="s">
        <v>22</v>
      </c>
      <c r="C303">
        <v>3986</v>
      </c>
      <c r="D303" s="160">
        <v>2.3844096267129085</v>
      </c>
      <c r="E303" s="160">
        <v>0.17252711151958078</v>
      </c>
      <c r="F303" s="160">
        <v>0</v>
      </c>
      <c r="G303" s="160">
        <v>5.2793439409884369E-45</v>
      </c>
      <c r="H303" s="160">
        <v>3.6888631667881324E-4</v>
      </c>
      <c r="I303" s="160">
        <v>4.1283852548393035E-2</v>
      </c>
      <c r="J303" s="160">
        <v>2.4260623655779803</v>
      </c>
      <c r="K303" t="s">
        <v>41</v>
      </c>
      <c r="L303" t="s">
        <v>71</v>
      </c>
      <c r="M303" t="s">
        <v>94</v>
      </c>
      <c r="O303" s="183" t="str">
        <f t="shared" si="15"/>
        <v>*</v>
      </c>
      <c r="P303" s="183" t="str">
        <f t="shared" si="15"/>
        <v>*</v>
      </c>
      <c r="Q303" s="183">
        <f t="shared" si="15"/>
        <v>0</v>
      </c>
      <c r="R303" s="183" t="str">
        <f t="shared" si="14"/>
        <v>*</v>
      </c>
      <c r="S303" s="183" t="str">
        <f t="shared" si="14"/>
        <v>*</v>
      </c>
      <c r="T303" s="183" t="str">
        <f t="shared" si="14"/>
        <v>*</v>
      </c>
      <c r="U303" s="183" t="str">
        <f t="shared" si="14"/>
        <v>*</v>
      </c>
    </row>
    <row r="304" spans="1:21">
      <c r="A304" s="183" t="str">
        <f t="shared" si="13"/>
        <v>基本ケース⑩大豊町</v>
      </c>
      <c r="B304" t="s">
        <v>23</v>
      </c>
      <c r="C304">
        <v>4713</v>
      </c>
      <c r="D304" s="160">
        <v>56.946799316796373</v>
      </c>
      <c r="E304" s="160">
        <v>0.53037796623618927</v>
      </c>
      <c r="F304" s="160">
        <v>0</v>
      </c>
      <c r="G304" s="160">
        <v>0.1119296195892415</v>
      </c>
      <c r="H304" s="160">
        <v>1.7782573330007573E-2</v>
      </c>
      <c r="I304" s="160">
        <v>1.1619879671725801E-2</v>
      </c>
      <c r="J304" s="160">
        <v>57.08813138938735</v>
      </c>
      <c r="K304" t="s">
        <v>41</v>
      </c>
      <c r="L304" t="s">
        <v>71</v>
      </c>
      <c r="M304" t="s">
        <v>94</v>
      </c>
      <c r="O304" s="183">
        <f t="shared" si="15"/>
        <v>60</v>
      </c>
      <c r="P304" s="183" t="str">
        <f t="shared" si="15"/>
        <v>*</v>
      </c>
      <c r="Q304" s="183">
        <f t="shared" si="15"/>
        <v>0</v>
      </c>
      <c r="R304" s="183" t="str">
        <f t="shared" si="14"/>
        <v>*</v>
      </c>
      <c r="S304" s="183" t="str">
        <f t="shared" si="14"/>
        <v>*</v>
      </c>
      <c r="T304" s="183" t="str">
        <f t="shared" si="14"/>
        <v>*</v>
      </c>
      <c r="U304" s="183">
        <f t="shared" si="14"/>
        <v>60</v>
      </c>
    </row>
    <row r="305" spans="1:21">
      <c r="A305" s="183" t="str">
        <f t="shared" si="13"/>
        <v>基本ケース⑩土佐町</v>
      </c>
      <c r="B305" t="s">
        <v>24</v>
      </c>
      <c r="C305">
        <v>4386</v>
      </c>
      <c r="D305" s="160">
        <v>0.86793592317285728</v>
      </c>
      <c r="E305" s="160">
        <v>0.15967126597512171</v>
      </c>
      <c r="F305" s="160">
        <v>0</v>
      </c>
      <c r="G305" s="160">
        <v>6.7738427575222016E-32</v>
      </c>
      <c r="H305" s="160">
        <v>7.3350137485706651E-4</v>
      </c>
      <c r="I305" s="160">
        <v>3.2390431698033641E-3</v>
      </c>
      <c r="J305" s="160">
        <v>0.87190846771751773</v>
      </c>
      <c r="K305" t="s">
        <v>41</v>
      </c>
      <c r="L305" t="s">
        <v>71</v>
      </c>
      <c r="M305" t="s">
        <v>94</v>
      </c>
      <c r="O305" s="183" t="str">
        <f t="shared" si="15"/>
        <v>*</v>
      </c>
      <c r="P305" s="183" t="str">
        <f t="shared" si="15"/>
        <v>*</v>
      </c>
      <c r="Q305" s="183">
        <f t="shared" si="15"/>
        <v>0</v>
      </c>
      <c r="R305" s="183" t="str">
        <f t="shared" si="14"/>
        <v>*</v>
      </c>
      <c r="S305" s="183" t="str">
        <f t="shared" si="14"/>
        <v>*</v>
      </c>
      <c r="T305" s="183" t="str">
        <f t="shared" si="14"/>
        <v>*</v>
      </c>
      <c r="U305" s="183" t="str">
        <f t="shared" si="14"/>
        <v>*</v>
      </c>
    </row>
    <row r="306" spans="1:21">
      <c r="A306" s="183" t="str">
        <f t="shared" si="13"/>
        <v>基本ケース⑩大川村</v>
      </c>
      <c r="B306" t="s">
        <v>25</v>
      </c>
      <c r="C306">
        <v>427</v>
      </c>
      <c r="D306" s="160">
        <v>0.41665838421197016</v>
      </c>
      <c r="E306" s="160">
        <v>1.8041718283296194E-2</v>
      </c>
      <c r="F306" s="160">
        <v>0</v>
      </c>
      <c r="G306" s="160">
        <v>0</v>
      </c>
      <c r="H306" s="160">
        <v>4.8243634376540317E-5</v>
      </c>
      <c r="I306" s="160">
        <v>2.9497359625819025E-4</v>
      </c>
      <c r="J306" s="160">
        <v>0.4170016014426049</v>
      </c>
      <c r="K306" t="s">
        <v>41</v>
      </c>
      <c r="L306" t="s">
        <v>71</v>
      </c>
      <c r="M306" t="s">
        <v>94</v>
      </c>
      <c r="O306" s="183" t="str">
        <f t="shared" si="15"/>
        <v>*</v>
      </c>
      <c r="P306" s="183" t="str">
        <f t="shared" si="15"/>
        <v>*</v>
      </c>
      <c r="Q306" s="183">
        <f t="shared" si="15"/>
        <v>0</v>
      </c>
      <c r="R306" s="183">
        <f t="shared" si="14"/>
        <v>0</v>
      </c>
      <c r="S306" s="183" t="str">
        <f t="shared" si="14"/>
        <v>*</v>
      </c>
      <c r="T306" s="183" t="str">
        <f t="shared" si="14"/>
        <v>*</v>
      </c>
      <c r="U306" s="183" t="str">
        <f t="shared" si="14"/>
        <v>*</v>
      </c>
    </row>
    <row r="307" spans="1:21">
      <c r="A307" s="183" t="str">
        <f t="shared" si="13"/>
        <v>基本ケース⑩いの町</v>
      </c>
      <c r="B307" t="s">
        <v>26</v>
      </c>
      <c r="C307">
        <v>21716</v>
      </c>
      <c r="D307" s="160">
        <v>124.62009172748243</v>
      </c>
      <c r="E307" s="160">
        <v>3.4120200370539671</v>
      </c>
      <c r="F307" s="160">
        <v>0</v>
      </c>
      <c r="G307" s="160">
        <v>0.45915901735087911</v>
      </c>
      <c r="H307" s="160">
        <v>0.11520146282867541</v>
      </c>
      <c r="I307" s="160">
        <v>4.6159886288562484E-2</v>
      </c>
      <c r="J307" s="160">
        <v>125.24061209395056</v>
      </c>
      <c r="K307" t="s">
        <v>41</v>
      </c>
      <c r="L307" t="s">
        <v>71</v>
      </c>
      <c r="M307" t="s">
        <v>94</v>
      </c>
      <c r="O307" s="183">
        <f t="shared" si="15"/>
        <v>120</v>
      </c>
      <c r="P307" s="183" t="str">
        <f t="shared" si="15"/>
        <v>*</v>
      </c>
      <c r="Q307" s="183">
        <f t="shared" si="15"/>
        <v>0</v>
      </c>
      <c r="R307" s="183" t="str">
        <f t="shared" si="14"/>
        <v>*</v>
      </c>
      <c r="S307" s="183" t="str">
        <f t="shared" si="14"/>
        <v>*</v>
      </c>
      <c r="T307" s="183" t="str">
        <f t="shared" si="14"/>
        <v>*</v>
      </c>
      <c r="U307" s="183">
        <f t="shared" si="14"/>
        <v>130</v>
      </c>
    </row>
    <row r="308" spans="1:21">
      <c r="A308" s="183" t="str">
        <f t="shared" si="13"/>
        <v>基本ケース⑩仁淀川町</v>
      </c>
      <c r="B308" t="s">
        <v>27</v>
      </c>
      <c r="C308">
        <v>6649</v>
      </c>
      <c r="D308" s="160">
        <v>9.9950352315446196</v>
      </c>
      <c r="E308" s="160">
        <v>0.33266378982256778</v>
      </c>
      <c r="F308" s="160">
        <v>0</v>
      </c>
      <c r="G308" s="160">
        <v>9.8829339233554784E-4</v>
      </c>
      <c r="H308" s="160">
        <v>2.5452468552801697E-3</v>
      </c>
      <c r="I308" s="160">
        <v>3.2390716503181205E-2</v>
      </c>
      <c r="J308" s="160">
        <v>10.030959488295418</v>
      </c>
      <c r="K308" t="s">
        <v>41</v>
      </c>
      <c r="L308" t="s">
        <v>71</v>
      </c>
      <c r="M308" t="s">
        <v>94</v>
      </c>
      <c r="O308" s="183">
        <f t="shared" si="15"/>
        <v>10</v>
      </c>
      <c r="P308" s="183" t="str">
        <f t="shared" si="15"/>
        <v>*</v>
      </c>
      <c r="Q308" s="183">
        <f t="shared" si="15"/>
        <v>0</v>
      </c>
      <c r="R308" s="183" t="str">
        <f t="shared" si="14"/>
        <v>*</v>
      </c>
      <c r="S308" s="183" t="str">
        <f t="shared" si="14"/>
        <v>*</v>
      </c>
      <c r="T308" s="183" t="str">
        <f t="shared" si="14"/>
        <v>*</v>
      </c>
      <c r="U308" s="183">
        <f t="shared" si="14"/>
        <v>10</v>
      </c>
    </row>
    <row r="309" spans="1:21">
      <c r="A309" s="183" t="str">
        <f t="shared" si="13"/>
        <v>基本ケース⑩中土佐町</v>
      </c>
      <c r="B309" t="s">
        <v>28</v>
      </c>
      <c r="C309">
        <v>6927</v>
      </c>
      <c r="D309" s="160">
        <v>120.81783714622294</v>
      </c>
      <c r="E309" s="160">
        <v>2.7547019461125353</v>
      </c>
      <c r="F309" s="160">
        <v>23.078373491378045</v>
      </c>
      <c r="G309" s="160">
        <v>0.20292171842779427</v>
      </c>
      <c r="H309" s="160">
        <v>1.0574049346935981</v>
      </c>
      <c r="I309" s="160">
        <v>3.0835123256633061E-2</v>
      </c>
      <c r="J309" s="160">
        <v>145.18737241397901</v>
      </c>
      <c r="K309" t="s">
        <v>41</v>
      </c>
      <c r="L309" t="s">
        <v>71</v>
      </c>
      <c r="M309" t="s">
        <v>94</v>
      </c>
      <c r="O309" s="183">
        <f t="shared" si="15"/>
        <v>120</v>
      </c>
      <c r="P309" s="183" t="str">
        <f t="shared" si="15"/>
        <v>*</v>
      </c>
      <c r="Q309" s="183">
        <f t="shared" si="15"/>
        <v>20</v>
      </c>
      <c r="R309" s="183" t="str">
        <f t="shared" si="14"/>
        <v>*</v>
      </c>
      <c r="S309" s="183" t="str">
        <f t="shared" si="14"/>
        <v>*</v>
      </c>
      <c r="T309" s="183" t="str">
        <f t="shared" si="14"/>
        <v>*</v>
      </c>
      <c r="U309" s="183">
        <f t="shared" si="14"/>
        <v>150</v>
      </c>
    </row>
    <row r="310" spans="1:21">
      <c r="A310" s="183" t="str">
        <f t="shared" si="13"/>
        <v>基本ケース⑩佐川町</v>
      </c>
      <c r="B310" t="s">
        <v>29</v>
      </c>
      <c r="C310">
        <v>12447</v>
      </c>
      <c r="D310" s="160">
        <v>140.11615387798759</v>
      </c>
      <c r="E310" s="160">
        <v>3.1020829937802556</v>
      </c>
      <c r="F310" s="160">
        <v>0</v>
      </c>
      <c r="G310" s="160">
        <v>0.14641080208203436</v>
      </c>
      <c r="H310" s="160">
        <v>0.10309116374900995</v>
      </c>
      <c r="I310" s="160">
        <v>7.8277729497817708E-2</v>
      </c>
      <c r="J310" s="160">
        <v>140.44393357331646</v>
      </c>
      <c r="K310" t="s">
        <v>41</v>
      </c>
      <c r="L310" t="s">
        <v>71</v>
      </c>
      <c r="M310" t="s">
        <v>94</v>
      </c>
      <c r="O310" s="183">
        <f t="shared" si="15"/>
        <v>140</v>
      </c>
      <c r="P310" s="183" t="str">
        <f t="shared" si="15"/>
        <v>*</v>
      </c>
      <c r="Q310" s="183">
        <f t="shared" si="15"/>
        <v>0</v>
      </c>
      <c r="R310" s="183" t="str">
        <f t="shared" si="14"/>
        <v>*</v>
      </c>
      <c r="S310" s="183" t="str">
        <f t="shared" si="14"/>
        <v>*</v>
      </c>
      <c r="T310" s="183" t="str">
        <f t="shared" si="14"/>
        <v>*</v>
      </c>
      <c r="U310" s="183">
        <f t="shared" si="14"/>
        <v>140</v>
      </c>
    </row>
    <row r="311" spans="1:21">
      <c r="A311" s="183" t="str">
        <f t="shared" si="13"/>
        <v>基本ケース⑩越知町</v>
      </c>
      <c r="B311" t="s">
        <v>30</v>
      </c>
      <c r="C311">
        <v>6095</v>
      </c>
      <c r="D311" s="160">
        <v>23.046364105459865</v>
      </c>
      <c r="E311" s="160">
        <v>0.7121363123395783</v>
      </c>
      <c r="F311" s="160">
        <v>0</v>
      </c>
      <c r="G311" s="160">
        <v>1.3381646167757021E-2</v>
      </c>
      <c r="H311" s="160">
        <v>2.2751638815754904</v>
      </c>
      <c r="I311" s="160">
        <v>5.2768009263896708E-2</v>
      </c>
      <c r="J311" s="160">
        <v>25.387677642467011</v>
      </c>
      <c r="K311" t="s">
        <v>41</v>
      </c>
      <c r="L311" t="s">
        <v>71</v>
      </c>
      <c r="M311" t="s">
        <v>94</v>
      </c>
      <c r="O311" s="183">
        <f t="shared" si="15"/>
        <v>20</v>
      </c>
      <c r="P311" s="183" t="str">
        <f t="shared" si="15"/>
        <v>*</v>
      </c>
      <c r="Q311" s="183">
        <f t="shared" si="15"/>
        <v>0</v>
      </c>
      <c r="R311" s="183" t="str">
        <f t="shared" si="14"/>
        <v>*</v>
      </c>
      <c r="S311" s="183" t="str">
        <f t="shared" si="14"/>
        <v>*</v>
      </c>
      <c r="T311" s="183" t="str">
        <f t="shared" si="14"/>
        <v>*</v>
      </c>
      <c r="U311" s="183">
        <f t="shared" si="14"/>
        <v>30</v>
      </c>
    </row>
    <row r="312" spans="1:21">
      <c r="A312" s="183" t="str">
        <f t="shared" si="13"/>
        <v>基本ケース⑩檮原町</v>
      </c>
      <c r="B312" t="s">
        <v>31</v>
      </c>
      <c r="C312">
        <v>3984</v>
      </c>
      <c r="D312" s="160">
        <v>4.4288664393142758</v>
      </c>
      <c r="E312" s="160">
        <v>0.21100033425410086</v>
      </c>
      <c r="F312" s="160">
        <v>0</v>
      </c>
      <c r="G312" s="160">
        <v>1.5406767919555831E-3</v>
      </c>
      <c r="H312" s="160">
        <v>1.49237876914656E-3</v>
      </c>
      <c r="I312" s="160">
        <v>8.0904936789962054E-3</v>
      </c>
      <c r="J312" s="160">
        <v>4.4399899885543741</v>
      </c>
      <c r="K312" t="s">
        <v>41</v>
      </c>
      <c r="L312" t="s">
        <v>71</v>
      </c>
      <c r="M312" t="s">
        <v>94</v>
      </c>
      <c r="O312" s="183" t="str">
        <f t="shared" si="15"/>
        <v>*</v>
      </c>
      <c r="P312" s="183" t="str">
        <f t="shared" si="15"/>
        <v>*</v>
      </c>
      <c r="Q312" s="183">
        <f t="shared" si="15"/>
        <v>0</v>
      </c>
      <c r="R312" s="183" t="str">
        <f t="shared" si="14"/>
        <v>*</v>
      </c>
      <c r="S312" s="183" t="str">
        <f t="shared" si="14"/>
        <v>*</v>
      </c>
      <c r="T312" s="183" t="str">
        <f t="shared" si="14"/>
        <v>*</v>
      </c>
      <c r="U312" s="183" t="str">
        <f t="shared" si="14"/>
        <v>*</v>
      </c>
    </row>
    <row r="313" spans="1:21">
      <c r="A313" s="183" t="str">
        <f t="shared" si="13"/>
        <v>基本ケース⑩日高村</v>
      </c>
      <c r="B313" t="s">
        <v>32</v>
      </c>
      <c r="C313">
        <v>5063</v>
      </c>
      <c r="D313" s="160">
        <v>19.702083011498697</v>
      </c>
      <c r="E313" s="160">
        <v>0.55526575518277244</v>
      </c>
      <c r="F313" s="160">
        <v>0</v>
      </c>
      <c r="G313" s="160">
        <v>4.4643610415439516E-2</v>
      </c>
      <c r="H313" s="160">
        <v>3.0470289706592654E-3</v>
      </c>
      <c r="I313" s="160">
        <v>7.528757596640988E-3</v>
      </c>
      <c r="J313" s="160">
        <v>19.757302408481436</v>
      </c>
      <c r="K313" t="s">
        <v>41</v>
      </c>
      <c r="L313" t="s">
        <v>71</v>
      </c>
      <c r="M313" t="s">
        <v>94</v>
      </c>
      <c r="O313" s="183">
        <f t="shared" si="15"/>
        <v>20</v>
      </c>
      <c r="P313" s="183" t="str">
        <f t="shared" si="15"/>
        <v>*</v>
      </c>
      <c r="Q313" s="183">
        <f t="shared" si="15"/>
        <v>0</v>
      </c>
      <c r="R313" s="183" t="str">
        <f t="shared" si="14"/>
        <v>*</v>
      </c>
      <c r="S313" s="183" t="str">
        <f t="shared" si="14"/>
        <v>*</v>
      </c>
      <c r="T313" s="183" t="str">
        <f t="shared" si="14"/>
        <v>*</v>
      </c>
      <c r="U313" s="183">
        <f t="shared" si="14"/>
        <v>20</v>
      </c>
    </row>
    <row r="314" spans="1:21">
      <c r="A314" s="183" t="str">
        <f t="shared" si="13"/>
        <v>基本ケース⑩津野町</v>
      </c>
      <c r="B314" t="s">
        <v>33</v>
      </c>
      <c r="C314">
        <v>5702</v>
      </c>
      <c r="D314" s="160">
        <v>37.5540971629705</v>
      </c>
      <c r="E314" s="160">
        <v>0.69337163364150289</v>
      </c>
      <c r="F314" s="160">
        <v>0</v>
      </c>
      <c r="G314" s="160">
        <v>0.10360804591626169</v>
      </c>
      <c r="H314" s="160">
        <v>6.3547207507569786E-2</v>
      </c>
      <c r="I314" s="160">
        <v>1.9014467468989223E-2</v>
      </c>
      <c r="J314" s="160">
        <v>37.74026688386332</v>
      </c>
      <c r="K314" t="s">
        <v>41</v>
      </c>
      <c r="L314" t="s">
        <v>71</v>
      </c>
      <c r="M314" t="s">
        <v>94</v>
      </c>
      <c r="O314" s="183">
        <f t="shared" si="15"/>
        <v>40</v>
      </c>
      <c r="P314" s="183" t="str">
        <f t="shared" si="15"/>
        <v>*</v>
      </c>
      <c r="Q314" s="183">
        <f t="shared" si="15"/>
        <v>0</v>
      </c>
      <c r="R314" s="183" t="str">
        <f t="shared" si="14"/>
        <v>*</v>
      </c>
      <c r="S314" s="183" t="str">
        <f t="shared" si="14"/>
        <v>*</v>
      </c>
      <c r="T314" s="183" t="str">
        <f t="shared" si="14"/>
        <v>*</v>
      </c>
      <c r="U314" s="183">
        <f t="shared" si="14"/>
        <v>40</v>
      </c>
    </row>
    <row r="315" spans="1:21">
      <c r="A315" s="183" t="str">
        <f t="shared" si="13"/>
        <v>基本ケース⑩四万十町</v>
      </c>
      <c r="B315" t="s">
        <v>34</v>
      </c>
      <c r="C315">
        <v>18754</v>
      </c>
      <c r="D315" s="160">
        <v>376.70145012898763</v>
      </c>
      <c r="E315" s="160">
        <v>7.4423157713107591</v>
      </c>
      <c r="F315" s="160">
        <v>6.1564312166317183</v>
      </c>
      <c r="G315" s="160">
        <v>0.66081285345554241</v>
      </c>
      <c r="H315" s="160">
        <v>9.3101433797244657E-2</v>
      </c>
      <c r="I315" s="160">
        <v>2.136573750633396E-2</v>
      </c>
      <c r="J315" s="160">
        <v>383.6331613703785</v>
      </c>
      <c r="K315" t="s">
        <v>41</v>
      </c>
      <c r="L315" t="s">
        <v>71</v>
      </c>
      <c r="M315" t="s">
        <v>94</v>
      </c>
      <c r="O315" s="183">
        <f t="shared" si="15"/>
        <v>380</v>
      </c>
      <c r="P315" s="183">
        <f t="shared" si="15"/>
        <v>10</v>
      </c>
      <c r="Q315" s="183">
        <f t="shared" si="15"/>
        <v>10</v>
      </c>
      <c r="R315" s="183" t="str">
        <f t="shared" si="14"/>
        <v>*</v>
      </c>
      <c r="S315" s="183" t="str">
        <f t="shared" si="14"/>
        <v>*</v>
      </c>
      <c r="T315" s="183" t="str">
        <f t="shared" si="14"/>
        <v>*</v>
      </c>
      <c r="U315" s="183">
        <f t="shared" si="14"/>
        <v>380</v>
      </c>
    </row>
    <row r="316" spans="1:21">
      <c r="A316" s="183" t="str">
        <f t="shared" si="13"/>
        <v>基本ケース⑩大月町</v>
      </c>
      <c r="B316" t="s">
        <v>35</v>
      </c>
      <c r="C316">
        <v>5373</v>
      </c>
      <c r="D316" s="160">
        <v>44.90548494889957</v>
      </c>
      <c r="E316" s="160">
        <v>0.81371596848436734</v>
      </c>
      <c r="F316" s="160">
        <v>4.5484283598010249</v>
      </c>
      <c r="G316" s="160">
        <v>0.14975951852295583</v>
      </c>
      <c r="H316" s="160">
        <v>0.34799431165444966</v>
      </c>
      <c r="I316" s="160">
        <v>1.3408626639619E-2</v>
      </c>
      <c r="J316" s="160">
        <v>49.965075765517611</v>
      </c>
      <c r="K316" t="s">
        <v>41</v>
      </c>
      <c r="L316" t="s">
        <v>71</v>
      </c>
      <c r="M316" t="s">
        <v>94</v>
      </c>
      <c r="O316" s="183">
        <f t="shared" si="15"/>
        <v>40</v>
      </c>
      <c r="P316" s="183" t="str">
        <f t="shared" si="15"/>
        <v>*</v>
      </c>
      <c r="Q316" s="183" t="str">
        <f t="shared" si="15"/>
        <v>*</v>
      </c>
      <c r="R316" s="183" t="str">
        <f t="shared" si="14"/>
        <v>*</v>
      </c>
      <c r="S316" s="183" t="str">
        <f t="shared" si="14"/>
        <v>*</v>
      </c>
      <c r="T316" s="183" t="str">
        <f t="shared" si="14"/>
        <v>*</v>
      </c>
      <c r="U316" s="183">
        <f t="shared" si="14"/>
        <v>50</v>
      </c>
    </row>
    <row r="317" spans="1:21">
      <c r="A317" s="183" t="str">
        <f t="shared" si="13"/>
        <v>基本ケース⑩三原村</v>
      </c>
      <c r="B317" t="s">
        <v>36</v>
      </c>
      <c r="C317">
        <v>1553</v>
      </c>
      <c r="D317" s="160">
        <v>55.076577857918593</v>
      </c>
      <c r="E317" s="160">
        <v>0.84825226061794157</v>
      </c>
      <c r="F317" s="160">
        <v>0</v>
      </c>
      <c r="G317" s="160">
        <v>0.2521603839996685</v>
      </c>
      <c r="H317" s="160">
        <v>9.1071475963337395E-2</v>
      </c>
      <c r="I317" s="160">
        <v>0.11280808354465691</v>
      </c>
      <c r="J317" s="160">
        <v>55.532617801426255</v>
      </c>
      <c r="K317" t="s">
        <v>41</v>
      </c>
      <c r="L317" t="s">
        <v>71</v>
      </c>
      <c r="M317" t="s">
        <v>94</v>
      </c>
      <c r="O317" s="183">
        <f t="shared" si="15"/>
        <v>60</v>
      </c>
      <c r="P317" s="183" t="str">
        <f t="shared" si="15"/>
        <v>*</v>
      </c>
      <c r="Q317" s="183">
        <f t="shared" si="15"/>
        <v>0</v>
      </c>
      <c r="R317" s="183" t="str">
        <f t="shared" si="14"/>
        <v>*</v>
      </c>
      <c r="S317" s="183" t="str">
        <f t="shared" si="14"/>
        <v>*</v>
      </c>
      <c r="T317" s="183" t="str">
        <f t="shared" si="14"/>
        <v>*</v>
      </c>
      <c r="U317" s="183">
        <f t="shared" si="14"/>
        <v>60</v>
      </c>
    </row>
    <row r="318" spans="1:21">
      <c r="A318" s="183" t="str">
        <f t="shared" si="13"/>
        <v>基本ケース⑩黒潮町</v>
      </c>
      <c r="B318" t="s">
        <v>37</v>
      </c>
      <c r="C318">
        <v>11115</v>
      </c>
      <c r="D318" s="160">
        <v>455.02298645339675</v>
      </c>
      <c r="E318" s="160">
        <v>15.833776371996549</v>
      </c>
      <c r="F318" s="160">
        <v>24.355435163035168</v>
      </c>
      <c r="G318" s="160">
        <v>2.5914705616278799</v>
      </c>
      <c r="H318" s="160">
        <v>0.15721640810887277</v>
      </c>
      <c r="I318" s="160">
        <v>1.9253554824707246E-2</v>
      </c>
      <c r="J318" s="160">
        <v>482.1463621409934</v>
      </c>
      <c r="K318" t="s">
        <v>41</v>
      </c>
      <c r="L318" t="s">
        <v>71</v>
      </c>
      <c r="M318" t="s">
        <v>94</v>
      </c>
      <c r="O318" s="183">
        <f t="shared" si="15"/>
        <v>460</v>
      </c>
      <c r="P318" s="183">
        <f t="shared" si="15"/>
        <v>20</v>
      </c>
      <c r="Q318" s="183">
        <f t="shared" si="15"/>
        <v>20</v>
      </c>
      <c r="R318" s="183" t="str">
        <f t="shared" si="14"/>
        <v>*</v>
      </c>
      <c r="S318" s="183" t="str">
        <f t="shared" si="14"/>
        <v>*</v>
      </c>
      <c r="T318" s="183" t="str">
        <f t="shared" si="14"/>
        <v>*</v>
      </c>
      <c r="U318" s="183">
        <f t="shared" si="14"/>
        <v>480</v>
      </c>
    </row>
    <row r="319" spans="1:21">
      <c r="A319" s="183" t="str">
        <f t="shared" si="13"/>
        <v>基本ケース⑩合計</v>
      </c>
      <c r="B319" t="s">
        <v>84</v>
      </c>
      <c r="C319">
        <v>763479</v>
      </c>
      <c r="D319" s="160">
        <v>10901.475919799652</v>
      </c>
      <c r="E319" s="160">
        <v>386.73990241696981</v>
      </c>
      <c r="F319" s="160">
        <v>540.40174979974779</v>
      </c>
      <c r="G319" s="160">
        <v>28.566711244791399</v>
      </c>
      <c r="H319" s="160">
        <v>45.702174664437329</v>
      </c>
      <c r="I319" s="160">
        <v>11.835459362292925</v>
      </c>
      <c r="J319" s="160">
        <v>11527.98201487092</v>
      </c>
      <c r="K319" t="s">
        <v>41</v>
      </c>
      <c r="L319" t="s">
        <v>71</v>
      </c>
      <c r="M319" t="s">
        <v>94</v>
      </c>
      <c r="O319" s="183">
        <f t="shared" si="15"/>
        <v>11000</v>
      </c>
      <c r="P319" s="183">
        <f t="shared" si="15"/>
        <v>390</v>
      </c>
      <c r="Q319" s="183">
        <f t="shared" si="15"/>
        <v>540</v>
      </c>
      <c r="R319" s="183">
        <f t="shared" si="14"/>
        <v>30</v>
      </c>
      <c r="S319" s="183">
        <f t="shared" si="14"/>
        <v>50</v>
      </c>
      <c r="T319" s="183">
        <f t="shared" si="14"/>
        <v>10</v>
      </c>
      <c r="U319" s="183">
        <f t="shared" si="14"/>
        <v>12000</v>
      </c>
    </row>
    <row r="320" spans="1:21">
      <c r="A320" s="183" t="str">
        <f t="shared" si="13"/>
        <v>基本ケース⑩0</v>
      </c>
      <c r="B320">
        <v>0</v>
      </c>
      <c r="C320">
        <v>0</v>
      </c>
      <c r="D320" s="160">
        <v>0</v>
      </c>
      <c r="E320" s="160">
        <v>0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t="s">
        <v>41</v>
      </c>
      <c r="L320" t="s">
        <v>71</v>
      </c>
      <c r="M320">
        <v>0</v>
      </c>
      <c r="O320" s="183">
        <f t="shared" si="15"/>
        <v>0</v>
      </c>
      <c r="P320" s="183">
        <f t="shared" si="15"/>
        <v>0</v>
      </c>
      <c r="Q320" s="183">
        <f t="shared" si="15"/>
        <v>0</v>
      </c>
      <c r="R320" s="183">
        <f t="shared" si="14"/>
        <v>0</v>
      </c>
      <c r="S320" s="183">
        <f t="shared" si="14"/>
        <v>0</v>
      </c>
      <c r="T320" s="183">
        <f t="shared" si="14"/>
        <v>0</v>
      </c>
      <c r="U320" s="183">
        <f t="shared" si="14"/>
        <v>0</v>
      </c>
    </row>
    <row r="321" spans="1:21">
      <c r="A321" s="183" t="str">
        <f t="shared" si="13"/>
        <v>基本ケース⑩重傷者数</v>
      </c>
      <c r="B321" t="s">
        <v>115</v>
      </c>
      <c r="C321">
        <v>0</v>
      </c>
      <c r="D321" s="160">
        <v>0</v>
      </c>
      <c r="E321" s="160">
        <v>0</v>
      </c>
      <c r="F321" s="160">
        <v>0</v>
      </c>
      <c r="G321" s="160">
        <v>0</v>
      </c>
      <c r="H321" s="160">
        <v>0</v>
      </c>
      <c r="I321" s="160">
        <v>0</v>
      </c>
      <c r="J321" s="160">
        <v>0</v>
      </c>
      <c r="K321" t="s">
        <v>41</v>
      </c>
      <c r="L321" t="s">
        <v>71</v>
      </c>
      <c r="M321">
        <v>0</v>
      </c>
      <c r="O321" s="183">
        <f t="shared" si="15"/>
        <v>0</v>
      </c>
      <c r="P321" s="183">
        <f t="shared" si="15"/>
        <v>0</v>
      </c>
      <c r="Q321" s="183">
        <f t="shared" si="15"/>
        <v>0</v>
      </c>
      <c r="R321" s="183">
        <f t="shared" si="14"/>
        <v>0</v>
      </c>
      <c r="S321" s="183">
        <f t="shared" si="14"/>
        <v>0</v>
      </c>
      <c r="T321" s="183">
        <f t="shared" si="14"/>
        <v>0</v>
      </c>
      <c r="U321" s="183">
        <f t="shared" si="14"/>
        <v>0</v>
      </c>
    </row>
    <row r="322" spans="1:21">
      <c r="A322" s="183" t="str">
        <f t="shared" si="13"/>
        <v>基本ケース⑩地震動：基本ケース、津波ケース⑩、冬18時、早期避難率20%</v>
      </c>
      <c r="B322" t="s">
        <v>100</v>
      </c>
      <c r="C322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0</v>
      </c>
      <c r="I322" s="160">
        <v>0</v>
      </c>
      <c r="J322" s="160">
        <v>0</v>
      </c>
      <c r="K322" t="s">
        <v>41</v>
      </c>
      <c r="L322" t="s">
        <v>71</v>
      </c>
      <c r="M322">
        <v>0</v>
      </c>
      <c r="O322" s="183">
        <f t="shared" si="15"/>
        <v>0</v>
      </c>
      <c r="P322" s="183">
        <f t="shared" si="15"/>
        <v>0</v>
      </c>
      <c r="Q322" s="183">
        <f t="shared" si="15"/>
        <v>0</v>
      </c>
      <c r="R322" s="183">
        <f t="shared" si="14"/>
        <v>0</v>
      </c>
      <c r="S322" s="183">
        <f t="shared" si="14"/>
        <v>0</v>
      </c>
      <c r="T322" s="183">
        <f t="shared" si="14"/>
        <v>0</v>
      </c>
      <c r="U322" s="183">
        <f t="shared" si="14"/>
        <v>0</v>
      </c>
    </row>
    <row r="323" spans="1:21">
      <c r="A323" s="183" t="str">
        <f t="shared" si="13"/>
        <v>基本ケース⑩市町村名</v>
      </c>
      <c r="B323" t="s">
        <v>86</v>
      </c>
      <c r="C323" t="s">
        <v>87</v>
      </c>
      <c r="D323" s="160" t="s">
        <v>88</v>
      </c>
      <c r="E323" s="160">
        <v>0</v>
      </c>
      <c r="F323" s="160" t="s">
        <v>89</v>
      </c>
      <c r="G323" s="160" t="s">
        <v>90</v>
      </c>
      <c r="H323" s="160" t="s">
        <v>91</v>
      </c>
      <c r="I323" s="160" t="s">
        <v>92</v>
      </c>
      <c r="J323" s="160" t="s">
        <v>84</v>
      </c>
      <c r="K323" t="s">
        <v>41</v>
      </c>
      <c r="L323" t="s">
        <v>71</v>
      </c>
      <c r="M323">
        <v>0</v>
      </c>
      <c r="O323" s="183" t="e">
        <f t="shared" si="15"/>
        <v>#VALUE!</v>
      </c>
      <c r="P323" s="183">
        <f t="shared" si="15"/>
        <v>0</v>
      </c>
      <c r="Q323" s="183" t="e">
        <f t="shared" si="15"/>
        <v>#VALUE!</v>
      </c>
      <c r="R323" s="183" t="e">
        <f t="shared" si="14"/>
        <v>#VALUE!</v>
      </c>
      <c r="S323" s="183" t="e">
        <f t="shared" si="14"/>
        <v>#VALUE!</v>
      </c>
      <c r="T323" s="183" t="e">
        <f t="shared" si="14"/>
        <v>#VALUE!</v>
      </c>
      <c r="U323" s="183" t="e">
        <f t="shared" si="14"/>
        <v>#VALUE!</v>
      </c>
    </row>
    <row r="324" spans="1:21">
      <c r="A324" s="183" t="str">
        <f t="shared" ref="A324:A387" si="16">K324&amp;L324&amp;B324</f>
        <v>基本ケース⑩0</v>
      </c>
      <c r="B324">
        <v>0</v>
      </c>
      <c r="C324">
        <v>0</v>
      </c>
      <c r="D324" s="160">
        <v>0</v>
      </c>
      <c r="E324" s="160" t="s">
        <v>93</v>
      </c>
      <c r="F324" s="160">
        <v>0</v>
      </c>
      <c r="G324" s="160">
        <v>0</v>
      </c>
      <c r="H324" s="160">
        <v>0</v>
      </c>
      <c r="I324" s="160">
        <v>0</v>
      </c>
      <c r="J324" s="160">
        <v>0</v>
      </c>
      <c r="K324" t="s">
        <v>41</v>
      </c>
      <c r="L324" t="s">
        <v>71</v>
      </c>
      <c r="M324">
        <v>0</v>
      </c>
      <c r="O324" s="183">
        <f t="shared" si="15"/>
        <v>0</v>
      </c>
      <c r="P324" s="183" t="e">
        <f t="shared" si="15"/>
        <v>#VALUE!</v>
      </c>
      <c r="Q324" s="183">
        <f t="shared" si="15"/>
        <v>0</v>
      </c>
      <c r="R324" s="183">
        <f t="shared" si="14"/>
        <v>0</v>
      </c>
      <c r="S324" s="183">
        <f t="shared" si="14"/>
        <v>0</v>
      </c>
      <c r="T324" s="183">
        <f t="shared" si="14"/>
        <v>0</v>
      </c>
      <c r="U324" s="183">
        <f t="shared" si="14"/>
        <v>0</v>
      </c>
    </row>
    <row r="325" spans="1:21">
      <c r="A325" s="183" t="str">
        <f t="shared" si="16"/>
        <v>基本ケース⑩0</v>
      </c>
      <c r="B325">
        <v>0</v>
      </c>
      <c r="C325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  <c r="J325" s="160">
        <v>0</v>
      </c>
      <c r="K325" t="s">
        <v>41</v>
      </c>
      <c r="L325" t="s">
        <v>71</v>
      </c>
      <c r="M325">
        <v>0</v>
      </c>
      <c r="O325" s="183">
        <f t="shared" si="15"/>
        <v>0</v>
      </c>
      <c r="P325" s="183">
        <f t="shared" si="15"/>
        <v>0</v>
      </c>
      <c r="Q325" s="183">
        <f t="shared" si="15"/>
        <v>0</v>
      </c>
      <c r="R325" s="183">
        <f t="shared" si="15"/>
        <v>0</v>
      </c>
      <c r="S325" s="183">
        <f t="shared" si="15"/>
        <v>0</v>
      </c>
      <c r="T325" s="183">
        <f t="shared" si="15"/>
        <v>0</v>
      </c>
      <c r="U325" s="183">
        <f t="shared" si="15"/>
        <v>0</v>
      </c>
    </row>
    <row r="326" spans="1:21">
      <c r="A326" s="183" t="str">
        <f t="shared" si="16"/>
        <v>基本ケース⑩0</v>
      </c>
      <c r="B326">
        <v>0</v>
      </c>
      <c r="C326">
        <v>0</v>
      </c>
      <c r="D326" s="160">
        <v>0</v>
      </c>
      <c r="E326" s="160">
        <v>0</v>
      </c>
      <c r="F326" s="160">
        <v>0</v>
      </c>
      <c r="G326" s="160">
        <v>0</v>
      </c>
      <c r="H326" s="160">
        <v>0</v>
      </c>
      <c r="I326" s="160">
        <v>0</v>
      </c>
      <c r="J326" s="160">
        <v>0</v>
      </c>
      <c r="K326" t="s">
        <v>41</v>
      </c>
      <c r="L326" t="s">
        <v>71</v>
      </c>
      <c r="M326">
        <v>0</v>
      </c>
      <c r="O326" s="183">
        <f t="shared" ref="O326:U362" si="17">IF(D326&gt;10000,ROUND(D326,-3),IF(D326&gt;1000,ROUND(D326,-2),IF(D326&gt;=5,IF(D326&lt;10,ROUND(D326,-1),ROUND(D326,-1)),IF(D326=0,0,"*"))))</f>
        <v>0</v>
      </c>
      <c r="P326" s="183">
        <f t="shared" si="17"/>
        <v>0</v>
      </c>
      <c r="Q326" s="183">
        <f t="shared" si="17"/>
        <v>0</v>
      </c>
      <c r="R326" s="183">
        <f t="shared" si="17"/>
        <v>0</v>
      </c>
      <c r="S326" s="183">
        <f t="shared" si="17"/>
        <v>0</v>
      </c>
      <c r="T326" s="183">
        <f t="shared" si="17"/>
        <v>0</v>
      </c>
      <c r="U326" s="183">
        <f t="shared" si="17"/>
        <v>0</v>
      </c>
    </row>
    <row r="327" spans="1:21">
      <c r="A327" s="183" t="str">
        <f t="shared" si="16"/>
        <v>基本ケース⑩高知市</v>
      </c>
      <c r="B327" t="s">
        <v>4</v>
      </c>
      <c r="C327">
        <v>349778.6</v>
      </c>
      <c r="D327" s="160">
        <v>3525.2879375681982</v>
      </c>
      <c r="E327" s="160">
        <v>149.09716360383629</v>
      </c>
      <c r="F327" s="160">
        <v>143.01088873473569</v>
      </c>
      <c r="G327" s="160">
        <v>6.1977794883003909</v>
      </c>
      <c r="H327" s="160">
        <v>41.568886278599031</v>
      </c>
      <c r="I327" s="160">
        <v>24.001087313305327</v>
      </c>
      <c r="J327" s="160">
        <v>3740.0665793831386</v>
      </c>
      <c r="K327" t="s">
        <v>41</v>
      </c>
      <c r="L327" t="s">
        <v>71</v>
      </c>
      <c r="M327" t="s">
        <v>96</v>
      </c>
      <c r="O327" s="183">
        <f t="shared" si="17"/>
        <v>3500</v>
      </c>
      <c r="P327" s="183">
        <f t="shared" si="17"/>
        <v>150</v>
      </c>
      <c r="Q327" s="183">
        <f t="shared" si="17"/>
        <v>140</v>
      </c>
      <c r="R327" s="183">
        <f t="shared" si="17"/>
        <v>10</v>
      </c>
      <c r="S327" s="183">
        <f t="shared" si="17"/>
        <v>40</v>
      </c>
      <c r="T327" s="183">
        <f t="shared" si="17"/>
        <v>20</v>
      </c>
      <c r="U327" s="183">
        <f t="shared" si="17"/>
        <v>3700</v>
      </c>
    </row>
    <row r="328" spans="1:21">
      <c r="A328" s="183" t="str">
        <f t="shared" si="16"/>
        <v>基本ケース⑩室戸市</v>
      </c>
      <c r="B328" t="s">
        <v>5</v>
      </c>
      <c r="C328">
        <v>15011.1</v>
      </c>
      <c r="D328" s="160">
        <v>619.73690874739157</v>
      </c>
      <c r="E328" s="160">
        <v>18.20787546914514</v>
      </c>
      <c r="F328" s="160">
        <v>75.942732174247283</v>
      </c>
      <c r="G328" s="160">
        <v>2.7927380780496711</v>
      </c>
      <c r="H328" s="160">
        <v>3.3876303584951368</v>
      </c>
      <c r="I328" s="160">
        <v>0.48384144538338947</v>
      </c>
      <c r="J328" s="160">
        <v>702.34385080356697</v>
      </c>
      <c r="K328" t="s">
        <v>41</v>
      </c>
      <c r="L328" t="s">
        <v>71</v>
      </c>
      <c r="M328" t="s">
        <v>96</v>
      </c>
      <c r="O328" s="183">
        <f t="shared" si="17"/>
        <v>620</v>
      </c>
      <c r="P328" s="183">
        <f t="shared" si="17"/>
        <v>20</v>
      </c>
      <c r="Q328" s="183">
        <f t="shared" si="17"/>
        <v>80</v>
      </c>
      <c r="R328" s="183" t="str">
        <f t="shared" si="17"/>
        <v>*</v>
      </c>
      <c r="S328" s="183" t="str">
        <f t="shared" si="17"/>
        <v>*</v>
      </c>
      <c r="T328" s="183" t="str">
        <f t="shared" si="17"/>
        <v>*</v>
      </c>
      <c r="U328" s="183">
        <f t="shared" si="17"/>
        <v>700</v>
      </c>
    </row>
    <row r="329" spans="1:21">
      <c r="A329" s="183" t="str">
        <f t="shared" si="16"/>
        <v>基本ケース⑩安芸市</v>
      </c>
      <c r="B329" t="s">
        <v>6</v>
      </c>
      <c r="C329">
        <v>19573</v>
      </c>
      <c r="D329" s="160">
        <v>685.79465468033129</v>
      </c>
      <c r="E329" s="160">
        <v>38.06905137457435</v>
      </c>
      <c r="F329" s="160">
        <v>12.796516031400889</v>
      </c>
      <c r="G329" s="160">
        <v>1.8922352071035748</v>
      </c>
      <c r="H329" s="160">
        <v>8.1559960841875068</v>
      </c>
      <c r="I329" s="160">
        <v>0.75841460431128749</v>
      </c>
      <c r="J329" s="160">
        <v>709.39781660733445</v>
      </c>
      <c r="K329" t="s">
        <v>41</v>
      </c>
      <c r="L329" t="s">
        <v>71</v>
      </c>
      <c r="M329" t="s">
        <v>96</v>
      </c>
      <c r="O329" s="183">
        <f t="shared" si="17"/>
        <v>690</v>
      </c>
      <c r="P329" s="183">
        <f t="shared" si="17"/>
        <v>40</v>
      </c>
      <c r="Q329" s="183">
        <f t="shared" si="17"/>
        <v>10</v>
      </c>
      <c r="R329" s="183" t="str">
        <f t="shared" si="17"/>
        <v>*</v>
      </c>
      <c r="S329" s="183">
        <f t="shared" si="17"/>
        <v>10</v>
      </c>
      <c r="T329" s="183" t="str">
        <f t="shared" si="17"/>
        <v>*</v>
      </c>
      <c r="U329" s="183">
        <f t="shared" si="17"/>
        <v>710</v>
      </c>
    </row>
    <row r="330" spans="1:21">
      <c r="A330" s="183" t="str">
        <f t="shared" si="16"/>
        <v>基本ケース⑩南国市</v>
      </c>
      <c r="B330" t="s">
        <v>7</v>
      </c>
      <c r="C330">
        <v>51255.6</v>
      </c>
      <c r="D330" s="160">
        <v>692.14678184730917</v>
      </c>
      <c r="E330" s="160">
        <v>17.863093874129337</v>
      </c>
      <c r="F330" s="160">
        <v>47.140397707162158</v>
      </c>
      <c r="G330" s="160">
        <v>0.19089901111420204</v>
      </c>
      <c r="H330" s="160">
        <v>2.0840440678987133</v>
      </c>
      <c r="I330" s="160">
        <v>1.8845220257222515</v>
      </c>
      <c r="J330" s="160">
        <v>743.44664465920653</v>
      </c>
      <c r="K330" t="s">
        <v>41</v>
      </c>
      <c r="L330" t="s">
        <v>71</v>
      </c>
      <c r="M330" t="s">
        <v>96</v>
      </c>
      <c r="O330" s="183">
        <f t="shared" si="17"/>
        <v>690</v>
      </c>
      <c r="P330" s="183">
        <f t="shared" si="17"/>
        <v>20</v>
      </c>
      <c r="Q330" s="183">
        <f t="shared" si="17"/>
        <v>50</v>
      </c>
      <c r="R330" s="183" t="str">
        <f t="shared" si="17"/>
        <v>*</v>
      </c>
      <c r="S330" s="183" t="str">
        <f t="shared" si="17"/>
        <v>*</v>
      </c>
      <c r="T330" s="183" t="str">
        <f t="shared" si="17"/>
        <v>*</v>
      </c>
      <c r="U330" s="183">
        <f t="shared" si="17"/>
        <v>740</v>
      </c>
    </row>
    <row r="331" spans="1:21">
      <c r="A331" s="183" t="str">
        <f t="shared" si="16"/>
        <v>基本ケース⑩土佐市</v>
      </c>
      <c r="B331" t="s">
        <v>8</v>
      </c>
      <c r="C331">
        <v>27471.8</v>
      </c>
      <c r="D331" s="160">
        <v>330.32733804511781</v>
      </c>
      <c r="E331" s="160">
        <v>13.086768321799214</v>
      </c>
      <c r="F331" s="160">
        <v>70.171586494652701</v>
      </c>
      <c r="G331" s="160">
        <v>1.2605806636021049</v>
      </c>
      <c r="H331" s="160">
        <v>1.6563235934942908</v>
      </c>
      <c r="I331" s="160">
        <v>0.72611304570949531</v>
      </c>
      <c r="J331" s="160">
        <v>404.14194184257644</v>
      </c>
      <c r="K331" t="s">
        <v>41</v>
      </c>
      <c r="L331" t="s">
        <v>71</v>
      </c>
      <c r="M331" t="s">
        <v>96</v>
      </c>
      <c r="O331" s="183">
        <f t="shared" si="17"/>
        <v>330</v>
      </c>
      <c r="P331" s="183">
        <f t="shared" si="17"/>
        <v>10</v>
      </c>
      <c r="Q331" s="183">
        <f t="shared" si="17"/>
        <v>70</v>
      </c>
      <c r="R331" s="183" t="str">
        <f t="shared" si="17"/>
        <v>*</v>
      </c>
      <c r="S331" s="183" t="str">
        <f t="shared" si="17"/>
        <v>*</v>
      </c>
      <c r="T331" s="183" t="str">
        <f t="shared" si="17"/>
        <v>*</v>
      </c>
      <c r="U331" s="183">
        <f t="shared" si="17"/>
        <v>400</v>
      </c>
    </row>
    <row r="332" spans="1:21">
      <c r="A332" s="183" t="str">
        <f t="shared" si="16"/>
        <v>基本ケース⑩須崎市</v>
      </c>
      <c r="B332" t="s">
        <v>9</v>
      </c>
      <c r="C332">
        <v>25299.25</v>
      </c>
      <c r="D332" s="160">
        <v>380.71987044330706</v>
      </c>
      <c r="E332" s="160">
        <v>9.5999428532036966</v>
      </c>
      <c r="F332" s="160">
        <v>52.652241706293751</v>
      </c>
      <c r="G332" s="160">
        <v>1.693184193651232</v>
      </c>
      <c r="H332" s="160">
        <v>4.0007748327223283</v>
      </c>
      <c r="I332" s="160">
        <v>0.4605541821367562</v>
      </c>
      <c r="J332" s="160">
        <v>439.52662535811112</v>
      </c>
      <c r="K332" t="s">
        <v>41</v>
      </c>
      <c r="L332" t="s">
        <v>71</v>
      </c>
      <c r="M332" t="s">
        <v>96</v>
      </c>
      <c r="O332" s="183">
        <f t="shared" si="17"/>
        <v>380</v>
      </c>
      <c r="P332" s="183">
        <f t="shared" si="17"/>
        <v>10</v>
      </c>
      <c r="Q332" s="183">
        <f t="shared" si="17"/>
        <v>50</v>
      </c>
      <c r="R332" s="183" t="str">
        <f t="shared" si="17"/>
        <v>*</v>
      </c>
      <c r="S332" s="183" t="str">
        <f t="shared" si="17"/>
        <v>*</v>
      </c>
      <c r="T332" s="183" t="str">
        <f t="shared" si="17"/>
        <v>*</v>
      </c>
      <c r="U332" s="183">
        <f t="shared" si="17"/>
        <v>440</v>
      </c>
    </row>
    <row r="333" spans="1:21">
      <c r="A333" s="183" t="str">
        <f t="shared" si="16"/>
        <v>基本ケース⑩宿毛市</v>
      </c>
      <c r="B333" t="s">
        <v>10</v>
      </c>
      <c r="C333">
        <v>22952.55</v>
      </c>
      <c r="D333" s="160">
        <v>151.73168253434577</v>
      </c>
      <c r="E333" s="160">
        <v>4.0744786489301106</v>
      </c>
      <c r="F333" s="160">
        <v>26.405184296541137</v>
      </c>
      <c r="G333" s="160">
        <v>0.31496957901772826</v>
      </c>
      <c r="H333" s="160">
        <v>0.47448723554168748</v>
      </c>
      <c r="I333" s="160">
        <v>0.29836818606199728</v>
      </c>
      <c r="J333" s="160">
        <v>179.22469183150832</v>
      </c>
      <c r="K333" t="s">
        <v>41</v>
      </c>
      <c r="L333" t="s">
        <v>71</v>
      </c>
      <c r="M333" t="s">
        <v>96</v>
      </c>
      <c r="O333" s="183">
        <f t="shared" si="17"/>
        <v>150</v>
      </c>
      <c r="P333" s="183" t="str">
        <f t="shared" si="17"/>
        <v>*</v>
      </c>
      <c r="Q333" s="183">
        <f t="shared" si="17"/>
        <v>30</v>
      </c>
      <c r="R333" s="183" t="str">
        <f t="shared" si="17"/>
        <v>*</v>
      </c>
      <c r="S333" s="183" t="str">
        <f t="shared" si="17"/>
        <v>*</v>
      </c>
      <c r="T333" s="183" t="str">
        <f t="shared" si="17"/>
        <v>*</v>
      </c>
      <c r="U333" s="183">
        <f t="shared" si="17"/>
        <v>180</v>
      </c>
    </row>
    <row r="334" spans="1:21">
      <c r="A334" s="183" t="str">
        <f t="shared" si="16"/>
        <v>基本ケース⑩土佐清水市</v>
      </c>
      <c r="B334" t="s">
        <v>11</v>
      </c>
      <c r="C334">
        <v>15871.05</v>
      </c>
      <c r="D334" s="160">
        <v>515.11021749751262</v>
      </c>
      <c r="E334" s="160">
        <v>19.714308351177316</v>
      </c>
      <c r="F334" s="160">
        <v>30.751121815024099</v>
      </c>
      <c r="G334" s="160">
        <v>3.0272758391775563</v>
      </c>
      <c r="H334" s="160">
        <v>3.2971220436981779</v>
      </c>
      <c r="I334" s="160">
        <v>0.45059809558947445</v>
      </c>
      <c r="J334" s="160">
        <v>552.63633529100207</v>
      </c>
      <c r="K334" t="s">
        <v>41</v>
      </c>
      <c r="L334" t="s">
        <v>71</v>
      </c>
      <c r="M334" t="s">
        <v>96</v>
      </c>
      <c r="O334" s="183">
        <f t="shared" si="17"/>
        <v>520</v>
      </c>
      <c r="P334" s="183">
        <f t="shared" si="17"/>
        <v>20</v>
      </c>
      <c r="Q334" s="183">
        <f t="shared" si="17"/>
        <v>30</v>
      </c>
      <c r="R334" s="183" t="str">
        <f t="shared" si="17"/>
        <v>*</v>
      </c>
      <c r="S334" s="183" t="str">
        <f t="shared" si="17"/>
        <v>*</v>
      </c>
      <c r="T334" s="183" t="str">
        <f t="shared" si="17"/>
        <v>*</v>
      </c>
      <c r="U334" s="183">
        <f t="shared" si="17"/>
        <v>550</v>
      </c>
    </row>
    <row r="335" spans="1:21">
      <c r="A335" s="183" t="str">
        <f t="shared" si="16"/>
        <v>基本ケース⑩四万十市</v>
      </c>
      <c r="B335" t="s">
        <v>12</v>
      </c>
      <c r="C335">
        <v>36677.25</v>
      </c>
      <c r="D335" s="160">
        <v>599.28048494215864</v>
      </c>
      <c r="E335" s="160">
        <v>19.505787043019183</v>
      </c>
      <c r="F335" s="160">
        <v>50.80459736847169</v>
      </c>
      <c r="G335" s="160">
        <v>3.5446757540768585</v>
      </c>
      <c r="H335" s="160">
        <v>2.1407404283023141</v>
      </c>
      <c r="I335" s="160">
        <v>0.58588876962195158</v>
      </c>
      <c r="J335" s="160">
        <v>656.35638726263153</v>
      </c>
      <c r="K335" t="s">
        <v>41</v>
      </c>
      <c r="L335" t="s">
        <v>71</v>
      </c>
      <c r="M335" t="s">
        <v>96</v>
      </c>
      <c r="O335" s="183">
        <f t="shared" si="17"/>
        <v>600</v>
      </c>
      <c r="P335" s="183">
        <f t="shared" si="17"/>
        <v>20</v>
      </c>
      <c r="Q335" s="183">
        <f t="shared" si="17"/>
        <v>50</v>
      </c>
      <c r="R335" s="183" t="str">
        <f t="shared" si="17"/>
        <v>*</v>
      </c>
      <c r="S335" s="183" t="str">
        <f t="shared" si="17"/>
        <v>*</v>
      </c>
      <c r="T335" s="183" t="str">
        <f t="shared" si="17"/>
        <v>*</v>
      </c>
      <c r="U335" s="183">
        <f t="shared" si="17"/>
        <v>660</v>
      </c>
    </row>
    <row r="336" spans="1:21">
      <c r="A336" s="183" t="str">
        <f t="shared" si="16"/>
        <v>基本ケース⑩香南市</v>
      </c>
      <c r="B336" t="s">
        <v>13</v>
      </c>
      <c r="C336">
        <v>31206.600000000002</v>
      </c>
      <c r="D336" s="160">
        <v>536.81334803174934</v>
      </c>
      <c r="E336" s="160">
        <v>19.629114996215016</v>
      </c>
      <c r="F336" s="160">
        <v>26.992161344512947</v>
      </c>
      <c r="G336" s="160">
        <v>0.4609586926192466</v>
      </c>
      <c r="H336" s="160">
        <v>1.4291971969112598</v>
      </c>
      <c r="I336" s="160">
        <v>1.0270275680530101</v>
      </c>
      <c r="J336" s="160">
        <v>566.72269283384571</v>
      </c>
      <c r="K336" t="s">
        <v>41</v>
      </c>
      <c r="L336" t="s">
        <v>71</v>
      </c>
      <c r="M336" t="s">
        <v>96</v>
      </c>
      <c r="O336" s="183">
        <f t="shared" si="17"/>
        <v>540</v>
      </c>
      <c r="P336" s="183">
        <f t="shared" si="17"/>
        <v>20</v>
      </c>
      <c r="Q336" s="183">
        <f t="shared" si="17"/>
        <v>30</v>
      </c>
      <c r="R336" s="183" t="str">
        <f t="shared" si="17"/>
        <v>*</v>
      </c>
      <c r="S336" s="183" t="str">
        <f t="shared" si="17"/>
        <v>*</v>
      </c>
      <c r="T336" s="183" t="str">
        <f t="shared" si="17"/>
        <v>*</v>
      </c>
      <c r="U336" s="183">
        <f t="shared" si="17"/>
        <v>570</v>
      </c>
    </row>
    <row r="337" spans="1:21">
      <c r="A337" s="183" t="str">
        <f t="shared" si="16"/>
        <v>基本ケース⑩香美市</v>
      </c>
      <c r="B337" t="s">
        <v>14</v>
      </c>
      <c r="C337">
        <v>28197.25</v>
      </c>
      <c r="D337" s="160">
        <v>507.67594390223923</v>
      </c>
      <c r="E337" s="160">
        <v>11.651098382136105</v>
      </c>
      <c r="F337" s="160">
        <v>0</v>
      </c>
      <c r="G337" s="160">
        <v>0.74346730762774182</v>
      </c>
      <c r="H337" s="160">
        <v>3.2728769923664291</v>
      </c>
      <c r="I337" s="160">
        <v>0.51872066937338579</v>
      </c>
      <c r="J337" s="160">
        <v>512.21100887160674</v>
      </c>
      <c r="K337" t="s">
        <v>41</v>
      </c>
      <c r="L337" t="s">
        <v>71</v>
      </c>
      <c r="M337" t="s">
        <v>96</v>
      </c>
      <c r="O337" s="183">
        <f t="shared" si="17"/>
        <v>510</v>
      </c>
      <c r="P337" s="183">
        <f t="shared" si="17"/>
        <v>10</v>
      </c>
      <c r="Q337" s="183">
        <f t="shared" si="17"/>
        <v>0</v>
      </c>
      <c r="R337" s="183" t="str">
        <f t="shared" si="17"/>
        <v>*</v>
      </c>
      <c r="S337" s="183" t="str">
        <f t="shared" si="17"/>
        <v>*</v>
      </c>
      <c r="T337" s="183" t="str">
        <f t="shared" si="17"/>
        <v>*</v>
      </c>
      <c r="U337" s="183">
        <f t="shared" si="17"/>
        <v>510</v>
      </c>
    </row>
    <row r="338" spans="1:21">
      <c r="A338" s="183" t="str">
        <f t="shared" si="16"/>
        <v>基本ケース⑩東洋町</v>
      </c>
      <c r="B338" t="s">
        <v>15</v>
      </c>
      <c r="C338">
        <v>2841.05</v>
      </c>
      <c r="D338" s="160">
        <v>63.640034880537399</v>
      </c>
      <c r="E338" s="160">
        <v>0.89419357180871661</v>
      </c>
      <c r="F338" s="160">
        <v>10.831580861286882</v>
      </c>
      <c r="G338" s="160">
        <v>0.2346835120357838</v>
      </c>
      <c r="H338" s="160">
        <v>0.45581699060658554</v>
      </c>
      <c r="I338" s="160">
        <v>4.6850679755946492E-2</v>
      </c>
      <c r="J338" s="160">
        <v>75.208966924222594</v>
      </c>
      <c r="K338" t="s">
        <v>41</v>
      </c>
      <c r="L338" t="s">
        <v>71</v>
      </c>
      <c r="M338" t="s">
        <v>96</v>
      </c>
      <c r="O338" s="183">
        <f t="shared" si="17"/>
        <v>60</v>
      </c>
      <c r="P338" s="183" t="str">
        <f t="shared" si="17"/>
        <v>*</v>
      </c>
      <c r="Q338" s="183">
        <f t="shared" si="17"/>
        <v>10</v>
      </c>
      <c r="R338" s="183" t="str">
        <f t="shared" si="17"/>
        <v>*</v>
      </c>
      <c r="S338" s="183" t="str">
        <f t="shared" si="17"/>
        <v>*</v>
      </c>
      <c r="T338" s="183" t="str">
        <f t="shared" si="17"/>
        <v>*</v>
      </c>
      <c r="U338" s="183">
        <f t="shared" si="17"/>
        <v>80</v>
      </c>
    </row>
    <row r="339" spans="1:21">
      <c r="A339" s="183" t="str">
        <f t="shared" si="16"/>
        <v>基本ケース⑩奈半利町</v>
      </c>
      <c r="B339" t="s">
        <v>16</v>
      </c>
      <c r="C339">
        <v>3493.25</v>
      </c>
      <c r="D339" s="160">
        <v>184.9316462882154</v>
      </c>
      <c r="E339" s="160">
        <v>14.647395606112894</v>
      </c>
      <c r="F339" s="160">
        <v>0.23420155516669952</v>
      </c>
      <c r="G339" s="160">
        <v>0.86553904092431944</v>
      </c>
      <c r="H339" s="160">
        <v>2.0182005178027591</v>
      </c>
      <c r="I339" s="160">
        <v>0.1914438823160558</v>
      </c>
      <c r="J339" s="160">
        <v>188.24103128442525</v>
      </c>
      <c r="K339" t="s">
        <v>41</v>
      </c>
      <c r="L339" t="s">
        <v>71</v>
      </c>
      <c r="M339" t="s">
        <v>96</v>
      </c>
      <c r="O339" s="183">
        <f t="shared" si="17"/>
        <v>180</v>
      </c>
      <c r="P339" s="183">
        <f t="shared" si="17"/>
        <v>10</v>
      </c>
      <c r="Q339" s="183" t="str">
        <f t="shared" si="17"/>
        <v>*</v>
      </c>
      <c r="R339" s="183" t="str">
        <f t="shared" si="17"/>
        <v>*</v>
      </c>
      <c r="S339" s="183" t="str">
        <f t="shared" si="17"/>
        <v>*</v>
      </c>
      <c r="T339" s="183" t="str">
        <f t="shared" si="17"/>
        <v>*</v>
      </c>
      <c r="U339" s="183">
        <f t="shared" si="17"/>
        <v>190</v>
      </c>
    </row>
    <row r="340" spans="1:21">
      <c r="A340" s="183" t="str">
        <f t="shared" si="16"/>
        <v>基本ケース⑩田野町</v>
      </c>
      <c r="B340" t="s">
        <v>17</v>
      </c>
      <c r="C340">
        <v>3015.2</v>
      </c>
      <c r="D340" s="160">
        <v>222.40423987554894</v>
      </c>
      <c r="E340" s="160">
        <v>13.673846348863908</v>
      </c>
      <c r="F340" s="160">
        <v>8.7667362432327589E-2</v>
      </c>
      <c r="G340" s="160">
        <v>0.35547643834075549</v>
      </c>
      <c r="H340" s="160">
        <v>3.4628399158629062</v>
      </c>
      <c r="I340" s="160">
        <v>0.49168697168426423</v>
      </c>
      <c r="J340" s="160">
        <v>226.8019105638692</v>
      </c>
      <c r="K340" t="s">
        <v>41</v>
      </c>
      <c r="L340" t="s">
        <v>71</v>
      </c>
      <c r="M340" t="s">
        <v>96</v>
      </c>
      <c r="O340" s="183">
        <f t="shared" si="17"/>
        <v>220</v>
      </c>
      <c r="P340" s="183">
        <f t="shared" si="17"/>
        <v>10</v>
      </c>
      <c r="Q340" s="183" t="str">
        <f t="shared" si="17"/>
        <v>*</v>
      </c>
      <c r="R340" s="183" t="str">
        <f t="shared" si="17"/>
        <v>*</v>
      </c>
      <c r="S340" s="183" t="str">
        <f t="shared" si="17"/>
        <v>*</v>
      </c>
      <c r="T340" s="183" t="str">
        <f t="shared" si="17"/>
        <v>*</v>
      </c>
      <c r="U340" s="183">
        <f t="shared" si="17"/>
        <v>230</v>
      </c>
    </row>
    <row r="341" spans="1:21">
      <c r="A341" s="183" t="str">
        <f t="shared" si="16"/>
        <v>基本ケース⑩安田町</v>
      </c>
      <c r="B341" t="s">
        <v>18</v>
      </c>
      <c r="C341">
        <v>2780.2</v>
      </c>
      <c r="D341" s="160">
        <v>171.6676728949773</v>
      </c>
      <c r="E341" s="160">
        <v>8.7589203270335023</v>
      </c>
      <c r="F341" s="160">
        <v>7.9522173634814157</v>
      </c>
      <c r="G341" s="160">
        <v>1.8537496140330043</v>
      </c>
      <c r="H341" s="160">
        <v>1.094322109268032</v>
      </c>
      <c r="I341" s="160">
        <v>9.9670082029321441E-2</v>
      </c>
      <c r="J341" s="160">
        <v>182.66763206378909</v>
      </c>
      <c r="K341" t="s">
        <v>41</v>
      </c>
      <c r="L341" t="s">
        <v>71</v>
      </c>
      <c r="M341" t="s">
        <v>96</v>
      </c>
      <c r="O341" s="183">
        <f t="shared" si="17"/>
        <v>170</v>
      </c>
      <c r="P341" s="183">
        <f t="shared" si="17"/>
        <v>10</v>
      </c>
      <c r="Q341" s="183">
        <f t="shared" si="17"/>
        <v>10</v>
      </c>
      <c r="R341" s="183" t="str">
        <f t="shared" si="17"/>
        <v>*</v>
      </c>
      <c r="S341" s="183" t="str">
        <f t="shared" si="17"/>
        <v>*</v>
      </c>
      <c r="T341" s="183" t="str">
        <f t="shared" si="17"/>
        <v>*</v>
      </c>
      <c r="U341" s="183">
        <f t="shared" si="17"/>
        <v>180</v>
      </c>
    </row>
    <row r="342" spans="1:21">
      <c r="A342" s="183" t="str">
        <f t="shared" si="16"/>
        <v>基本ケース⑩北川村</v>
      </c>
      <c r="B342" t="s">
        <v>19</v>
      </c>
      <c r="C342">
        <v>1355.3</v>
      </c>
      <c r="D342" s="160">
        <v>70.164696193636004</v>
      </c>
      <c r="E342" s="160">
        <v>2.4637106582702155</v>
      </c>
      <c r="F342" s="160">
        <v>0</v>
      </c>
      <c r="G342" s="160">
        <v>0.67823384286671284</v>
      </c>
      <c r="H342" s="160">
        <v>0.24577906919896633</v>
      </c>
      <c r="I342" s="160">
        <v>2.3724388327297261E-2</v>
      </c>
      <c r="J342" s="160">
        <v>71.112433494028977</v>
      </c>
      <c r="K342" t="s">
        <v>41</v>
      </c>
      <c r="L342" t="s">
        <v>71</v>
      </c>
      <c r="M342" t="s">
        <v>96</v>
      </c>
      <c r="O342" s="183">
        <f t="shared" si="17"/>
        <v>70</v>
      </c>
      <c r="P342" s="183" t="str">
        <f t="shared" si="17"/>
        <v>*</v>
      </c>
      <c r="Q342" s="183">
        <f t="shared" si="17"/>
        <v>0</v>
      </c>
      <c r="R342" s="183" t="str">
        <f t="shared" si="17"/>
        <v>*</v>
      </c>
      <c r="S342" s="183" t="str">
        <f t="shared" si="17"/>
        <v>*</v>
      </c>
      <c r="T342" s="183" t="str">
        <f t="shared" si="17"/>
        <v>*</v>
      </c>
      <c r="U342" s="183">
        <f t="shared" si="17"/>
        <v>70</v>
      </c>
    </row>
    <row r="343" spans="1:21">
      <c r="A343" s="183" t="str">
        <f t="shared" si="16"/>
        <v>基本ケース⑩馬路村</v>
      </c>
      <c r="B343" t="s">
        <v>20</v>
      </c>
      <c r="C343">
        <v>1044.1999999999998</v>
      </c>
      <c r="D343" s="160">
        <v>27.907712855533394</v>
      </c>
      <c r="E343" s="160">
        <v>0.59000927069837916</v>
      </c>
      <c r="F343" s="160">
        <v>0</v>
      </c>
      <c r="G343" s="160">
        <v>0.23958219555096688</v>
      </c>
      <c r="H343" s="160">
        <v>0.19091221678264839</v>
      </c>
      <c r="I343" s="160">
        <v>2.0000817294625921E-2</v>
      </c>
      <c r="J343" s="160">
        <v>28.358208085161635</v>
      </c>
      <c r="K343" t="s">
        <v>41</v>
      </c>
      <c r="L343" t="s">
        <v>71</v>
      </c>
      <c r="M343" t="s">
        <v>96</v>
      </c>
      <c r="O343" s="183">
        <f t="shared" si="17"/>
        <v>30</v>
      </c>
      <c r="P343" s="183" t="str">
        <f t="shared" si="17"/>
        <v>*</v>
      </c>
      <c r="Q343" s="183">
        <f t="shared" si="17"/>
        <v>0</v>
      </c>
      <c r="R343" s="183" t="str">
        <f t="shared" si="17"/>
        <v>*</v>
      </c>
      <c r="S343" s="183" t="str">
        <f t="shared" si="17"/>
        <v>*</v>
      </c>
      <c r="T343" s="183" t="str">
        <f t="shared" si="17"/>
        <v>*</v>
      </c>
      <c r="U343" s="183">
        <f t="shared" si="17"/>
        <v>30</v>
      </c>
    </row>
    <row r="344" spans="1:21">
      <c r="A344" s="183" t="str">
        <f t="shared" si="16"/>
        <v>基本ケース⑩芸西村</v>
      </c>
      <c r="B344" t="s">
        <v>21</v>
      </c>
      <c r="C344">
        <v>4107.1499999999996</v>
      </c>
      <c r="D344" s="160">
        <v>81.16998326099565</v>
      </c>
      <c r="E344" s="160">
        <v>4.8392287789957793</v>
      </c>
      <c r="F344" s="160">
        <v>3.5822386339258019</v>
      </c>
      <c r="G344" s="160">
        <v>0.12249588195742754</v>
      </c>
      <c r="H344" s="160">
        <v>0.29037789961238614</v>
      </c>
      <c r="I344" s="160">
        <v>9.3553857154262995E-2</v>
      </c>
      <c r="J344" s="160">
        <v>85.258649533645524</v>
      </c>
      <c r="K344" t="s">
        <v>41</v>
      </c>
      <c r="L344" t="s">
        <v>71</v>
      </c>
      <c r="M344" t="s">
        <v>96</v>
      </c>
      <c r="O344" s="183">
        <f t="shared" si="17"/>
        <v>80</v>
      </c>
      <c r="P344" s="183" t="str">
        <f t="shared" si="17"/>
        <v>*</v>
      </c>
      <c r="Q344" s="183" t="str">
        <f t="shared" si="17"/>
        <v>*</v>
      </c>
      <c r="R344" s="183" t="str">
        <f t="shared" si="17"/>
        <v>*</v>
      </c>
      <c r="S344" s="183" t="str">
        <f t="shared" si="17"/>
        <v>*</v>
      </c>
      <c r="T344" s="183" t="str">
        <f t="shared" si="17"/>
        <v>*</v>
      </c>
      <c r="U344" s="183">
        <f t="shared" si="17"/>
        <v>90</v>
      </c>
    </row>
    <row r="345" spans="1:21">
      <c r="A345" s="183" t="str">
        <f t="shared" si="16"/>
        <v>基本ケース⑩本山町</v>
      </c>
      <c r="B345" t="s">
        <v>22</v>
      </c>
      <c r="C345">
        <v>4026.95</v>
      </c>
      <c r="D345" s="160">
        <v>2.4075381929730155</v>
      </c>
      <c r="E345" s="160">
        <v>0.17157657492392125</v>
      </c>
      <c r="F345" s="160">
        <v>0</v>
      </c>
      <c r="G345" s="160">
        <v>6.5206122231239407E-45</v>
      </c>
      <c r="H345" s="160">
        <v>2.7349961646180266E-3</v>
      </c>
      <c r="I345" s="160">
        <v>2.7691776816357261E-2</v>
      </c>
      <c r="J345" s="160">
        <v>2.437964965953991</v>
      </c>
      <c r="K345" t="s">
        <v>41</v>
      </c>
      <c r="L345" t="s">
        <v>71</v>
      </c>
      <c r="M345" t="s">
        <v>96</v>
      </c>
      <c r="O345" s="183" t="str">
        <f t="shared" si="17"/>
        <v>*</v>
      </c>
      <c r="P345" s="183" t="str">
        <f t="shared" si="17"/>
        <v>*</v>
      </c>
      <c r="Q345" s="183">
        <f t="shared" si="17"/>
        <v>0</v>
      </c>
      <c r="R345" s="183" t="str">
        <f t="shared" si="17"/>
        <v>*</v>
      </c>
      <c r="S345" s="183" t="str">
        <f t="shared" si="17"/>
        <v>*</v>
      </c>
      <c r="T345" s="183" t="str">
        <f t="shared" si="17"/>
        <v>*</v>
      </c>
      <c r="U345" s="183" t="str">
        <f t="shared" si="17"/>
        <v>*</v>
      </c>
    </row>
    <row r="346" spans="1:21">
      <c r="A346" s="183" t="str">
        <f t="shared" si="16"/>
        <v>基本ケース⑩大豊町</v>
      </c>
      <c r="B346" t="s">
        <v>23</v>
      </c>
      <c r="C346">
        <v>4715.1000000000004</v>
      </c>
      <c r="D346" s="160">
        <v>59.46883437083347</v>
      </c>
      <c r="E346" s="160">
        <v>0.53194023935330259</v>
      </c>
      <c r="F346" s="160">
        <v>0</v>
      </c>
      <c r="G346" s="160">
        <v>0.11685871507421787</v>
      </c>
      <c r="H346" s="160">
        <v>3.0814867564932055E-2</v>
      </c>
      <c r="I346" s="160">
        <v>2.6007648150042324E-2</v>
      </c>
      <c r="J346" s="160">
        <v>59.642515601622662</v>
      </c>
      <c r="K346" t="s">
        <v>41</v>
      </c>
      <c r="L346" t="s">
        <v>71</v>
      </c>
      <c r="M346" t="s">
        <v>96</v>
      </c>
      <c r="O346" s="183">
        <f t="shared" si="17"/>
        <v>60</v>
      </c>
      <c r="P346" s="183" t="str">
        <f t="shared" si="17"/>
        <v>*</v>
      </c>
      <c r="Q346" s="183">
        <f t="shared" si="17"/>
        <v>0</v>
      </c>
      <c r="R346" s="183" t="str">
        <f t="shared" si="17"/>
        <v>*</v>
      </c>
      <c r="S346" s="183" t="str">
        <f t="shared" si="17"/>
        <v>*</v>
      </c>
      <c r="T346" s="183" t="str">
        <f t="shared" si="17"/>
        <v>*</v>
      </c>
      <c r="U346" s="183">
        <f t="shared" si="17"/>
        <v>60</v>
      </c>
    </row>
    <row r="347" spans="1:21">
      <c r="A347" s="183" t="str">
        <f t="shared" si="16"/>
        <v>基本ケース⑩土佐町</v>
      </c>
      <c r="B347" t="s">
        <v>24</v>
      </c>
      <c r="C347">
        <v>4376.2</v>
      </c>
      <c r="D347" s="160">
        <v>0.76747027455581007</v>
      </c>
      <c r="E347" s="160">
        <v>0.15552292387452038</v>
      </c>
      <c r="F347" s="160">
        <v>0</v>
      </c>
      <c r="G347" s="160">
        <v>7.0583146191496448E-32</v>
      </c>
      <c r="H347" s="160">
        <v>2.1583274779215546E-3</v>
      </c>
      <c r="I347" s="160">
        <v>1.3612042915962552E-2</v>
      </c>
      <c r="J347" s="160">
        <v>0.78324064494969414</v>
      </c>
      <c r="K347" t="s">
        <v>41</v>
      </c>
      <c r="L347" t="s">
        <v>71</v>
      </c>
      <c r="M347" t="s">
        <v>96</v>
      </c>
      <c r="O347" s="183" t="str">
        <f t="shared" si="17"/>
        <v>*</v>
      </c>
      <c r="P347" s="183" t="str">
        <f t="shared" si="17"/>
        <v>*</v>
      </c>
      <c r="Q347" s="183">
        <f t="shared" si="17"/>
        <v>0</v>
      </c>
      <c r="R347" s="183" t="str">
        <f t="shared" si="17"/>
        <v>*</v>
      </c>
      <c r="S347" s="183" t="str">
        <f t="shared" si="17"/>
        <v>*</v>
      </c>
      <c r="T347" s="183" t="str">
        <f t="shared" si="17"/>
        <v>*</v>
      </c>
      <c r="U347" s="183" t="str">
        <f t="shared" si="17"/>
        <v>*</v>
      </c>
    </row>
    <row r="348" spans="1:21">
      <c r="A348" s="183" t="str">
        <f t="shared" si="16"/>
        <v>基本ケース⑩大川村</v>
      </c>
      <c r="B348" t="s">
        <v>25</v>
      </c>
      <c r="C348">
        <v>421.4</v>
      </c>
      <c r="D348" s="160">
        <v>0.2773633244553918</v>
      </c>
      <c r="E348" s="160">
        <v>1.7581725940792624E-2</v>
      </c>
      <c r="F348" s="160">
        <v>0</v>
      </c>
      <c r="G348" s="160">
        <v>0</v>
      </c>
      <c r="H348" s="160">
        <v>7.0266850786499151E-3</v>
      </c>
      <c r="I348" s="160">
        <v>3.6566797715312309E-4</v>
      </c>
      <c r="J348" s="160">
        <v>0.28475567751119485</v>
      </c>
      <c r="K348" t="s">
        <v>41</v>
      </c>
      <c r="L348" t="s">
        <v>71</v>
      </c>
      <c r="M348" t="s">
        <v>96</v>
      </c>
      <c r="O348" s="183" t="str">
        <f t="shared" si="17"/>
        <v>*</v>
      </c>
      <c r="P348" s="183" t="str">
        <f t="shared" si="17"/>
        <v>*</v>
      </c>
      <c r="Q348" s="183">
        <f t="shared" si="17"/>
        <v>0</v>
      </c>
      <c r="R348" s="183">
        <f t="shared" si="17"/>
        <v>0</v>
      </c>
      <c r="S348" s="183" t="str">
        <f t="shared" si="17"/>
        <v>*</v>
      </c>
      <c r="T348" s="183" t="str">
        <f t="shared" si="17"/>
        <v>*</v>
      </c>
      <c r="U348" s="183" t="str">
        <f t="shared" si="17"/>
        <v>*</v>
      </c>
    </row>
    <row r="349" spans="1:21">
      <c r="A349" s="183" t="str">
        <f t="shared" si="16"/>
        <v>基本ケース⑩いの町</v>
      </c>
      <c r="B349" t="s">
        <v>26</v>
      </c>
      <c r="C349">
        <v>22887.1</v>
      </c>
      <c r="D349" s="160">
        <v>137.54911284240305</v>
      </c>
      <c r="E349" s="160">
        <v>3.6608581930788713</v>
      </c>
      <c r="F349" s="160">
        <v>0</v>
      </c>
      <c r="G349" s="160">
        <v>0.57578717313336725</v>
      </c>
      <c r="H349" s="160">
        <v>0.26282098771226614</v>
      </c>
      <c r="I349" s="160">
        <v>0.21239540173252167</v>
      </c>
      <c r="J349" s="160">
        <v>138.60011640498121</v>
      </c>
      <c r="K349" t="s">
        <v>41</v>
      </c>
      <c r="L349" t="s">
        <v>71</v>
      </c>
      <c r="M349" t="s">
        <v>96</v>
      </c>
      <c r="O349" s="183">
        <f t="shared" si="17"/>
        <v>140</v>
      </c>
      <c r="P349" s="183" t="str">
        <f t="shared" si="17"/>
        <v>*</v>
      </c>
      <c r="Q349" s="183">
        <f t="shared" si="17"/>
        <v>0</v>
      </c>
      <c r="R349" s="183" t="str">
        <f t="shared" si="17"/>
        <v>*</v>
      </c>
      <c r="S349" s="183" t="str">
        <f t="shared" si="17"/>
        <v>*</v>
      </c>
      <c r="T349" s="183" t="str">
        <f t="shared" si="17"/>
        <v>*</v>
      </c>
      <c r="U349" s="183">
        <f t="shared" si="17"/>
        <v>140</v>
      </c>
    </row>
    <row r="350" spans="1:21">
      <c r="A350" s="183" t="str">
        <f t="shared" si="16"/>
        <v>基本ケース⑩仁淀川町</v>
      </c>
      <c r="B350" t="s">
        <v>27</v>
      </c>
      <c r="C350">
        <v>6596.85</v>
      </c>
      <c r="D350" s="160">
        <v>5.845095608987025</v>
      </c>
      <c r="E350" s="160">
        <v>0.32583190846789711</v>
      </c>
      <c r="F350" s="160">
        <v>0</v>
      </c>
      <c r="G350" s="160">
        <v>1.1860508755320628E-3</v>
      </c>
      <c r="H350" s="160">
        <v>6.2121145538828353E-2</v>
      </c>
      <c r="I350" s="160">
        <v>2.1739807374398356E-2</v>
      </c>
      <c r="J350" s="160">
        <v>5.9301426127757839</v>
      </c>
      <c r="K350" t="s">
        <v>41</v>
      </c>
      <c r="L350" t="s">
        <v>71</v>
      </c>
      <c r="M350" t="s">
        <v>96</v>
      </c>
      <c r="O350" s="183">
        <f t="shared" si="17"/>
        <v>10</v>
      </c>
      <c r="P350" s="183" t="str">
        <f t="shared" si="17"/>
        <v>*</v>
      </c>
      <c r="Q350" s="183">
        <f t="shared" si="17"/>
        <v>0</v>
      </c>
      <c r="R350" s="183" t="str">
        <f t="shared" si="17"/>
        <v>*</v>
      </c>
      <c r="S350" s="183" t="str">
        <f t="shared" si="17"/>
        <v>*</v>
      </c>
      <c r="T350" s="183" t="str">
        <f t="shared" si="17"/>
        <v>*</v>
      </c>
      <c r="U350" s="183">
        <f t="shared" si="17"/>
        <v>10</v>
      </c>
    </row>
    <row r="351" spans="1:21">
      <c r="A351" s="183" t="str">
        <f t="shared" si="16"/>
        <v>基本ケース⑩中土佐町</v>
      </c>
      <c r="B351" t="s">
        <v>28</v>
      </c>
      <c r="C351">
        <v>7156.95</v>
      </c>
      <c r="D351" s="160">
        <v>131.9791927752687</v>
      </c>
      <c r="E351" s="160">
        <v>2.9304847329681616</v>
      </c>
      <c r="F351" s="160">
        <v>28.647547940918457</v>
      </c>
      <c r="G351" s="160">
        <v>0.22486017666880664</v>
      </c>
      <c r="H351" s="160">
        <v>0.92978979377154469</v>
      </c>
      <c r="I351" s="160">
        <v>8.2940624764492279E-2</v>
      </c>
      <c r="J351" s="160">
        <v>161.86433131139199</v>
      </c>
      <c r="K351" t="s">
        <v>41</v>
      </c>
      <c r="L351" t="s">
        <v>71</v>
      </c>
      <c r="M351" t="s">
        <v>96</v>
      </c>
      <c r="O351" s="183">
        <f t="shared" si="17"/>
        <v>130</v>
      </c>
      <c r="P351" s="183" t="str">
        <f t="shared" si="17"/>
        <v>*</v>
      </c>
      <c r="Q351" s="183">
        <f t="shared" si="17"/>
        <v>30</v>
      </c>
      <c r="R351" s="183" t="str">
        <f t="shared" si="17"/>
        <v>*</v>
      </c>
      <c r="S351" s="183" t="str">
        <f t="shared" si="17"/>
        <v>*</v>
      </c>
      <c r="T351" s="183" t="str">
        <f t="shared" si="17"/>
        <v>*</v>
      </c>
      <c r="U351" s="183">
        <f t="shared" si="17"/>
        <v>160</v>
      </c>
    </row>
    <row r="352" spans="1:21">
      <c r="A352" s="183" t="str">
        <f t="shared" si="16"/>
        <v>基本ケース⑩佐川町</v>
      </c>
      <c r="B352" t="s">
        <v>29</v>
      </c>
      <c r="C352">
        <v>12973.4</v>
      </c>
      <c r="D352" s="160">
        <v>151.77577438273261</v>
      </c>
      <c r="E352" s="160">
        <v>3.3106486562857516</v>
      </c>
      <c r="F352" s="160">
        <v>0</v>
      </c>
      <c r="G352" s="160">
        <v>0.18583306566442295</v>
      </c>
      <c r="H352" s="160">
        <v>0.18379423976822185</v>
      </c>
      <c r="I352" s="160">
        <v>0.29074781141085315</v>
      </c>
      <c r="J352" s="160">
        <v>152.43614949957609</v>
      </c>
      <c r="K352" t="s">
        <v>41</v>
      </c>
      <c r="L352" t="s">
        <v>71</v>
      </c>
      <c r="M352" t="s">
        <v>96</v>
      </c>
      <c r="O352" s="183">
        <f t="shared" si="17"/>
        <v>150</v>
      </c>
      <c r="P352" s="183" t="str">
        <f t="shared" si="17"/>
        <v>*</v>
      </c>
      <c r="Q352" s="183">
        <f t="shared" si="17"/>
        <v>0</v>
      </c>
      <c r="R352" s="183" t="str">
        <f t="shared" si="17"/>
        <v>*</v>
      </c>
      <c r="S352" s="183" t="str">
        <f t="shared" si="17"/>
        <v>*</v>
      </c>
      <c r="T352" s="183" t="str">
        <f t="shared" si="17"/>
        <v>*</v>
      </c>
      <c r="U352" s="183">
        <f t="shared" si="17"/>
        <v>150</v>
      </c>
    </row>
    <row r="353" spans="1:21">
      <c r="A353" s="183" t="str">
        <f t="shared" si="16"/>
        <v>基本ケース⑩越知町</v>
      </c>
      <c r="B353" t="s">
        <v>30</v>
      </c>
      <c r="C353">
        <v>6192.65</v>
      </c>
      <c r="D353" s="160">
        <v>25.529151238854539</v>
      </c>
      <c r="E353" s="160">
        <v>0.7038760777226305</v>
      </c>
      <c r="F353" s="160">
        <v>0</v>
      </c>
      <c r="G353" s="160">
        <v>1.5828280166858201E-2</v>
      </c>
      <c r="H353" s="160">
        <v>1.4417944048788605</v>
      </c>
      <c r="I353" s="160">
        <v>6.2015940582313175E-2</v>
      </c>
      <c r="J353" s="160">
        <v>27.048789864482568</v>
      </c>
      <c r="K353" t="s">
        <v>41</v>
      </c>
      <c r="L353" t="s">
        <v>71</v>
      </c>
      <c r="M353" t="s">
        <v>96</v>
      </c>
      <c r="O353" s="183">
        <f t="shared" si="17"/>
        <v>30</v>
      </c>
      <c r="P353" s="183" t="str">
        <f t="shared" si="17"/>
        <v>*</v>
      </c>
      <c r="Q353" s="183">
        <f t="shared" si="17"/>
        <v>0</v>
      </c>
      <c r="R353" s="183" t="str">
        <f t="shared" si="17"/>
        <v>*</v>
      </c>
      <c r="S353" s="183" t="str">
        <f t="shared" si="17"/>
        <v>*</v>
      </c>
      <c r="T353" s="183" t="str">
        <f t="shared" si="17"/>
        <v>*</v>
      </c>
      <c r="U353" s="183">
        <f t="shared" si="17"/>
        <v>30</v>
      </c>
    </row>
    <row r="354" spans="1:21">
      <c r="A354" s="183" t="str">
        <f t="shared" si="16"/>
        <v>基本ケース⑩檮原町</v>
      </c>
      <c r="B354" t="s">
        <v>31</v>
      </c>
      <c r="C354">
        <v>3984</v>
      </c>
      <c r="D354" s="160">
        <v>4.2399376358403806</v>
      </c>
      <c r="E354" s="160">
        <v>0.20968213169976019</v>
      </c>
      <c r="F354" s="160">
        <v>0</v>
      </c>
      <c r="G354" s="160">
        <v>1.5075465671121949E-3</v>
      </c>
      <c r="H354" s="160">
        <v>2.6981598791202348E-3</v>
      </c>
      <c r="I354" s="160">
        <v>1.4653993760066594E-2</v>
      </c>
      <c r="J354" s="160">
        <v>4.2587973360466798</v>
      </c>
      <c r="K354" t="s">
        <v>41</v>
      </c>
      <c r="L354" t="s">
        <v>71</v>
      </c>
      <c r="M354" t="s">
        <v>96</v>
      </c>
      <c r="O354" s="183" t="str">
        <f t="shared" si="17"/>
        <v>*</v>
      </c>
      <c r="P354" s="183" t="str">
        <f t="shared" si="17"/>
        <v>*</v>
      </c>
      <c r="Q354" s="183">
        <f t="shared" si="17"/>
        <v>0</v>
      </c>
      <c r="R354" s="183" t="str">
        <f t="shared" si="17"/>
        <v>*</v>
      </c>
      <c r="S354" s="183" t="str">
        <f t="shared" si="17"/>
        <v>*</v>
      </c>
      <c r="T354" s="183" t="str">
        <f t="shared" si="17"/>
        <v>*</v>
      </c>
      <c r="U354" s="183" t="str">
        <f t="shared" si="17"/>
        <v>*</v>
      </c>
    </row>
    <row r="355" spans="1:21">
      <c r="A355" s="183" t="str">
        <f t="shared" si="16"/>
        <v>基本ケース⑩日高村</v>
      </c>
      <c r="B355" t="s">
        <v>32</v>
      </c>
      <c r="C355">
        <v>5197.3999999999996</v>
      </c>
      <c r="D355" s="160">
        <v>23.123690664716996</v>
      </c>
      <c r="E355" s="160">
        <v>0.57342710893138416</v>
      </c>
      <c r="F355" s="160">
        <v>0</v>
      </c>
      <c r="G355" s="160">
        <v>5.4379802032799997E-2</v>
      </c>
      <c r="H355" s="160">
        <v>9.1723674583560708E-3</v>
      </c>
      <c r="I355" s="160">
        <v>4.0102776568482587E-2</v>
      </c>
      <c r="J355" s="160">
        <v>23.227345610776631</v>
      </c>
      <c r="K355" t="s">
        <v>41</v>
      </c>
      <c r="L355" t="s">
        <v>71</v>
      </c>
      <c r="M355" t="s">
        <v>96</v>
      </c>
      <c r="O355" s="183">
        <f t="shared" si="17"/>
        <v>20</v>
      </c>
      <c r="P355" s="183" t="str">
        <f t="shared" si="17"/>
        <v>*</v>
      </c>
      <c r="Q355" s="183">
        <f t="shared" si="17"/>
        <v>0</v>
      </c>
      <c r="R355" s="183" t="str">
        <f t="shared" si="17"/>
        <v>*</v>
      </c>
      <c r="S355" s="183" t="str">
        <f t="shared" si="17"/>
        <v>*</v>
      </c>
      <c r="T355" s="183" t="str">
        <f t="shared" si="17"/>
        <v>*</v>
      </c>
      <c r="U355" s="183">
        <f t="shared" si="17"/>
        <v>20</v>
      </c>
    </row>
    <row r="356" spans="1:21">
      <c r="A356" s="183" t="str">
        <f t="shared" si="16"/>
        <v>基本ケース⑩津野町</v>
      </c>
      <c r="B356" t="s">
        <v>33</v>
      </c>
      <c r="C356">
        <v>5948.75</v>
      </c>
      <c r="D356" s="160">
        <v>41.174000062654407</v>
      </c>
      <c r="E356" s="160">
        <v>0.72957015818538373</v>
      </c>
      <c r="F356" s="160">
        <v>0</v>
      </c>
      <c r="G356" s="160">
        <v>0.10868744608684534</v>
      </c>
      <c r="H356" s="160">
        <v>6.5957415741684067E-2</v>
      </c>
      <c r="I356" s="160">
        <v>4.5369791783173803E-2</v>
      </c>
      <c r="J356" s="160">
        <v>41.394014716266113</v>
      </c>
      <c r="K356" t="s">
        <v>41</v>
      </c>
      <c r="L356" t="s">
        <v>71</v>
      </c>
      <c r="M356" t="s">
        <v>96</v>
      </c>
      <c r="O356" s="183">
        <f t="shared" si="17"/>
        <v>40</v>
      </c>
      <c r="P356" s="183" t="str">
        <f t="shared" si="17"/>
        <v>*</v>
      </c>
      <c r="Q356" s="183">
        <f t="shared" si="17"/>
        <v>0</v>
      </c>
      <c r="R356" s="183" t="str">
        <f t="shared" si="17"/>
        <v>*</v>
      </c>
      <c r="S356" s="183" t="str">
        <f t="shared" si="17"/>
        <v>*</v>
      </c>
      <c r="T356" s="183" t="str">
        <f t="shared" si="17"/>
        <v>*</v>
      </c>
      <c r="U356" s="183">
        <f t="shared" si="17"/>
        <v>40</v>
      </c>
    </row>
    <row r="357" spans="1:21">
      <c r="A357" s="183" t="str">
        <f t="shared" si="16"/>
        <v>基本ケース⑩四万十町</v>
      </c>
      <c r="B357" t="s">
        <v>34</v>
      </c>
      <c r="C357">
        <v>18746.650000000001</v>
      </c>
      <c r="D357" s="160">
        <v>363.81024156118355</v>
      </c>
      <c r="E357" s="160">
        <v>7.4440220678604483</v>
      </c>
      <c r="F357" s="160">
        <v>6.2773819743339629</v>
      </c>
      <c r="G357" s="160">
        <v>0.76240337686467574</v>
      </c>
      <c r="H357" s="160">
        <v>0.70076605031615291</v>
      </c>
      <c r="I357" s="160">
        <v>0.18909498986673634</v>
      </c>
      <c r="J357" s="160">
        <v>371.73988795256508</v>
      </c>
      <c r="K357" t="s">
        <v>41</v>
      </c>
      <c r="L357" t="s">
        <v>71</v>
      </c>
      <c r="M357" t="s">
        <v>96</v>
      </c>
      <c r="O357" s="183">
        <f t="shared" si="17"/>
        <v>360</v>
      </c>
      <c r="P357" s="183">
        <f t="shared" si="17"/>
        <v>10</v>
      </c>
      <c r="Q357" s="183">
        <f t="shared" si="17"/>
        <v>10</v>
      </c>
      <c r="R357" s="183" t="str">
        <f t="shared" si="17"/>
        <v>*</v>
      </c>
      <c r="S357" s="183" t="str">
        <f t="shared" si="17"/>
        <v>*</v>
      </c>
      <c r="T357" s="183" t="str">
        <f t="shared" si="17"/>
        <v>*</v>
      </c>
      <c r="U357" s="183">
        <f t="shared" si="17"/>
        <v>370</v>
      </c>
    </row>
    <row r="358" spans="1:21">
      <c r="A358" s="183" t="str">
        <f t="shared" si="16"/>
        <v>基本ケース⑩大月町</v>
      </c>
      <c r="B358" t="s">
        <v>35</v>
      </c>
      <c r="C358">
        <v>5516.5</v>
      </c>
      <c r="D358" s="160">
        <v>44.109177694985412</v>
      </c>
      <c r="E358" s="160">
        <v>0.83755572856732752</v>
      </c>
      <c r="F358" s="160">
        <v>7.9199353909569696</v>
      </c>
      <c r="G358" s="160">
        <v>0.17598659366232899</v>
      </c>
      <c r="H358" s="160">
        <v>0.12830957589872569</v>
      </c>
      <c r="I358" s="160">
        <v>3.0792870129439941E-2</v>
      </c>
      <c r="J358" s="160">
        <v>52.364202125632879</v>
      </c>
      <c r="K358" t="s">
        <v>41</v>
      </c>
      <c r="L358" t="s">
        <v>71</v>
      </c>
      <c r="M358" t="s">
        <v>96</v>
      </c>
      <c r="O358" s="183">
        <f t="shared" si="17"/>
        <v>40</v>
      </c>
      <c r="P358" s="183" t="str">
        <f t="shared" si="17"/>
        <v>*</v>
      </c>
      <c r="Q358" s="183">
        <f t="shared" si="17"/>
        <v>10</v>
      </c>
      <c r="R358" s="183" t="str">
        <f t="shared" si="17"/>
        <v>*</v>
      </c>
      <c r="S358" s="183" t="str">
        <f t="shared" si="17"/>
        <v>*</v>
      </c>
      <c r="T358" s="183" t="str">
        <f t="shared" si="17"/>
        <v>*</v>
      </c>
      <c r="U358" s="183">
        <f t="shared" si="17"/>
        <v>50</v>
      </c>
    </row>
    <row r="359" spans="1:21">
      <c r="A359" s="183" t="str">
        <f t="shared" si="16"/>
        <v>基本ケース⑩三原村</v>
      </c>
      <c r="B359" t="s">
        <v>36</v>
      </c>
      <c r="C359">
        <v>1597.8</v>
      </c>
      <c r="D359" s="160">
        <v>59.342663322910838</v>
      </c>
      <c r="E359" s="160">
        <v>0.89542055615770644</v>
      </c>
      <c r="F359" s="160">
        <v>0</v>
      </c>
      <c r="G359" s="160">
        <v>0.28392703852527684</v>
      </c>
      <c r="H359" s="160">
        <v>4.2319388480022493E-2</v>
      </c>
      <c r="I359" s="160">
        <v>2.0135968852072705E-2</v>
      </c>
      <c r="J359" s="160">
        <v>59.689045718768213</v>
      </c>
      <c r="K359" t="s">
        <v>41</v>
      </c>
      <c r="L359" t="s">
        <v>71</v>
      </c>
      <c r="M359" t="s">
        <v>96</v>
      </c>
      <c r="O359" s="183">
        <f t="shared" si="17"/>
        <v>60</v>
      </c>
      <c r="P359" s="183" t="str">
        <f t="shared" si="17"/>
        <v>*</v>
      </c>
      <c r="Q359" s="183">
        <f t="shared" si="17"/>
        <v>0</v>
      </c>
      <c r="R359" s="183" t="str">
        <f t="shared" si="17"/>
        <v>*</v>
      </c>
      <c r="S359" s="183" t="str">
        <f t="shared" si="17"/>
        <v>*</v>
      </c>
      <c r="T359" s="183" t="str">
        <f t="shared" si="17"/>
        <v>*</v>
      </c>
      <c r="U359" s="183">
        <f t="shared" si="17"/>
        <v>60</v>
      </c>
    </row>
    <row r="360" spans="1:21">
      <c r="A360" s="183" t="str">
        <f t="shared" si="16"/>
        <v>基本ケース⑩黒潮町</v>
      </c>
      <c r="B360" t="s">
        <v>37</v>
      </c>
      <c r="C360">
        <v>11552.849999999999</v>
      </c>
      <c r="D360" s="160">
        <v>479.32214831293857</v>
      </c>
      <c r="E360" s="160">
        <v>16.971176037535322</v>
      </c>
      <c r="F360" s="160">
        <v>30.595099463019324</v>
      </c>
      <c r="G360" s="160">
        <v>2.9139053252127405</v>
      </c>
      <c r="H360" s="160">
        <v>2.1741816073329381</v>
      </c>
      <c r="I360" s="160">
        <v>0.4166631188528454</v>
      </c>
      <c r="J360" s="160">
        <v>515.42199782735645</v>
      </c>
      <c r="K360" t="s">
        <v>41</v>
      </c>
      <c r="L360" t="s">
        <v>71</v>
      </c>
      <c r="M360" t="s">
        <v>96</v>
      </c>
      <c r="O360" s="183">
        <f t="shared" si="17"/>
        <v>480</v>
      </c>
      <c r="P360" s="183">
        <f t="shared" si="17"/>
        <v>20</v>
      </c>
      <c r="Q360" s="183">
        <f t="shared" si="17"/>
        <v>30</v>
      </c>
      <c r="R360" s="183" t="str">
        <f t="shared" si="17"/>
        <v>*</v>
      </c>
      <c r="S360" s="183" t="str">
        <f t="shared" si="17"/>
        <v>*</v>
      </c>
      <c r="T360" s="183" t="str">
        <f t="shared" si="17"/>
        <v>*</v>
      </c>
      <c r="U360" s="183">
        <f t="shared" si="17"/>
        <v>520</v>
      </c>
    </row>
    <row r="361" spans="1:21">
      <c r="A361" s="183" t="str">
        <f t="shared" si="16"/>
        <v>基本ケース⑩合計</v>
      </c>
      <c r="B361" t="s">
        <v>84</v>
      </c>
      <c r="C361">
        <v>763820.94999999984</v>
      </c>
      <c r="D361" s="160">
        <v>10897.232546755398</v>
      </c>
      <c r="E361" s="160">
        <v>405.83516230150224</v>
      </c>
      <c r="F361" s="160">
        <v>632.79529821856408</v>
      </c>
      <c r="G361" s="160">
        <v>31.88967493058426</v>
      </c>
      <c r="H361" s="160">
        <v>85.272787844413969</v>
      </c>
      <c r="I361" s="160">
        <v>33.656396815367003</v>
      </c>
      <c r="J361" s="160">
        <v>11680.846704564323</v>
      </c>
      <c r="K361" t="s">
        <v>41</v>
      </c>
      <c r="L361" t="s">
        <v>71</v>
      </c>
      <c r="M361" t="s">
        <v>96</v>
      </c>
      <c r="O361" s="183">
        <f t="shared" si="17"/>
        <v>11000</v>
      </c>
      <c r="P361" s="183">
        <f t="shared" si="17"/>
        <v>410</v>
      </c>
      <c r="Q361" s="183">
        <f t="shared" si="17"/>
        <v>630</v>
      </c>
      <c r="R361" s="183">
        <f t="shared" si="17"/>
        <v>30</v>
      </c>
      <c r="S361" s="183">
        <f t="shared" si="17"/>
        <v>90</v>
      </c>
      <c r="T361" s="183">
        <f t="shared" si="17"/>
        <v>30</v>
      </c>
      <c r="U361" s="183">
        <f t="shared" si="17"/>
        <v>12000</v>
      </c>
    </row>
    <row r="362" spans="1:21">
      <c r="A362" s="183" t="str">
        <f t="shared" si="16"/>
        <v/>
      </c>
      <c r="O362" s="183">
        <f t="shared" si="17"/>
        <v>0</v>
      </c>
      <c r="P362" s="183">
        <f t="shared" si="17"/>
        <v>0</v>
      </c>
      <c r="Q362" s="183">
        <f t="shared" si="17"/>
        <v>0</v>
      </c>
      <c r="R362" s="183">
        <f t="shared" ref="R362:U425" si="18">IF(G362&gt;10000,ROUND(G362,-3),IF(G362&gt;1000,ROUND(G362,-2),IF(G362&gt;=5,IF(G362&lt;10,ROUND(G362,-1),ROUND(G362,-1)),IF(G362=0,0,"*"))))</f>
        <v>0</v>
      </c>
      <c r="S362" s="183">
        <f t="shared" si="18"/>
        <v>0</v>
      </c>
      <c r="T362" s="183">
        <f t="shared" si="18"/>
        <v>0</v>
      </c>
      <c r="U362" s="183">
        <f t="shared" si="18"/>
        <v>0</v>
      </c>
    </row>
    <row r="363" spans="1:21">
      <c r="A363" s="183" t="str">
        <f t="shared" si="16"/>
        <v>陸側ケース④高知市</v>
      </c>
      <c r="B363" t="s">
        <v>4</v>
      </c>
      <c r="C363">
        <v>343393</v>
      </c>
      <c r="D363" s="160">
        <v>6335.7860989535284</v>
      </c>
      <c r="E363" s="160">
        <v>502.92649612623143</v>
      </c>
      <c r="F363" s="160">
        <v>287.45806780953973</v>
      </c>
      <c r="G363" s="160">
        <v>22.312066133012006</v>
      </c>
      <c r="H363" s="160">
        <v>55.409430864907598</v>
      </c>
      <c r="I363" s="160">
        <v>2.5199587464936994E-2</v>
      </c>
      <c r="J363" s="160">
        <v>6700.9908633484529</v>
      </c>
      <c r="K363" t="s">
        <v>38</v>
      </c>
      <c r="L363" t="s">
        <v>67</v>
      </c>
      <c r="M363" t="s">
        <v>83</v>
      </c>
      <c r="O363" s="183">
        <f t="shared" ref="O363:T426" si="19">IF(D363&gt;10000,ROUND(D363,-3),IF(D363&gt;1000,ROUND(D363,-2),IF(D363&gt;=5,IF(D363&lt;10,ROUND(D363,-1),ROUND(D363,-1)),IF(D363=0,0,"*"))))</f>
        <v>6300</v>
      </c>
      <c r="P363" s="183">
        <f t="shared" si="19"/>
        <v>500</v>
      </c>
      <c r="Q363" s="183">
        <f t="shared" si="19"/>
        <v>290</v>
      </c>
      <c r="R363" s="183">
        <f t="shared" si="18"/>
        <v>20</v>
      </c>
      <c r="S363" s="183">
        <f t="shared" si="18"/>
        <v>60</v>
      </c>
      <c r="T363" s="183" t="str">
        <f t="shared" si="18"/>
        <v>*</v>
      </c>
      <c r="U363" s="183">
        <f t="shared" si="18"/>
        <v>6700</v>
      </c>
    </row>
    <row r="364" spans="1:21">
      <c r="A364" s="183" t="str">
        <f t="shared" si="16"/>
        <v>陸側ケース④室戸市</v>
      </c>
      <c r="B364" t="s">
        <v>5</v>
      </c>
      <c r="C364">
        <v>15210</v>
      </c>
      <c r="D364" s="160">
        <v>266.19619965423738</v>
      </c>
      <c r="E364" s="160">
        <v>6.905787606843715</v>
      </c>
      <c r="F364" s="160">
        <v>139.63944123451617</v>
      </c>
      <c r="G364" s="160">
        <v>0.44586406727865102</v>
      </c>
      <c r="H364" s="160">
        <v>0.49529696879663643</v>
      </c>
      <c r="I364" s="160">
        <v>2.2719421979263275E-4</v>
      </c>
      <c r="J364" s="160">
        <v>406.77702911904868</v>
      </c>
      <c r="K364" t="s">
        <v>38</v>
      </c>
      <c r="L364" t="s">
        <v>67</v>
      </c>
      <c r="M364" t="s">
        <v>83</v>
      </c>
      <c r="O364" s="183">
        <f t="shared" si="19"/>
        <v>270</v>
      </c>
      <c r="P364" s="183">
        <f t="shared" si="19"/>
        <v>10</v>
      </c>
      <c r="Q364" s="183">
        <f t="shared" si="19"/>
        <v>140</v>
      </c>
      <c r="R364" s="183" t="str">
        <f t="shared" si="18"/>
        <v>*</v>
      </c>
      <c r="S364" s="183" t="str">
        <f t="shared" si="18"/>
        <v>*</v>
      </c>
      <c r="T364" s="183" t="str">
        <f t="shared" si="18"/>
        <v>*</v>
      </c>
      <c r="U364" s="183">
        <f t="shared" si="18"/>
        <v>410</v>
      </c>
    </row>
    <row r="365" spans="1:21">
      <c r="A365" s="183" t="str">
        <f t="shared" si="16"/>
        <v>陸側ケース④安芸市</v>
      </c>
      <c r="B365" t="s">
        <v>6</v>
      </c>
      <c r="C365">
        <v>19547</v>
      </c>
      <c r="D365" s="160">
        <v>850.9940733845425</v>
      </c>
      <c r="E365" s="160">
        <v>53.304067516970363</v>
      </c>
      <c r="F365" s="160">
        <v>9.717230461039378</v>
      </c>
      <c r="G365" s="160">
        <v>2.7861109097570269</v>
      </c>
      <c r="H365" s="160">
        <v>4.9965146039913897</v>
      </c>
      <c r="I365" s="160">
        <v>7.0409515009047267E-4</v>
      </c>
      <c r="J365" s="160">
        <v>868.49463345448032</v>
      </c>
      <c r="K365" t="s">
        <v>38</v>
      </c>
      <c r="L365" t="s">
        <v>67</v>
      </c>
      <c r="M365" t="s">
        <v>83</v>
      </c>
      <c r="O365" s="183">
        <f t="shared" si="19"/>
        <v>850</v>
      </c>
      <c r="P365" s="183">
        <f t="shared" si="19"/>
        <v>50</v>
      </c>
      <c r="Q365" s="183">
        <f t="shared" si="19"/>
        <v>10</v>
      </c>
      <c r="R365" s="183" t="str">
        <f t="shared" si="18"/>
        <v>*</v>
      </c>
      <c r="S365" s="183" t="str">
        <f t="shared" si="18"/>
        <v>*</v>
      </c>
      <c r="T365" s="183" t="str">
        <f t="shared" si="18"/>
        <v>*</v>
      </c>
      <c r="U365" s="183">
        <f t="shared" si="18"/>
        <v>870</v>
      </c>
    </row>
    <row r="366" spans="1:21">
      <c r="A366" s="183" t="str">
        <f t="shared" si="16"/>
        <v>陸側ケース④南国市</v>
      </c>
      <c r="B366" t="s">
        <v>7</v>
      </c>
      <c r="C366">
        <v>49472</v>
      </c>
      <c r="D366" s="160">
        <v>1576.741120510598</v>
      </c>
      <c r="E366" s="160">
        <v>62.949005022228988</v>
      </c>
      <c r="F366" s="160">
        <v>73.591009298013176</v>
      </c>
      <c r="G366" s="160">
        <v>1.692741217067069</v>
      </c>
      <c r="H366" s="160">
        <v>3.7171988214337417</v>
      </c>
      <c r="I366" s="160">
        <v>3.030205162036306E-3</v>
      </c>
      <c r="J366" s="160">
        <v>1655.7451000522742</v>
      </c>
      <c r="K366" t="s">
        <v>38</v>
      </c>
      <c r="L366" t="s">
        <v>67</v>
      </c>
      <c r="M366" t="s">
        <v>83</v>
      </c>
      <c r="O366" s="183">
        <f t="shared" si="19"/>
        <v>1600</v>
      </c>
      <c r="P366" s="183">
        <f t="shared" si="19"/>
        <v>60</v>
      </c>
      <c r="Q366" s="183">
        <f t="shared" si="19"/>
        <v>70</v>
      </c>
      <c r="R366" s="183" t="str">
        <f t="shared" si="18"/>
        <v>*</v>
      </c>
      <c r="S366" s="183" t="str">
        <f t="shared" si="18"/>
        <v>*</v>
      </c>
      <c r="T366" s="183" t="str">
        <f t="shared" si="18"/>
        <v>*</v>
      </c>
      <c r="U366" s="183">
        <f t="shared" si="18"/>
        <v>1700</v>
      </c>
    </row>
    <row r="367" spans="1:21">
      <c r="A367" s="183" t="str">
        <f t="shared" si="16"/>
        <v>陸側ケース④土佐市</v>
      </c>
      <c r="B367" t="s">
        <v>8</v>
      </c>
      <c r="C367">
        <v>28686</v>
      </c>
      <c r="D367" s="160">
        <v>555.20314182235143</v>
      </c>
      <c r="E367" s="160">
        <v>20.723594820276642</v>
      </c>
      <c r="F367" s="160">
        <v>46.717716328851836</v>
      </c>
      <c r="G367" s="160">
        <v>2.2000000584964394</v>
      </c>
      <c r="H367" s="160">
        <v>0.61600220477910028</v>
      </c>
      <c r="I367" s="160">
        <v>8.8300646543861743E-4</v>
      </c>
      <c r="J367" s="160">
        <v>604.73774342094418</v>
      </c>
      <c r="K367" t="s">
        <v>38</v>
      </c>
      <c r="L367" t="s">
        <v>67</v>
      </c>
      <c r="M367" t="s">
        <v>83</v>
      </c>
      <c r="O367" s="183">
        <f t="shared" si="19"/>
        <v>560</v>
      </c>
      <c r="P367" s="183">
        <f t="shared" si="19"/>
        <v>20</v>
      </c>
      <c r="Q367" s="183">
        <f t="shared" si="19"/>
        <v>50</v>
      </c>
      <c r="R367" s="183" t="str">
        <f t="shared" si="18"/>
        <v>*</v>
      </c>
      <c r="S367" s="183" t="str">
        <f t="shared" si="18"/>
        <v>*</v>
      </c>
      <c r="T367" s="183" t="str">
        <f t="shared" si="18"/>
        <v>*</v>
      </c>
      <c r="U367" s="183">
        <f t="shared" si="18"/>
        <v>600</v>
      </c>
    </row>
    <row r="368" spans="1:21">
      <c r="A368" s="183" t="str">
        <f t="shared" si="16"/>
        <v>陸側ケース④須崎市</v>
      </c>
      <c r="B368" t="s">
        <v>9</v>
      </c>
      <c r="C368">
        <v>24698</v>
      </c>
      <c r="D368" s="160">
        <v>443.990204607424</v>
      </c>
      <c r="E368" s="160">
        <v>13.07203391196283</v>
      </c>
      <c r="F368" s="160">
        <v>80.878138324974145</v>
      </c>
      <c r="G368" s="160">
        <v>1.8440624043454199</v>
      </c>
      <c r="H368" s="160">
        <v>1.9634206927526388</v>
      </c>
      <c r="I368" s="160">
        <v>4.0184819978869872E-4</v>
      </c>
      <c r="J368" s="160">
        <v>528.67622787769596</v>
      </c>
      <c r="K368" t="s">
        <v>38</v>
      </c>
      <c r="L368" t="s">
        <v>67</v>
      </c>
      <c r="M368" t="s">
        <v>83</v>
      </c>
      <c r="O368" s="183">
        <f t="shared" si="19"/>
        <v>440</v>
      </c>
      <c r="P368" s="183">
        <f t="shared" si="19"/>
        <v>10</v>
      </c>
      <c r="Q368" s="183">
        <f t="shared" si="19"/>
        <v>80</v>
      </c>
      <c r="R368" s="183" t="str">
        <f t="shared" si="18"/>
        <v>*</v>
      </c>
      <c r="S368" s="183" t="str">
        <f t="shared" si="18"/>
        <v>*</v>
      </c>
      <c r="T368" s="183" t="str">
        <f t="shared" si="18"/>
        <v>*</v>
      </c>
      <c r="U368" s="183">
        <f t="shared" si="18"/>
        <v>530</v>
      </c>
    </row>
    <row r="369" spans="1:21">
      <c r="A369" s="183" t="str">
        <f t="shared" si="16"/>
        <v>陸側ケース④宿毛市</v>
      </c>
      <c r="B369" t="s">
        <v>10</v>
      </c>
      <c r="C369">
        <v>22610</v>
      </c>
      <c r="D369" s="160">
        <v>126.86479743719786</v>
      </c>
      <c r="E369" s="160">
        <v>4.8164760018775423</v>
      </c>
      <c r="F369" s="160">
        <v>49.437093711285598</v>
      </c>
      <c r="G369" s="160">
        <v>0.25882513533218593</v>
      </c>
      <c r="H369" s="160">
        <v>0.71789099832254544</v>
      </c>
      <c r="I369" s="160">
        <v>1.8175188402702835E-4</v>
      </c>
      <c r="J369" s="160">
        <v>177.27878903402222</v>
      </c>
      <c r="K369" t="s">
        <v>38</v>
      </c>
      <c r="L369" t="s">
        <v>67</v>
      </c>
      <c r="M369" t="s">
        <v>83</v>
      </c>
      <c r="O369" s="183">
        <f t="shared" si="19"/>
        <v>130</v>
      </c>
      <c r="P369" s="183" t="str">
        <f t="shared" si="19"/>
        <v>*</v>
      </c>
      <c r="Q369" s="183">
        <f t="shared" si="19"/>
        <v>50</v>
      </c>
      <c r="R369" s="183" t="str">
        <f t="shared" si="18"/>
        <v>*</v>
      </c>
      <c r="S369" s="183" t="str">
        <f t="shared" si="18"/>
        <v>*</v>
      </c>
      <c r="T369" s="183" t="str">
        <f t="shared" si="18"/>
        <v>*</v>
      </c>
      <c r="U369" s="183">
        <f t="shared" si="18"/>
        <v>180</v>
      </c>
    </row>
    <row r="370" spans="1:21">
      <c r="A370" s="183" t="str">
        <f t="shared" si="16"/>
        <v>陸側ケース④土佐清水市</v>
      </c>
      <c r="B370" t="s">
        <v>11</v>
      </c>
      <c r="C370">
        <v>16029</v>
      </c>
      <c r="D370" s="160">
        <v>161.16751710248201</v>
      </c>
      <c r="E370" s="160">
        <v>6.4922446721781055</v>
      </c>
      <c r="F370" s="160">
        <v>42.118388840409715</v>
      </c>
      <c r="G370" s="160">
        <v>0.28465140766528124</v>
      </c>
      <c r="H370" s="160">
        <v>0.58488299927174625</v>
      </c>
      <c r="I370" s="160">
        <v>1.7900027862542605E-4</v>
      </c>
      <c r="J370" s="160">
        <v>204.15561935010737</v>
      </c>
      <c r="K370" t="s">
        <v>38</v>
      </c>
      <c r="L370" t="s">
        <v>67</v>
      </c>
      <c r="M370" t="s">
        <v>83</v>
      </c>
      <c r="O370" s="183">
        <f t="shared" si="19"/>
        <v>160</v>
      </c>
      <c r="P370" s="183">
        <f t="shared" si="19"/>
        <v>10</v>
      </c>
      <c r="Q370" s="183">
        <f t="shared" si="19"/>
        <v>40</v>
      </c>
      <c r="R370" s="183" t="str">
        <f t="shared" si="18"/>
        <v>*</v>
      </c>
      <c r="S370" s="183" t="str">
        <f t="shared" si="18"/>
        <v>*</v>
      </c>
      <c r="T370" s="183" t="str">
        <f t="shared" si="18"/>
        <v>*</v>
      </c>
      <c r="U370" s="183">
        <f t="shared" si="18"/>
        <v>200</v>
      </c>
    </row>
    <row r="371" spans="1:21">
      <c r="A371" s="183" t="str">
        <f t="shared" si="16"/>
        <v>陸側ケース④四万十市</v>
      </c>
      <c r="B371" t="s">
        <v>12</v>
      </c>
      <c r="C371">
        <v>35933</v>
      </c>
      <c r="D371" s="160">
        <v>507.06454078248464</v>
      </c>
      <c r="E371" s="160">
        <v>17.006696585742755</v>
      </c>
      <c r="F371" s="160">
        <v>44.372604329832903</v>
      </c>
      <c r="G371" s="160">
        <v>2.5590513498801171</v>
      </c>
      <c r="H371" s="160">
        <v>0.62249001883729271</v>
      </c>
      <c r="I371" s="160">
        <v>3.2365694326810286E-4</v>
      </c>
      <c r="J371" s="160">
        <v>554.61901013797819</v>
      </c>
      <c r="K371" t="s">
        <v>38</v>
      </c>
      <c r="L371" t="s">
        <v>67</v>
      </c>
      <c r="M371" t="s">
        <v>83</v>
      </c>
      <c r="O371" s="183">
        <f t="shared" si="19"/>
        <v>510</v>
      </c>
      <c r="P371" s="183">
        <f t="shared" si="19"/>
        <v>20</v>
      </c>
      <c r="Q371" s="183">
        <f t="shared" si="19"/>
        <v>40</v>
      </c>
      <c r="R371" s="183" t="str">
        <f t="shared" si="18"/>
        <v>*</v>
      </c>
      <c r="S371" s="183" t="str">
        <f t="shared" si="18"/>
        <v>*</v>
      </c>
      <c r="T371" s="183" t="str">
        <f t="shared" si="18"/>
        <v>*</v>
      </c>
      <c r="U371" s="183">
        <f t="shared" si="18"/>
        <v>550</v>
      </c>
    </row>
    <row r="372" spans="1:21">
      <c r="A372" s="183" t="str">
        <f t="shared" si="16"/>
        <v>陸側ケース④香南市</v>
      </c>
      <c r="B372" t="s">
        <v>13</v>
      </c>
      <c r="C372">
        <v>33830</v>
      </c>
      <c r="D372" s="160">
        <v>1036.8816720486261</v>
      </c>
      <c r="E372" s="160">
        <v>56.056813145936992</v>
      </c>
      <c r="F372" s="160">
        <v>55.619673147282008</v>
      </c>
      <c r="G372" s="160">
        <v>1.5333769820739596</v>
      </c>
      <c r="H372" s="160">
        <v>1.3907505551989898</v>
      </c>
      <c r="I372" s="160">
        <v>1.3997477932182248E-3</v>
      </c>
      <c r="J372" s="160">
        <v>1095.4268724809742</v>
      </c>
      <c r="K372" t="s">
        <v>38</v>
      </c>
      <c r="L372" t="s">
        <v>67</v>
      </c>
      <c r="M372" t="s">
        <v>83</v>
      </c>
      <c r="O372" s="183">
        <f t="shared" si="19"/>
        <v>1000</v>
      </c>
      <c r="P372" s="183">
        <f t="shared" si="19"/>
        <v>60</v>
      </c>
      <c r="Q372" s="183">
        <f t="shared" si="19"/>
        <v>60</v>
      </c>
      <c r="R372" s="183" t="str">
        <f t="shared" si="18"/>
        <v>*</v>
      </c>
      <c r="S372" s="183" t="str">
        <f t="shared" si="18"/>
        <v>*</v>
      </c>
      <c r="T372" s="183" t="str">
        <f t="shared" si="18"/>
        <v>*</v>
      </c>
      <c r="U372" s="183">
        <f t="shared" si="18"/>
        <v>1100</v>
      </c>
    </row>
    <row r="373" spans="1:21">
      <c r="A373" s="183" t="str">
        <f t="shared" si="16"/>
        <v>陸側ケース④香美市</v>
      </c>
      <c r="B373" t="s">
        <v>14</v>
      </c>
      <c r="C373">
        <v>28766</v>
      </c>
      <c r="D373" s="160">
        <v>1107.285356349676</v>
      </c>
      <c r="E373" s="160">
        <v>34.326993590864177</v>
      </c>
      <c r="F373" s="160">
        <v>0</v>
      </c>
      <c r="G373" s="160">
        <v>3.3492707450876642</v>
      </c>
      <c r="H373" s="160">
        <v>3.8161644120727747</v>
      </c>
      <c r="I373" s="160">
        <v>9.1152193248098543E-4</v>
      </c>
      <c r="J373" s="160">
        <v>1114.4517030287689</v>
      </c>
      <c r="K373" t="s">
        <v>38</v>
      </c>
      <c r="L373" t="s">
        <v>67</v>
      </c>
      <c r="M373" t="s">
        <v>83</v>
      </c>
      <c r="O373" s="183">
        <f t="shared" si="19"/>
        <v>1100</v>
      </c>
      <c r="P373" s="183">
        <f t="shared" si="19"/>
        <v>30</v>
      </c>
      <c r="Q373" s="183">
        <f t="shared" si="19"/>
        <v>0</v>
      </c>
      <c r="R373" s="183" t="str">
        <f t="shared" si="18"/>
        <v>*</v>
      </c>
      <c r="S373" s="183" t="str">
        <f t="shared" si="18"/>
        <v>*</v>
      </c>
      <c r="T373" s="183" t="str">
        <f t="shared" si="18"/>
        <v>*</v>
      </c>
      <c r="U373" s="183">
        <f t="shared" si="18"/>
        <v>1100</v>
      </c>
    </row>
    <row r="374" spans="1:21">
      <c r="A374" s="183" t="str">
        <f t="shared" si="16"/>
        <v>陸側ケース④東洋町</v>
      </c>
      <c r="B374" t="s">
        <v>15</v>
      </c>
      <c r="C374">
        <v>2947</v>
      </c>
      <c r="D374" s="160">
        <v>81.85568383766558</v>
      </c>
      <c r="E374" s="160">
        <v>1.2764081352806713</v>
      </c>
      <c r="F374" s="160">
        <v>14.325048730340459</v>
      </c>
      <c r="G374" s="160">
        <v>0.25705933562700045</v>
      </c>
      <c r="H374" s="160">
        <v>0.49962804355468349</v>
      </c>
      <c r="I374" s="160">
        <v>4.9559485367907274E-5</v>
      </c>
      <c r="J374" s="160">
        <v>96.937469506673082</v>
      </c>
      <c r="K374" t="s">
        <v>38</v>
      </c>
      <c r="L374" t="s">
        <v>67</v>
      </c>
      <c r="M374" t="s">
        <v>83</v>
      </c>
      <c r="O374" s="183">
        <f t="shared" si="19"/>
        <v>80</v>
      </c>
      <c r="P374" s="183" t="str">
        <f t="shared" si="19"/>
        <v>*</v>
      </c>
      <c r="Q374" s="183">
        <f t="shared" si="19"/>
        <v>10</v>
      </c>
      <c r="R374" s="183" t="str">
        <f t="shared" si="18"/>
        <v>*</v>
      </c>
      <c r="S374" s="183" t="str">
        <f t="shared" si="18"/>
        <v>*</v>
      </c>
      <c r="T374" s="183" t="str">
        <f t="shared" si="18"/>
        <v>*</v>
      </c>
      <c r="U374" s="183">
        <f t="shared" si="18"/>
        <v>100</v>
      </c>
    </row>
    <row r="375" spans="1:21">
      <c r="A375" s="183" t="str">
        <f t="shared" si="16"/>
        <v>陸側ケース④奈半利町</v>
      </c>
      <c r="B375" t="s">
        <v>16</v>
      </c>
      <c r="C375">
        <v>3542</v>
      </c>
      <c r="D375" s="160">
        <v>168.38183791123993</v>
      </c>
      <c r="E375" s="160">
        <v>14.229928212522193</v>
      </c>
      <c r="F375" s="160">
        <v>4.0302127142406423</v>
      </c>
      <c r="G375" s="160">
        <v>0.67391442052480688</v>
      </c>
      <c r="H375" s="160">
        <v>1.1916221903984012</v>
      </c>
      <c r="I375" s="160">
        <v>1.4049321009241726E-4</v>
      </c>
      <c r="J375" s="160">
        <v>174.27772772961384</v>
      </c>
      <c r="K375" t="s">
        <v>38</v>
      </c>
      <c r="L375" t="s">
        <v>67</v>
      </c>
      <c r="M375" t="s">
        <v>83</v>
      </c>
      <c r="O375" s="183">
        <f t="shared" si="19"/>
        <v>170</v>
      </c>
      <c r="P375" s="183">
        <f t="shared" si="19"/>
        <v>10</v>
      </c>
      <c r="Q375" s="183" t="str">
        <f t="shared" si="19"/>
        <v>*</v>
      </c>
      <c r="R375" s="183" t="str">
        <f t="shared" si="18"/>
        <v>*</v>
      </c>
      <c r="S375" s="183" t="str">
        <f t="shared" si="18"/>
        <v>*</v>
      </c>
      <c r="T375" s="183" t="str">
        <f t="shared" si="18"/>
        <v>*</v>
      </c>
      <c r="U375" s="183">
        <f t="shared" si="18"/>
        <v>170</v>
      </c>
    </row>
    <row r="376" spans="1:21">
      <c r="A376" s="183" t="str">
        <f t="shared" si="16"/>
        <v>陸側ケース④田野町</v>
      </c>
      <c r="B376" t="s">
        <v>17</v>
      </c>
      <c r="C376">
        <v>2932</v>
      </c>
      <c r="D376" s="160">
        <v>199.62351387834167</v>
      </c>
      <c r="E376" s="160">
        <v>12.981918112394835</v>
      </c>
      <c r="F376" s="160">
        <v>26.228934336221446</v>
      </c>
      <c r="G376" s="160">
        <v>0.28746452959990754</v>
      </c>
      <c r="H376" s="160">
        <v>1.4641927592719304</v>
      </c>
      <c r="I376" s="160">
        <v>4.1361762145181169E-4</v>
      </c>
      <c r="J376" s="160">
        <v>227.6045191210564</v>
      </c>
      <c r="K376" t="s">
        <v>38</v>
      </c>
      <c r="L376" t="s">
        <v>67</v>
      </c>
      <c r="M376" t="s">
        <v>83</v>
      </c>
      <c r="O376" s="183">
        <f t="shared" si="19"/>
        <v>200</v>
      </c>
      <c r="P376" s="183">
        <f t="shared" si="19"/>
        <v>10</v>
      </c>
      <c r="Q376" s="183">
        <f t="shared" si="19"/>
        <v>30</v>
      </c>
      <c r="R376" s="183" t="str">
        <f t="shared" si="18"/>
        <v>*</v>
      </c>
      <c r="S376" s="183" t="str">
        <f t="shared" si="18"/>
        <v>*</v>
      </c>
      <c r="T376" s="183" t="str">
        <f t="shared" si="18"/>
        <v>*</v>
      </c>
      <c r="U376" s="183">
        <f t="shared" si="18"/>
        <v>230</v>
      </c>
    </row>
    <row r="377" spans="1:21">
      <c r="A377" s="183" t="str">
        <f t="shared" si="16"/>
        <v>陸側ケース④安田町</v>
      </c>
      <c r="B377" t="s">
        <v>18</v>
      </c>
      <c r="C377">
        <v>2970</v>
      </c>
      <c r="D377" s="160">
        <v>164.22901865523693</v>
      </c>
      <c r="E377" s="160">
        <v>7.9790901028729779</v>
      </c>
      <c r="F377" s="160">
        <v>28.412544548845602</v>
      </c>
      <c r="G377" s="160">
        <v>1.3821998935377726</v>
      </c>
      <c r="H377" s="160">
        <v>0.34831238481602733</v>
      </c>
      <c r="I377" s="160">
        <v>1.0185736402878052E-4</v>
      </c>
      <c r="J377" s="160">
        <v>194.37217733980037</v>
      </c>
      <c r="K377" t="s">
        <v>38</v>
      </c>
      <c r="L377" t="s">
        <v>67</v>
      </c>
      <c r="M377" t="s">
        <v>83</v>
      </c>
      <c r="O377" s="183">
        <f t="shared" si="19"/>
        <v>160</v>
      </c>
      <c r="P377" s="183">
        <f t="shared" si="19"/>
        <v>10</v>
      </c>
      <c r="Q377" s="183">
        <f t="shared" si="19"/>
        <v>30</v>
      </c>
      <c r="R377" s="183" t="str">
        <f t="shared" si="18"/>
        <v>*</v>
      </c>
      <c r="S377" s="183" t="str">
        <f t="shared" si="18"/>
        <v>*</v>
      </c>
      <c r="T377" s="183" t="str">
        <f t="shared" si="18"/>
        <v>*</v>
      </c>
      <c r="U377" s="183">
        <f t="shared" si="18"/>
        <v>190</v>
      </c>
    </row>
    <row r="378" spans="1:21">
      <c r="A378" s="183" t="str">
        <f t="shared" si="16"/>
        <v>陸側ケース④北川村</v>
      </c>
      <c r="B378" t="s">
        <v>19</v>
      </c>
      <c r="C378">
        <v>1367</v>
      </c>
      <c r="D378" s="160">
        <v>72.510966798650088</v>
      </c>
      <c r="E378" s="160">
        <v>2.2917819088913078</v>
      </c>
      <c r="F378" s="160">
        <v>0</v>
      </c>
      <c r="G378" s="160">
        <v>0.56357926573746042</v>
      </c>
      <c r="H378" s="160">
        <v>5.2679227860818599E-2</v>
      </c>
      <c r="I378" s="160">
        <v>1.3362033065196457E-5</v>
      </c>
      <c r="J378" s="160">
        <v>73.127238654281427</v>
      </c>
      <c r="K378" t="s">
        <v>38</v>
      </c>
      <c r="L378" t="s">
        <v>67</v>
      </c>
      <c r="M378" t="s">
        <v>83</v>
      </c>
      <c r="O378" s="183">
        <f t="shared" si="19"/>
        <v>70</v>
      </c>
      <c r="P378" s="183" t="str">
        <f t="shared" si="19"/>
        <v>*</v>
      </c>
      <c r="Q378" s="183">
        <f t="shared" si="19"/>
        <v>0</v>
      </c>
      <c r="R378" s="183" t="str">
        <f t="shared" si="18"/>
        <v>*</v>
      </c>
      <c r="S378" s="183" t="str">
        <f t="shared" si="18"/>
        <v>*</v>
      </c>
      <c r="T378" s="183" t="str">
        <f t="shared" si="18"/>
        <v>*</v>
      </c>
      <c r="U378" s="183">
        <f t="shared" si="18"/>
        <v>70</v>
      </c>
    </row>
    <row r="379" spans="1:21">
      <c r="A379" s="183" t="str">
        <f t="shared" si="16"/>
        <v>陸側ケース④馬路村</v>
      </c>
      <c r="B379" t="s">
        <v>20</v>
      </c>
      <c r="C379">
        <v>1013</v>
      </c>
      <c r="D379" s="160">
        <v>34.609799588966403</v>
      </c>
      <c r="E379" s="160">
        <v>0.85912628520890344</v>
      </c>
      <c r="F379" s="160">
        <v>0</v>
      </c>
      <c r="G379" s="160">
        <v>0.3971003749014107</v>
      </c>
      <c r="H379" s="160">
        <v>0.14337233845424127</v>
      </c>
      <c r="I379" s="160">
        <v>1.8437401756018393E-5</v>
      </c>
      <c r="J379" s="160">
        <v>35.150290739723815</v>
      </c>
      <c r="K379" t="s">
        <v>38</v>
      </c>
      <c r="L379" t="s">
        <v>67</v>
      </c>
      <c r="M379" t="s">
        <v>83</v>
      </c>
      <c r="O379" s="183">
        <f t="shared" si="19"/>
        <v>30</v>
      </c>
      <c r="P379" s="183" t="str">
        <f t="shared" si="19"/>
        <v>*</v>
      </c>
      <c r="Q379" s="183">
        <f t="shared" si="19"/>
        <v>0</v>
      </c>
      <c r="R379" s="183" t="str">
        <f t="shared" si="18"/>
        <v>*</v>
      </c>
      <c r="S379" s="183" t="str">
        <f t="shared" si="18"/>
        <v>*</v>
      </c>
      <c r="T379" s="183" t="str">
        <f t="shared" si="18"/>
        <v>*</v>
      </c>
      <c r="U379" s="183">
        <f t="shared" si="18"/>
        <v>40</v>
      </c>
    </row>
    <row r="380" spans="1:21">
      <c r="A380" s="183" t="str">
        <f t="shared" si="16"/>
        <v>陸側ケース④芸西村</v>
      </c>
      <c r="B380" t="s">
        <v>21</v>
      </c>
      <c r="C380">
        <v>4048</v>
      </c>
      <c r="D380" s="160">
        <v>103.02755306504146</v>
      </c>
      <c r="E380" s="160">
        <v>9.357924314129523</v>
      </c>
      <c r="F380" s="160">
        <v>6.9392973150864137</v>
      </c>
      <c r="G380" s="160">
        <v>0.2474956302348765</v>
      </c>
      <c r="H380" s="160">
        <v>0.23035013307622876</v>
      </c>
      <c r="I380" s="160">
        <v>1.5322058307712765E-4</v>
      </c>
      <c r="J380" s="160">
        <v>110.44484936402206</v>
      </c>
      <c r="K380" t="s">
        <v>38</v>
      </c>
      <c r="L380" t="s">
        <v>67</v>
      </c>
      <c r="M380" t="s">
        <v>83</v>
      </c>
      <c r="O380" s="183">
        <f t="shared" si="19"/>
        <v>100</v>
      </c>
      <c r="P380" s="183">
        <f t="shared" si="19"/>
        <v>10</v>
      </c>
      <c r="Q380" s="183">
        <f t="shared" si="19"/>
        <v>10</v>
      </c>
      <c r="R380" s="183" t="str">
        <f t="shared" si="18"/>
        <v>*</v>
      </c>
      <c r="S380" s="183" t="str">
        <f t="shared" si="18"/>
        <v>*</v>
      </c>
      <c r="T380" s="183" t="str">
        <f t="shared" si="18"/>
        <v>*</v>
      </c>
      <c r="U380" s="183">
        <f t="shared" si="18"/>
        <v>110</v>
      </c>
    </row>
    <row r="381" spans="1:21">
      <c r="A381" s="183" t="str">
        <f t="shared" si="16"/>
        <v>陸側ケース④本山町</v>
      </c>
      <c r="B381" t="s">
        <v>22</v>
      </c>
      <c r="C381">
        <v>4103</v>
      </c>
      <c r="D381" s="160">
        <v>155.84486381057297</v>
      </c>
      <c r="E381" s="160">
        <v>0.37586346778968338</v>
      </c>
      <c r="F381" s="160">
        <v>0</v>
      </c>
      <c r="G381" s="160">
        <v>0.72128791181377938</v>
      </c>
      <c r="H381" s="160">
        <v>0.13147055990033896</v>
      </c>
      <c r="I381" s="160">
        <v>8.577819171183009E-5</v>
      </c>
      <c r="J381" s="160">
        <v>156.69770806047882</v>
      </c>
      <c r="K381" t="s">
        <v>38</v>
      </c>
      <c r="L381" t="s">
        <v>67</v>
      </c>
      <c r="M381" t="s">
        <v>83</v>
      </c>
      <c r="O381" s="183">
        <f t="shared" si="19"/>
        <v>160</v>
      </c>
      <c r="P381" s="183" t="str">
        <f t="shared" si="19"/>
        <v>*</v>
      </c>
      <c r="Q381" s="183">
        <f t="shared" si="19"/>
        <v>0</v>
      </c>
      <c r="R381" s="183" t="str">
        <f t="shared" si="18"/>
        <v>*</v>
      </c>
      <c r="S381" s="183" t="str">
        <f t="shared" si="18"/>
        <v>*</v>
      </c>
      <c r="T381" s="183" t="str">
        <f t="shared" si="18"/>
        <v>*</v>
      </c>
      <c r="U381" s="183">
        <f t="shared" si="18"/>
        <v>160</v>
      </c>
    </row>
    <row r="382" spans="1:21">
      <c r="A382" s="183" t="str">
        <f t="shared" si="16"/>
        <v>陸側ケース④大豊町</v>
      </c>
      <c r="B382" t="s">
        <v>23</v>
      </c>
      <c r="C382">
        <v>4719</v>
      </c>
      <c r="D382" s="160">
        <v>413.19094266522819</v>
      </c>
      <c r="E382" s="160">
        <v>3.0555646685266957</v>
      </c>
      <c r="F382" s="160">
        <v>0</v>
      </c>
      <c r="G382" s="160">
        <v>3.832107333648525</v>
      </c>
      <c r="H382" s="160">
        <v>0.1176979723419725</v>
      </c>
      <c r="I382" s="160">
        <v>6.4779912206571386E-5</v>
      </c>
      <c r="J382" s="160">
        <v>417.14081275113091</v>
      </c>
      <c r="K382" t="s">
        <v>38</v>
      </c>
      <c r="L382" t="s">
        <v>67</v>
      </c>
      <c r="M382" t="s">
        <v>83</v>
      </c>
      <c r="O382" s="183">
        <f t="shared" si="19"/>
        <v>410</v>
      </c>
      <c r="P382" s="183" t="str">
        <f t="shared" si="19"/>
        <v>*</v>
      </c>
      <c r="Q382" s="183">
        <f t="shared" si="19"/>
        <v>0</v>
      </c>
      <c r="R382" s="183" t="str">
        <f t="shared" si="18"/>
        <v>*</v>
      </c>
      <c r="S382" s="183" t="str">
        <f t="shared" si="18"/>
        <v>*</v>
      </c>
      <c r="T382" s="183" t="str">
        <f t="shared" si="18"/>
        <v>*</v>
      </c>
      <c r="U382" s="183">
        <f t="shared" si="18"/>
        <v>420</v>
      </c>
    </row>
    <row r="383" spans="1:21">
      <c r="A383" s="183" t="str">
        <f t="shared" si="16"/>
        <v>陸側ケース④土佐町</v>
      </c>
      <c r="B383" t="s">
        <v>24</v>
      </c>
      <c r="C383">
        <v>4358</v>
      </c>
      <c r="D383" s="160">
        <v>156.70424058470891</v>
      </c>
      <c r="E383" s="160">
        <v>0.36770441001290499</v>
      </c>
      <c r="F383" s="160">
        <v>0</v>
      </c>
      <c r="G383" s="160">
        <v>0.6582381279440217</v>
      </c>
      <c r="H383" s="160">
        <v>7.3107612719314222E-2</v>
      </c>
      <c r="I383" s="160">
        <v>6.4174893698259981E-5</v>
      </c>
      <c r="J383" s="160">
        <v>157.43565050026598</v>
      </c>
      <c r="K383" t="s">
        <v>38</v>
      </c>
      <c r="L383" t="s">
        <v>67</v>
      </c>
      <c r="M383" t="s">
        <v>83</v>
      </c>
      <c r="O383" s="183">
        <f t="shared" si="19"/>
        <v>160</v>
      </c>
      <c r="P383" s="183" t="str">
        <f t="shared" si="19"/>
        <v>*</v>
      </c>
      <c r="Q383" s="183">
        <f t="shared" si="19"/>
        <v>0</v>
      </c>
      <c r="R383" s="183" t="str">
        <f t="shared" si="18"/>
        <v>*</v>
      </c>
      <c r="S383" s="183" t="str">
        <f t="shared" si="18"/>
        <v>*</v>
      </c>
      <c r="T383" s="183" t="str">
        <f t="shared" si="18"/>
        <v>*</v>
      </c>
      <c r="U383" s="183">
        <f t="shared" si="18"/>
        <v>160</v>
      </c>
    </row>
    <row r="384" spans="1:21">
      <c r="A384" s="183" t="str">
        <f t="shared" si="16"/>
        <v>陸側ケース④大川村</v>
      </c>
      <c r="B384" t="s">
        <v>25</v>
      </c>
      <c r="C384">
        <v>411</v>
      </c>
      <c r="D384" s="160">
        <v>17.121769577852291</v>
      </c>
      <c r="E384" s="160">
        <v>3.6618775764696694E-2</v>
      </c>
      <c r="F384" s="160">
        <v>0</v>
      </c>
      <c r="G384" s="160">
        <v>0.16746110730221964</v>
      </c>
      <c r="H384" s="160">
        <v>8.1347603021922309E-3</v>
      </c>
      <c r="I384" s="160">
        <v>1.6124579557518189E-6</v>
      </c>
      <c r="J384" s="160">
        <v>17.297367057914659</v>
      </c>
      <c r="K384" t="s">
        <v>38</v>
      </c>
      <c r="L384" t="s">
        <v>67</v>
      </c>
      <c r="M384" t="s">
        <v>83</v>
      </c>
      <c r="O384" s="183">
        <f t="shared" si="19"/>
        <v>20</v>
      </c>
      <c r="P384" s="183" t="str">
        <f t="shared" si="19"/>
        <v>*</v>
      </c>
      <c r="Q384" s="183">
        <f t="shared" si="19"/>
        <v>0</v>
      </c>
      <c r="R384" s="183" t="str">
        <f t="shared" si="18"/>
        <v>*</v>
      </c>
      <c r="S384" s="183" t="str">
        <f t="shared" si="18"/>
        <v>*</v>
      </c>
      <c r="T384" s="183" t="str">
        <f t="shared" si="18"/>
        <v>*</v>
      </c>
      <c r="U384" s="183">
        <f t="shared" si="18"/>
        <v>20</v>
      </c>
    </row>
    <row r="385" spans="1:21">
      <c r="A385" s="183" t="str">
        <f t="shared" si="16"/>
        <v>陸側ケース④いの町</v>
      </c>
      <c r="B385" t="s">
        <v>26</v>
      </c>
      <c r="C385">
        <v>25062</v>
      </c>
      <c r="D385" s="160">
        <v>593.73624342920766</v>
      </c>
      <c r="E385" s="160">
        <v>13.691934247681909</v>
      </c>
      <c r="F385" s="160">
        <v>0</v>
      </c>
      <c r="G385" s="160">
        <v>4.7921070710135414</v>
      </c>
      <c r="H385" s="160">
        <v>0.79610278807496226</v>
      </c>
      <c r="I385" s="160">
        <v>3.8106095338618745E-4</v>
      </c>
      <c r="J385" s="160">
        <v>599.32483434924961</v>
      </c>
      <c r="K385" t="s">
        <v>38</v>
      </c>
      <c r="L385" t="s">
        <v>67</v>
      </c>
      <c r="M385" t="s">
        <v>83</v>
      </c>
      <c r="O385" s="183">
        <f t="shared" si="19"/>
        <v>590</v>
      </c>
      <c r="P385" s="183">
        <f t="shared" si="19"/>
        <v>10</v>
      </c>
      <c r="Q385" s="183">
        <f t="shared" si="19"/>
        <v>0</v>
      </c>
      <c r="R385" s="183" t="str">
        <f t="shared" si="18"/>
        <v>*</v>
      </c>
      <c r="S385" s="183" t="str">
        <f t="shared" si="18"/>
        <v>*</v>
      </c>
      <c r="T385" s="183" t="str">
        <f t="shared" si="18"/>
        <v>*</v>
      </c>
      <c r="U385" s="183">
        <f t="shared" si="18"/>
        <v>600</v>
      </c>
    </row>
    <row r="386" spans="1:21">
      <c r="A386" s="183" t="str">
        <f t="shared" si="16"/>
        <v>陸側ケース④仁淀川町</v>
      </c>
      <c r="B386" t="s">
        <v>27</v>
      </c>
      <c r="C386">
        <v>6500</v>
      </c>
      <c r="D386" s="160">
        <v>266.70920655722216</v>
      </c>
      <c r="E386" s="160">
        <v>0.73611236772315125</v>
      </c>
      <c r="F386" s="160">
        <v>0</v>
      </c>
      <c r="G386" s="160">
        <v>1.1787867870483248</v>
      </c>
      <c r="H386" s="160">
        <v>5.4551811846547824E-2</v>
      </c>
      <c r="I386" s="160">
        <v>7.1707587613300381E-5</v>
      </c>
      <c r="J386" s="160">
        <v>267.94261686370464</v>
      </c>
      <c r="K386" t="s">
        <v>38</v>
      </c>
      <c r="L386" t="s">
        <v>67</v>
      </c>
      <c r="M386" t="s">
        <v>83</v>
      </c>
      <c r="O386" s="183">
        <f t="shared" si="19"/>
        <v>270</v>
      </c>
      <c r="P386" s="183" t="str">
        <f t="shared" si="19"/>
        <v>*</v>
      </c>
      <c r="Q386" s="183">
        <f t="shared" si="19"/>
        <v>0</v>
      </c>
      <c r="R386" s="183" t="str">
        <f t="shared" si="18"/>
        <v>*</v>
      </c>
      <c r="S386" s="183" t="str">
        <f t="shared" si="18"/>
        <v>*</v>
      </c>
      <c r="T386" s="183" t="str">
        <f t="shared" si="18"/>
        <v>*</v>
      </c>
      <c r="U386" s="183">
        <f t="shared" si="18"/>
        <v>270</v>
      </c>
    </row>
    <row r="387" spans="1:21">
      <c r="A387" s="183" t="str">
        <f t="shared" si="16"/>
        <v>陸側ケース④中土佐町</v>
      </c>
      <c r="B387" t="s">
        <v>28</v>
      </c>
      <c r="C387">
        <v>7584</v>
      </c>
      <c r="D387" s="160">
        <v>406.34105886178327</v>
      </c>
      <c r="E387" s="160">
        <v>11.579666119846777</v>
      </c>
      <c r="F387" s="160">
        <v>23.201667757937237</v>
      </c>
      <c r="G387" s="160">
        <v>2.4022734322687573</v>
      </c>
      <c r="H387" s="160">
        <v>1.4165750798133343</v>
      </c>
      <c r="I387" s="160">
        <v>1.5280295078275695E-4</v>
      </c>
      <c r="J387" s="160">
        <v>433.36172793475339</v>
      </c>
      <c r="K387" t="s">
        <v>38</v>
      </c>
      <c r="L387" t="s">
        <v>67</v>
      </c>
      <c r="M387" t="s">
        <v>83</v>
      </c>
      <c r="O387" s="183">
        <f t="shared" si="19"/>
        <v>410</v>
      </c>
      <c r="P387" s="183">
        <f t="shared" si="19"/>
        <v>10</v>
      </c>
      <c r="Q387" s="183">
        <f t="shared" si="19"/>
        <v>20</v>
      </c>
      <c r="R387" s="183" t="str">
        <f t="shared" si="18"/>
        <v>*</v>
      </c>
      <c r="S387" s="183" t="str">
        <f t="shared" si="18"/>
        <v>*</v>
      </c>
      <c r="T387" s="183" t="str">
        <f t="shared" si="18"/>
        <v>*</v>
      </c>
      <c r="U387" s="183">
        <f t="shared" si="18"/>
        <v>430</v>
      </c>
    </row>
    <row r="388" spans="1:21">
      <c r="A388" s="183" t="str">
        <f t="shared" ref="A388:A451" si="20">K388&amp;L388&amp;B388</f>
        <v>陸側ケース④佐川町</v>
      </c>
      <c r="B388" t="s">
        <v>29</v>
      </c>
      <c r="C388">
        <v>13951</v>
      </c>
      <c r="D388" s="160">
        <v>429.56068854426053</v>
      </c>
      <c r="E388" s="160">
        <v>9.4777081812548225</v>
      </c>
      <c r="F388" s="160">
        <v>0</v>
      </c>
      <c r="G388" s="160">
        <v>1.0754081399710644</v>
      </c>
      <c r="H388" s="160">
        <v>0.28078351954940434</v>
      </c>
      <c r="I388" s="160">
        <v>4.0839553063319161E-4</v>
      </c>
      <c r="J388" s="160">
        <v>430.91728859931163</v>
      </c>
      <c r="K388" t="s">
        <v>38</v>
      </c>
      <c r="L388" t="s">
        <v>67</v>
      </c>
      <c r="M388" t="s">
        <v>83</v>
      </c>
      <c r="O388" s="183">
        <f t="shared" si="19"/>
        <v>430</v>
      </c>
      <c r="P388" s="183">
        <f t="shared" si="19"/>
        <v>10</v>
      </c>
      <c r="Q388" s="183">
        <f t="shared" si="19"/>
        <v>0</v>
      </c>
      <c r="R388" s="183" t="str">
        <f t="shared" si="18"/>
        <v>*</v>
      </c>
      <c r="S388" s="183" t="str">
        <f t="shared" si="18"/>
        <v>*</v>
      </c>
      <c r="T388" s="183" t="str">
        <f t="shared" si="18"/>
        <v>*</v>
      </c>
      <c r="U388" s="183">
        <f t="shared" si="18"/>
        <v>430</v>
      </c>
    </row>
    <row r="389" spans="1:21">
      <c r="A389" s="183" t="str">
        <f t="shared" si="20"/>
        <v>陸側ケース④越知町</v>
      </c>
      <c r="B389" t="s">
        <v>30</v>
      </c>
      <c r="C389">
        <v>6374</v>
      </c>
      <c r="D389" s="160">
        <v>214.96500776824308</v>
      </c>
      <c r="E389" s="160">
        <v>2.8267651513139684</v>
      </c>
      <c r="F389" s="160">
        <v>0</v>
      </c>
      <c r="G389" s="160">
        <v>0.63749940342044764</v>
      </c>
      <c r="H389" s="160">
        <v>1.5909135918028414</v>
      </c>
      <c r="I389" s="160">
        <v>1.1642679391358724E-4</v>
      </c>
      <c r="J389" s="160">
        <v>217.19353719026026</v>
      </c>
      <c r="K389" t="s">
        <v>38</v>
      </c>
      <c r="L389" t="s">
        <v>67</v>
      </c>
      <c r="M389" t="s">
        <v>83</v>
      </c>
      <c r="O389" s="183">
        <f t="shared" si="19"/>
        <v>210</v>
      </c>
      <c r="P389" s="183" t="str">
        <f t="shared" si="19"/>
        <v>*</v>
      </c>
      <c r="Q389" s="183">
        <f t="shared" si="19"/>
        <v>0</v>
      </c>
      <c r="R389" s="183" t="str">
        <f t="shared" si="18"/>
        <v>*</v>
      </c>
      <c r="S389" s="183" t="str">
        <f t="shared" si="18"/>
        <v>*</v>
      </c>
      <c r="T389" s="183" t="str">
        <f t="shared" si="18"/>
        <v>*</v>
      </c>
      <c r="U389" s="183">
        <f t="shared" si="18"/>
        <v>220</v>
      </c>
    </row>
    <row r="390" spans="1:21">
      <c r="A390" s="183" t="str">
        <f t="shared" si="20"/>
        <v>陸側ケース④檮原町</v>
      </c>
      <c r="B390" t="s">
        <v>31</v>
      </c>
      <c r="C390">
        <v>3984</v>
      </c>
      <c r="D390" s="160">
        <v>161.16596913395816</v>
      </c>
      <c r="E390" s="160">
        <v>0.53264432468895495</v>
      </c>
      <c r="F390" s="160">
        <v>0</v>
      </c>
      <c r="G390" s="160">
        <v>0.92999292520175403</v>
      </c>
      <c r="H390" s="160">
        <v>5.5424096591910374E-2</v>
      </c>
      <c r="I390" s="160">
        <v>5.447856483006588E-5</v>
      </c>
      <c r="J390" s="160">
        <v>162.15144063431666</v>
      </c>
      <c r="K390" t="s">
        <v>38</v>
      </c>
      <c r="L390" t="s">
        <v>67</v>
      </c>
      <c r="M390" t="s">
        <v>83</v>
      </c>
      <c r="O390" s="183">
        <f t="shared" si="19"/>
        <v>160</v>
      </c>
      <c r="P390" s="183" t="str">
        <f t="shared" si="19"/>
        <v>*</v>
      </c>
      <c r="Q390" s="183">
        <f t="shared" si="19"/>
        <v>0</v>
      </c>
      <c r="R390" s="183" t="str">
        <f t="shared" si="18"/>
        <v>*</v>
      </c>
      <c r="S390" s="183" t="str">
        <f t="shared" si="18"/>
        <v>*</v>
      </c>
      <c r="T390" s="183" t="str">
        <f t="shared" si="18"/>
        <v>*</v>
      </c>
      <c r="U390" s="183">
        <f t="shared" si="18"/>
        <v>160</v>
      </c>
    </row>
    <row r="391" spans="1:21">
      <c r="A391" s="183" t="str">
        <f t="shared" si="20"/>
        <v>陸側ケース④日高村</v>
      </c>
      <c r="B391" t="s">
        <v>32</v>
      </c>
      <c r="C391">
        <v>5447</v>
      </c>
      <c r="D391" s="160">
        <v>124.23166463096665</v>
      </c>
      <c r="E391" s="160">
        <v>1.6407778710809411</v>
      </c>
      <c r="F391" s="160">
        <v>0</v>
      </c>
      <c r="G391" s="160">
        <v>0.63444057405780641</v>
      </c>
      <c r="H391" s="160">
        <v>5.9106447053100621E-2</v>
      </c>
      <c r="I391" s="160">
        <v>8.7182503206327294E-5</v>
      </c>
      <c r="J391" s="160">
        <v>124.92529883458076</v>
      </c>
      <c r="K391" t="s">
        <v>38</v>
      </c>
      <c r="L391" t="s">
        <v>67</v>
      </c>
      <c r="M391" t="s">
        <v>83</v>
      </c>
      <c r="O391" s="183">
        <f t="shared" si="19"/>
        <v>120</v>
      </c>
      <c r="P391" s="183" t="str">
        <f t="shared" si="19"/>
        <v>*</v>
      </c>
      <c r="Q391" s="183">
        <f t="shared" si="19"/>
        <v>0</v>
      </c>
      <c r="R391" s="183" t="str">
        <f t="shared" si="18"/>
        <v>*</v>
      </c>
      <c r="S391" s="183" t="str">
        <f t="shared" si="18"/>
        <v>*</v>
      </c>
      <c r="T391" s="183" t="str">
        <f t="shared" si="18"/>
        <v>*</v>
      </c>
      <c r="U391" s="183">
        <f t="shared" si="18"/>
        <v>120</v>
      </c>
    </row>
    <row r="392" spans="1:21">
      <c r="A392" s="183" t="str">
        <f t="shared" si="20"/>
        <v>陸側ケース④津野町</v>
      </c>
      <c r="B392" t="s">
        <v>33</v>
      </c>
      <c r="C392">
        <v>6407</v>
      </c>
      <c r="D392" s="160">
        <v>272.0740858511702</v>
      </c>
      <c r="E392" s="160">
        <v>3.0343688711144492</v>
      </c>
      <c r="F392" s="160">
        <v>0</v>
      </c>
      <c r="G392" s="160">
        <v>2.0115061013469817</v>
      </c>
      <c r="H392" s="160">
        <v>0.16376487235795006</v>
      </c>
      <c r="I392" s="160">
        <v>1.1601491030088407E-4</v>
      </c>
      <c r="J392" s="160">
        <v>274.24947283978543</v>
      </c>
      <c r="K392" t="s">
        <v>38</v>
      </c>
      <c r="L392" t="s">
        <v>67</v>
      </c>
      <c r="M392" t="s">
        <v>83</v>
      </c>
      <c r="O392" s="183">
        <f t="shared" si="19"/>
        <v>270</v>
      </c>
      <c r="P392" s="183" t="str">
        <f t="shared" si="19"/>
        <v>*</v>
      </c>
      <c r="Q392" s="183">
        <f t="shared" si="19"/>
        <v>0</v>
      </c>
      <c r="R392" s="183" t="str">
        <f t="shared" si="18"/>
        <v>*</v>
      </c>
      <c r="S392" s="183" t="str">
        <f t="shared" si="18"/>
        <v>*</v>
      </c>
      <c r="T392" s="183" t="str">
        <f t="shared" si="18"/>
        <v>*</v>
      </c>
      <c r="U392" s="183">
        <f t="shared" si="18"/>
        <v>270</v>
      </c>
    </row>
    <row r="393" spans="1:21">
      <c r="A393" s="183" t="str">
        <f t="shared" si="20"/>
        <v>陸側ケース④四万十町</v>
      </c>
      <c r="B393" t="s">
        <v>34</v>
      </c>
      <c r="C393">
        <v>18733</v>
      </c>
      <c r="D393" s="160">
        <v>962.45862430281613</v>
      </c>
      <c r="E393" s="160">
        <v>29.326174727302089</v>
      </c>
      <c r="F393" s="160">
        <v>6.014545242163515</v>
      </c>
      <c r="G393" s="160">
        <v>4.8579367558262998</v>
      </c>
      <c r="H393" s="160">
        <v>1.2109341339833488</v>
      </c>
      <c r="I393" s="160">
        <v>2.9823658139613394E-4</v>
      </c>
      <c r="J393" s="160">
        <v>974.54233867137066</v>
      </c>
      <c r="K393" t="s">
        <v>38</v>
      </c>
      <c r="L393" t="s">
        <v>67</v>
      </c>
      <c r="M393" t="s">
        <v>83</v>
      </c>
      <c r="O393" s="183">
        <f t="shared" si="19"/>
        <v>960</v>
      </c>
      <c r="P393" s="183">
        <f t="shared" si="19"/>
        <v>30</v>
      </c>
      <c r="Q393" s="183">
        <f t="shared" si="19"/>
        <v>10</v>
      </c>
      <c r="R393" s="183" t="str">
        <f t="shared" si="18"/>
        <v>*</v>
      </c>
      <c r="S393" s="183" t="str">
        <f t="shared" si="18"/>
        <v>*</v>
      </c>
      <c r="T393" s="183" t="str">
        <f t="shared" si="18"/>
        <v>*</v>
      </c>
      <c r="U393" s="183">
        <f t="shared" si="18"/>
        <v>970</v>
      </c>
    </row>
    <row r="394" spans="1:21">
      <c r="A394" s="183" t="str">
        <f t="shared" si="20"/>
        <v>陸側ケース④大月町</v>
      </c>
      <c r="B394" t="s">
        <v>35</v>
      </c>
      <c r="C394">
        <v>5783</v>
      </c>
      <c r="D394" s="160">
        <v>9.2854782208398596</v>
      </c>
      <c r="E394" s="160">
        <v>0.79254564659152982</v>
      </c>
      <c r="F394" s="160">
        <v>13.040502404137209</v>
      </c>
      <c r="G394" s="160">
        <v>2.0479523676252196E-2</v>
      </c>
      <c r="H394" s="160">
        <v>4.654078319059824E-4</v>
      </c>
      <c r="I394" s="160">
        <v>1.5855658889411594E-5</v>
      </c>
      <c r="J394" s="160">
        <v>22.346941412144119</v>
      </c>
      <c r="K394" t="s">
        <v>38</v>
      </c>
      <c r="L394" t="s">
        <v>67</v>
      </c>
      <c r="M394" t="s">
        <v>83</v>
      </c>
      <c r="O394" s="183">
        <f t="shared" si="19"/>
        <v>10</v>
      </c>
      <c r="P394" s="183" t="str">
        <f t="shared" si="19"/>
        <v>*</v>
      </c>
      <c r="Q394" s="183">
        <f t="shared" si="19"/>
        <v>10</v>
      </c>
      <c r="R394" s="183" t="str">
        <f t="shared" si="18"/>
        <v>*</v>
      </c>
      <c r="S394" s="183" t="str">
        <f t="shared" si="18"/>
        <v>*</v>
      </c>
      <c r="T394" s="183" t="str">
        <f t="shared" si="18"/>
        <v>*</v>
      </c>
      <c r="U394" s="183">
        <f t="shared" si="18"/>
        <v>20</v>
      </c>
    </row>
    <row r="395" spans="1:21">
      <c r="A395" s="183" t="str">
        <f t="shared" si="20"/>
        <v>陸側ケース④三原村</v>
      </c>
      <c r="B395" t="s">
        <v>36</v>
      </c>
      <c r="C395">
        <v>1681</v>
      </c>
      <c r="D395" s="160">
        <v>29.573376644870919</v>
      </c>
      <c r="E395" s="160">
        <v>0.56824708640794441</v>
      </c>
      <c r="F395" s="160">
        <v>0</v>
      </c>
      <c r="G395" s="160">
        <v>5.5042760943141575E-2</v>
      </c>
      <c r="H395" s="160">
        <v>2.1579937293546674E-2</v>
      </c>
      <c r="I395" s="160">
        <v>1.5374859644549242E-5</v>
      </c>
      <c r="J395" s="160">
        <v>29.650014717967249</v>
      </c>
      <c r="K395" t="s">
        <v>38</v>
      </c>
      <c r="L395" t="s">
        <v>67</v>
      </c>
      <c r="M395" t="s">
        <v>83</v>
      </c>
      <c r="O395" s="183">
        <f t="shared" si="19"/>
        <v>30</v>
      </c>
      <c r="P395" s="183" t="str">
        <f t="shared" si="19"/>
        <v>*</v>
      </c>
      <c r="Q395" s="183">
        <f t="shared" si="19"/>
        <v>0</v>
      </c>
      <c r="R395" s="183" t="str">
        <f t="shared" si="18"/>
        <v>*</v>
      </c>
      <c r="S395" s="183" t="str">
        <f t="shared" si="18"/>
        <v>*</v>
      </c>
      <c r="T395" s="183" t="str">
        <f t="shared" si="18"/>
        <v>*</v>
      </c>
      <c r="U395" s="183">
        <f t="shared" si="18"/>
        <v>30</v>
      </c>
    </row>
    <row r="396" spans="1:21">
      <c r="A396" s="183" t="str">
        <f t="shared" si="20"/>
        <v>陸側ケース④黒潮町</v>
      </c>
      <c r="B396" t="s">
        <v>37</v>
      </c>
      <c r="C396">
        <v>12366</v>
      </c>
      <c r="D396" s="160">
        <v>562.72547131699196</v>
      </c>
      <c r="E396" s="160">
        <v>21.179894704664779</v>
      </c>
      <c r="F396" s="160">
        <v>30.369325042859181</v>
      </c>
      <c r="G396" s="160">
        <v>3.1765061970004687</v>
      </c>
      <c r="H396" s="160">
        <v>0.83927689476147282</v>
      </c>
      <c r="I396" s="160">
        <v>4.0452529631806517E-4</v>
      </c>
      <c r="J396" s="160">
        <v>597.11098397690932</v>
      </c>
      <c r="K396" t="s">
        <v>38</v>
      </c>
      <c r="L396" t="s">
        <v>67</v>
      </c>
      <c r="M396" t="s">
        <v>83</v>
      </c>
      <c r="O396" s="183">
        <f t="shared" si="19"/>
        <v>560</v>
      </c>
      <c r="P396" s="183">
        <f t="shared" si="19"/>
        <v>20</v>
      </c>
      <c r="Q396" s="183">
        <f t="shared" si="19"/>
        <v>30</v>
      </c>
      <c r="R396" s="183" t="str">
        <f t="shared" si="18"/>
        <v>*</v>
      </c>
      <c r="S396" s="183" t="str">
        <f t="shared" si="18"/>
        <v>*</v>
      </c>
      <c r="T396" s="183" t="str">
        <f t="shared" si="18"/>
        <v>*</v>
      </c>
      <c r="U396" s="183">
        <f t="shared" si="18"/>
        <v>600</v>
      </c>
    </row>
    <row r="397" spans="1:21">
      <c r="A397" s="183" t="str">
        <f t="shared" si="20"/>
        <v>陸側ケース④合計</v>
      </c>
      <c r="B397" t="s">
        <v>84</v>
      </c>
      <c r="C397">
        <v>764456</v>
      </c>
      <c r="D397" s="160">
        <v>18568.10178828899</v>
      </c>
      <c r="E397" s="160">
        <v>926.77897669417939</v>
      </c>
      <c r="F397" s="160">
        <v>982.11144157757622</v>
      </c>
      <c r="G397" s="160">
        <v>70.225908012642435</v>
      </c>
      <c r="H397" s="160">
        <v>85.080089704020907</v>
      </c>
      <c r="I397" s="160">
        <v>3.6670570839029637E-2</v>
      </c>
      <c r="J397" s="160">
        <v>19705.55589815406</v>
      </c>
      <c r="K397" t="s">
        <v>38</v>
      </c>
      <c r="L397" t="s">
        <v>67</v>
      </c>
      <c r="M397" t="s">
        <v>83</v>
      </c>
      <c r="O397" s="183">
        <f t="shared" si="19"/>
        <v>19000</v>
      </c>
      <c r="P397" s="183">
        <f t="shared" si="19"/>
        <v>930</v>
      </c>
      <c r="Q397" s="183">
        <f t="shared" si="19"/>
        <v>980</v>
      </c>
      <c r="R397" s="183">
        <f t="shared" si="18"/>
        <v>70</v>
      </c>
      <c r="S397" s="183">
        <f t="shared" si="18"/>
        <v>90</v>
      </c>
      <c r="T397" s="183" t="str">
        <f t="shared" si="18"/>
        <v>*</v>
      </c>
      <c r="U397" s="183">
        <f t="shared" si="18"/>
        <v>20000</v>
      </c>
    </row>
    <row r="398" spans="1:21">
      <c r="A398" s="183" t="str">
        <f t="shared" si="20"/>
        <v>陸側ケース④0</v>
      </c>
      <c r="B398">
        <v>0</v>
      </c>
      <c r="C398">
        <v>0</v>
      </c>
      <c r="D398" s="160">
        <v>0</v>
      </c>
      <c r="E398" s="160">
        <v>0</v>
      </c>
      <c r="F398" s="160">
        <v>0</v>
      </c>
      <c r="G398" s="160">
        <v>0</v>
      </c>
      <c r="H398" s="160">
        <v>0</v>
      </c>
      <c r="I398" s="160">
        <v>0</v>
      </c>
      <c r="J398" s="160">
        <v>0</v>
      </c>
      <c r="K398" t="s">
        <v>38</v>
      </c>
      <c r="L398" t="s">
        <v>67</v>
      </c>
      <c r="M398">
        <v>0</v>
      </c>
      <c r="O398" s="183">
        <f t="shared" si="19"/>
        <v>0</v>
      </c>
      <c r="P398" s="183">
        <f t="shared" si="19"/>
        <v>0</v>
      </c>
      <c r="Q398" s="183">
        <f t="shared" si="19"/>
        <v>0</v>
      </c>
      <c r="R398" s="183">
        <f t="shared" si="18"/>
        <v>0</v>
      </c>
      <c r="S398" s="183">
        <f t="shared" si="18"/>
        <v>0</v>
      </c>
      <c r="T398" s="183">
        <f t="shared" si="18"/>
        <v>0</v>
      </c>
      <c r="U398" s="183">
        <f t="shared" si="18"/>
        <v>0</v>
      </c>
    </row>
    <row r="399" spans="1:21">
      <c r="A399" s="183" t="str">
        <f t="shared" si="20"/>
        <v>陸側ケース④重傷者数</v>
      </c>
      <c r="B399" t="s">
        <v>115</v>
      </c>
      <c r="C399">
        <v>0</v>
      </c>
      <c r="D399" s="160">
        <v>0</v>
      </c>
      <c r="E399" s="160">
        <v>0</v>
      </c>
      <c r="F399" s="160">
        <v>0</v>
      </c>
      <c r="G399" s="160">
        <v>0</v>
      </c>
      <c r="H399" s="160">
        <v>0</v>
      </c>
      <c r="I399" s="160">
        <v>0</v>
      </c>
      <c r="J399" s="160">
        <v>0</v>
      </c>
      <c r="K399" t="s">
        <v>38</v>
      </c>
      <c r="L399" t="s">
        <v>67</v>
      </c>
      <c r="M399">
        <v>0</v>
      </c>
      <c r="O399" s="183">
        <f t="shared" si="19"/>
        <v>0</v>
      </c>
      <c r="P399" s="183">
        <f t="shared" si="19"/>
        <v>0</v>
      </c>
      <c r="Q399" s="183">
        <f t="shared" si="19"/>
        <v>0</v>
      </c>
      <c r="R399" s="183">
        <f t="shared" si="18"/>
        <v>0</v>
      </c>
      <c r="S399" s="183">
        <f t="shared" si="18"/>
        <v>0</v>
      </c>
      <c r="T399" s="183">
        <f t="shared" si="18"/>
        <v>0</v>
      </c>
      <c r="U399" s="183">
        <f t="shared" si="18"/>
        <v>0</v>
      </c>
    </row>
    <row r="400" spans="1:21">
      <c r="A400" s="183" t="str">
        <f t="shared" si="20"/>
        <v>陸側ケース④地震動：陸側ケース、津波ケース④、夏12時、早期避難率20%</v>
      </c>
      <c r="B400" t="s">
        <v>101</v>
      </c>
      <c r="C400">
        <v>0</v>
      </c>
      <c r="D400" s="160">
        <v>0</v>
      </c>
      <c r="E400" s="160">
        <v>0</v>
      </c>
      <c r="F400" s="160">
        <v>0</v>
      </c>
      <c r="G400" s="160">
        <v>0</v>
      </c>
      <c r="H400" s="160">
        <v>0</v>
      </c>
      <c r="I400" s="160">
        <v>0</v>
      </c>
      <c r="J400" s="160">
        <v>0</v>
      </c>
      <c r="K400" t="s">
        <v>38</v>
      </c>
      <c r="L400" t="s">
        <v>67</v>
      </c>
      <c r="M400">
        <v>0</v>
      </c>
      <c r="O400" s="183">
        <f t="shared" si="19"/>
        <v>0</v>
      </c>
      <c r="P400" s="183">
        <f t="shared" si="19"/>
        <v>0</v>
      </c>
      <c r="Q400" s="183">
        <f t="shared" si="19"/>
        <v>0</v>
      </c>
      <c r="R400" s="183">
        <f t="shared" si="18"/>
        <v>0</v>
      </c>
      <c r="S400" s="183">
        <f t="shared" si="18"/>
        <v>0</v>
      </c>
      <c r="T400" s="183">
        <f t="shared" si="18"/>
        <v>0</v>
      </c>
      <c r="U400" s="183">
        <f t="shared" si="18"/>
        <v>0</v>
      </c>
    </row>
    <row r="401" spans="1:21">
      <c r="A401" s="183" t="str">
        <f t="shared" si="20"/>
        <v>陸側ケース④市町村名</v>
      </c>
      <c r="B401" t="s">
        <v>86</v>
      </c>
      <c r="C401" t="s">
        <v>87</v>
      </c>
      <c r="D401" s="160" t="s">
        <v>88</v>
      </c>
      <c r="E401" s="160">
        <v>0</v>
      </c>
      <c r="F401" s="160" t="s">
        <v>89</v>
      </c>
      <c r="G401" s="160" t="s">
        <v>90</v>
      </c>
      <c r="H401" s="160" t="s">
        <v>91</v>
      </c>
      <c r="I401" s="160" t="s">
        <v>92</v>
      </c>
      <c r="J401" s="160" t="s">
        <v>84</v>
      </c>
      <c r="K401" t="s">
        <v>38</v>
      </c>
      <c r="L401" t="s">
        <v>67</v>
      </c>
      <c r="M401">
        <v>0</v>
      </c>
      <c r="O401" s="183" t="e">
        <f t="shared" si="19"/>
        <v>#VALUE!</v>
      </c>
      <c r="P401" s="183">
        <f t="shared" si="19"/>
        <v>0</v>
      </c>
      <c r="Q401" s="183" t="e">
        <f t="shared" si="19"/>
        <v>#VALUE!</v>
      </c>
      <c r="R401" s="183" t="e">
        <f t="shared" si="18"/>
        <v>#VALUE!</v>
      </c>
      <c r="S401" s="183" t="e">
        <f t="shared" si="18"/>
        <v>#VALUE!</v>
      </c>
      <c r="T401" s="183" t="e">
        <f t="shared" si="18"/>
        <v>#VALUE!</v>
      </c>
      <c r="U401" s="183" t="e">
        <f t="shared" si="18"/>
        <v>#VALUE!</v>
      </c>
    </row>
    <row r="402" spans="1:21">
      <c r="A402" s="183" t="str">
        <f t="shared" si="20"/>
        <v>陸側ケース④0</v>
      </c>
      <c r="B402">
        <v>0</v>
      </c>
      <c r="C402">
        <v>0</v>
      </c>
      <c r="D402" s="160">
        <v>0</v>
      </c>
      <c r="E402" s="160" t="s">
        <v>93</v>
      </c>
      <c r="F402" s="160">
        <v>0</v>
      </c>
      <c r="G402" s="160">
        <v>0</v>
      </c>
      <c r="H402" s="160">
        <v>0</v>
      </c>
      <c r="I402" s="160">
        <v>0</v>
      </c>
      <c r="J402" s="160">
        <v>0</v>
      </c>
      <c r="K402" t="s">
        <v>38</v>
      </c>
      <c r="L402" t="s">
        <v>67</v>
      </c>
      <c r="M402">
        <v>0</v>
      </c>
      <c r="O402" s="183">
        <f t="shared" si="19"/>
        <v>0</v>
      </c>
      <c r="P402" s="183" t="e">
        <f t="shared" si="19"/>
        <v>#VALUE!</v>
      </c>
      <c r="Q402" s="183">
        <f t="shared" si="19"/>
        <v>0</v>
      </c>
      <c r="R402" s="183">
        <f t="shared" si="18"/>
        <v>0</v>
      </c>
      <c r="S402" s="183">
        <f t="shared" si="18"/>
        <v>0</v>
      </c>
      <c r="T402" s="183">
        <f t="shared" si="18"/>
        <v>0</v>
      </c>
      <c r="U402" s="183">
        <f t="shared" si="18"/>
        <v>0</v>
      </c>
    </row>
    <row r="403" spans="1:21">
      <c r="A403" s="183" t="str">
        <f t="shared" si="20"/>
        <v>陸側ケース④0</v>
      </c>
      <c r="B403">
        <v>0</v>
      </c>
      <c r="C403">
        <v>0</v>
      </c>
      <c r="D403" s="160">
        <v>0</v>
      </c>
      <c r="E403" s="160">
        <v>0</v>
      </c>
      <c r="F403" s="160">
        <v>0</v>
      </c>
      <c r="G403" s="160">
        <v>0</v>
      </c>
      <c r="H403" s="160">
        <v>0</v>
      </c>
      <c r="I403" s="160">
        <v>0</v>
      </c>
      <c r="J403" s="160">
        <v>0</v>
      </c>
      <c r="K403" t="s">
        <v>38</v>
      </c>
      <c r="L403" t="s">
        <v>67</v>
      </c>
      <c r="M403">
        <v>0</v>
      </c>
      <c r="O403" s="183">
        <f t="shared" si="19"/>
        <v>0</v>
      </c>
      <c r="P403" s="183">
        <f t="shared" si="19"/>
        <v>0</v>
      </c>
      <c r="Q403" s="183">
        <f t="shared" si="19"/>
        <v>0</v>
      </c>
      <c r="R403" s="183">
        <f t="shared" si="18"/>
        <v>0</v>
      </c>
      <c r="S403" s="183">
        <f t="shared" si="18"/>
        <v>0</v>
      </c>
      <c r="T403" s="183">
        <f t="shared" si="18"/>
        <v>0</v>
      </c>
      <c r="U403" s="183">
        <f t="shared" si="18"/>
        <v>0</v>
      </c>
    </row>
    <row r="404" spans="1:21">
      <c r="A404" s="183" t="str">
        <f t="shared" si="20"/>
        <v>陸側ケース④0</v>
      </c>
      <c r="B404">
        <v>0</v>
      </c>
      <c r="C404">
        <v>0</v>
      </c>
      <c r="D404" s="160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t="s">
        <v>38</v>
      </c>
      <c r="L404" t="s">
        <v>67</v>
      </c>
      <c r="M404">
        <v>0</v>
      </c>
      <c r="O404" s="183">
        <f t="shared" si="19"/>
        <v>0</v>
      </c>
      <c r="P404" s="183">
        <f t="shared" si="19"/>
        <v>0</v>
      </c>
      <c r="Q404" s="183">
        <f t="shared" si="19"/>
        <v>0</v>
      </c>
      <c r="R404" s="183">
        <f t="shared" si="18"/>
        <v>0</v>
      </c>
      <c r="S404" s="183">
        <f t="shared" si="18"/>
        <v>0</v>
      </c>
      <c r="T404" s="183">
        <f t="shared" si="18"/>
        <v>0</v>
      </c>
      <c r="U404" s="183">
        <f t="shared" si="18"/>
        <v>0</v>
      </c>
    </row>
    <row r="405" spans="1:21">
      <c r="A405" s="183" t="str">
        <f t="shared" si="20"/>
        <v>陸側ケース④高知市</v>
      </c>
      <c r="B405" t="s">
        <v>4</v>
      </c>
      <c r="C405">
        <v>353217</v>
      </c>
      <c r="D405" s="160">
        <v>6853.3168518917673</v>
      </c>
      <c r="E405" s="160">
        <v>339.93933532259024</v>
      </c>
      <c r="F405" s="160">
        <v>160.2699638243275</v>
      </c>
      <c r="G405" s="160">
        <v>18.222667155311079</v>
      </c>
      <c r="H405" s="160">
        <v>73.449458011179786</v>
      </c>
      <c r="I405" s="160">
        <v>16.261000369941467</v>
      </c>
      <c r="J405" s="160">
        <v>7121.5199412525262</v>
      </c>
      <c r="K405" t="s">
        <v>38</v>
      </c>
      <c r="L405" t="s">
        <v>67</v>
      </c>
      <c r="M405" t="s">
        <v>94</v>
      </c>
      <c r="O405" s="183">
        <f t="shared" si="19"/>
        <v>6900</v>
      </c>
      <c r="P405" s="183">
        <f t="shared" si="19"/>
        <v>340</v>
      </c>
      <c r="Q405" s="183">
        <f t="shared" si="19"/>
        <v>160</v>
      </c>
      <c r="R405" s="183">
        <f t="shared" si="18"/>
        <v>20</v>
      </c>
      <c r="S405" s="183">
        <f t="shared" si="18"/>
        <v>70</v>
      </c>
      <c r="T405" s="183">
        <f t="shared" si="18"/>
        <v>20</v>
      </c>
      <c r="U405" s="183">
        <f t="shared" si="18"/>
        <v>7100</v>
      </c>
    </row>
    <row r="406" spans="1:21">
      <c r="A406" s="183" t="str">
        <f t="shared" si="20"/>
        <v>陸側ケース④室戸市</v>
      </c>
      <c r="B406" t="s">
        <v>5</v>
      </c>
      <c r="C406">
        <v>14904</v>
      </c>
      <c r="D406" s="160">
        <v>220.22182346963831</v>
      </c>
      <c r="E406" s="160">
        <v>4.8429781012096917</v>
      </c>
      <c r="F406" s="160">
        <v>117.29070104149461</v>
      </c>
      <c r="G406" s="160">
        <v>0.37671352503430566</v>
      </c>
      <c r="H406" s="160">
        <v>0.64178017602059767</v>
      </c>
      <c r="I406" s="160">
        <v>0.11218410218245464</v>
      </c>
      <c r="J406" s="160">
        <v>338.64320231437028</v>
      </c>
      <c r="K406" t="s">
        <v>38</v>
      </c>
      <c r="L406" t="s">
        <v>67</v>
      </c>
      <c r="M406" t="s">
        <v>94</v>
      </c>
      <c r="O406" s="183">
        <f t="shared" si="19"/>
        <v>220</v>
      </c>
      <c r="P406" s="183" t="str">
        <f t="shared" si="19"/>
        <v>*</v>
      </c>
      <c r="Q406" s="183">
        <f t="shared" si="19"/>
        <v>120</v>
      </c>
      <c r="R406" s="183" t="str">
        <f t="shared" si="18"/>
        <v>*</v>
      </c>
      <c r="S406" s="183" t="str">
        <f t="shared" si="18"/>
        <v>*</v>
      </c>
      <c r="T406" s="183" t="str">
        <f t="shared" si="18"/>
        <v>*</v>
      </c>
      <c r="U406" s="183">
        <f t="shared" si="18"/>
        <v>340</v>
      </c>
    </row>
    <row r="407" spans="1:21">
      <c r="A407" s="183" t="str">
        <f t="shared" si="20"/>
        <v>陸側ケース④安芸市</v>
      </c>
      <c r="B407" t="s">
        <v>6</v>
      </c>
      <c r="C407">
        <v>19587</v>
      </c>
      <c r="D407" s="160">
        <v>690.49141317799752</v>
      </c>
      <c r="E407" s="160">
        <v>33.124384376942935</v>
      </c>
      <c r="F407" s="160">
        <v>6.6260467865489829</v>
      </c>
      <c r="G407" s="160">
        <v>2.1389324015919171</v>
      </c>
      <c r="H407" s="160">
        <v>5.6035353981689706</v>
      </c>
      <c r="I407" s="160">
        <v>0.28076378486034653</v>
      </c>
      <c r="J407" s="160">
        <v>705.14069154916774</v>
      </c>
      <c r="K407" t="s">
        <v>38</v>
      </c>
      <c r="L407" t="s">
        <v>67</v>
      </c>
      <c r="M407" t="s">
        <v>94</v>
      </c>
      <c r="O407" s="183">
        <f t="shared" si="19"/>
        <v>690</v>
      </c>
      <c r="P407" s="183">
        <f t="shared" si="19"/>
        <v>30</v>
      </c>
      <c r="Q407" s="183">
        <f t="shared" si="19"/>
        <v>10</v>
      </c>
      <c r="R407" s="183" t="str">
        <f t="shared" si="18"/>
        <v>*</v>
      </c>
      <c r="S407" s="183">
        <f t="shared" si="18"/>
        <v>10</v>
      </c>
      <c r="T407" s="183" t="str">
        <f t="shared" si="18"/>
        <v>*</v>
      </c>
      <c r="U407" s="183">
        <f t="shared" si="18"/>
        <v>710</v>
      </c>
    </row>
    <row r="408" spans="1:21">
      <c r="A408" s="183" t="str">
        <f t="shared" si="20"/>
        <v>陸側ケース④南国市</v>
      </c>
      <c r="B408" t="s">
        <v>7</v>
      </c>
      <c r="C408">
        <v>52216</v>
      </c>
      <c r="D408" s="160">
        <v>1747.1951925343953</v>
      </c>
      <c r="E408" s="160">
        <v>43.905731016570108</v>
      </c>
      <c r="F408" s="160">
        <v>84.788782968138449</v>
      </c>
      <c r="G408" s="160">
        <v>1.1844725450565876</v>
      </c>
      <c r="H408" s="160">
        <v>5.1289998170880455</v>
      </c>
      <c r="I408" s="160">
        <v>1.2755684259511806</v>
      </c>
      <c r="J408" s="160">
        <v>1839.5730162906298</v>
      </c>
      <c r="K408" t="s">
        <v>38</v>
      </c>
      <c r="L408" t="s">
        <v>67</v>
      </c>
      <c r="M408" t="s">
        <v>94</v>
      </c>
      <c r="O408" s="183">
        <f t="shared" si="19"/>
        <v>1700</v>
      </c>
      <c r="P408" s="183">
        <f t="shared" si="19"/>
        <v>40</v>
      </c>
      <c r="Q408" s="183">
        <f t="shared" si="19"/>
        <v>80</v>
      </c>
      <c r="R408" s="183" t="str">
        <f t="shared" si="18"/>
        <v>*</v>
      </c>
      <c r="S408" s="183">
        <f t="shared" si="18"/>
        <v>10</v>
      </c>
      <c r="T408" s="183" t="str">
        <f t="shared" si="18"/>
        <v>*</v>
      </c>
      <c r="U408" s="183">
        <f t="shared" si="18"/>
        <v>1800</v>
      </c>
    </row>
    <row r="409" spans="1:21">
      <c r="A409" s="183" t="str">
        <f t="shared" si="20"/>
        <v>陸側ケース④土佐市</v>
      </c>
      <c r="B409" t="s">
        <v>8</v>
      </c>
      <c r="C409">
        <v>26818</v>
      </c>
      <c r="D409" s="160">
        <v>387.7308933916305</v>
      </c>
      <c r="E409" s="160">
        <v>12.58923914804754</v>
      </c>
      <c r="F409" s="160">
        <v>26.857133010226697</v>
      </c>
      <c r="G409" s="160">
        <v>1.4819114875055504</v>
      </c>
      <c r="H409" s="160">
        <v>0.99185046271538579</v>
      </c>
      <c r="I409" s="160">
        <v>0.38304774728398672</v>
      </c>
      <c r="J409" s="160">
        <v>417.44483609936208</v>
      </c>
      <c r="K409" t="s">
        <v>38</v>
      </c>
      <c r="L409" t="s">
        <v>67</v>
      </c>
      <c r="M409" t="s">
        <v>94</v>
      </c>
      <c r="O409" s="183">
        <f t="shared" si="19"/>
        <v>390</v>
      </c>
      <c r="P409" s="183">
        <f t="shared" si="19"/>
        <v>10</v>
      </c>
      <c r="Q409" s="183">
        <f t="shared" si="19"/>
        <v>30</v>
      </c>
      <c r="R409" s="183" t="str">
        <f t="shared" si="18"/>
        <v>*</v>
      </c>
      <c r="S409" s="183" t="str">
        <f t="shared" si="18"/>
        <v>*</v>
      </c>
      <c r="T409" s="183" t="str">
        <f t="shared" si="18"/>
        <v>*</v>
      </c>
      <c r="U409" s="183">
        <f t="shared" si="18"/>
        <v>420</v>
      </c>
    </row>
    <row r="410" spans="1:21">
      <c r="A410" s="183" t="str">
        <f t="shared" si="20"/>
        <v>陸側ケース④須崎市</v>
      </c>
      <c r="B410" t="s">
        <v>9</v>
      </c>
      <c r="C410">
        <v>25623</v>
      </c>
      <c r="D410" s="160">
        <v>562.80429100435947</v>
      </c>
      <c r="E410" s="160">
        <v>8.8215247782594535</v>
      </c>
      <c r="F410" s="160">
        <v>41.08237628386447</v>
      </c>
      <c r="G410" s="160">
        <v>1.341830675697018</v>
      </c>
      <c r="H410" s="160">
        <v>1.8054640803572954</v>
      </c>
      <c r="I410" s="160">
        <v>0.20204096667623034</v>
      </c>
      <c r="J410" s="160">
        <v>607.23600301095451</v>
      </c>
      <c r="K410" t="s">
        <v>38</v>
      </c>
      <c r="L410" t="s">
        <v>67</v>
      </c>
      <c r="M410" t="s">
        <v>94</v>
      </c>
      <c r="O410" s="183">
        <f t="shared" si="19"/>
        <v>560</v>
      </c>
      <c r="P410" s="183">
        <f t="shared" si="19"/>
        <v>10</v>
      </c>
      <c r="Q410" s="183">
        <f t="shared" si="19"/>
        <v>40</v>
      </c>
      <c r="R410" s="183" t="str">
        <f t="shared" si="18"/>
        <v>*</v>
      </c>
      <c r="S410" s="183" t="str">
        <f t="shared" si="18"/>
        <v>*</v>
      </c>
      <c r="T410" s="183" t="str">
        <f t="shared" si="18"/>
        <v>*</v>
      </c>
      <c r="U410" s="183">
        <f t="shared" si="18"/>
        <v>610</v>
      </c>
    </row>
    <row r="411" spans="1:21">
      <c r="A411" s="183" t="str">
        <f t="shared" si="20"/>
        <v>陸側ケース④宿毛市</v>
      </c>
      <c r="B411" t="s">
        <v>10</v>
      </c>
      <c r="C411">
        <v>23137</v>
      </c>
      <c r="D411" s="160">
        <v>104.18784241675357</v>
      </c>
      <c r="E411" s="160">
        <v>3.6932303560554445</v>
      </c>
      <c r="F411" s="160">
        <v>21.019098487309165</v>
      </c>
      <c r="G411" s="160">
        <v>0.18392932213447519</v>
      </c>
      <c r="H411" s="160">
        <v>0.59471348831486015</v>
      </c>
      <c r="I411" s="160">
        <v>7.9315229798385622E-2</v>
      </c>
      <c r="J411" s="160">
        <v>126.06489894431046</v>
      </c>
      <c r="K411" t="s">
        <v>38</v>
      </c>
      <c r="L411" t="s">
        <v>67</v>
      </c>
      <c r="M411" t="s">
        <v>94</v>
      </c>
      <c r="O411" s="183">
        <f t="shared" si="19"/>
        <v>100</v>
      </c>
      <c r="P411" s="183" t="str">
        <f t="shared" si="19"/>
        <v>*</v>
      </c>
      <c r="Q411" s="183">
        <f t="shared" si="19"/>
        <v>20</v>
      </c>
      <c r="R411" s="183" t="str">
        <f t="shared" si="18"/>
        <v>*</v>
      </c>
      <c r="S411" s="183" t="str">
        <f t="shared" si="18"/>
        <v>*</v>
      </c>
      <c r="T411" s="183" t="str">
        <f t="shared" si="18"/>
        <v>*</v>
      </c>
      <c r="U411" s="183">
        <f t="shared" si="18"/>
        <v>130</v>
      </c>
    </row>
    <row r="412" spans="1:21">
      <c r="A412" s="183" t="str">
        <f t="shared" si="20"/>
        <v>陸側ケース④土佐清水市</v>
      </c>
      <c r="B412" t="s">
        <v>11</v>
      </c>
      <c r="C412">
        <v>15786</v>
      </c>
      <c r="D412" s="160">
        <v>129.14432352627287</v>
      </c>
      <c r="E412" s="160">
        <v>5.1082125140725099</v>
      </c>
      <c r="F412" s="160">
        <v>48.5416249098487</v>
      </c>
      <c r="G412" s="160">
        <v>0.22870629593052044</v>
      </c>
      <c r="H412" s="160">
        <v>0.62742387459625226</v>
      </c>
      <c r="I412" s="160">
        <v>9.7847707972173806E-2</v>
      </c>
      <c r="J412" s="160">
        <v>178.63992631462051</v>
      </c>
      <c r="K412" t="s">
        <v>38</v>
      </c>
      <c r="L412" t="s">
        <v>67</v>
      </c>
      <c r="M412" t="s">
        <v>94</v>
      </c>
      <c r="O412" s="183">
        <f t="shared" si="19"/>
        <v>130</v>
      </c>
      <c r="P412" s="183">
        <f t="shared" si="19"/>
        <v>10</v>
      </c>
      <c r="Q412" s="183">
        <f t="shared" si="19"/>
        <v>50</v>
      </c>
      <c r="R412" s="183" t="str">
        <f t="shared" si="18"/>
        <v>*</v>
      </c>
      <c r="S412" s="183" t="str">
        <f t="shared" si="18"/>
        <v>*</v>
      </c>
      <c r="T412" s="183" t="str">
        <f t="shared" si="18"/>
        <v>*</v>
      </c>
      <c r="U412" s="183">
        <f t="shared" si="18"/>
        <v>180</v>
      </c>
    </row>
    <row r="413" spans="1:21">
      <c r="A413" s="183" t="str">
        <f t="shared" si="20"/>
        <v>陸側ケース④四万十市</v>
      </c>
      <c r="B413" t="s">
        <v>12</v>
      </c>
      <c r="C413">
        <v>37078</v>
      </c>
      <c r="D413" s="160">
        <v>385.79923572760242</v>
      </c>
      <c r="E413" s="160">
        <v>12.128804261619575</v>
      </c>
      <c r="F413" s="160">
        <v>39.404151724966091</v>
      </c>
      <c r="G413" s="160">
        <v>2.0439270038977932</v>
      </c>
      <c r="H413" s="160">
        <v>0.82224953838412718</v>
      </c>
      <c r="I413" s="160">
        <v>0.22497134165385413</v>
      </c>
      <c r="J413" s="160">
        <v>428.29453533650428</v>
      </c>
      <c r="K413" t="s">
        <v>38</v>
      </c>
      <c r="L413" t="s">
        <v>67</v>
      </c>
      <c r="M413" t="s">
        <v>94</v>
      </c>
      <c r="O413" s="183">
        <f t="shared" si="19"/>
        <v>390</v>
      </c>
      <c r="P413" s="183">
        <f t="shared" si="19"/>
        <v>10</v>
      </c>
      <c r="Q413" s="183">
        <f t="shared" si="19"/>
        <v>40</v>
      </c>
      <c r="R413" s="183" t="str">
        <f t="shared" si="18"/>
        <v>*</v>
      </c>
      <c r="S413" s="183" t="str">
        <f t="shared" si="18"/>
        <v>*</v>
      </c>
      <c r="T413" s="183" t="str">
        <f t="shared" si="18"/>
        <v>*</v>
      </c>
      <c r="U413" s="183">
        <f t="shared" si="18"/>
        <v>430</v>
      </c>
    </row>
    <row r="414" spans="1:21">
      <c r="A414" s="183" t="str">
        <f t="shared" si="20"/>
        <v>陸側ケース④香南市</v>
      </c>
      <c r="B414" t="s">
        <v>13</v>
      </c>
      <c r="C414">
        <v>29794</v>
      </c>
      <c r="D414" s="160">
        <v>824.16080356178099</v>
      </c>
      <c r="E414" s="160">
        <v>33.025267691836703</v>
      </c>
      <c r="F414" s="160">
        <v>22.444167258789474</v>
      </c>
      <c r="G414" s="160">
        <v>1.0087637016057736</v>
      </c>
      <c r="H414" s="160">
        <v>1.6199586051748474</v>
      </c>
      <c r="I414" s="160">
        <v>0.53426780030186627</v>
      </c>
      <c r="J414" s="160">
        <v>849.76796092765289</v>
      </c>
      <c r="K414" t="s">
        <v>38</v>
      </c>
      <c r="L414" t="s">
        <v>67</v>
      </c>
      <c r="M414" t="s">
        <v>94</v>
      </c>
      <c r="O414" s="183">
        <f t="shared" si="19"/>
        <v>820</v>
      </c>
      <c r="P414" s="183">
        <f t="shared" si="19"/>
        <v>30</v>
      </c>
      <c r="Q414" s="183">
        <f t="shared" si="19"/>
        <v>20</v>
      </c>
      <c r="R414" s="183" t="str">
        <f t="shared" si="18"/>
        <v>*</v>
      </c>
      <c r="S414" s="183" t="str">
        <f t="shared" si="18"/>
        <v>*</v>
      </c>
      <c r="T414" s="183" t="str">
        <f t="shared" si="18"/>
        <v>*</v>
      </c>
      <c r="U414" s="183">
        <f t="shared" si="18"/>
        <v>850</v>
      </c>
    </row>
    <row r="415" spans="1:21">
      <c r="A415" s="183" t="str">
        <f t="shared" si="20"/>
        <v>陸側ケース④香美市</v>
      </c>
      <c r="B415" t="s">
        <v>14</v>
      </c>
      <c r="C415">
        <v>27891</v>
      </c>
      <c r="D415" s="160">
        <v>939.28621868268397</v>
      </c>
      <c r="E415" s="160">
        <v>21.853310613907574</v>
      </c>
      <c r="F415" s="160">
        <v>0</v>
      </c>
      <c r="G415" s="160">
        <v>2.5450861227162664</v>
      </c>
      <c r="H415" s="160">
        <v>5.1977697665708842</v>
      </c>
      <c r="I415" s="160">
        <v>0.33917022813868886</v>
      </c>
      <c r="J415" s="160">
        <v>947.36824480010978</v>
      </c>
      <c r="K415" t="s">
        <v>38</v>
      </c>
      <c r="L415" t="s">
        <v>67</v>
      </c>
      <c r="M415" t="s">
        <v>94</v>
      </c>
      <c r="O415" s="183">
        <f t="shared" si="19"/>
        <v>940</v>
      </c>
      <c r="P415" s="183">
        <f t="shared" si="19"/>
        <v>20</v>
      </c>
      <c r="Q415" s="183">
        <f t="shared" si="19"/>
        <v>0</v>
      </c>
      <c r="R415" s="183" t="str">
        <f t="shared" si="18"/>
        <v>*</v>
      </c>
      <c r="S415" s="183">
        <f t="shared" si="18"/>
        <v>10</v>
      </c>
      <c r="T415" s="183" t="str">
        <f t="shared" si="18"/>
        <v>*</v>
      </c>
      <c r="U415" s="183">
        <f t="shared" si="18"/>
        <v>950</v>
      </c>
    </row>
    <row r="416" spans="1:21">
      <c r="A416" s="183" t="str">
        <f t="shared" si="20"/>
        <v>陸側ケース④東洋町</v>
      </c>
      <c r="B416" t="s">
        <v>15</v>
      </c>
      <c r="C416">
        <v>2784</v>
      </c>
      <c r="D416" s="160">
        <v>64.375785927785358</v>
      </c>
      <c r="E416" s="160">
        <v>0.83449436156364831</v>
      </c>
      <c r="F416" s="160">
        <v>16.356476145991397</v>
      </c>
      <c r="G416" s="160">
        <v>0.19877470401596492</v>
      </c>
      <c r="H416" s="160">
        <v>0.40473941389381585</v>
      </c>
      <c r="I416" s="160">
        <v>7.5476443176922911E-2</v>
      </c>
      <c r="J416" s="160">
        <v>81.411252634863459</v>
      </c>
      <c r="K416" t="s">
        <v>38</v>
      </c>
      <c r="L416" t="s">
        <v>67</v>
      </c>
      <c r="M416" t="s">
        <v>94</v>
      </c>
      <c r="O416" s="183">
        <f t="shared" si="19"/>
        <v>60</v>
      </c>
      <c r="P416" s="183" t="str">
        <f t="shared" si="19"/>
        <v>*</v>
      </c>
      <c r="Q416" s="183">
        <f t="shared" si="19"/>
        <v>20</v>
      </c>
      <c r="R416" s="183" t="str">
        <f t="shared" si="18"/>
        <v>*</v>
      </c>
      <c r="S416" s="183" t="str">
        <f t="shared" si="18"/>
        <v>*</v>
      </c>
      <c r="T416" s="183" t="str">
        <f t="shared" si="18"/>
        <v>*</v>
      </c>
      <c r="U416" s="183">
        <f t="shared" si="18"/>
        <v>80</v>
      </c>
    </row>
    <row r="417" spans="1:21">
      <c r="A417" s="183" t="str">
        <f t="shared" si="20"/>
        <v>陸側ケース④奈半利町</v>
      </c>
      <c r="B417" t="s">
        <v>16</v>
      </c>
      <c r="C417">
        <v>3467</v>
      </c>
      <c r="D417" s="160">
        <v>148.86465044410446</v>
      </c>
      <c r="E417" s="160">
        <v>9.8622790115065797</v>
      </c>
      <c r="F417" s="160">
        <v>0.18443248631446044</v>
      </c>
      <c r="G417" s="160">
        <v>0.48797610136211322</v>
      </c>
      <c r="H417" s="160">
        <v>0.96167327384743606</v>
      </c>
      <c r="I417" s="160">
        <v>4.9660139231288328E-2</v>
      </c>
      <c r="J417" s="160">
        <v>150.54839244485973</v>
      </c>
      <c r="K417" t="s">
        <v>38</v>
      </c>
      <c r="L417" t="s">
        <v>67</v>
      </c>
      <c r="M417" t="s">
        <v>94</v>
      </c>
      <c r="O417" s="183">
        <f t="shared" si="19"/>
        <v>150</v>
      </c>
      <c r="P417" s="183">
        <f t="shared" si="19"/>
        <v>10</v>
      </c>
      <c r="Q417" s="183" t="str">
        <f t="shared" si="19"/>
        <v>*</v>
      </c>
      <c r="R417" s="183" t="str">
        <f t="shared" si="18"/>
        <v>*</v>
      </c>
      <c r="S417" s="183" t="str">
        <f t="shared" si="18"/>
        <v>*</v>
      </c>
      <c r="T417" s="183" t="str">
        <f t="shared" si="18"/>
        <v>*</v>
      </c>
      <c r="U417" s="183">
        <f t="shared" si="18"/>
        <v>150</v>
      </c>
    </row>
    <row r="418" spans="1:21">
      <c r="A418" s="183" t="str">
        <f t="shared" si="20"/>
        <v>陸側ケース④田野町</v>
      </c>
      <c r="B418" t="s">
        <v>17</v>
      </c>
      <c r="C418">
        <v>3060</v>
      </c>
      <c r="D418" s="160">
        <v>184.83878835335082</v>
      </c>
      <c r="E418" s="160">
        <v>8.3513675926099769</v>
      </c>
      <c r="F418" s="160">
        <v>8.5165786562714239</v>
      </c>
      <c r="G418" s="160">
        <v>0.20603357883127252</v>
      </c>
      <c r="H418" s="160">
        <v>2.3185018404529258</v>
      </c>
      <c r="I418" s="160">
        <v>0.11357579369091217</v>
      </c>
      <c r="J418" s="160">
        <v>195.99347822259736</v>
      </c>
      <c r="K418" t="s">
        <v>38</v>
      </c>
      <c r="L418" t="s">
        <v>67</v>
      </c>
      <c r="M418" t="s">
        <v>94</v>
      </c>
      <c r="O418" s="183">
        <f t="shared" si="19"/>
        <v>180</v>
      </c>
      <c r="P418" s="183">
        <f t="shared" si="19"/>
        <v>10</v>
      </c>
      <c r="Q418" s="183">
        <f t="shared" si="19"/>
        <v>10</v>
      </c>
      <c r="R418" s="183" t="str">
        <f t="shared" si="18"/>
        <v>*</v>
      </c>
      <c r="S418" s="183" t="str">
        <f t="shared" si="18"/>
        <v>*</v>
      </c>
      <c r="T418" s="183" t="str">
        <f t="shared" si="18"/>
        <v>*</v>
      </c>
      <c r="U418" s="183">
        <f t="shared" si="18"/>
        <v>200</v>
      </c>
    </row>
    <row r="419" spans="1:21">
      <c r="A419" s="183" t="str">
        <f t="shared" si="20"/>
        <v>陸側ケース④安田町</v>
      </c>
      <c r="B419" t="s">
        <v>18</v>
      </c>
      <c r="C419">
        <v>2678</v>
      </c>
      <c r="D419" s="160">
        <v>132.85057412367408</v>
      </c>
      <c r="E419" s="160">
        <v>4.8500394040451651</v>
      </c>
      <c r="F419" s="160">
        <v>26.6193689757303</v>
      </c>
      <c r="G419" s="160">
        <v>0.98162814871467863</v>
      </c>
      <c r="H419" s="160">
        <v>0.28627297716500538</v>
      </c>
      <c r="I419" s="160">
        <v>2.718134919378035E-2</v>
      </c>
      <c r="J419" s="160">
        <v>160.76502557447785</v>
      </c>
      <c r="K419" t="s">
        <v>38</v>
      </c>
      <c r="L419" t="s">
        <v>67</v>
      </c>
      <c r="M419" t="s">
        <v>94</v>
      </c>
      <c r="O419" s="183">
        <f t="shared" si="19"/>
        <v>130</v>
      </c>
      <c r="P419" s="183" t="str">
        <f t="shared" si="19"/>
        <v>*</v>
      </c>
      <c r="Q419" s="183">
        <f t="shared" si="19"/>
        <v>30</v>
      </c>
      <c r="R419" s="183" t="str">
        <f t="shared" si="18"/>
        <v>*</v>
      </c>
      <c r="S419" s="183" t="str">
        <f t="shared" si="18"/>
        <v>*</v>
      </c>
      <c r="T419" s="183" t="str">
        <f t="shared" si="18"/>
        <v>*</v>
      </c>
      <c r="U419" s="183">
        <f t="shared" si="18"/>
        <v>160</v>
      </c>
    </row>
    <row r="420" spans="1:21">
      <c r="A420" s="183" t="str">
        <f t="shared" si="20"/>
        <v>陸側ケース④北川村</v>
      </c>
      <c r="B420" t="s">
        <v>19</v>
      </c>
      <c r="C420">
        <v>1349</v>
      </c>
      <c r="D420" s="160">
        <v>50.359513844442723</v>
      </c>
      <c r="E420" s="160">
        <v>1.2539857248991184</v>
      </c>
      <c r="F420" s="160">
        <v>0</v>
      </c>
      <c r="G420" s="160">
        <v>0.30831601112009777</v>
      </c>
      <c r="H420" s="160">
        <v>7.2636031352632149E-2</v>
      </c>
      <c r="I420" s="160">
        <v>5.9672884359167873E-3</v>
      </c>
      <c r="J420" s="160">
        <v>50.74643317535137</v>
      </c>
      <c r="K420" t="s">
        <v>38</v>
      </c>
      <c r="L420" t="s">
        <v>67</v>
      </c>
      <c r="M420" t="s">
        <v>94</v>
      </c>
      <c r="O420" s="183">
        <f t="shared" si="19"/>
        <v>50</v>
      </c>
      <c r="P420" s="183" t="str">
        <f t="shared" si="19"/>
        <v>*</v>
      </c>
      <c r="Q420" s="183">
        <f t="shared" si="19"/>
        <v>0</v>
      </c>
      <c r="R420" s="183" t="str">
        <f t="shared" si="18"/>
        <v>*</v>
      </c>
      <c r="S420" s="183" t="str">
        <f t="shared" si="18"/>
        <v>*</v>
      </c>
      <c r="T420" s="183" t="str">
        <f t="shared" si="18"/>
        <v>*</v>
      </c>
      <c r="U420" s="183">
        <f t="shared" si="18"/>
        <v>50</v>
      </c>
    </row>
    <row r="421" spans="1:21">
      <c r="A421" s="183" t="str">
        <f t="shared" si="20"/>
        <v>陸側ケース④馬路村</v>
      </c>
      <c r="B421" t="s">
        <v>20</v>
      </c>
      <c r="C421">
        <v>1061</v>
      </c>
      <c r="D421" s="160">
        <v>35.663779475250522</v>
      </c>
      <c r="E421" s="160">
        <v>0.63396217740167637</v>
      </c>
      <c r="F421" s="160">
        <v>0</v>
      </c>
      <c r="G421" s="160">
        <v>0.30311200342090239</v>
      </c>
      <c r="H421" s="160">
        <v>0.15077466616408777</v>
      </c>
      <c r="I421" s="160">
        <v>7.3455261330489996E-3</v>
      </c>
      <c r="J421" s="160">
        <v>36.125011670968561</v>
      </c>
      <c r="K421" t="s">
        <v>38</v>
      </c>
      <c r="L421" t="s">
        <v>67</v>
      </c>
      <c r="M421" t="s">
        <v>94</v>
      </c>
      <c r="O421" s="183">
        <f t="shared" si="19"/>
        <v>40</v>
      </c>
      <c r="P421" s="183" t="str">
        <f t="shared" si="19"/>
        <v>*</v>
      </c>
      <c r="Q421" s="183">
        <f t="shared" si="19"/>
        <v>0</v>
      </c>
      <c r="R421" s="183" t="str">
        <f t="shared" si="18"/>
        <v>*</v>
      </c>
      <c r="S421" s="183" t="str">
        <f t="shared" si="18"/>
        <v>*</v>
      </c>
      <c r="T421" s="183" t="str">
        <f t="shared" si="18"/>
        <v>*</v>
      </c>
      <c r="U421" s="183">
        <f t="shared" si="18"/>
        <v>40</v>
      </c>
    </row>
    <row r="422" spans="1:21">
      <c r="A422" s="183" t="str">
        <f t="shared" si="20"/>
        <v>陸側ケース④芸西村</v>
      </c>
      <c r="B422" t="s">
        <v>21</v>
      </c>
      <c r="C422">
        <v>4139</v>
      </c>
      <c r="D422" s="160">
        <v>109.90685129305841</v>
      </c>
      <c r="E422" s="160">
        <v>5.8916448378675712</v>
      </c>
      <c r="F422" s="160">
        <v>4.3725057734863091</v>
      </c>
      <c r="G422" s="160">
        <v>0.16509298596727215</v>
      </c>
      <c r="H422" s="160">
        <v>0.21209391745754441</v>
      </c>
      <c r="I422" s="160">
        <v>6.407995329159445E-3</v>
      </c>
      <c r="J422" s="160">
        <v>114.6629519652987</v>
      </c>
      <c r="K422" t="s">
        <v>38</v>
      </c>
      <c r="L422" t="s">
        <v>67</v>
      </c>
      <c r="M422" t="s">
        <v>94</v>
      </c>
      <c r="O422" s="183">
        <f t="shared" si="19"/>
        <v>110</v>
      </c>
      <c r="P422" s="183">
        <f t="shared" si="19"/>
        <v>10</v>
      </c>
      <c r="Q422" s="183" t="str">
        <f t="shared" si="19"/>
        <v>*</v>
      </c>
      <c r="R422" s="183" t="str">
        <f t="shared" si="18"/>
        <v>*</v>
      </c>
      <c r="S422" s="183" t="str">
        <f t="shared" si="18"/>
        <v>*</v>
      </c>
      <c r="T422" s="183" t="str">
        <f t="shared" si="18"/>
        <v>*</v>
      </c>
      <c r="U422" s="183">
        <f t="shared" si="18"/>
        <v>110</v>
      </c>
    </row>
    <row r="423" spans="1:21">
      <c r="A423" s="183" t="str">
        <f t="shared" si="20"/>
        <v>陸側ケース④本山町</v>
      </c>
      <c r="B423" t="s">
        <v>22</v>
      </c>
      <c r="C423">
        <v>3986</v>
      </c>
      <c r="D423" s="160">
        <v>107.6896669692932</v>
      </c>
      <c r="E423" s="160">
        <v>0.28290038389880989</v>
      </c>
      <c r="F423" s="160">
        <v>0</v>
      </c>
      <c r="G423" s="160">
        <v>0.47087914007964204</v>
      </c>
      <c r="H423" s="160">
        <v>0.11432399544918022</v>
      </c>
      <c r="I423" s="160">
        <v>0.13026962297665423</v>
      </c>
      <c r="J423" s="160">
        <v>108.40513972779868</v>
      </c>
      <c r="K423" t="s">
        <v>38</v>
      </c>
      <c r="L423" t="s">
        <v>67</v>
      </c>
      <c r="M423" t="s">
        <v>94</v>
      </c>
      <c r="O423" s="183">
        <f t="shared" si="19"/>
        <v>110</v>
      </c>
      <c r="P423" s="183" t="str">
        <f t="shared" si="19"/>
        <v>*</v>
      </c>
      <c r="Q423" s="183">
        <f t="shared" si="19"/>
        <v>0</v>
      </c>
      <c r="R423" s="183" t="str">
        <f t="shared" si="18"/>
        <v>*</v>
      </c>
      <c r="S423" s="183" t="str">
        <f t="shared" si="18"/>
        <v>*</v>
      </c>
      <c r="T423" s="183" t="str">
        <f t="shared" si="18"/>
        <v>*</v>
      </c>
      <c r="U423" s="183">
        <f t="shared" si="18"/>
        <v>110</v>
      </c>
    </row>
    <row r="424" spans="1:21">
      <c r="A424" s="183" t="str">
        <f t="shared" si="20"/>
        <v>陸側ケース④大豊町</v>
      </c>
      <c r="B424" t="s">
        <v>23</v>
      </c>
      <c r="C424">
        <v>4713</v>
      </c>
      <c r="D424" s="160">
        <v>358.05811661346905</v>
      </c>
      <c r="E424" s="160">
        <v>2.0830544925598224</v>
      </c>
      <c r="F424" s="160">
        <v>0</v>
      </c>
      <c r="G424" s="160">
        <v>3.3180342022228588</v>
      </c>
      <c r="H424" s="160">
        <v>0.12359107639760741</v>
      </c>
      <c r="I424" s="160">
        <v>2.8792039173377065E-2</v>
      </c>
      <c r="J424" s="160">
        <v>361.52853393126287</v>
      </c>
      <c r="K424" t="s">
        <v>38</v>
      </c>
      <c r="L424" t="s">
        <v>67</v>
      </c>
      <c r="M424" t="s">
        <v>94</v>
      </c>
      <c r="O424" s="183">
        <f t="shared" si="19"/>
        <v>360</v>
      </c>
      <c r="P424" s="183" t="str">
        <f t="shared" si="19"/>
        <v>*</v>
      </c>
      <c r="Q424" s="183">
        <f t="shared" si="19"/>
        <v>0</v>
      </c>
      <c r="R424" s="183" t="str">
        <f t="shared" si="18"/>
        <v>*</v>
      </c>
      <c r="S424" s="183" t="str">
        <f t="shared" si="18"/>
        <v>*</v>
      </c>
      <c r="T424" s="183" t="str">
        <f t="shared" si="18"/>
        <v>*</v>
      </c>
      <c r="U424" s="183">
        <f t="shared" si="18"/>
        <v>360</v>
      </c>
    </row>
    <row r="425" spans="1:21">
      <c r="A425" s="183" t="str">
        <f t="shared" si="20"/>
        <v>陸側ケース④土佐町</v>
      </c>
      <c r="B425" t="s">
        <v>24</v>
      </c>
      <c r="C425">
        <v>4386</v>
      </c>
      <c r="D425" s="160">
        <v>133.1093412520473</v>
      </c>
      <c r="E425" s="160">
        <v>0.28639363359159636</v>
      </c>
      <c r="F425" s="160">
        <v>0</v>
      </c>
      <c r="G425" s="160">
        <v>0.56450732830375294</v>
      </c>
      <c r="H425" s="160">
        <v>9.6683202007714589E-2</v>
      </c>
      <c r="I425" s="160">
        <v>1.6560801620602764E-2</v>
      </c>
      <c r="J425" s="160">
        <v>133.78709258397939</v>
      </c>
      <c r="K425" t="s">
        <v>38</v>
      </c>
      <c r="L425" t="s">
        <v>67</v>
      </c>
      <c r="M425" t="s">
        <v>94</v>
      </c>
      <c r="O425" s="183">
        <f t="shared" si="19"/>
        <v>130</v>
      </c>
      <c r="P425" s="183" t="str">
        <f t="shared" si="19"/>
        <v>*</v>
      </c>
      <c r="Q425" s="183">
        <f t="shared" si="19"/>
        <v>0</v>
      </c>
      <c r="R425" s="183" t="str">
        <f t="shared" si="18"/>
        <v>*</v>
      </c>
      <c r="S425" s="183" t="str">
        <f t="shared" si="18"/>
        <v>*</v>
      </c>
      <c r="T425" s="183" t="str">
        <f t="shared" si="18"/>
        <v>*</v>
      </c>
      <c r="U425" s="183">
        <f t="shared" ref="U425:U488" si="21">IF(J425&gt;10000,ROUND(J425,-3),IF(J425&gt;1000,ROUND(J425,-2),IF(J425&gt;=5,IF(J425&lt;10,ROUND(J425,-1),ROUND(J425,-1)),IF(J425=0,0,"*"))))</f>
        <v>130</v>
      </c>
    </row>
    <row r="426" spans="1:21">
      <c r="A426" s="183" t="str">
        <f t="shared" si="20"/>
        <v>陸側ケース④大川村</v>
      </c>
      <c r="B426" t="s">
        <v>25</v>
      </c>
      <c r="C426">
        <v>427</v>
      </c>
      <c r="D426" s="160">
        <v>15.365875072297939</v>
      </c>
      <c r="E426" s="160">
        <v>2.8979896603815936E-2</v>
      </c>
      <c r="F426" s="160">
        <v>0</v>
      </c>
      <c r="G426" s="160">
        <v>0.10773724278916449</v>
      </c>
      <c r="H426" s="160">
        <v>7.8194678896269208E-3</v>
      </c>
      <c r="I426" s="160">
        <v>1.4841345828337695E-3</v>
      </c>
      <c r="J426" s="160">
        <v>15.482915917559565</v>
      </c>
      <c r="K426" t="s">
        <v>38</v>
      </c>
      <c r="L426" t="s">
        <v>67</v>
      </c>
      <c r="M426" t="s">
        <v>94</v>
      </c>
      <c r="O426" s="183">
        <f t="shared" si="19"/>
        <v>20</v>
      </c>
      <c r="P426" s="183" t="str">
        <f t="shared" si="19"/>
        <v>*</v>
      </c>
      <c r="Q426" s="183">
        <f t="shared" si="19"/>
        <v>0</v>
      </c>
      <c r="R426" s="183" t="str">
        <f t="shared" si="19"/>
        <v>*</v>
      </c>
      <c r="S426" s="183" t="str">
        <f t="shared" si="19"/>
        <v>*</v>
      </c>
      <c r="T426" s="183" t="str">
        <f t="shared" si="19"/>
        <v>*</v>
      </c>
      <c r="U426" s="183">
        <f t="shared" si="21"/>
        <v>20</v>
      </c>
    </row>
    <row r="427" spans="1:21">
      <c r="A427" s="183" t="str">
        <f t="shared" si="20"/>
        <v>陸側ケース④いの町</v>
      </c>
      <c r="B427" t="s">
        <v>26</v>
      </c>
      <c r="C427">
        <v>21716</v>
      </c>
      <c r="D427" s="160">
        <v>446.06124886030011</v>
      </c>
      <c r="E427" s="160">
        <v>8.113643596719756</v>
      </c>
      <c r="F427" s="160">
        <v>0</v>
      </c>
      <c r="G427" s="160">
        <v>3.0855202006418589</v>
      </c>
      <c r="H427" s="160">
        <v>0.33737949816734009</v>
      </c>
      <c r="I427" s="160">
        <v>0.10147256197320105</v>
      </c>
      <c r="J427" s="160">
        <v>449.58562112108251</v>
      </c>
      <c r="K427" t="s">
        <v>38</v>
      </c>
      <c r="L427" t="s">
        <v>67</v>
      </c>
      <c r="M427" t="s">
        <v>94</v>
      </c>
      <c r="O427" s="183">
        <f t="shared" ref="O427:T469" si="22">IF(D427&gt;10000,ROUND(D427,-3),IF(D427&gt;1000,ROUND(D427,-2),IF(D427&gt;=5,IF(D427&lt;10,ROUND(D427,-1),ROUND(D427,-1)),IF(D427=0,0,"*"))))</f>
        <v>450</v>
      </c>
      <c r="P427" s="183">
        <f t="shared" si="22"/>
        <v>10</v>
      </c>
      <c r="Q427" s="183">
        <f t="shared" si="22"/>
        <v>0</v>
      </c>
      <c r="R427" s="183" t="str">
        <f t="shared" si="22"/>
        <v>*</v>
      </c>
      <c r="S427" s="183" t="str">
        <f t="shared" si="22"/>
        <v>*</v>
      </c>
      <c r="T427" s="183" t="str">
        <f t="shared" si="22"/>
        <v>*</v>
      </c>
      <c r="U427" s="183">
        <f t="shared" si="21"/>
        <v>450</v>
      </c>
    </row>
    <row r="428" spans="1:21">
      <c r="A428" s="183" t="str">
        <f t="shared" si="20"/>
        <v>陸側ケース④仁淀川町</v>
      </c>
      <c r="B428" t="s">
        <v>27</v>
      </c>
      <c r="C428">
        <v>6649</v>
      </c>
      <c r="D428" s="160">
        <v>357.67716781519374</v>
      </c>
      <c r="E428" s="160">
        <v>0.55373798862534884</v>
      </c>
      <c r="F428" s="160">
        <v>0</v>
      </c>
      <c r="G428" s="160">
        <v>0.82062348312577771</v>
      </c>
      <c r="H428" s="160">
        <v>0.22957766801239593</v>
      </c>
      <c r="I428" s="160">
        <v>0.10623693712970794</v>
      </c>
      <c r="J428" s="160">
        <v>358.8336059034616</v>
      </c>
      <c r="K428" t="s">
        <v>38</v>
      </c>
      <c r="L428" t="s">
        <v>67</v>
      </c>
      <c r="M428" t="s">
        <v>94</v>
      </c>
      <c r="O428" s="183">
        <f t="shared" si="22"/>
        <v>360</v>
      </c>
      <c r="P428" s="183" t="str">
        <f t="shared" si="22"/>
        <v>*</v>
      </c>
      <c r="Q428" s="183">
        <f t="shared" si="22"/>
        <v>0</v>
      </c>
      <c r="R428" s="183" t="str">
        <f t="shared" si="22"/>
        <v>*</v>
      </c>
      <c r="S428" s="183" t="str">
        <f t="shared" si="22"/>
        <v>*</v>
      </c>
      <c r="T428" s="183" t="str">
        <f t="shared" si="22"/>
        <v>*</v>
      </c>
      <c r="U428" s="183">
        <f t="shared" si="21"/>
        <v>360</v>
      </c>
    </row>
    <row r="429" spans="1:21">
      <c r="A429" s="183" t="str">
        <f t="shared" si="20"/>
        <v>陸側ケース④中土佐町</v>
      </c>
      <c r="B429" t="s">
        <v>28</v>
      </c>
      <c r="C429">
        <v>6927</v>
      </c>
      <c r="D429" s="160">
        <v>332.77713441759505</v>
      </c>
      <c r="E429" s="160">
        <v>7.5899645802324578</v>
      </c>
      <c r="F429" s="160">
        <v>9.6909388187698635</v>
      </c>
      <c r="G429" s="160">
        <v>1.8663428009728085</v>
      </c>
      <c r="H429" s="160">
        <v>2.1882559312631051</v>
      </c>
      <c r="I429" s="160">
        <v>5.9925151843222502E-2</v>
      </c>
      <c r="J429" s="160">
        <v>346.58259712044401</v>
      </c>
      <c r="K429" t="s">
        <v>38</v>
      </c>
      <c r="L429" t="s">
        <v>67</v>
      </c>
      <c r="M429" t="s">
        <v>94</v>
      </c>
      <c r="O429" s="183">
        <f t="shared" si="22"/>
        <v>330</v>
      </c>
      <c r="P429" s="183">
        <f t="shared" si="22"/>
        <v>10</v>
      </c>
      <c r="Q429" s="183">
        <f t="shared" si="22"/>
        <v>10</v>
      </c>
      <c r="R429" s="183" t="str">
        <f t="shared" si="22"/>
        <v>*</v>
      </c>
      <c r="S429" s="183" t="str">
        <f t="shared" si="22"/>
        <v>*</v>
      </c>
      <c r="T429" s="183" t="str">
        <f t="shared" si="22"/>
        <v>*</v>
      </c>
      <c r="U429" s="183">
        <f t="shared" si="21"/>
        <v>350</v>
      </c>
    </row>
    <row r="430" spans="1:21">
      <c r="A430" s="183" t="str">
        <f t="shared" si="20"/>
        <v>陸側ケース④佐川町</v>
      </c>
      <c r="B430" t="s">
        <v>29</v>
      </c>
      <c r="C430">
        <v>12447</v>
      </c>
      <c r="D430" s="160">
        <v>343.59522364988908</v>
      </c>
      <c r="E430" s="160">
        <v>6.2663978355238541</v>
      </c>
      <c r="F430" s="160">
        <v>0</v>
      </c>
      <c r="G430" s="160">
        <v>0.67843752469595731</v>
      </c>
      <c r="H430" s="160">
        <v>0.14615075692469914</v>
      </c>
      <c r="I430" s="160">
        <v>0.10616592703410882</v>
      </c>
      <c r="J430" s="160">
        <v>344.52597785854385</v>
      </c>
      <c r="K430" t="s">
        <v>38</v>
      </c>
      <c r="L430" t="s">
        <v>67</v>
      </c>
      <c r="M430" t="s">
        <v>94</v>
      </c>
      <c r="O430" s="183">
        <f t="shared" si="22"/>
        <v>340</v>
      </c>
      <c r="P430" s="183">
        <f t="shared" si="22"/>
        <v>10</v>
      </c>
      <c r="Q430" s="183">
        <f t="shared" si="22"/>
        <v>0</v>
      </c>
      <c r="R430" s="183" t="str">
        <f t="shared" si="22"/>
        <v>*</v>
      </c>
      <c r="S430" s="183" t="str">
        <f t="shared" si="22"/>
        <v>*</v>
      </c>
      <c r="T430" s="183" t="str">
        <f t="shared" si="22"/>
        <v>*</v>
      </c>
      <c r="U430" s="183">
        <f t="shared" si="21"/>
        <v>340</v>
      </c>
    </row>
    <row r="431" spans="1:21">
      <c r="A431" s="183" t="str">
        <f t="shared" si="20"/>
        <v>陸側ケース④越知町</v>
      </c>
      <c r="B431" t="s">
        <v>30</v>
      </c>
      <c r="C431">
        <v>6095</v>
      </c>
      <c r="D431" s="160">
        <v>158.94674176821545</v>
      </c>
      <c r="E431" s="160">
        <v>1.9084032140319478</v>
      </c>
      <c r="F431" s="160">
        <v>0</v>
      </c>
      <c r="G431" s="160">
        <v>0.44908214856099232</v>
      </c>
      <c r="H431" s="160">
        <v>2.2963460761066798</v>
      </c>
      <c r="I431" s="160">
        <v>0.10329841641333981</v>
      </c>
      <c r="J431" s="160">
        <v>161.79546840929646</v>
      </c>
      <c r="K431" t="s">
        <v>38</v>
      </c>
      <c r="L431" t="s">
        <v>67</v>
      </c>
      <c r="M431" t="s">
        <v>94</v>
      </c>
      <c r="O431" s="183">
        <f t="shared" si="22"/>
        <v>160</v>
      </c>
      <c r="P431" s="183" t="str">
        <f t="shared" si="22"/>
        <v>*</v>
      </c>
      <c r="Q431" s="183">
        <f t="shared" si="22"/>
        <v>0</v>
      </c>
      <c r="R431" s="183" t="str">
        <f t="shared" si="22"/>
        <v>*</v>
      </c>
      <c r="S431" s="183" t="str">
        <f t="shared" si="22"/>
        <v>*</v>
      </c>
      <c r="T431" s="183" t="str">
        <f t="shared" si="22"/>
        <v>*</v>
      </c>
      <c r="U431" s="183">
        <f t="shared" si="21"/>
        <v>160</v>
      </c>
    </row>
    <row r="432" spans="1:21">
      <c r="A432" s="183" t="str">
        <f t="shared" si="20"/>
        <v>陸側ケース④檮原町</v>
      </c>
      <c r="B432" t="s">
        <v>31</v>
      </c>
      <c r="C432">
        <v>3984</v>
      </c>
      <c r="D432" s="160">
        <v>161.30557092819851</v>
      </c>
      <c r="E432" s="160">
        <v>0.38137149594071235</v>
      </c>
      <c r="F432" s="160">
        <v>0</v>
      </c>
      <c r="G432" s="160">
        <v>0.87096602740663176</v>
      </c>
      <c r="H432" s="160">
        <v>0.10363804694995588</v>
      </c>
      <c r="I432" s="160">
        <v>3.111782492855578E-2</v>
      </c>
      <c r="J432" s="160">
        <v>162.31129282748364</v>
      </c>
      <c r="K432" t="s">
        <v>38</v>
      </c>
      <c r="L432" t="s">
        <v>67</v>
      </c>
      <c r="M432" t="s">
        <v>94</v>
      </c>
      <c r="O432" s="183">
        <f t="shared" si="22"/>
        <v>160</v>
      </c>
      <c r="P432" s="183" t="str">
        <f t="shared" si="22"/>
        <v>*</v>
      </c>
      <c r="Q432" s="183">
        <f t="shared" si="22"/>
        <v>0</v>
      </c>
      <c r="R432" s="183" t="str">
        <f t="shared" si="22"/>
        <v>*</v>
      </c>
      <c r="S432" s="183" t="str">
        <f t="shared" si="22"/>
        <v>*</v>
      </c>
      <c r="T432" s="183" t="str">
        <f t="shared" si="22"/>
        <v>*</v>
      </c>
      <c r="U432" s="183">
        <f t="shared" si="21"/>
        <v>160</v>
      </c>
    </row>
    <row r="433" spans="1:21">
      <c r="A433" s="183" t="str">
        <f t="shared" si="20"/>
        <v>陸側ケース④日高村</v>
      </c>
      <c r="B433" t="s">
        <v>32</v>
      </c>
      <c r="C433">
        <v>5063</v>
      </c>
      <c r="D433" s="160">
        <v>80.917816295429517</v>
      </c>
      <c r="E433" s="160">
        <v>1.0312010847104196</v>
      </c>
      <c r="F433" s="160">
        <v>0</v>
      </c>
      <c r="G433" s="160">
        <v>0.42387676083543607</v>
      </c>
      <c r="H433" s="160">
        <v>4.6744045131373285E-2</v>
      </c>
      <c r="I433" s="160">
        <v>1.7038910891722363E-2</v>
      </c>
      <c r="J433" s="160">
        <v>81.405476012288062</v>
      </c>
      <c r="K433" t="s">
        <v>38</v>
      </c>
      <c r="L433" t="s">
        <v>67</v>
      </c>
      <c r="M433" t="s">
        <v>94</v>
      </c>
      <c r="O433" s="183">
        <f t="shared" si="22"/>
        <v>80</v>
      </c>
      <c r="P433" s="183" t="str">
        <f t="shared" si="22"/>
        <v>*</v>
      </c>
      <c r="Q433" s="183">
        <f t="shared" si="22"/>
        <v>0</v>
      </c>
      <c r="R433" s="183" t="str">
        <f t="shared" si="22"/>
        <v>*</v>
      </c>
      <c r="S433" s="183" t="str">
        <f t="shared" si="22"/>
        <v>*</v>
      </c>
      <c r="T433" s="183" t="str">
        <f t="shared" si="22"/>
        <v>*</v>
      </c>
      <c r="U433" s="183">
        <f t="shared" si="21"/>
        <v>80</v>
      </c>
    </row>
    <row r="434" spans="1:21">
      <c r="A434" s="183" t="str">
        <f t="shared" si="20"/>
        <v>陸側ケース④津野町</v>
      </c>
      <c r="B434" t="s">
        <v>33</v>
      </c>
      <c r="C434">
        <v>5702</v>
      </c>
      <c r="D434" s="160">
        <v>209.41246014577541</v>
      </c>
      <c r="E434" s="160">
        <v>1.9151215370742964</v>
      </c>
      <c r="F434" s="160">
        <v>0</v>
      </c>
      <c r="G434" s="160">
        <v>1.720062650440489</v>
      </c>
      <c r="H434" s="160">
        <v>0.19053822960163735</v>
      </c>
      <c r="I434" s="160">
        <v>4.5688615977507036E-2</v>
      </c>
      <c r="J434" s="160">
        <v>211.36874964179503</v>
      </c>
      <c r="K434" t="s">
        <v>38</v>
      </c>
      <c r="L434" t="s">
        <v>67</v>
      </c>
      <c r="M434" t="s">
        <v>94</v>
      </c>
      <c r="O434" s="183">
        <f t="shared" si="22"/>
        <v>210</v>
      </c>
      <c r="P434" s="183" t="str">
        <f t="shared" si="22"/>
        <v>*</v>
      </c>
      <c r="Q434" s="183">
        <f t="shared" si="22"/>
        <v>0</v>
      </c>
      <c r="R434" s="183" t="str">
        <f t="shared" si="22"/>
        <v>*</v>
      </c>
      <c r="S434" s="183" t="str">
        <f t="shared" si="22"/>
        <v>*</v>
      </c>
      <c r="T434" s="183" t="str">
        <f t="shared" si="22"/>
        <v>*</v>
      </c>
      <c r="U434" s="183">
        <f t="shared" si="21"/>
        <v>210</v>
      </c>
    </row>
    <row r="435" spans="1:21">
      <c r="A435" s="183" t="str">
        <f t="shared" si="20"/>
        <v>陸側ケース④四万十町</v>
      </c>
      <c r="B435" t="s">
        <v>34</v>
      </c>
      <c r="C435">
        <v>18754</v>
      </c>
      <c r="D435" s="160">
        <v>985.39201367310045</v>
      </c>
      <c r="E435" s="160">
        <v>21.919068384641761</v>
      </c>
      <c r="F435" s="160">
        <v>3.6523363005870411</v>
      </c>
      <c r="G435" s="160">
        <v>3.5169509092775169</v>
      </c>
      <c r="H435" s="160">
        <v>0.54943995724307726</v>
      </c>
      <c r="I435" s="160">
        <v>3.8374102594370983E-2</v>
      </c>
      <c r="J435" s="160">
        <v>993.1491149428025</v>
      </c>
      <c r="K435" t="s">
        <v>38</v>
      </c>
      <c r="L435" t="s">
        <v>67</v>
      </c>
      <c r="M435" t="s">
        <v>94</v>
      </c>
      <c r="O435" s="183">
        <f t="shared" si="22"/>
        <v>990</v>
      </c>
      <c r="P435" s="183">
        <f t="shared" si="22"/>
        <v>20</v>
      </c>
      <c r="Q435" s="183" t="str">
        <f t="shared" si="22"/>
        <v>*</v>
      </c>
      <c r="R435" s="183" t="str">
        <f t="shared" si="22"/>
        <v>*</v>
      </c>
      <c r="S435" s="183" t="str">
        <f t="shared" si="22"/>
        <v>*</v>
      </c>
      <c r="T435" s="183" t="str">
        <f t="shared" si="22"/>
        <v>*</v>
      </c>
      <c r="U435" s="183">
        <f t="shared" si="21"/>
        <v>990</v>
      </c>
    </row>
    <row r="436" spans="1:21">
      <c r="A436" s="183" t="str">
        <f t="shared" si="20"/>
        <v>陸側ケース④大月町</v>
      </c>
      <c r="B436" t="s">
        <v>35</v>
      </c>
      <c r="C436">
        <v>5373</v>
      </c>
      <c r="D436" s="160">
        <v>8.8384763341635431</v>
      </c>
      <c r="E436" s="160">
        <v>0.5835890929530213</v>
      </c>
      <c r="F436" s="160">
        <v>15.335622676472585</v>
      </c>
      <c r="G436" s="160">
        <v>1.4655719260252321E-2</v>
      </c>
      <c r="H436" s="160">
        <v>1.8821242645066872E-3</v>
      </c>
      <c r="I436" s="160">
        <v>7.1484251256487543E-3</v>
      </c>
      <c r="J436" s="160">
        <v>24.197785279286535</v>
      </c>
      <c r="K436" t="s">
        <v>38</v>
      </c>
      <c r="L436" t="s">
        <v>67</v>
      </c>
      <c r="M436" t="s">
        <v>94</v>
      </c>
      <c r="O436" s="183">
        <f t="shared" si="22"/>
        <v>10</v>
      </c>
      <c r="P436" s="183" t="str">
        <f t="shared" si="22"/>
        <v>*</v>
      </c>
      <c r="Q436" s="183">
        <f t="shared" si="22"/>
        <v>20</v>
      </c>
      <c r="R436" s="183" t="str">
        <f t="shared" si="22"/>
        <v>*</v>
      </c>
      <c r="S436" s="183" t="str">
        <f t="shared" si="22"/>
        <v>*</v>
      </c>
      <c r="T436" s="183" t="str">
        <f t="shared" si="22"/>
        <v>*</v>
      </c>
      <c r="U436" s="183">
        <f t="shared" si="21"/>
        <v>20</v>
      </c>
    </row>
    <row r="437" spans="1:21">
      <c r="A437" s="183" t="str">
        <f t="shared" si="20"/>
        <v>陸側ケース④三原村</v>
      </c>
      <c r="B437" t="s">
        <v>36</v>
      </c>
      <c r="C437">
        <v>1553</v>
      </c>
      <c r="D437" s="160">
        <v>23.548724505797306</v>
      </c>
      <c r="E437" s="160">
        <v>0.39091858040332927</v>
      </c>
      <c r="F437" s="160">
        <v>0</v>
      </c>
      <c r="G437" s="160">
        <v>4.1834785947981637E-2</v>
      </c>
      <c r="H437" s="160">
        <v>6.790510793705444E-2</v>
      </c>
      <c r="I437" s="160">
        <v>7.8179577480401191E-2</v>
      </c>
      <c r="J437" s="160">
        <v>23.736643977162743</v>
      </c>
      <c r="K437" t="s">
        <v>38</v>
      </c>
      <c r="L437" t="s">
        <v>67</v>
      </c>
      <c r="M437" t="s">
        <v>94</v>
      </c>
      <c r="O437" s="183">
        <f t="shared" si="22"/>
        <v>20</v>
      </c>
      <c r="P437" s="183" t="str">
        <f t="shared" si="22"/>
        <v>*</v>
      </c>
      <c r="Q437" s="183">
        <f t="shared" si="22"/>
        <v>0</v>
      </c>
      <c r="R437" s="183" t="str">
        <f t="shared" si="22"/>
        <v>*</v>
      </c>
      <c r="S437" s="183" t="str">
        <f t="shared" si="22"/>
        <v>*</v>
      </c>
      <c r="T437" s="183" t="str">
        <f t="shared" si="22"/>
        <v>*</v>
      </c>
      <c r="U437" s="183">
        <f t="shared" si="21"/>
        <v>20</v>
      </c>
    </row>
    <row r="438" spans="1:21">
      <c r="A438" s="183" t="str">
        <f t="shared" si="20"/>
        <v>陸側ケース④黒潮町</v>
      </c>
      <c r="B438" t="s">
        <v>37</v>
      </c>
      <c r="C438">
        <v>11115</v>
      </c>
      <c r="D438" s="160">
        <v>427.03132440753598</v>
      </c>
      <c r="E438" s="160">
        <v>13.704734675259855</v>
      </c>
      <c r="F438" s="160">
        <v>24.990488985726849</v>
      </c>
      <c r="G438" s="160">
        <v>2.41772133862173</v>
      </c>
      <c r="H438" s="160">
        <v>0.15399372680863671</v>
      </c>
      <c r="I438" s="160">
        <v>1.7368261037610303E-2</v>
      </c>
      <c r="J438" s="160">
        <v>454.61089671973087</v>
      </c>
      <c r="K438" t="s">
        <v>38</v>
      </c>
      <c r="L438" t="s">
        <v>67</v>
      </c>
      <c r="M438" t="s">
        <v>94</v>
      </c>
      <c r="O438" s="183">
        <f t="shared" si="22"/>
        <v>430</v>
      </c>
      <c r="P438" s="183">
        <f t="shared" si="22"/>
        <v>10</v>
      </c>
      <c r="Q438" s="183">
        <f t="shared" si="22"/>
        <v>20</v>
      </c>
      <c r="R438" s="183" t="str">
        <f t="shared" si="22"/>
        <v>*</v>
      </c>
      <c r="S438" s="183" t="str">
        <f t="shared" si="22"/>
        <v>*</v>
      </c>
      <c r="T438" s="183" t="str">
        <f t="shared" si="22"/>
        <v>*</v>
      </c>
      <c r="U438" s="183">
        <f t="shared" si="21"/>
        <v>450</v>
      </c>
    </row>
    <row r="439" spans="1:21">
      <c r="A439" s="183" t="str">
        <f t="shared" si="20"/>
        <v>陸側ケース④合計</v>
      </c>
      <c r="B439" t="s">
        <v>84</v>
      </c>
      <c r="C439">
        <v>763479</v>
      </c>
      <c r="D439" s="160">
        <v>17720.925735554847</v>
      </c>
      <c r="E439" s="160">
        <v>617.74927176377639</v>
      </c>
      <c r="F439" s="160">
        <v>678.04279511486425</v>
      </c>
      <c r="G439" s="160">
        <v>53.775106033096435</v>
      </c>
      <c r="H439" s="160">
        <v>107.54416424905912</v>
      </c>
      <c r="I439" s="160">
        <v>20.964913550734533</v>
      </c>
      <c r="J439" s="160">
        <v>18581.252714502603</v>
      </c>
      <c r="K439" t="s">
        <v>38</v>
      </c>
      <c r="L439" t="s">
        <v>67</v>
      </c>
      <c r="M439" t="s">
        <v>94</v>
      </c>
      <c r="O439" s="183">
        <f t="shared" si="22"/>
        <v>18000</v>
      </c>
      <c r="P439" s="183">
        <f t="shared" si="22"/>
        <v>620</v>
      </c>
      <c r="Q439" s="183">
        <f t="shared" si="22"/>
        <v>680</v>
      </c>
      <c r="R439" s="183">
        <f t="shared" si="22"/>
        <v>50</v>
      </c>
      <c r="S439" s="183">
        <f t="shared" si="22"/>
        <v>110</v>
      </c>
      <c r="T439" s="183">
        <f t="shared" si="22"/>
        <v>20</v>
      </c>
      <c r="U439" s="183">
        <f t="shared" si="21"/>
        <v>19000</v>
      </c>
    </row>
    <row r="440" spans="1:21">
      <c r="A440" s="183" t="str">
        <f t="shared" si="20"/>
        <v>陸側ケース④0</v>
      </c>
      <c r="B440">
        <v>0</v>
      </c>
      <c r="C440">
        <v>0</v>
      </c>
      <c r="D440" s="160">
        <v>0</v>
      </c>
      <c r="E440" s="160">
        <v>0</v>
      </c>
      <c r="F440" s="160">
        <v>0</v>
      </c>
      <c r="G440" s="160">
        <v>0</v>
      </c>
      <c r="H440" s="160">
        <v>0</v>
      </c>
      <c r="I440" s="160">
        <v>0</v>
      </c>
      <c r="J440" s="160">
        <v>0</v>
      </c>
      <c r="K440" t="s">
        <v>38</v>
      </c>
      <c r="L440" t="s">
        <v>67</v>
      </c>
      <c r="M440">
        <v>0</v>
      </c>
      <c r="O440" s="183">
        <f t="shared" si="22"/>
        <v>0</v>
      </c>
      <c r="P440" s="183">
        <f t="shared" si="22"/>
        <v>0</v>
      </c>
      <c r="Q440" s="183">
        <f t="shared" si="22"/>
        <v>0</v>
      </c>
      <c r="R440" s="183">
        <f t="shared" si="22"/>
        <v>0</v>
      </c>
      <c r="S440" s="183">
        <f t="shared" si="22"/>
        <v>0</v>
      </c>
      <c r="T440" s="183">
        <f t="shared" si="22"/>
        <v>0</v>
      </c>
      <c r="U440" s="183">
        <f t="shared" si="21"/>
        <v>0</v>
      </c>
    </row>
    <row r="441" spans="1:21">
      <c r="A441" s="183" t="str">
        <f t="shared" si="20"/>
        <v>陸側ケース④重傷者数</v>
      </c>
      <c r="B441" t="s">
        <v>115</v>
      </c>
      <c r="C441">
        <v>0</v>
      </c>
      <c r="D441" s="160">
        <v>0</v>
      </c>
      <c r="E441" s="160">
        <v>0</v>
      </c>
      <c r="F441" s="160">
        <v>0</v>
      </c>
      <c r="G441" s="160">
        <v>0</v>
      </c>
      <c r="H441" s="160">
        <v>0</v>
      </c>
      <c r="I441" s="160">
        <v>0</v>
      </c>
      <c r="J441" s="160">
        <v>0</v>
      </c>
      <c r="K441" t="s">
        <v>38</v>
      </c>
      <c r="L441" t="s">
        <v>67</v>
      </c>
      <c r="M441">
        <v>0</v>
      </c>
      <c r="O441" s="183">
        <f t="shared" si="22"/>
        <v>0</v>
      </c>
      <c r="P441" s="183">
        <f t="shared" si="22"/>
        <v>0</v>
      </c>
      <c r="Q441" s="183">
        <f t="shared" si="22"/>
        <v>0</v>
      </c>
      <c r="R441" s="183">
        <f t="shared" si="22"/>
        <v>0</v>
      </c>
      <c r="S441" s="183">
        <f t="shared" si="22"/>
        <v>0</v>
      </c>
      <c r="T441" s="183">
        <f t="shared" si="22"/>
        <v>0</v>
      </c>
      <c r="U441" s="183">
        <f t="shared" si="21"/>
        <v>0</v>
      </c>
    </row>
    <row r="442" spans="1:21">
      <c r="A442" s="183" t="str">
        <f t="shared" si="20"/>
        <v>陸側ケース④地震動：陸側ケース、津波ケース④、冬18時、早期避難率20%</v>
      </c>
      <c r="B442" t="s">
        <v>102</v>
      </c>
      <c r="C442">
        <v>0</v>
      </c>
      <c r="D442" s="160">
        <v>0</v>
      </c>
      <c r="E442" s="160">
        <v>0</v>
      </c>
      <c r="F442" s="160">
        <v>0</v>
      </c>
      <c r="G442" s="160">
        <v>0</v>
      </c>
      <c r="H442" s="160">
        <v>0</v>
      </c>
      <c r="I442" s="160">
        <v>0</v>
      </c>
      <c r="J442" s="160">
        <v>0</v>
      </c>
      <c r="K442" t="s">
        <v>38</v>
      </c>
      <c r="L442" t="s">
        <v>67</v>
      </c>
      <c r="M442">
        <v>0</v>
      </c>
      <c r="O442" s="183">
        <f t="shared" si="22"/>
        <v>0</v>
      </c>
      <c r="P442" s="183">
        <f t="shared" si="22"/>
        <v>0</v>
      </c>
      <c r="Q442" s="183">
        <f t="shared" si="22"/>
        <v>0</v>
      </c>
      <c r="R442" s="183">
        <f t="shared" si="22"/>
        <v>0</v>
      </c>
      <c r="S442" s="183">
        <f t="shared" si="22"/>
        <v>0</v>
      </c>
      <c r="T442" s="183">
        <f t="shared" si="22"/>
        <v>0</v>
      </c>
      <c r="U442" s="183">
        <f t="shared" si="21"/>
        <v>0</v>
      </c>
    </row>
    <row r="443" spans="1:21">
      <c r="A443" s="183" t="str">
        <f t="shared" si="20"/>
        <v>陸側ケース④市町村名</v>
      </c>
      <c r="B443" t="s">
        <v>86</v>
      </c>
      <c r="C443" t="s">
        <v>87</v>
      </c>
      <c r="D443" s="160" t="s">
        <v>88</v>
      </c>
      <c r="E443" s="160">
        <v>0</v>
      </c>
      <c r="F443" s="160" t="s">
        <v>89</v>
      </c>
      <c r="G443" s="160" t="s">
        <v>90</v>
      </c>
      <c r="H443" s="160" t="s">
        <v>91</v>
      </c>
      <c r="I443" s="160" t="s">
        <v>92</v>
      </c>
      <c r="J443" s="160" t="s">
        <v>84</v>
      </c>
      <c r="K443" t="s">
        <v>38</v>
      </c>
      <c r="L443" t="s">
        <v>67</v>
      </c>
      <c r="M443">
        <v>0</v>
      </c>
      <c r="O443" s="183" t="e">
        <f t="shared" si="22"/>
        <v>#VALUE!</v>
      </c>
      <c r="P443" s="183">
        <f t="shared" si="22"/>
        <v>0</v>
      </c>
      <c r="Q443" s="183" t="e">
        <f t="shared" si="22"/>
        <v>#VALUE!</v>
      </c>
      <c r="R443" s="183" t="e">
        <f t="shared" si="22"/>
        <v>#VALUE!</v>
      </c>
      <c r="S443" s="183" t="e">
        <f t="shared" si="22"/>
        <v>#VALUE!</v>
      </c>
      <c r="T443" s="183" t="e">
        <f t="shared" si="22"/>
        <v>#VALUE!</v>
      </c>
      <c r="U443" s="183" t="e">
        <f t="shared" si="21"/>
        <v>#VALUE!</v>
      </c>
    </row>
    <row r="444" spans="1:21">
      <c r="A444" s="183" t="str">
        <f t="shared" si="20"/>
        <v>陸側ケース④0</v>
      </c>
      <c r="B444">
        <v>0</v>
      </c>
      <c r="C444">
        <v>0</v>
      </c>
      <c r="D444" s="160">
        <v>0</v>
      </c>
      <c r="E444" s="160" t="s">
        <v>93</v>
      </c>
      <c r="F444" s="160">
        <v>0</v>
      </c>
      <c r="G444" s="160">
        <v>0</v>
      </c>
      <c r="H444" s="160">
        <v>0</v>
      </c>
      <c r="I444" s="160">
        <v>0</v>
      </c>
      <c r="J444" s="160">
        <v>0</v>
      </c>
      <c r="K444" t="s">
        <v>38</v>
      </c>
      <c r="L444" t="s">
        <v>67</v>
      </c>
      <c r="M444">
        <v>0</v>
      </c>
      <c r="O444" s="183">
        <f t="shared" si="22"/>
        <v>0</v>
      </c>
      <c r="P444" s="183" t="e">
        <f t="shared" si="22"/>
        <v>#VALUE!</v>
      </c>
      <c r="Q444" s="183">
        <f t="shared" si="22"/>
        <v>0</v>
      </c>
      <c r="R444" s="183">
        <f t="shared" si="22"/>
        <v>0</v>
      </c>
      <c r="S444" s="183">
        <f t="shared" si="22"/>
        <v>0</v>
      </c>
      <c r="T444" s="183">
        <f t="shared" si="22"/>
        <v>0</v>
      </c>
      <c r="U444" s="183">
        <f t="shared" si="21"/>
        <v>0</v>
      </c>
    </row>
    <row r="445" spans="1:21">
      <c r="A445" s="183" t="str">
        <f t="shared" si="20"/>
        <v>陸側ケース④0</v>
      </c>
      <c r="B445">
        <v>0</v>
      </c>
      <c r="C445">
        <v>0</v>
      </c>
      <c r="D445" s="160">
        <v>0</v>
      </c>
      <c r="E445" s="160">
        <v>0</v>
      </c>
      <c r="F445" s="160">
        <v>0</v>
      </c>
      <c r="G445" s="160">
        <v>0</v>
      </c>
      <c r="H445" s="160">
        <v>0</v>
      </c>
      <c r="I445" s="160">
        <v>0</v>
      </c>
      <c r="J445" s="160">
        <v>0</v>
      </c>
      <c r="K445" t="s">
        <v>38</v>
      </c>
      <c r="L445" t="s">
        <v>67</v>
      </c>
      <c r="M445">
        <v>0</v>
      </c>
      <c r="O445" s="183">
        <f t="shared" si="22"/>
        <v>0</v>
      </c>
      <c r="P445" s="183">
        <f t="shared" si="22"/>
        <v>0</v>
      </c>
      <c r="Q445" s="183">
        <f t="shared" si="22"/>
        <v>0</v>
      </c>
      <c r="R445" s="183">
        <f t="shared" si="22"/>
        <v>0</v>
      </c>
      <c r="S445" s="183">
        <f t="shared" si="22"/>
        <v>0</v>
      </c>
      <c r="T445" s="183">
        <f t="shared" si="22"/>
        <v>0</v>
      </c>
      <c r="U445" s="183">
        <f t="shared" si="21"/>
        <v>0</v>
      </c>
    </row>
    <row r="446" spans="1:21">
      <c r="A446" s="183" t="str">
        <f t="shared" si="20"/>
        <v>陸側ケース④0</v>
      </c>
      <c r="B446">
        <v>0</v>
      </c>
      <c r="C446">
        <v>0</v>
      </c>
      <c r="D446" s="160">
        <v>0</v>
      </c>
      <c r="E446" s="160">
        <v>0</v>
      </c>
      <c r="F446" s="160">
        <v>0</v>
      </c>
      <c r="G446" s="160">
        <v>0</v>
      </c>
      <c r="H446" s="160">
        <v>0</v>
      </c>
      <c r="I446" s="160">
        <v>0</v>
      </c>
      <c r="J446" s="160">
        <v>0</v>
      </c>
      <c r="K446" t="s">
        <v>38</v>
      </c>
      <c r="L446" t="s">
        <v>67</v>
      </c>
      <c r="M446">
        <v>0</v>
      </c>
      <c r="O446" s="183">
        <f t="shared" si="22"/>
        <v>0</v>
      </c>
      <c r="P446" s="183">
        <f t="shared" si="22"/>
        <v>0</v>
      </c>
      <c r="Q446" s="183">
        <f t="shared" si="22"/>
        <v>0</v>
      </c>
      <c r="R446" s="183">
        <f t="shared" si="22"/>
        <v>0</v>
      </c>
      <c r="S446" s="183">
        <f t="shared" si="22"/>
        <v>0</v>
      </c>
      <c r="T446" s="183">
        <f t="shared" si="22"/>
        <v>0</v>
      </c>
      <c r="U446" s="183">
        <f t="shared" si="21"/>
        <v>0</v>
      </c>
    </row>
    <row r="447" spans="1:21">
      <c r="A447" s="183" t="str">
        <f t="shared" si="20"/>
        <v>陸側ケース④高知市</v>
      </c>
      <c r="B447" t="s">
        <v>4</v>
      </c>
      <c r="C447">
        <v>349778.6</v>
      </c>
      <c r="D447" s="160">
        <v>6526.6139215898893</v>
      </c>
      <c r="E447" s="160">
        <v>356.86630733300882</v>
      </c>
      <c r="F447" s="160">
        <v>169.9855699990126</v>
      </c>
      <c r="G447" s="160">
        <v>19.456330301508128</v>
      </c>
      <c r="H447" s="160">
        <v>137.38389225187373</v>
      </c>
      <c r="I447" s="160">
        <v>47.90341784623353</v>
      </c>
      <c r="J447" s="160">
        <v>6901.3431319885176</v>
      </c>
      <c r="K447" t="s">
        <v>38</v>
      </c>
      <c r="L447" t="s">
        <v>67</v>
      </c>
      <c r="M447" t="s">
        <v>96</v>
      </c>
      <c r="O447" s="183">
        <f t="shared" si="22"/>
        <v>6500</v>
      </c>
      <c r="P447" s="183">
        <f t="shared" si="22"/>
        <v>360</v>
      </c>
      <c r="Q447" s="183">
        <f t="shared" si="22"/>
        <v>170</v>
      </c>
      <c r="R447" s="183">
        <f t="shared" si="22"/>
        <v>20</v>
      </c>
      <c r="S447" s="183">
        <f t="shared" si="22"/>
        <v>140</v>
      </c>
      <c r="T447" s="183">
        <f t="shared" si="22"/>
        <v>50</v>
      </c>
      <c r="U447" s="183">
        <f t="shared" si="21"/>
        <v>6900</v>
      </c>
    </row>
    <row r="448" spans="1:21">
      <c r="A448" s="183" t="str">
        <f t="shared" si="20"/>
        <v>陸側ケース④室戸市</v>
      </c>
      <c r="B448" t="s">
        <v>5</v>
      </c>
      <c r="C448">
        <v>15011.1</v>
      </c>
      <c r="D448" s="160">
        <v>231.99011673140797</v>
      </c>
      <c r="E448" s="160">
        <v>4.9705714271141108</v>
      </c>
      <c r="F448" s="160">
        <v>126.23982574566182</v>
      </c>
      <c r="G448" s="160">
        <v>0.39815891083729094</v>
      </c>
      <c r="H448" s="160">
        <v>0.6927836613800562</v>
      </c>
      <c r="I448" s="160">
        <v>0.23633544989410168</v>
      </c>
      <c r="J448" s="160">
        <v>359.55722049918131</v>
      </c>
      <c r="K448" t="s">
        <v>38</v>
      </c>
      <c r="L448" t="s">
        <v>67</v>
      </c>
      <c r="M448" t="s">
        <v>96</v>
      </c>
      <c r="O448" s="183">
        <f t="shared" si="22"/>
        <v>230</v>
      </c>
      <c r="P448" s="183" t="str">
        <f t="shared" si="22"/>
        <v>*</v>
      </c>
      <c r="Q448" s="183">
        <f t="shared" si="22"/>
        <v>130</v>
      </c>
      <c r="R448" s="183" t="str">
        <f t="shared" si="22"/>
        <v>*</v>
      </c>
      <c r="S448" s="183" t="str">
        <f t="shared" si="22"/>
        <v>*</v>
      </c>
      <c r="T448" s="183" t="str">
        <f t="shared" si="22"/>
        <v>*</v>
      </c>
      <c r="U448" s="183">
        <f t="shared" si="21"/>
        <v>360</v>
      </c>
    </row>
    <row r="449" spans="1:21">
      <c r="A449" s="183" t="str">
        <f t="shared" si="20"/>
        <v>陸側ケース④安芸市</v>
      </c>
      <c r="B449" t="s">
        <v>6</v>
      </c>
      <c r="C449">
        <v>19573</v>
      </c>
      <c r="D449" s="160">
        <v>683.66057090204004</v>
      </c>
      <c r="E449" s="160">
        <v>36.297927452033711</v>
      </c>
      <c r="F449" s="160">
        <v>8.8811219687811143</v>
      </c>
      <c r="G449" s="160">
        <v>2.3692271295449716</v>
      </c>
      <c r="H449" s="160">
        <v>9.2549150823040556</v>
      </c>
      <c r="I449" s="160">
        <v>0.77853126530820782</v>
      </c>
      <c r="J449" s="160">
        <v>704.9443663479783</v>
      </c>
      <c r="K449" t="s">
        <v>38</v>
      </c>
      <c r="L449" t="s">
        <v>67</v>
      </c>
      <c r="M449" t="s">
        <v>96</v>
      </c>
      <c r="O449" s="183">
        <f t="shared" si="22"/>
        <v>680</v>
      </c>
      <c r="P449" s="183">
        <f t="shared" si="22"/>
        <v>40</v>
      </c>
      <c r="Q449" s="183">
        <f t="shared" si="22"/>
        <v>10</v>
      </c>
      <c r="R449" s="183" t="str">
        <f t="shared" si="22"/>
        <v>*</v>
      </c>
      <c r="S449" s="183">
        <f t="shared" si="22"/>
        <v>10</v>
      </c>
      <c r="T449" s="183" t="str">
        <f t="shared" si="22"/>
        <v>*</v>
      </c>
      <c r="U449" s="183">
        <f t="shared" si="21"/>
        <v>700</v>
      </c>
    </row>
    <row r="450" spans="1:21">
      <c r="A450" s="183" t="str">
        <f t="shared" si="20"/>
        <v>陸側ケース④南国市</v>
      </c>
      <c r="B450" t="s">
        <v>7</v>
      </c>
      <c r="C450">
        <v>51255.6</v>
      </c>
      <c r="D450" s="160">
        <v>1541.2377919582871</v>
      </c>
      <c r="E450" s="160">
        <v>46.400349707700663</v>
      </c>
      <c r="F450" s="160">
        <v>76.882431991810492</v>
      </c>
      <c r="G450" s="160">
        <v>1.3903466677693028</v>
      </c>
      <c r="H450" s="160">
        <v>9.0421224168601277</v>
      </c>
      <c r="I450" s="160">
        <v>3.632855796749582</v>
      </c>
      <c r="J450" s="160">
        <v>1632.1855488314766</v>
      </c>
      <c r="K450" t="s">
        <v>38</v>
      </c>
      <c r="L450" t="s">
        <v>67</v>
      </c>
      <c r="M450" t="s">
        <v>96</v>
      </c>
      <c r="O450" s="183">
        <f t="shared" si="22"/>
        <v>1500</v>
      </c>
      <c r="P450" s="183">
        <f t="shared" si="22"/>
        <v>50</v>
      </c>
      <c r="Q450" s="183">
        <f t="shared" si="22"/>
        <v>80</v>
      </c>
      <c r="R450" s="183" t="str">
        <f t="shared" si="22"/>
        <v>*</v>
      </c>
      <c r="S450" s="183">
        <f t="shared" si="22"/>
        <v>10</v>
      </c>
      <c r="T450" s="183" t="str">
        <f t="shared" si="22"/>
        <v>*</v>
      </c>
      <c r="U450" s="183">
        <f t="shared" si="21"/>
        <v>1600</v>
      </c>
    </row>
    <row r="451" spans="1:21">
      <c r="A451" s="183" t="str">
        <f t="shared" si="20"/>
        <v>陸側ケース④土佐市</v>
      </c>
      <c r="B451" t="s">
        <v>8</v>
      </c>
      <c r="C451">
        <v>27471.8</v>
      </c>
      <c r="D451" s="160">
        <v>423.77938774651631</v>
      </c>
      <c r="E451" s="160">
        <v>13.909721328763142</v>
      </c>
      <c r="F451" s="160">
        <v>41.810623324744085</v>
      </c>
      <c r="G451" s="160">
        <v>1.793333081332579</v>
      </c>
      <c r="H451" s="160">
        <v>1.6938145427734435</v>
      </c>
      <c r="I451" s="160">
        <v>0.99638653144362932</v>
      </c>
      <c r="J451" s="160">
        <v>470.0735452268101</v>
      </c>
      <c r="K451" t="s">
        <v>38</v>
      </c>
      <c r="L451" t="s">
        <v>67</v>
      </c>
      <c r="M451" t="s">
        <v>96</v>
      </c>
      <c r="O451" s="183">
        <f t="shared" si="22"/>
        <v>420</v>
      </c>
      <c r="P451" s="183">
        <f t="shared" si="22"/>
        <v>10</v>
      </c>
      <c r="Q451" s="183">
        <f t="shared" si="22"/>
        <v>40</v>
      </c>
      <c r="R451" s="183" t="str">
        <f t="shared" si="22"/>
        <v>*</v>
      </c>
      <c r="S451" s="183" t="str">
        <f t="shared" si="22"/>
        <v>*</v>
      </c>
      <c r="T451" s="183" t="str">
        <f t="shared" si="22"/>
        <v>*</v>
      </c>
      <c r="U451" s="183">
        <f t="shared" si="21"/>
        <v>470</v>
      </c>
    </row>
    <row r="452" spans="1:21">
      <c r="A452" s="183" t="str">
        <f t="shared" ref="A452:A515" si="23">K452&amp;L452&amp;B452</f>
        <v>陸側ケース④須崎市</v>
      </c>
      <c r="B452" t="s">
        <v>9</v>
      </c>
      <c r="C452">
        <v>25299.25</v>
      </c>
      <c r="D452" s="160">
        <v>499.86898089351212</v>
      </c>
      <c r="E452" s="160">
        <v>9.2510053369344831</v>
      </c>
      <c r="F452" s="160">
        <v>44.025275398777353</v>
      </c>
      <c r="G452" s="160">
        <v>1.5386230094008704</v>
      </c>
      <c r="H452" s="160">
        <v>3.9859066996418604</v>
      </c>
      <c r="I452" s="160">
        <v>0.55801184240722712</v>
      </c>
      <c r="J452" s="160">
        <v>549.97679784373952</v>
      </c>
      <c r="K452" t="s">
        <v>38</v>
      </c>
      <c r="L452" t="s">
        <v>67</v>
      </c>
      <c r="M452" t="s">
        <v>96</v>
      </c>
      <c r="O452" s="183">
        <f t="shared" si="22"/>
        <v>500</v>
      </c>
      <c r="P452" s="183">
        <f t="shared" si="22"/>
        <v>10</v>
      </c>
      <c r="Q452" s="183">
        <f t="shared" si="22"/>
        <v>40</v>
      </c>
      <c r="R452" s="183" t="str">
        <f t="shared" si="22"/>
        <v>*</v>
      </c>
      <c r="S452" s="183" t="str">
        <f t="shared" si="22"/>
        <v>*</v>
      </c>
      <c r="T452" s="183" t="str">
        <f t="shared" si="22"/>
        <v>*</v>
      </c>
      <c r="U452" s="183">
        <f t="shared" si="21"/>
        <v>550</v>
      </c>
    </row>
    <row r="453" spans="1:21">
      <c r="A453" s="183" t="str">
        <f t="shared" si="23"/>
        <v>陸側ケース④宿毛市</v>
      </c>
      <c r="B453" t="s">
        <v>10</v>
      </c>
      <c r="C453">
        <v>22952.55</v>
      </c>
      <c r="D453" s="160">
        <v>109.38463168291347</v>
      </c>
      <c r="E453" s="160">
        <v>3.6529415711003699</v>
      </c>
      <c r="F453" s="160">
        <v>21.510440442741874</v>
      </c>
      <c r="G453" s="160">
        <v>0.21527368220070817</v>
      </c>
      <c r="H453" s="160">
        <v>0.4639059207594769</v>
      </c>
      <c r="I453" s="160">
        <v>0.22456611214929176</v>
      </c>
      <c r="J453" s="160">
        <v>131.79881784076483</v>
      </c>
      <c r="K453" t="s">
        <v>38</v>
      </c>
      <c r="L453" t="s">
        <v>67</v>
      </c>
      <c r="M453" t="s">
        <v>96</v>
      </c>
      <c r="O453" s="183">
        <f t="shared" si="22"/>
        <v>110</v>
      </c>
      <c r="P453" s="183" t="str">
        <f t="shared" si="22"/>
        <v>*</v>
      </c>
      <c r="Q453" s="183">
        <f t="shared" si="22"/>
        <v>20</v>
      </c>
      <c r="R453" s="183" t="str">
        <f t="shared" si="22"/>
        <v>*</v>
      </c>
      <c r="S453" s="183" t="str">
        <f t="shared" si="22"/>
        <v>*</v>
      </c>
      <c r="T453" s="183" t="str">
        <f t="shared" si="22"/>
        <v>*</v>
      </c>
      <c r="U453" s="183">
        <f t="shared" si="21"/>
        <v>130</v>
      </c>
    </row>
    <row r="454" spans="1:21">
      <c r="A454" s="183" t="str">
        <f t="shared" si="23"/>
        <v>陸側ケース④土佐清水市</v>
      </c>
      <c r="B454" t="s">
        <v>11</v>
      </c>
      <c r="C454">
        <v>15871.05</v>
      </c>
      <c r="D454" s="160">
        <v>138.31831134665373</v>
      </c>
      <c r="E454" s="160">
        <v>5.0507082175796221</v>
      </c>
      <c r="F454" s="160">
        <v>38.567821860524418</v>
      </c>
      <c r="G454" s="160">
        <v>0.24913814845141621</v>
      </c>
      <c r="H454" s="160">
        <v>0.62081536712290863</v>
      </c>
      <c r="I454" s="160">
        <v>0.21267906276260373</v>
      </c>
      <c r="J454" s="160">
        <v>177.96876578551507</v>
      </c>
      <c r="K454" t="s">
        <v>38</v>
      </c>
      <c r="L454" t="s">
        <v>67</v>
      </c>
      <c r="M454" t="s">
        <v>96</v>
      </c>
      <c r="O454" s="183">
        <f t="shared" si="22"/>
        <v>140</v>
      </c>
      <c r="P454" s="183">
        <f t="shared" si="22"/>
        <v>10</v>
      </c>
      <c r="Q454" s="183">
        <f t="shared" si="22"/>
        <v>40</v>
      </c>
      <c r="R454" s="183" t="str">
        <f t="shared" si="22"/>
        <v>*</v>
      </c>
      <c r="S454" s="183" t="str">
        <f t="shared" si="22"/>
        <v>*</v>
      </c>
      <c r="T454" s="183" t="str">
        <f t="shared" si="22"/>
        <v>*</v>
      </c>
      <c r="U454" s="183">
        <f t="shared" si="21"/>
        <v>180</v>
      </c>
    </row>
    <row r="455" spans="1:21">
      <c r="A455" s="183" t="str">
        <f t="shared" si="23"/>
        <v>陸側ケース④四万十市</v>
      </c>
      <c r="B455" t="s">
        <v>12</v>
      </c>
      <c r="C455">
        <v>36677.25</v>
      </c>
      <c r="D455" s="160">
        <v>412.46120652924515</v>
      </c>
      <c r="E455" s="160">
        <v>12.411129493005664</v>
      </c>
      <c r="F455" s="160">
        <v>44.297758879074145</v>
      </c>
      <c r="G455" s="160">
        <v>2.2126065324791444</v>
      </c>
      <c r="H455" s="160">
        <v>1.4054000456805669</v>
      </c>
      <c r="I455" s="160">
        <v>0.46401105284297761</v>
      </c>
      <c r="J455" s="160">
        <v>460.84098303932194</v>
      </c>
      <c r="K455" t="s">
        <v>38</v>
      </c>
      <c r="L455" t="s">
        <v>67</v>
      </c>
      <c r="M455" t="s">
        <v>96</v>
      </c>
      <c r="O455" s="183">
        <f t="shared" si="22"/>
        <v>410</v>
      </c>
      <c r="P455" s="183">
        <f t="shared" si="22"/>
        <v>10</v>
      </c>
      <c r="Q455" s="183">
        <f t="shared" si="22"/>
        <v>40</v>
      </c>
      <c r="R455" s="183" t="str">
        <f t="shared" si="22"/>
        <v>*</v>
      </c>
      <c r="S455" s="183" t="str">
        <f t="shared" si="22"/>
        <v>*</v>
      </c>
      <c r="T455" s="183" t="str">
        <f t="shared" si="22"/>
        <v>*</v>
      </c>
      <c r="U455" s="183">
        <f t="shared" si="21"/>
        <v>460</v>
      </c>
    </row>
    <row r="456" spans="1:21">
      <c r="A456" s="183" t="str">
        <f t="shared" si="23"/>
        <v>陸側ケース④香南市</v>
      </c>
      <c r="B456" t="s">
        <v>13</v>
      </c>
      <c r="C456">
        <v>31206.600000000002</v>
      </c>
      <c r="D456" s="160">
        <v>832.91364370626081</v>
      </c>
      <c r="E456" s="160">
        <v>37.061114468564277</v>
      </c>
      <c r="F456" s="160">
        <v>31.342176093632286</v>
      </c>
      <c r="G456" s="160">
        <v>1.2418416421362126</v>
      </c>
      <c r="H456" s="160">
        <v>3.0595354309844347</v>
      </c>
      <c r="I456" s="160">
        <v>1.5144285851486345</v>
      </c>
      <c r="J456" s="160">
        <v>870.07162545816232</v>
      </c>
      <c r="K456" t="s">
        <v>38</v>
      </c>
      <c r="L456" t="s">
        <v>67</v>
      </c>
      <c r="M456" t="s">
        <v>96</v>
      </c>
      <c r="O456" s="183">
        <f t="shared" si="22"/>
        <v>830</v>
      </c>
      <c r="P456" s="183">
        <f t="shared" si="22"/>
        <v>40</v>
      </c>
      <c r="Q456" s="183">
        <f t="shared" si="22"/>
        <v>30</v>
      </c>
      <c r="R456" s="183" t="str">
        <f t="shared" si="22"/>
        <v>*</v>
      </c>
      <c r="S456" s="183" t="str">
        <f t="shared" si="22"/>
        <v>*</v>
      </c>
      <c r="T456" s="183" t="str">
        <f t="shared" si="22"/>
        <v>*</v>
      </c>
      <c r="U456" s="183">
        <f t="shared" si="21"/>
        <v>870</v>
      </c>
    </row>
    <row r="457" spans="1:21">
      <c r="A457" s="183" t="str">
        <f t="shared" si="23"/>
        <v>陸側ケース④香美市</v>
      </c>
      <c r="B457" t="s">
        <v>14</v>
      </c>
      <c r="C457">
        <v>28197.25</v>
      </c>
      <c r="D457" s="160">
        <v>944.56199917197523</v>
      </c>
      <c r="E457" s="160">
        <v>23.661832398473418</v>
      </c>
      <c r="F457" s="160">
        <v>0</v>
      </c>
      <c r="G457" s="160">
        <v>2.8360553648303282</v>
      </c>
      <c r="H457" s="160">
        <v>6.6262599039256935</v>
      </c>
      <c r="I457" s="160">
        <v>0.8889398586853956</v>
      </c>
      <c r="J457" s="160">
        <v>954.91325429941662</v>
      </c>
      <c r="K457" t="s">
        <v>38</v>
      </c>
      <c r="L457" t="s">
        <v>67</v>
      </c>
      <c r="M457" t="s">
        <v>96</v>
      </c>
      <c r="O457" s="183">
        <f t="shared" si="22"/>
        <v>940</v>
      </c>
      <c r="P457" s="183">
        <f t="shared" si="22"/>
        <v>20</v>
      </c>
      <c r="Q457" s="183">
        <f t="shared" si="22"/>
        <v>0</v>
      </c>
      <c r="R457" s="183" t="str">
        <f t="shared" si="22"/>
        <v>*</v>
      </c>
      <c r="S457" s="183">
        <f t="shared" si="22"/>
        <v>10</v>
      </c>
      <c r="T457" s="183" t="str">
        <f t="shared" si="22"/>
        <v>*</v>
      </c>
      <c r="U457" s="183">
        <f t="shared" si="21"/>
        <v>950</v>
      </c>
    </row>
    <row r="458" spans="1:21">
      <c r="A458" s="183" t="str">
        <f t="shared" si="23"/>
        <v>陸側ケース④東洋町</v>
      </c>
      <c r="B458" t="s">
        <v>15</v>
      </c>
      <c r="C458">
        <v>2841.05</v>
      </c>
      <c r="D458" s="160">
        <v>69.552494635308037</v>
      </c>
      <c r="E458" s="160">
        <v>0.89028170460809153</v>
      </c>
      <c r="F458" s="160">
        <v>14.07666643633458</v>
      </c>
      <c r="G458" s="160">
        <v>0.22328862847023145</v>
      </c>
      <c r="H458" s="160">
        <v>0.45556411031419619</v>
      </c>
      <c r="I458" s="160">
        <v>4.3519156115927861E-2</v>
      </c>
      <c r="J458" s="160">
        <v>84.351532966542976</v>
      </c>
      <c r="K458" t="s">
        <v>38</v>
      </c>
      <c r="L458" t="s">
        <v>67</v>
      </c>
      <c r="M458" t="s">
        <v>96</v>
      </c>
      <c r="O458" s="183">
        <f t="shared" si="22"/>
        <v>70</v>
      </c>
      <c r="P458" s="183" t="str">
        <f t="shared" si="22"/>
        <v>*</v>
      </c>
      <c r="Q458" s="183">
        <f t="shared" si="22"/>
        <v>10</v>
      </c>
      <c r="R458" s="183" t="str">
        <f t="shared" si="22"/>
        <v>*</v>
      </c>
      <c r="S458" s="183" t="str">
        <f t="shared" si="22"/>
        <v>*</v>
      </c>
      <c r="T458" s="183" t="str">
        <f t="shared" si="22"/>
        <v>*</v>
      </c>
      <c r="U458" s="183">
        <f t="shared" si="21"/>
        <v>80</v>
      </c>
    </row>
    <row r="459" spans="1:21">
      <c r="A459" s="183" t="str">
        <f t="shared" si="23"/>
        <v>陸側ケース④奈半利町</v>
      </c>
      <c r="B459" t="s">
        <v>16</v>
      </c>
      <c r="C459">
        <v>3493.25</v>
      </c>
      <c r="D459" s="160">
        <v>145.54788388271297</v>
      </c>
      <c r="E459" s="160">
        <v>10.34433597567997</v>
      </c>
      <c r="F459" s="160">
        <v>0.23998052652703863</v>
      </c>
      <c r="G459" s="160">
        <v>0.56876216597406104</v>
      </c>
      <c r="H459" s="160">
        <v>1.5978497715707165</v>
      </c>
      <c r="I459" s="160">
        <v>0.1147295392626619</v>
      </c>
      <c r="J459" s="160">
        <v>148.06920588604743</v>
      </c>
      <c r="K459" t="s">
        <v>38</v>
      </c>
      <c r="L459" t="s">
        <v>67</v>
      </c>
      <c r="M459" t="s">
        <v>96</v>
      </c>
      <c r="O459" s="183">
        <f t="shared" si="22"/>
        <v>150</v>
      </c>
      <c r="P459" s="183">
        <f t="shared" si="22"/>
        <v>10</v>
      </c>
      <c r="Q459" s="183" t="str">
        <f t="shared" si="22"/>
        <v>*</v>
      </c>
      <c r="R459" s="183" t="str">
        <f t="shared" si="22"/>
        <v>*</v>
      </c>
      <c r="S459" s="183" t="str">
        <f t="shared" si="22"/>
        <v>*</v>
      </c>
      <c r="T459" s="183" t="str">
        <f t="shared" si="22"/>
        <v>*</v>
      </c>
      <c r="U459" s="183">
        <f t="shared" si="21"/>
        <v>150</v>
      </c>
    </row>
    <row r="460" spans="1:21">
      <c r="A460" s="183" t="str">
        <f t="shared" si="23"/>
        <v>陸側ケース④田野町</v>
      </c>
      <c r="B460" t="s">
        <v>17</v>
      </c>
      <c r="C460">
        <v>3015.2</v>
      </c>
      <c r="D460" s="160">
        <v>168.5866937030637</v>
      </c>
      <c r="E460" s="160">
        <v>9.0409016928679389</v>
      </c>
      <c r="F460" s="160">
        <v>9.8849457565348722</v>
      </c>
      <c r="G460" s="160">
        <v>0.23935056675399408</v>
      </c>
      <c r="H460" s="160">
        <v>2.967675052288417</v>
      </c>
      <c r="I460" s="160">
        <v>0.28813910475082605</v>
      </c>
      <c r="J460" s="160">
        <v>181.96680418339182</v>
      </c>
      <c r="K460" t="s">
        <v>38</v>
      </c>
      <c r="L460" t="s">
        <v>67</v>
      </c>
      <c r="M460" t="s">
        <v>96</v>
      </c>
      <c r="O460" s="183">
        <f t="shared" si="22"/>
        <v>170</v>
      </c>
      <c r="P460" s="183">
        <f t="shared" si="22"/>
        <v>10</v>
      </c>
      <c r="Q460" s="183">
        <f t="shared" si="22"/>
        <v>10</v>
      </c>
      <c r="R460" s="183" t="str">
        <f t="shared" si="22"/>
        <v>*</v>
      </c>
      <c r="S460" s="183" t="str">
        <f t="shared" si="22"/>
        <v>*</v>
      </c>
      <c r="T460" s="183" t="str">
        <f t="shared" si="22"/>
        <v>*</v>
      </c>
      <c r="U460" s="183">
        <f t="shared" si="21"/>
        <v>180</v>
      </c>
    </row>
    <row r="461" spans="1:21">
      <c r="A461" s="183" t="str">
        <f t="shared" si="23"/>
        <v>陸側ケース④安田町</v>
      </c>
      <c r="B461" t="s">
        <v>18</v>
      </c>
      <c r="C461">
        <v>2780.2</v>
      </c>
      <c r="D461" s="160">
        <v>134.04064951744297</v>
      </c>
      <c r="E461" s="160">
        <v>5.3555715793181458</v>
      </c>
      <c r="F461" s="160">
        <v>24.067221499914062</v>
      </c>
      <c r="G461" s="160">
        <v>1.1497486775303589</v>
      </c>
      <c r="H461" s="160">
        <v>0.71050650865841636</v>
      </c>
      <c r="I461" s="160">
        <v>6.9615736373254508E-2</v>
      </c>
      <c r="J461" s="160">
        <v>160.0377419399191</v>
      </c>
      <c r="K461" t="s">
        <v>38</v>
      </c>
      <c r="L461" t="s">
        <v>67</v>
      </c>
      <c r="M461" t="s">
        <v>96</v>
      </c>
      <c r="O461" s="183">
        <f t="shared" si="22"/>
        <v>130</v>
      </c>
      <c r="P461" s="183">
        <f t="shared" si="22"/>
        <v>10</v>
      </c>
      <c r="Q461" s="183">
        <f t="shared" si="22"/>
        <v>20</v>
      </c>
      <c r="R461" s="183" t="str">
        <f t="shared" si="22"/>
        <v>*</v>
      </c>
      <c r="S461" s="183" t="str">
        <f t="shared" si="22"/>
        <v>*</v>
      </c>
      <c r="T461" s="183" t="str">
        <f t="shared" si="22"/>
        <v>*</v>
      </c>
      <c r="U461" s="183">
        <f t="shared" si="21"/>
        <v>160</v>
      </c>
    </row>
    <row r="462" spans="1:21">
      <c r="A462" s="183" t="str">
        <f t="shared" si="23"/>
        <v>陸側ケース④北川村</v>
      </c>
      <c r="B462" t="s">
        <v>19</v>
      </c>
      <c r="C462">
        <v>1355.3</v>
      </c>
      <c r="D462" s="160">
        <v>53.738358070822478</v>
      </c>
      <c r="E462" s="160">
        <v>1.4848132224357491</v>
      </c>
      <c r="F462" s="160">
        <v>0</v>
      </c>
      <c r="G462" s="160">
        <v>0.42583528883764571</v>
      </c>
      <c r="H462" s="160">
        <v>8.5940149330197613E-2</v>
      </c>
      <c r="I462" s="160">
        <v>1.6431898773102752E-2</v>
      </c>
      <c r="J462" s="160">
        <v>54.266565407763423</v>
      </c>
      <c r="K462" t="s">
        <v>38</v>
      </c>
      <c r="L462" t="s">
        <v>67</v>
      </c>
      <c r="M462" t="s">
        <v>96</v>
      </c>
      <c r="O462" s="183">
        <f t="shared" si="22"/>
        <v>50</v>
      </c>
      <c r="P462" s="183" t="str">
        <f t="shared" si="22"/>
        <v>*</v>
      </c>
      <c r="Q462" s="183">
        <f t="shared" si="22"/>
        <v>0</v>
      </c>
      <c r="R462" s="183" t="str">
        <f t="shared" si="22"/>
        <v>*</v>
      </c>
      <c r="S462" s="183" t="str">
        <f t="shared" si="22"/>
        <v>*</v>
      </c>
      <c r="T462" s="183" t="str">
        <f t="shared" si="22"/>
        <v>*</v>
      </c>
      <c r="U462" s="183">
        <f t="shared" si="21"/>
        <v>50</v>
      </c>
    </row>
    <row r="463" spans="1:21">
      <c r="A463" s="183" t="str">
        <f t="shared" si="23"/>
        <v>陸側ケース④馬路村</v>
      </c>
      <c r="B463" t="s">
        <v>20</v>
      </c>
      <c r="C463">
        <v>1044.1999999999998</v>
      </c>
      <c r="D463" s="160">
        <v>31.283083429097513</v>
      </c>
      <c r="E463" s="160">
        <v>0.64814966116108685</v>
      </c>
      <c r="F463" s="160">
        <v>0</v>
      </c>
      <c r="G463" s="160">
        <v>0.33755692849203323</v>
      </c>
      <c r="H463" s="160">
        <v>0.19564752365754684</v>
      </c>
      <c r="I463" s="160">
        <v>2.0739134900871797E-2</v>
      </c>
      <c r="J463" s="160">
        <v>31.837027016147967</v>
      </c>
      <c r="K463" t="s">
        <v>38</v>
      </c>
      <c r="L463" t="s">
        <v>67</v>
      </c>
      <c r="M463" t="s">
        <v>96</v>
      </c>
      <c r="O463" s="183">
        <f t="shared" si="22"/>
        <v>30</v>
      </c>
      <c r="P463" s="183" t="str">
        <f t="shared" si="22"/>
        <v>*</v>
      </c>
      <c r="Q463" s="183">
        <f t="shared" si="22"/>
        <v>0</v>
      </c>
      <c r="R463" s="183" t="str">
        <f t="shared" si="22"/>
        <v>*</v>
      </c>
      <c r="S463" s="183" t="str">
        <f t="shared" si="22"/>
        <v>*</v>
      </c>
      <c r="T463" s="183" t="str">
        <f t="shared" si="22"/>
        <v>*</v>
      </c>
      <c r="U463" s="183">
        <f t="shared" si="21"/>
        <v>30</v>
      </c>
    </row>
    <row r="464" spans="1:21">
      <c r="A464" s="183" t="str">
        <f t="shared" si="23"/>
        <v>陸側ケース④芸西村</v>
      </c>
      <c r="B464" t="s">
        <v>21</v>
      </c>
      <c r="C464">
        <v>4107.1499999999996</v>
      </c>
      <c r="D464" s="160">
        <v>94.402771962189874</v>
      </c>
      <c r="E464" s="160">
        <v>6.508911076086811</v>
      </c>
      <c r="F464" s="160">
        <v>5.6324343396793832</v>
      </c>
      <c r="G464" s="160">
        <v>0.19995507113985328</v>
      </c>
      <c r="H464" s="160">
        <v>0.3097475162666779</v>
      </c>
      <c r="I464" s="160">
        <v>0.11958274245313047</v>
      </c>
      <c r="J464" s="160">
        <v>100.66449163172892</v>
      </c>
      <c r="K464" t="s">
        <v>38</v>
      </c>
      <c r="L464" t="s">
        <v>67</v>
      </c>
      <c r="M464" t="s">
        <v>96</v>
      </c>
      <c r="O464" s="183">
        <f t="shared" si="22"/>
        <v>90</v>
      </c>
      <c r="P464" s="183">
        <f t="shared" si="22"/>
        <v>10</v>
      </c>
      <c r="Q464" s="183">
        <f t="shared" si="22"/>
        <v>10</v>
      </c>
      <c r="R464" s="183" t="str">
        <f t="shared" si="22"/>
        <v>*</v>
      </c>
      <c r="S464" s="183" t="str">
        <f t="shared" si="22"/>
        <v>*</v>
      </c>
      <c r="T464" s="183" t="str">
        <f t="shared" si="22"/>
        <v>*</v>
      </c>
      <c r="U464" s="183">
        <f t="shared" si="21"/>
        <v>100</v>
      </c>
    </row>
    <row r="465" spans="1:21">
      <c r="A465" s="183" t="str">
        <f t="shared" si="23"/>
        <v>陸側ケース④本山町</v>
      </c>
      <c r="B465" t="s">
        <v>22</v>
      </c>
      <c r="C465">
        <v>4026.95</v>
      </c>
      <c r="D465" s="160">
        <v>116.73886093949721</v>
      </c>
      <c r="E465" s="160">
        <v>0.27932792294353004</v>
      </c>
      <c r="F465" s="160">
        <v>0</v>
      </c>
      <c r="G465" s="160">
        <v>0.58159105892525897</v>
      </c>
      <c r="H465" s="160">
        <v>0.25779816732444671</v>
      </c>
      <c r="I465" s="160">
        <v>8.7197668786638108E-2</v>
      </c>
      <c r="J465" s="160">
        <v>117.66544783453357</v>
      </c>
      <c r="K465" t="s">
        <v>38</v>
      </c>
      <c r="L465" t="s">
        <v>67</v>
      </c>
      <c r="M465" t="s">
        <v>96</v>
      </c>
      <c r="O465" s="183">
        <f t="shared" si="22"/>
        <v>120</v>
      </c>
      <c r="P465" s="183" t="str">
        <f t="shared" si="22"/>
        <v>*</v>
      </c>
      <c r="Q465" s="183">
        <f t="shared" si="22"/>
        <v>0</v>
      </c>
      <c r="R465" s="183" t="str">
        <f t="shared" si="22"/>
        <v>*</v>
      </c>
      <c r="S465" s="183" t="str">
        <f t="shared" si="22"/>
        <v>*</v>
      </c>
      <c r="T465" s="183" t="str">
        <f t="shared" si="22"/>
        <v>*</v>
      </c>
      <c r="U465" s="183">
        <f t="shared" si="21"/>
        <v>120</v>
      </c>
    </row>
    <row r="466" spans="1:21">
      <c r="A466" s="183" t="str">
        <f t="shared" si="23"/>
        <v>陸側ケース④大豊町</v>
      </c>
      <c r="B466" t="s">
        <v>23</v>
      </c>
      <c r="C466">
        <v>4715.1000000000004</v>
      </c>
      <c r="D466" s="160">
        <v>349.42954199403897</v>
      </c>
      <c r="E466" s="160">
        <v>2.2234949575743208</v>
      </c>
      <c r="F466" s="160">
        <v>0</v>
      </c>
      <c r="G466" s="160">
        <v>3.4660096911687828</v>
      </c>
      <c r="H466" s="160">
        <v>0.22390860184392181</v>
      </c>
      <c r="I466" s="160">
        <v>6.4603735260294309E-2</v>
      </c>
      <c r="J466" s="160">
        <v>353.18406402231193</v>
      </c>
      <c r="K466" t="s">
        <v>38</v>
      </c>
      <c r="L466" t="s">
        <v>67</v>
      </c>
      <c r="M466" t="s">
        <v>96</v>
      </c>
      <c r="O466" s="183">
        <f t="shared" si="22"/>
        <v>350</v>
      </c>
      <c r="P466" s="183" t="str">
        <f t="shared" si="22"/>
        <v>*</v>
      </c>
      <c r="Q466" s="183">
        <f t="shared" si="22"/>
        <v>0</v>
      </c>
      <c r="R466" s="183" t="str">
        <f t="shared" si="22"/>
        <v>*</v>
      </c>
      <c r="S466" s="183" t="str">
        <f t="shared" si="22"/>
        <v>*</v>
      </c>
      <c r="T466" s="183" t="str">
        <f t="shared" si="22"/>
        <v>*</v>
      </c>
      <c r="U466" s="183">
        <f t="shared" si="21"/>
        <v>350</v>
      </c>
    </row>
    <row r="467" spans="1:21">
      <c r="A467" s="183" t="str">
        <f t="shared" si="23"/>
        <v>陸側ケース④土佐町</v>
      </c>
      <c r="B467" t="s">
        <v>24</v>
      </c>
      <c r="C467">
        <v>4376.2</v>
      </c>
      <c r="D467" s="160">
        <v>135.16903207676887</v>
      </c>
      <c r="E467" s="160">
        <v>0.2800277198115847</v>
      </c>
      <c r="F467" s="160">
        <v>0</v>
      </c>
      <c r="G467" s="160">
        <v>0.58820092936608215</v>
      </c>
      <c r="H467" s="160">
        <v>0.11440405649460299</v>
      </c>
      <c r="I467" s="160">
        <v>6.9555672145863529E-2</v>
      </c>
      <c r="J467" s="160">
        <v>135.94119273477543</v>
      </c>
      <c r="K467" t="s">
        <v>38</v>
      </c>
      <c r="L467" t="s">
        <v>67</v>
      </c>
      <c r="M467" t="s">
        <v>96</v>
      </c>
      <c r="O467" s="183">
        <f t="shared" si="22"/>
        <v>140</v>
      </c>
      <c r="P467" s="183" t="str">
        <f t="shared" si="22"/>
        <v>*</v>
      </c>
      <c r="Q467" s="183">
        <f t="shared" si="22"/>
        <v>0</v>
      </c>
      <c r="R467" s="183" t="str">
        <f t="shared" si="22"/>
        <v>*</v>
      </c>
      <c r="S467" s="183" t="str">
        <f t="shared" si="22"/>
        <v>*</v>
      </c>
      <c r="T467" s="183" t="str">
        <f t="shared" si="22"/>
        <v>*</v>
      </c>
      <c r="U467" s="183">
        <f t="shared" si="21"/>
        <v>140</v>
      </c>
    </row>
    <row r="468" spans="1:21">
      <c r="A468" s="183" t="str">
        <f t="shared" si="23"/>
        <v>陸側ケース④大川村</v>
      </c>
      <c r="B468" t="s">
        <v>25</v>
      </c>
      <c r="C468">
        <v>421.4</v>
      </c>
      <c r="D468" s="160">
        <v>12.368669519084817</v>
      </c>
      <c r="E468" s="160">
        <v>2.7990706878507778E-2</v>
      </c>
      <c r="F468" s="160">
        <v>0</v>
      </c>
      <c r="G468" s="160">
        <v>0.13411185860288166</v>
      </c>
      <c r="H468" s="160">
        <v>1.2321781836997846E-2</v>
      </c>
      <c r="I468" s="160">
        <v>1.8517877510687106E-3</v>
      </c>
      <c r="J468" s="160">
        <v>12.516954947275766</v>
      </c>
      <c r="K468" t="s">
        <v>38</v>
      </c>
      <c r="L468" t="s">
        <v>67</v>
      </c>
      <c r="M468" t="s">
        <v>96</v>
      </c>
      <c r="O468" s="183">
        <f t="shared" si="22"/>
        <v>10</v>
      </c>
      <c r="P468" s="183" t="str">
        <f t="shared" si="22"/>
        <v>*</v>
      </c>
      <c r="Q468" s="183">
        <f t="shared" si="22"/>
        <v>0</v>
      </c>
      <c r="R468" s="183" t="str">
        <f t="shared" si="22"/>
        <v>*</v>
      </c>
      <c r="S468" s="183" t="str">
        <f t="shared" si="22"/>
        <v>*</v>
      </c>
      <c r="T468" s="183" t="str">
        <f t="shared" si="22"/>
        <v>*</v>
      </c>
      <c r="U468" s="183">
        <f t="shared" si="21"/>
        <v>10</v>
      </c>
    </row>
    <row r="469" spans="1:21">
      <c r="A469" s="183" t="str">
        <f t="shared" si="23"/>
        <v>陸側ケース④いの町</v>
      </c>
      <c r="B469" t="s">
        <v>26</v>
      </c>
      <c r="C469">
        <v>22887.1</v>
      </c>
      <c r="D469" s="160">
        <v>477.57593549243626</v>
      </c>
      <c r="E469" s="160">
        <v>8.9982379725371135</v>
      </c>
      <c r="F469" s="160">
        <v>0</v>
      </c>
      <c r="G469" s="160">
        <v>3.870310141320866</v>
      </c>
      <c r="H469" s="160">
        <v>1.1506175388901312</v>
      </c>
      <c r="I469" s="160">
        <v>0.46685284158946966</v>
      </c>
      <c r="J469" s="160">
        <v>483.06371601423672</v>
      </c>
      <c r="K469" t="s">
        <v>38</v>
      </c>
      <c r="L469" t="s">
        <v>67</v>
      </c>
      <c r="M469" t="s">
        <v>96</v>
      </c>
      <c r="O469" s="183">
        <f t="shared" si="22"/>
        <v>480</v>
      </c>
      <c r="P469" s="183">
        <f t="shared" si="22"/>
        <v>10</v>
      </c>
      <c r="Q469" s="183">
        <f t="shared" si="22"/>
        <v>0</v>
      </c>
      <c r="R469" s="183" t="str">
        <f t="shared" ref="R469:U532" si="24">IF(G469&gt;10000,ROUND(G469,-3),IF(G469&gt;1000,ROUND(G469,-2),IF(G469&gt;=5,IF(G469&lt;10,ROUND(G469,-1),ROUND(G469,-1)),IF(G469=0,0,"*"))))</f>
        <v>*</v>
      </c>
      <c r="S469" s="183" t="str">
        <f t="shared" si="24"/>
        <v>*</v>
      </c>
      <c r="T469" s="183" t="str">
        <f t="shared" si="24"/>
        <v>*</v>
      </c>
      <c r="U469" s="183">
        <f t="shared" si="21"/>
        <v>480</v>
      </c>
    </row>
    <row r="470" spans="1:21">
      <c r="A470" s="183" t="str">
        <f t="shared" si="23"/>
        <v>陸側ケース④仁淀川町</v>
      </c>
      <c r="B470" t="s">
        <v>27</v>
      </c>
      <c r="C470">
        <v>6596.85</v>
      </c>
      <c r="D470" s="160">
        <v>229.36073988335085</v>
      </c>
      <c r="E470" s="160">
        <v>0.56082263073921279</v>
      </c>
      <c r="F470" s="160">
        <v>0</v>
      </c>
      <c r="G470" s="160">
        <v>0.98422184990223061</v>
      </c>
      <c r="H470" s="160">
        <v>0.1023069060488084</v>
      </c>
      <c r="I470" s="160">
        <v>7.2692669219469888E-2</v>
      </c>
      <c r="J470" s="160">
        <v>230.51996130852135</v>
      </c>
      <c r="K470" t="s">
        <v>38</v>
      </c>
      <c r="L470" t="s">
        <v>67</v>
      </c>
      <c r="M470" t="s">
        <v>96</v>
      </c>
      <c r="O470" s="183">
        <f t="shared" ref="O470:U533" si="25">IF(D470&gt;10000,ROUND(D470,-3),IF(D470&gt;1000,ROUND(D470,-2),IF(D470&gt;=5,IF(D470&lt;10,ROUND(D470,-1),ROUND(D470,-1)),IF(D470=0,0,"*"))))</f>
        <v>230</v>
      </c>
      <c r="P470" s="183" t="str">
        <f t="shared" si="25"/>
        <v>*</v>
      </c>
      <c r="Q470" s="183">
        <f t="shared" si="25"/>
        <v>0</v>
      </c>
      <c r="R470" s="183" t="str">
        <f t="shared" si="24"/>
        <v>*</v>
      </c>
      <c r="S470" s="183" t="str">
        <f t="shared" si="24"/>
        <v>*</v>
      </c>
      <c r="T470" s="183" t="str">
        <f t="shared" si="24"/>
        <v>*</v>
      </c>
      <c r="U470" s="183">
        <f t="shared" si="21"/>
        <v>230</v>
      </c>
    </row>
    <row r="471" spans="1:21">
      <c r="A471" s="183" t="str">
        <f t="shared" si="23"/>
        <v>陸側ケース④中土佐町</v>
      </c>
      <c r="B471" t="s">
        <v>28</v>
      </c>
      <c r="C471">
        <v>7156.95</v>
      </c>
      <c r="D471" s="160">
        <v>338.4830248296268</v>
      </c>
      <c r="E471" s="160">
        <v>8.0983851840966015</v>
      </c>
      <c r="F471" s="160">
        <v>19.474352801265212</v>
      </c>
      <c r="G471" s="160">
        <v>2.070223681245829</v>
      </c>
      <c r="H471" s="160">
        <v>3.9914457436863815</v>
      </c>
      <c r="I471" s="160">
        <v>0.16131699896002352</v>
      </c>
      <c r="J471" s="160">
        <v>364.18036405478421</v>
      </c>
      <c r="K471" t="s">
        <v>38</v>
      </c>
      <c r="L471" t="s">
        <v>67</v>
      </c>
      <c r="M471" t="s">
        <v>96</v>
      </c>
      <c r="O471" s="183">
        <f t="shared" si="25"/>
        <v>340</v>
      </c>
      <c r="P471" s="183">
        <f t="shared" si="25"/>
        <v>10</v>
      </c>
      <c r="Q471" s="183">
        <f t="shared" si="25"/>
        <v>20</v>
      </c>
      <c r="R471" s="183" t="str">
        <f t="shared" si="24"/>
        <v>*</v>
      </c>
      <c r="S471" s="183" t="str">
        <f t="shared" si="24"/>
        <v>*</v>
      </c>
      <c r="T471" s="183" t="str">
        <f t="shared" si="24"/>
        <v>*</v>
      </c>
      <c r="U471" s="183">
        <f t="shared" si="21"/>
        <v>360</v>
      </c>
    </row>
    <row r="472" spans="1:21">
      <c r="A472" s="183" t="str">
        <f t="shared" si="23"/>
        <v>陸側ケース④佐川町</v>
      </c>
      <c r="B472" t="s">
        <v>29</v>
      </c>
      <c r="C472">
        <v>12973.4</v>
      </c>
      <c r="D472" s="160">
        <v>347.39019906713122</v>
      </c>
      <c r="E472" s="160">
        <v>6.8264925591656773</v>
      </c>
      <c r="F472" s="160">
        <v>0</v>
      </c>
      <c r="G472" s="160">
        <v>0.86149727647903207</v>
      </c>
      <c r="H472" s="160">
        <v>0.54249550331333318</v>
      </c>
      <c r="I472" s="160">
        <v>0.3948317065000666</v>
      </c>
      <c r="J472" s="160">
        <v>349.18902355342362</v>
      </c>
      <c r="K472" t="s">
        <v>38</v>
      </c>
      <c r="L472" t="s">
        <v>67</v>
      </c>
      <c r="M472" t="s">
        <v>96</v>
      </c>
      <c r="O472" s="183">
        <f t="shared" si="25"/>
        <v>350</v>
      </c>
      <c r="P472" s="183">
        <f t="shared" si="25"/>
        <v>10</v>
      </c>
      <c r="Q472" s="183">
        <f t="shared" si="25"/>
        <v>0</v>
      </c>
      <c r="R472" s="183" t="str">
        <f t="shared" si="24"/>
        <v>*</v>
      </c>
      <c r="S472" s="183" t="str">
        <f t="shared" si="24"/>
        <v>*</v>
      </c>
      <c r="T472" s="183" t="str">
        <f t="shared" si="24"/>
        <v>*</v>
      </c>
      <c r="U472" s="183">
        <f t="shared" si="21"/>
        <v>350</v>
      </c>
    </row>
    <row r="473" spans="1:21">
      <c r="A473" s="183" t="str">
        <f t="shared" si="23"/>
        <v>陸側ケース④越知町</v>
      </c>
      <c r="B473" t="s">
        <v>30</v>
      </c>
      <c r="C473">
        <v>6192.65</v>
      </c>
      <c r="D473" s="160">
        <v>170.95967225920938</v>
      </c>
      <c r="E473" s="160">
        <v>2.0370897450623904</v>
      </c>
      <c r="F473" s="160">
        <v>0</v>
      </c>
      <c r="G473" s="160">
        <v>0.53137215328806331</v>
      </c>
      <c r="H473" s="160">
        <v>2.397840022679667</v>
      </c>
      <c r="I473" s="160">
        <v>0.1212331649298589</v>
      </c>
      <c r="J473" s="160">
        <v>174.01011760010698</v>
      </c>
      <c r="K473" t="s">
        <v>38</v>
      </c>
      <c r="L473" t="s">
        <v>67</v>
      </c>
      <c r="M473" t="s">
        <v>96</v>
      </c>
      <c r="O473" s="183">
        <f t="shared" si="25"/>
        <v>170</v>
      </c>
      <c r="P473" s="183" t="str">
        <f t="shared" si="25"/>
        <v>*</v>
      </c>
      <c r="Q473" s="183">
        <f t="shared" si="25"/>
        <v>0</v>
      </c>
      <c r="R473" s="183" t="str">
        <f t="shared" si="24"/>
        <v>*</v>
      </c>
      <c r="S473" s="183" t="str">
        <f t="shared" si="24"/>
        <v>*</v>
      </c>
      <c r="T473" s="183" t="str">
        <f t="shared" si="24"/>
        <v>*</v>
      </c>
      <c r="U473" s="183">
        <f t="shared" si="21"/>
        <v>170</v>
      </c>
    </row>
    <row r="474" spans="1:21">
      <c r="A474" s="183" t="str">
        <f t="shared" si="23"/>
        <v>陸側ケース④檮原町</v>
      </c>
      <c r="B474" t="s">
        <v>31</v>
      </c>
      <c r="C474">
        <v>3984</v>
      </c>
      <c r="D474" s="160">
        <v>149.26604600242408</v>
      </c>
      <c r="E474" s="160">
        <v>0.38143605459961927</v>
      </c>
      <c r="F474" s="160">
        <v>0</v>
      </c>
      <c r="G474" s="160">
        <v>0.85219659258294689</v>
      </c>
      <c r="H474" s="160">
        <v>0.1296049642691586</v>
      </c>
      <c r="I474" s="160">
        <v>5.6537279960672551E-2</v>
      </c>
      <c r="J474" s="160">
        <v>150.30438483923686</v>
      </c>
      <c r="K474" t="s">
        <v>38</v>
      </c>
      <c r="L474" t="s">
        <v>67</v>
      </c>
      <c r="M474" t="s">
        <v>96</v>
      </c>
      <c r="O474" s="183">
        <f t="shared" si="25"/>
        <v>150</v>
      </c>
      <c r="P474" s="183" t="str">
        <f t="shared" si="25"/>
        <v>*</v>
      </c>
      <c r="Q474" s="183">
        <f t="shared" si="25"/>
        <v>0</v>
      </c>
      <c r="R474" s="183" t="str">
        <f t="shared" si="24"/>
        <v>*</v>
      </c>
      <c r="S474" s="183" t="str">
        <f t="shared" si="24"/>
        <v>*</v>
      </c>
      <c r="T474" s="183" t="str">
        <f t="shared" si="24"/>
        <v>*</v>
      </c>
      <c r="U474" s="183">
        <f t="shared" si="21"/>
        <v>150</v>
      </c>
    </row>
    <row r="475" spans="1:21">
      <c r="A475" s="183" t="str">
        <f t="shared" si="23"/>
        <v>陸側ケース④日高村</v>
      </c>
      <c r="B475" t="s">
        <v>32</v>
      </c>
      <c r="C475">
        <v>5197.3999999999996</v>
      </c>
      <c r="D475" s="160">
        <v>93.925354196889259</v>
      </c>
      <c r="E475" s="160">
        <v>1.1168154276408966</v>
      </c>
      <c r="F475" s="160">
        <v>0</v>
      </c>
      <c r="G475" s="160">
        <v>0.51660801659758415</v>
      </c>
      <c r="H475" s="160">
        <v>7.6922233369854306E-2</v>
      </c>
      <c r="I475" s="160">
        <v>9.061597838668814E-2</v>
      </c>
      <c r="J475" s="160">
        <v>94.609500425243397</v>
      </c>
      <c r="K475" t="s">
        <v>38</v>
      </c>
      <c r="L475" t="s">
        <v>67</v>
      </c>
      <c r="M475" t="s">
        <v>96</v>
      </c>
      <c r="O475" s="183">
        <f t="shared" si="25"/>
        <v>90</v>
      </c>
      <c r="P475" s="183" t="str">
        <f t="shared" si="25"/>
        <v>*</v>
      </c>
      <c r="Q475" s="183">
        <f t="shared" si="25"/>
        <v>0</v>
      </c>
      <c r="R475" s="183" t="str">
        <f t="shared" si="24"/>
        <v>*</v>
      </c>
      <c r="S475" s="183" t="str">
        <f t="shared" si="24"/>
        <v>*</v>
      </c>
      <c r="T475" s="183" t="str">
        <f t="shared" si="24"/>
        <v>*</v>
      </c>
      <c r="U475" s="183">
        <f t="shared" si="21"/>
        <v>90</v>
      </c>
    </row>
    <row r="476" spans="1:21">
      <c r="A476" s="183" t="str">
        <f t="shared" si="23"/>
        <v>陸側ケース④津野町</v>
      </c>
      <c r="B476" t="s">
        <v>33</v>
      </c>
      <c r="C476">
        <v>5948.75</v>
      </c>
      <c r="D476" s="160">
        <v>221.77421790709835</v>
      </c>
      <c r="E476" s="160">
        <v>2.0685923538171656</v>
      </c>
      <c r="F476" s="160">
        <v>0</v>
      </c>
      <c r="G476" s="160">
        <v>1.8049982601342385</v>
      </c>
      <c r="H476" s="160">
        <v>0.42928499295989458</v>
      </c>
      <c r="I476" s="160">
        <v>0.10898550738305356</v>
      </c>
      <c r="J476" s="160">
        <v>224.11748666757555</v>
      </c>
      <c r="K476" t="s">
        <v>38</v>
      </c>
      <c r="L476" t="s">
        <v>67</v>
      </c>
      <c r="M476" t="s">
        <v>96</v>
      </c>
      <c r="O476" s="183">
        <f t="shared" si="25"/>
        <v>220</v>
      </c>
      <c r="P476" s="183" t="str">
        <f t="shared" si="25"/>
        <v>*</v>
      </c>
      <c r="Q476" s="183">
        <f t="shared" si="25"/>
        <v>0</v>
      </c>
      <c r="R476" s="183" t="str">
        <f t="shared" si="24"/>
        <v>*</v>
      </c>
      <c r="S476" s="183" t="str">
        <f t="shared" si="24"/>
        <v>*</v>
      </c>
      <c r="T476" s="183" t="str">
        <f t="shared" si="24"/>
        <v>*</v>
      </c>
      <c r="U476" s="183">
        <f t="shared" si="21"/>
        <v>220</v>
      </c>
    </row>
    <row r="477" spans="1:21">
      <c r="A477" s="183" t="str">
        <f t="shared" si="23"/>
        <v>陸側ケース④四万十町</v>
      </c>
      <c r="B477" t="s">
        <v>34</v>
      </c>
      <c r="C477">
        <v>18746.650000000001</v>
      </c>
      <c r="D477" s="160">
        <v>838.15745890779101</v>
      </c>
      <c r="E477" s="160">
        <v>22.380867466153141</v>
      </c>
      <c r="F477" s="160">
        <v>4.7676559837761365</v>
      </c>
      <c r="G477" s="160">
        <v>4.0548189219444222</v>
      </c>
      <c r="H477" s="160">
        <v>2.8471581144565956</v>
      </c>
      <c r="I477" s="160">
        <v>0.34213715662230904</v>
      </c>
      <c r="J477" s="160">
        <v>850.16922908459048</v>
      </c>
      <c r="K477" t="s">
        <v>38</v>
      </c>
      <c r="L477" t="s">
        <v>67</v>
      </c>
      <c r="M477" t="s">
        <v>96</v>
      </c>
      <c r="O477" s="183">
        <f t="shared" si="25"/>
        <v>840</v>
      </c>
      <c r="P477" s="183">
        <f t="shared" si="25"/>
        <v>20</v>
      </c>
      <c r="Q477" s="183" t="str">
        <f t="shared" si="25"/>
        <v>*</v>
      </c>
      <c r="R477" s="183" t="str">
        <f t="shared" si="24"/>
        <v>*</v>
      </c>
      <c r="S477" s="183" t="str">
        <f t="shared" si="24"/>
        <v>*</v>
      </c>
      <c r="T477" s="183" t="str">
        <f t="shared" si="24"/>
        <v>*</v>
      </c>
      <c r="U477" s="183">
        <f t="shared" si="21"/>
        <v>850</v>
      </c>
    </row>
    <row r="478" spans="1:21">
      <c r="A478" s="183" t="str">
        <f t="shared" si="23"/>
        <v>陸側ケース④大月町</v>
      </c>
      <c r="B478" t="s">
        <v>35</v>
      </c>
      <c r="C478">
        <v>5516.5</v>
      </c>
      <c r="D478" s="160">
        <v>7.6714703152926784</v>
      </c>
      <c r="E478" s="160">
        <v>0.58655857929606603</v>
      </c>
      <c r="F478" s="160">
        <v>11.027846857211118</v>
      </c>
      <c r="G478" s="160">
        <v>1.7216064601628903E-2</v>
      </c>
      <c r="H478" s="160">
        <v>0.12311857453075299</v>
      </c>
      <c r="I478" s="160">
        <v>1.6437414561412889E-2</v>
      </c>
      <c r="J478" s="160">
        <v>18.856089226197593</v>
      </c>
      <c r="K478" t="s">
        <v>38</v>
      </c>
      <c r="L478" t="s">
        <v>67</v>
      </c>
      <c r="M478" t="s">
        <v>96</v>
      </c>
      <c r="O478" s="183">
        <f t="shared" si="25"/>
        <v>10</v>
      </c>
      <c r="P478" s="183" t="str">
        <f t="shared" si="25"/>
        <v>*</v>
      </c>
      <c r="Q478" s="183">
        <f t="shared" si="25"/>
        <v>10</v>
      </c>
      <c r="R478" s="183" t="str">
        <f t="shared" si="24"/>
        <v>*</v>
      </c>
      <c r="S478" s="183" t="str">
        <f t="shared" si="24"/>
        <v>*</v>
      </c>
      <c r="T478" s="183" t="str">
        <f t="shared" si="24"/>
        <v>*</v>
      </c>
      <c r="U478" s="183">
        <f t="shared" si="21"/>
        <v>20</v>
      </c>
    </row>
    <row r="479" spans="1:21">
      <c r="A479" s="183" t="str">
        <f t="shared" si="23"/>
        <v>陸側ケース④三原村</v>
      </c>
      <c r="B479" t="s">
        <v>36</v>
      </c>
      <c r="C479">
        <v>1597.8</v>
      </c>
      <c r="D479" s="160">
        <v>25.279537986276747</v>
      </c>
      <c r="E479" s="160">
        <v>0.40348669777762158</v>
      </c>
      <c r="F479" s="160">
        <v>0</v>
      </c>
      <c r="G479" s="160">
        <v>4.7187021185459303E-2</v>
      </c>
      <c r="H479" s="160">
        <v>3.1965693832346861E-2</v>
      </c>
      <c r="I479" s="160">
        <v>1.3969868733259021E-2</v>
      </c>
      <c r="J479" s="160">
        <v>25.372660570027811</v>
      </c>
      <c r="K479" t="s">
        <v>38</v>
      </c>
      <c r="L479" t="s">
        <v>67</v>
      </c>
      <c r="M479" t="s">
        <v>96</v>
      </c>
      <c r="O479" s="183">
        <f t="shared" si="25"/>
        <v>30</v>
      </c>
      <c r="P479" s="183" t="str">
        <f t="shared" si="25"/>
        <v>*</v>
      </c>
      <c r="Q479" s="183">
        <f t="shared" si="25"/>
        <v>0</v>
      </c>
      <c r="R479" s="183" t="str">
        <f t="shared" si="24"/>
        <v>*</v>
      </c>
      <c r="S479" s="183" t="str">
        <f t="shared" si="24"/>
        <v>*</v>
      </c>
      <c r="T479" s="183" t="str">
        <f t="shared" si="24"/>
        <v>*</v>
      </c>
      <c r="U479" s="183">
        <f t="shared" si="21"/>
        <v>30</v>
      </c>
    </row>
    <row r="480" spans="1:21">
      <c r="A480" s="183" t="str">
        <f t="shared" si="23"/>
        <v>陸側ケース④黒潮町</v>
      </c>
      <c r="B480" t="s">
        <v>37</v>
      </c>
      <c r="C480">
        <v>11552.849999999999</v>
      </c>
      <c r="D480" s="160">
        <v>450.45482011293535</v>
      </c>
      <c r="E480" s="160">
        <v>14.665058388041256</v>
      </c>
      <c r="F480" s="160">
        <v>23.0960261762533</v>
      </c>
      <c r="G480" s="160">
        <v>2.7201029058450072</v>
      </c>
      <c r="H480" s="160">
        <v>2.1480731013410841</v>
      </c>
      <c r="I480" s="160">
        <v>0.37613562852691051</v>
      </c>
      <c r="J480" s="160">
        <v>478.79515792490167</v>
      </c>
      <c r="K480" t="s">
        <v>38</v>
      </c>
      <c r="L480" t="s">
        <v>67</v>
      </c>
      <c r="M480" t="s">
        <v>96</v>
      </c>
      <c r="O480" s="183">
        <f t="shared" si="25"/>
        <v>450</v>
      </c>
      <c r="P480" s="183">
        <f t="shared" si="25"/>
        <v>10</v>
      </c>
      <c r="Q480" s="183">
        <f t="shared" si="25"/>
        <v>20</v>
      </c>
      <c r="R480" s="183" t="str">
        <f t="shared" si="24"/>
        <v>*</v>
      </c>
      <c r="S480" s="183" t="str">
        <f t="shared" si="24"/>
        <v>*</v>
      </c>
      <c r="T480" s="183" t="str">
        <f t="shared" si="24"/>
        <v>*</v>
      </c>
      <c r="U480" s="183">
        <f t="shared" si="21"/>
        <v>480</v>
      </c>
    </row>
    <row r="481" spans="1:21">
      <c r="A481" s="183" t="str">
        <f t="shared" si="23"/>
        <v>陸側ケース④合計</v>
      </c>
      <c r="B481" t="s">
        <v>84</v>
      </c>
      <c r="C481">
        <v>763820.94999999984</v>
      </c>
      <c r="D481" s="160">
        <v>17005.947078949193</v>
      </c>
      <c r="E481" s="160">
        <v>654.74125801257094</v>
      </c>
      <c r="F481" s="160">
        <v>715.81017608225579</v>
      </c>
      <c r="G481" s="160">
        <v>59.946098220879456</v>
      </c>
      <c r="H481" s="160">
        <v>195.13154795227052</v>
      </c>
      <c r="I481" s="160">
        <v>60.527875795572008</v>
      </c>
      <c r="J481" s="160">
        <v>18037.362777000166</v>
      </c>
      <c r="K481" t="s">
        <v>38</v>
      </c>
      <c r="L481" t="s">
        <v>67</v>
      </c>
      <c r="M481" t="s">
        <v>96</v>
      </c>
      <c r="O481" s="183">
        <f t="shared" si="25"/>
        <v>17000</v>
      </c>
      <c r="P481" s="183">
        <f t="shared" si="25"/>
        <v>650</v>
      </c>
      <c r="Q481" s="183">
        <f t="shared" si="25"/>
        <v>720</v>
      </c>
      <c r="R481" s="183">
        <f t="shared" si="24"/>
        <v>60</v>
      </c>
      <c r="S481" s="183">
        <f t="shared" si="24"/>
        <v>200</v>
      </c>
      <c r="T481" s="183">
        <f t="shared" si="24"/>
        <v>60</v>
      </c>
      <c r="U481" s="183">
        <f t="shared" si="21"/>
        <v>18000</v>
      </c>
    </row>
    <row r="482" spans="1:21">
      <c r="A482" s="183" t="str">
        <f t="shared" si="23"/>
        <v/>
      </c>
      <c r="O482" s="183">
        <f t="shared" si="25"/>
        <v>0</v>
      </c>
      <c r="P482" s="183">
        <f t="shared" si="25"/>
        <v>0</v>
      </c>
      <c r="Q482" s="183">
        <f t="shared" si="25"/>
        <v>0</v>
      </c>
      <c r="R482" s="183">
        <f t="shared" si="24"/>
        <v>0</v>
      </c>
      <c r="S482" s="183">
        <f t="shared" si="24"/>
        <v>0</v>
      </c>
      <c r="T482" s="183">
        <f t="shared" si="24"/>
        <v>0</v>
      </c>
      <c r="U482" s="183">
        <f t="shared" si="21"/>
        <v>0</v>
      </c>
    </row>
    <row r="483" spans="1:21">
      <c r="A483" s="183" t="str">
        <f t="shared" si="23"/>
        <v>陸側ケース⑩高知市</v>
      </c>
      <c r="B483" t="s">
        <v>4</v>
      </c>
      <c r="C483">
        <v>343393</v>
      </c>
      <c r="D483" s="160">
        <v>6335.7860989535284</v>
      </c>
      <c r="E483" s="160">
        <v>502.92649612623143</v>
      </c>
      <c r="F483" s="160">
        <v>244.96009111132537</v>
      </c>
      <c r="G483" s="160">
        <v>22.312066133012006</v>
      </c>
      <c r="H483" s="160">
        <v>55.416423609011055</v>
      </c>
      <c r="I483" s="160">
        <v>2.5202767686496836E-2</v>
      </c>
      <c r="J483" s="160">
        <v>6658.4998825745633</v>
      </c>
      <c r="K483" t="s">
        <v>38</v>
      </c>
      <c r="L483" t="s">
        <v>71</v>
      </c>
      <c r="M483" t="s">
        <v>83</v>
      </c>
      <c r="O483" s="183">
        <f t="shared" si="25"/>
        <v>6300</v>
      </c>
      <c r="P483" s="183">
        <f t="shared" si="25"/>
        <v>500</v>
      </c>
      <c r="Q483" s="183">
        <f t="shared" si="25"/>
        <v>240</v>
      </c>
      <c r="R483" s="183">
        <f t="shared" si="24"/>
        <v>20</v>
      </c>
      <c r="S483" s="183">
        <f t="shared" si="24"/>
        <v>60</v>
      </c>
      <c r="T483" s="183" t="str">
        <f t="shared" si="24"/>
        <v>*</v>
      </c>
      <c r="U483" s="183">
        <f t="shared" si="21"/>
        <v>6700</v>
      </c>
    </row>
    <row r="484" spans="1:21">
      <c r="A484" s="183" t="str">
        <f t="shared" si="23"/>
        <v>陸側ケース⑩室戸市</v>
      </c>
      <c r="B484" t="s">
        <v>5</v>
      </c>
      <c r="C484">
        <v>15210</v>
      </c>
      <c r="D484" s="160">
        <v>266.19619965423738</v>
      </c>
      <c r="E484" s="160">
        <v>6.905787606843715</v>
      </c>
      <c r="F484" s="160">
        <v>86.428413127493755</v>
      </c>
      <c r="G484" s="160">
        <v>0.44586406727865102</v>
      </c>
      <c r="H484" s="160">
        <v>0.49707728236695892</v>
      </c>
      <c r="I484" s="160">
        <v>2.2801085501973373E-4</v>
      </c>
      <c r="J484" s="160">
        <v>353.56778214223175</v>
      </c>
      <c r="K484" t="s">
        <v>38</v>
      </c>
      <c r="L484" t="s">
        <v>71</v>
      </c>
      <c r="M484" t="s">
        <v>83</v>
      </c>
      <c r="O484" s="183">
        <f t="shared" si="25"/>
        <v>270</v>
      </c>
      <c r="P484" s="183">
        <f t="shared" si="25"/>
        <v>10</v>
      </c>
      <c r="Q484" s="183">
        <f t="shared" si="25"/>
        <v>90</v>
      </c>
      <c r="R484" s="183" t="str">
        <f t="shared" si="24"/>
        <v>*</v>
      </c>
      <c r="S484" s="183" t="str">
        <f t="shared" si="24"/>
        <v>*</v>
      </c>
      <c r="T484" s="183" t="str">
        <f t="shared" si="24"/>
        <v>*</v>
      </c>
      <c r="U484" s="183">
        <f t="shared" si="21"/>
        <v>350</v>
      </c>
    </row>
    <row r="485" spans="1:21">
      <c r="A485" s="183" t="str">
        <f t="shared" si="23"/>
        <v>陸側ケース⑩安芸市</v>
      </c>
      <c r="B485" t="s">
        <v>6</v>
      </c>
      <c r="C485">
        <v>19547</v>
      </c>
      <c r="D485" s="160">
        <v>850.9940733845425</v>
      </c>
      <c r="E485" s="160">
        <v>53.304067516970363</v>
      </c>
      <c r="F485" s="160">
        <v>14.49924776800831</v>
      </c>
      <c r="G485" s="160">
        <v>2.7861109097570269</v>
      </c>
      <c r="H485" s="160">
        <v>4.9952357528122935</v>
      </c>
      <c r="I485" s="160">
        <v>7.0391493788571487E-4</v>
      </c>
      <c r="J485" s="160">
        <v>873.27537173005794</v>
      </c>
      <c r="K485" t="s">
        <v>38</v>
      </c>
      <c r="L485" t="s">
        <v>71</v>
      </c>
      <c r="M485" t="s">
        <v>83</v>
      </c>
      <c r="O485" s="183">
        <f t="shared" si="25"/>
        <v>850</v>
      </c>
      <c r="P485" s="183">
        <f t="shared" si="25"/>
        <v>50</v>
      </c>
      <c r="Q485" s="183">
        <f t="shared" si="25"/>
        <v>10</v>
      </c>
      <c r="R485" s="183" t="str">
        <f t="shared" si="24"/>
        <v>*</v>
      </c>
      <c r="S485" s="183" t="str">
        <f t="shared" si="24"/>
        <v>*</v>
      </c>
      <c r="T485" s="183" t="str">
        <f t="shared" si="24"/>
        <v>*</v>
      </c>
      <c r="U485" s="183">
        <f t="shared" si="21"/>
        <v>870</v>
      </c>
    </row>
    <row r="486" spans="1:21">
      <c r="A486" s="183" t="str">
        <f t="shared" si="23"/>
        <v>陸側ケース⑩南国市</v>
      </c>
      <c r="B486" t="s">
        <v>7</v>
      </c>
      <c r="C486">
        <v>49472</v>
      </c>
      <c r="D486" s="160">
        <v>1576.741120510598</v>
      </c>
      <c r="E486" s="160">
        <v>62.949005022228988</v>
      </c>
      <c r="F486" s="160">
        <v>47.532195860780135</v>
      </c>
      <c r="G486" s="160">
        <v>1.692741217067069</v>
      </c>
      <c r="H486" s="160">
        <v>3.7192244559167289</v>
      </c>
      <c r="I486" s="160">
        <v>3.0318564291225199E-3</v>
      </c>
      <c r="J486" s="160">
        <v>1629.6883139007909</v>
      </c>
      <c r="K486" t="s">
        <v>38</v>
      </c>
      <c r="L486" t="s">
        <v>71</v>
      </c>
      <c r="M486" t="s">
        <v>83</v>
      </c>
      <c r="O486" s="183">
        <f t="shared" si="25"/>
        <v>1600</v>
      </c>
      <c r="P486" s="183">
        <f t="shared" si="25"/>
        <v>60</v>
      </c>
      <c r="Q486" s="183">
        <f t="shared" si="25"/>
        <v>50</v>
      </c>
      <c r="R486" s="183" t="str">
        <f t="shared" si="24"/>
        <v>*</v>
      </c>
      <c r="S486" s="183" t="str">
        <f t="shared" si="24"/>
        <v>*</v>
      </c>
      <c r="T486" s="183" t="str">
        <f t="shared" si="24"/>
        <v>*</v>
      </c>
      <c r="U486" s="183">
        <f t="shared" si="21"/>
        <v>1600</v>
      </c>
    </row>
    <row r="487" spans="1:21">
      <c r="A487" s="183" t="str">
        <f t="shared" si="23"/>
        <v>陸側ケース⑩土佐市</v>
      </c>
      <c r="B487" t="s">
        <v>8</v>
      </c>
      <c r="C487">
        <v>28686</v>
      </c>
      <c r="D487" s="160">
        <v>555.20314182235143</v>
      </c>
      <c r="E487" s="160">
        <v>20.723594820276642</v>
      </c>
      <c r="F487" s="160">
        <v>78.885419274739732</v>
      </c>
      <c r="G487" s="160">
        <v>2.2000000584964394</v>
      </c>
      <c r="H487" s="160">
        <v>0.6152965762192274</v>
      </c>
      <c r="I487" s="160">
        <v>8.8199498435018642E-4</v>
      </c>
      <c r="J487" s="160">
        <v>636.90473972679115</v>
      </c>
      <c r="K487" t="s">
        <v>38</v>
      </c>
      <c r="L487" t="s">
        <v>71</v>
      </c>
      <c r="M487" t="s">
        <v>83</v>
      </c>
      <c r="O487" s="183">
        <f t="shared" si="25"/>
        <v>560</v>
      </c>
      <c r="P487" s="183">
        <f t="shared" si="25"/>
        <v>20</v>
      </c>
      <c r="Q487" s="183">
        <f t="shared" si="25"/>
        <v>80</v>
      </c>
      <c r="R487" s="183" t="str">
        <f t="shared" si="24"/>
        <v>*</v>
      </c>
      <c r="S487" s="183" t="str">
        <f t="shared" si="24"/>
        <v>*</v>
      </c>
      <c r="T487" s="183" t="str">
        <f t="shared" si="24"/>
        <v>*</v>
      </c>
      <c r="U487" s="183">
        <f t="shared" si="21"/>
        <v>640</v>
      </c>
    </row>
    <row r="488" spans="1:21">
      <c r="A488" s="183" t="str">
        <f t="shared" si="23"/>
        <v>陸側ケース⑩須崎市</v>
      </c>
      <c r="B488" t="s">
        <v>9</v>
      </c>
      <c r="C488">
        <v>24698</v>
      </c>
      <c r="D488" s="160">
        <v>443.990204607424</v>
      </c>
      <c r="E488" s="160">
        <v>13.07203391196283</v>
      </c>
      <c r="F488" s="160">
        <v>73.02569103427345</v>
      </c>
      <c r="G488" s="160">
        <v>1.8440624043454199</v>
      </c>
      <c r="H488" s="160">
        <v>1.964058542823262</v>
      </c>
      <c r="I488" s="160">
        <v>4.019787469014806E-4</v>
      </c>
      <c r="J488" s="160">
        <v>520.82441856761307</v>
      </c>
      <c r="K488" t="s">
        <v>38</v>
      </c>
      <c r="L488" t="s">
        <v>71</v>
      </c>
      <c r="M488" t="s">
        <v>83</v>
      </c>
      <c r="O488" s="183">
        <f t="shared" si="25"/>
        <v>440</v>
      </c>
      <c r="P488" s="183">
        <f t="shared" si="25"/>
        <v>10</v>
      </c>
      <c r="Q488" s="183">
        <f t="shared" si="25"/>
        <v>70</v>
      </c>
      <c r="R488" s="183" t="str">
        <f t="shared" si="24"/>
        <v>*</v>
      </c>
      <c r="S488" s="183" t="str">
        <f t="shared" si="24"/>
        <v>*</v>
      </c>
      <c r="T488" s="183" t="str">
        <f t="shared" si="24"/>
        <v>*</v>
      </c>
      <c r="U488" s="183">
        <f t="shared" si="21"/>
        <v>520</v>
      </c>
    </row>
    <row r="489" spans="1:21">
      <c r="A489" s="183" t="str">
        <f t="shared" si="23"/>
        <v>陸側ケース⑩宿毛市</v>
      </c>
      <c r="B489" t="s">
        <v>10</v>
      </c>
      <c r="C489">
        <v>22610</v>
      </c>
      <c r="D489" s="160">
        <v>126.86479743719786</v>
      </c>
      <c r="E489" s="160">
        <v>4.8164760018775423</v>
      </c>
      <c r="F489" s="160">
        <v>51.361464851275393</v>
      </c>
      <c r="G489" s="160">
        <v>0.25882513533218593</v>
      </c>
      <c r="H489" s="160">
        <v>0.71782941664969735</v>
      </c>
      <c r="I489" s="160">
        <v>1.8173629310154265E-4</v>
      </c>
      <c r="J489" s="160">
        <v>179.20309857674826</v>
      </c>
      <c r="K489" t="s">
        <v>38</v>
      </c>
      <c r="L489" t="s">
        <v>71</v>
      </c>
      <c r="M489" t="s">
        <v>83</v>
      </c>
      <c r="O489" s="183">
        <f t="shared" si="25"/>
        <v>130</v>
      </c>
      <c r="P489" s="183" t="str">
        <f t="shared" si="25"/>
        <v>*</v>
      </c>
      <c r="Q489" s="183">
        <f t="shared" si="25"/>
        <v>50</v>
      </c>
      <c r="R489" s="183" t="str">
        <f t="shared" si="24"/>
        <v>*</v>
      </c>
      <c r="S489" s="183" t="str">
        <f t="shared" si="24"/>
        <v>*</v>
      </c>
      <c r="T489" s="183" t="str">
        <f t="shared" si="24"/>
        <v>*</v>
      </c>
      <c r="U489" s="183">
        <f t="shared" si="24"/>
        <v>180</v>
      </c>
    </row>
    <row r="490" spans="1:21">
      <c r="A490" s="183" t="str">
        <f t="shared" si="23"/>
        <v>陸側ケース⑩土佐清水市</v>
      </c>
      <c r="B490" t="s">
        <v>11</v>
      </c>
      <c r="C490">
        <v>16029</v>
      </c>
      <c r="D490" s="160">
        <v>161.16751710248201</v>
      </c>
      <c r="E490" s="160">
        <v>6.4922446721781055</v>
      </c>
      <c r="F490" s="160">
        <v>33.702312151410695</v>
      </c>
      <c r="G490" s="160">
        <v>0.28465140766528124</v>
      </c>
      <c r="H490" s="160">
        <v>0.58519404423857013</v>
      </c>
      <c r="I490" s="160">
        <v>1.79095472255256E-4</v>
      </c>
      <c r="J490" s="160">
        <v>195.73985380126879</v>
      </c>
      <c r="K490" t="s">
        <v>38</v>
      </c>
      <c r="L490" t="s">
        <v>71</v>
      </c>
      <c r="M490" t="s">
        <v>83</v>
      </c>
      <c r="O490" s="183">
        <f t="shared" si="25"/>
        <v>160</v>
      </c>
      <c r="P490" s="183">
        <f t="shared" si="25"/>
        <v>10</v>
      </c>
      <c r="Q490" s="183">
        <f t="shared" si="25"/>
        <v>30</v>
      </c>
      <c r="R490" s="183" t="str">
        <f t="shared" si="24"/>
        <v>*</v>
      </c>
      <c r="S490" s="183" t="str">
        <f t="shared" si="24"/>
        <v>*</v>
      </c>
      <c r="T490" s="183" t="str">
        <f t="shared" si="24"/>
        <v>*</v>
      </c>
      <c r="U490" s="183">
        <f t="shared" si="24"/>
        <v>200</v>
      </c>
    </row>
    <row r="491" spans="1:21">
      <c r="A491" s="183" t="str">
        <f t="shared" si="23"/>
        <v>陸側ケース⑩四万十市</v>
      </c>
      <c r="B491" t="s">
        <v>12</v>
      </c>
      <c r="C491">
        <v>35933</v>
      </c>
      <c r="D491" s="160">
        <v>507.06454078248464</v>
      </c>
      <c r="E491" s="160">
        <v>17.006696585742755</v>
      </c>
      <c r="F491" s="160">
        <v>50.901753173852242</v>
      </c>
      <c r="G491" s="160">
        <v>2.5590513498801171</v>
      </c>
      <c r="H491" s="160">
        <v>0.62237513911909959</v>
      </c>
      <c r="I491" s="160">
        <v>3.2359721280286052E-4</v>
      </c>
      <c r="J491" s="160">
        <v>561.14804404254892</v>
      </c>
      <c r="K491" t="s">
        <v>38</v>
      </c>
      <c r="L491" t="s">
        <v>71</v>
      </c>
      <c r="M491" t="s">
        <v>83</v>
      </c>
      <c r="O491" s="183">
        <f t="shared" si="25"/>
        <v>510</v>
      </c>
      <c r="P491" s="183">
        <f t="shared" si="25"/>
        <v>20</v>
      </c>
      <c r="Q491" s="183">
        <f t="shared" si="25"/>
        <v>50</v>
      </c>
      <c r="R491" s="183" t="str">
        <f t="shared" si="24"/>
        <v>*</v>
      </c>
      <c r="S491" s="183" t="str">
        <f t="shared" si="24"/>
        <v>*</v>
      </c>
      <c r="T491" s="183" t="str">
        <f t="shared" si="24"/>
        <v>*</v>
      </c>
      <c r="U491" s="183">
        <f t="shared" si="24"/>
        <v>560</v>
      </c>
    </row>
    <row r="492" spans="1:21">
      <c r="A492" s="183" t="str">
        <f t="shared" si="23"/>
        <v>陸側ケース⑩香南市</v>
      </c>
      <c r="B492" t="s">
        <v>13</v>
      </c>
      <c r="C492">
        <v>33830</v>
      </c>
      <c r="D492" s="160">
        <v>1036.8816720486261</v>
      </c>
      <c r="E492" s="160">
        <v>56.056813145936992</v>
      </c>
      <c r="F492" s="160">
        <v>39.648030081623837</v>
      </c>
      <c r="G492" s="160">
        <v>1.5333769820739596</v>
      </c>
      <c r="H492" s="160">
        <v>1.3914290924369326</v>
      </c>
      <c r="I492" s="160">
        <v>1.4004307201441759E-3</v>
      </c>
      <c r="J492" s="160">
        <v>1079.4559086354811</v>
      </c>
      <c r="K492" t="s">
        <v>38</v>
      </c>
      <c r="L492" t="s">
        <v>71</v>
      </c>
      <c r="M492" t="s">
        <v>83</v>
      </c>
      <c r="O492" s="183">
        <f t="shared" si="25"/>
        <v>1000</v>
      </c>
      <c r="P492" s="183">
        <f t="shared" si="25"/>
        <v>60</v>
      </c>
      <c r="Q492" s="183">
        <f t="shared" si="25"/>
        <v>40</v>
      </c>
      <c r="R492" s="183" t="str">
        <f t="shared" si="24"/>
        <v>*</v>
      </c>
      <c r="S492" s="183" t="str">
        <f t="shared" si="24"/>
        <v>*</v>
      </c>
      <c r="T492" s="183" t="str">
        <f t="shared" si="24"/>
        <v>*</v>
      </c>
      <c r="U492" s="183">
        <f t="shared" si="24"/>
        <v>1100</v>
      </c>
    </row>
    <row r="493" spans="1:21">
      <c r="A493" s="183" t="str">
        <f t="shared" si="23"/>
        <v>陸側ケース⑩香美市</v>
      </c>
      <c r="B493" t="s">
        <v>14</v>
      </c>
      <c r="C493">
        <v>28766</v>
      </c>
      <c r="D493" s="160">
        <v>1107.285356349676</v>
      </c>
      <c r="E493" s="160">
        <v>34.326993590864177</v>
      </c>
      <c r="F493" s="160">
        <v>0</v>
      </c>
      <c r="G493" s="160">
        <v>3.3492707450876642</v>
      </c>
      <c r="H493" s="160">
        <v>3.8161644120727747</v>
      </c>
      <c r="I493" s="160">
        <v>9.1152193248098543E-4</v>
      </c>
      <c r="J493" s="160">
        <v>1114.4517030287689</v>
      </c>
      <c r="K493" t="s">
        <v>38</v>
      </c>
      <c r="L493" t="s">
        <v>71</v>
      </c>
      <c r="M493" t="s">
        <v>83</v>
      </c>
      <c r="O493" s="183">
        <f t="shared" si="25"/>
        <v>1100</v>
      </c>
      <c r="P493" s="183">
        <f t="shared" si="25"/>
        <v>30</v>
      </c>
      <c r="Q493" s="183">
        <f t="shared" si="25"/>
        <v>0</v>
      </c>
      <c r="R493" s="183" t="str">
        <f t="shared" si="24"/>
        <v>*</v>
      </c>
      <c r="S493" s="183" t="str">
        <f t="shared" si="24"/>
        <v>*</v>
      </c>
      <c r="T493" s="183" t="str">
        <f t="shared" si="24"/>
        <v>*</v>
      </c>
      <c r="U493" s="183">
        <f t="shared" si="24"/>
        <v>1100</v>
      </c>
    </row>
    <row r="494" spans="1:21">
      <c r="A494" s="183" t="str">
        <f t="shared" si="23"/>
        <v>陸側ケース⑩東洋町</v>
      </c>
      <c r="B494" t="s">
        <v>15</v>
      </c>
      <c r="C494">
        <v>2947</v>
      </c>
      <c r="D494" s="160">
        <v>81.85568383766558</v>
      </c>
      <c r="E494" s="160">
        <v>1.2764081352806713</v>
      </c>
      <c r="F494" s="160">
        <v>13.568955695926286</v>
      </c>
      <c r="G494" s="160">
        <v>0.25705933562700045</v>
      </c>
      <c r="H494" s="160">
        <v>0.49976056663467683</v>
      </c>
      <c r="I494" s="160">
        <v>4.9572630698175596E-5</v>
      </c>
      <c r="J494" s="160">
        <v>96.181509008484255</v>
      </c>
      <c r="K494" t="s">
        <v>38</v>
      </c>
      <c r="L494" t="s">
        <v>71</v>
      </c>
      <c r="M494" t="s">
        <v>83</v>
      </c>
      <c r="O494" s="183">
        <f t="shared" si="25"/>
        <v>80</v>
      </c>
      <c r="P494" s="183" t="str">
        <f t="shared" si="25"/>
        <v>*</v>
      </c>
      <c r="Q494" s="183">
        <f t="shared" si="25"/>
        <v>10</v>
      </c>
      <c r="R494" s="183" t="str">
        <f t="shared" si="24"/>
        <v>*</v>
      </c>
      <c r="S494" s="183" t="str">
        <f t="shared" si="24"/>
        <v>*</v>
      </c>
      <c r="T494" s="183" t="str">
        <f t="shared" si="24"/>
        <v>*</v>
      </c>
      <c r="U494" s="183">
        <f t="shared" si="24"/>
        <v>100</v>
      </c>
    </row>
    <row r="495" spans="1:21">
      <c r="A495" s="183" t="str">
        <f t="shared" si="23"/>
        <v>陸側ケース⑩奈半利町</v>
      </c>
      <c r="B495" t="s">
        <v>16</v>
      </c>
      <c r="C495">
        <v>3542</v>
      </c>
      <c r="D495" s="160">
        <v>168.38183791123993</v>
      </c>
      <c r="E495" s="160">
        <v>14.229928212522193</v>
      </c>
      <c r="F495" s="160">
        <v>0.30249120139413027</v>
      </c>
      <c r="G495" s="160">
        <v>0.67391442052480688</v>
      </c>
      <c r="H495" s="160">
        <v>1.19294072676598</v>
      </c>
      <c r="I495" s="160">
        <v>1.4064866658558881E-4</v>
      </c>
      <c r="J495" s="160">
        <v>170.55132490859143</v>
      </c>
      <c r="K495" t="s">
        <v>38</v>
      </c>
      <c r="L495" t="s">
        <v>71</v>
      </c>
      <c r="M495" t="s">
        <v>83</v>
      </c>
      <c r="O495" s="183">
        <f t="shared" si="25"/>
        <v>170</v>
      </c>
      <c r="P495" s="183">
        <f t="shared" si="25"/>
        <v>10</v>
      </c>
      <c r="Q495" s="183" t="str">
        <f t="shared" si="25"/>
        <v>*</v>
      </c>
      <c r="R495" s="183" t="str">
        <f t="shared" si="24"/>
        <v>*</v>
      </c>
      <c r="S495" s="183" t="str">
        <f t="shared" si="24"/>
        <v>*</v>
      </c>
      <c r="T495" s="183" t="str">
        <f t="shared" si="24"/>
        <v>*</v>
      </c>
      <c r="U495" s="183">
        <f t="shared" si="24"/>
        <v>170</v>
      </c>
    </row>
    <row r="496" spans="1:21">
      <c r="A496" s="183" t="str">
        <f t="shared" si="23"/>
        <v>陸側ケース⑩田野町</v>
      </c>
      <c r="B496" t="s">
        <v>17</v>
      </c>
      <c r="C496">
        <v>2932</v>
      </c>
      <c r="D496" s="160">
        <v>199.62351387834167</v>
      </c>
      <c r="E496" s="160">
        <v>12.981918112394835</v>
      </c>
      <c r="F496" s="160">
        <v>9.1071932536329156E-2</v>
      </c>
      <c r="G496" s="160">
        <v>0.28746452959990754</v>
      </c>
      <c r="H496" s="160">
        <v>1.4783364576303826</v>
      </c>
      <c r="I496" s="160">
        <v>4.176130536355249E-4</v>
      </c>
      <c r="J496" s="160">
        <v>201.4808044111619</v>
      </c>
      <c r="K496" t="s">
        <v>38</v>
      </c>
      <c r="L496" t="s">
        <v>71</v>
      </c>
      <c r="M496" t="s">
        <v>83</v>
      </c>
      <c r="O496" s="183">
        <f t="shared" si="25"/>
        <v>200</v>
      </c>
      <c r="P496" s="183">
        <f t="shared" si="25"/>
        <v>10</v>
      </c>
      <c r="Q496" s="183" t="str">
        <f t="shared" si="25"/>
        <v>*</v>
      </c>
      <c r="R496" s="183" t="str">
        <f t="shared" si="24"/>
        <v>*</v>
      </c>
      <c r="S496" s="183" t="str">
        <f t="shared" si="24"/>
        <v>*</v>
      </c>
      <c r="T496" s="183" t="str">
        <f t="shared" si="24"/>
        <v>*</v>
      </c>
      <c r="U496" s="183">
        <f t="shared" si="24"/>
        <v>200</v>
      </c>
    </row>
    <row r="497" spans="1:21">
      <c r="A497" s="183" t="str">
        <f t="shared" si="23"/>
        <v>陸側ケース⑩安田町</v>
      </c>
      <c r="B497" t="s">
        <v>18</v>
      </c>
      <c r="C497">
        <v>2970</v>
      </c>
      <c r="D497" s="160">
        <v>164.22901865523693</v>
      </c>
      <c r="E497" s="160">
        <v>7.9790901028729779</v>
      </c>
      <c r="F497" s="160">
        <v>8.4152073161890666</v>
      </c>
      <c r="G497" s="160">
        <v>1.3821998935377726</v>
      </c>
      <c r="H497" s="160">
        <v>0.35082152741202066</v>
      </c>
      <c r="I497" s="160">
        <v>1.0259111528753979E-4</v>
      </c>
      <c r="J497" s="160">
        <v>174.37734998349106</v>
      </c>
      <c r="K497" t="s">
        <v>38</v>
      </c>
      <c r="L497" t="s">
        <v>71</v>
      </c>
      <c r="M497" t="s">
        <v>83</v>
      </c>
      <c r="O497" s="183">
        <f t="shared" si="25"/>
        <v>160</v>
      </c>
      <c r="P497" s="183">
        <f t="shared" si="25"/>
        <v>10</v>
      </c>
      <c r="Q497" s="183">
        <f t="shared" si="25"/>
        <v>10</v>
      </c>
      <c r="R497" s="183" t="str">
        <f t="shared" si="24"/>
        <v>*</v>
      </c>
      <c r="S497" s="183" t="str">
        <f t="shared" si="24"/>
        <v>*</v>
      </c>
      <c r="T497" s="183" t="str">
        <f t="shared" si="24"/>
        <v>*</v>
      </c>
      <c r="U497" s="183">
        <f t="shared" si="24"/>
        <v>170</v>
      </c>
    </row>
    <row r="498" spans="1:21">
      <c r="A498" s="183" t="str">
        <f t="shared" si="23"/>
        <v>陸側ケース⑩北川村</v>
      </c>
      <c r="B498" t="s">
        <v>19</v>
      </c>
      <c r="C498">
        <v>1367</v>
      </c>
      <c r="D498" s="160">
        <v>72.510966798650088</v>
      </c>
      <c r="E498" s="160">
        <v>2.2917819088913078</v>
      </c>
      <c r="F498" s="160">
        <v>0</v>
      </c>
      <c r="G498" s="160">
        <v>0.56357926573746042</v>
      </c>
      <c r="H498" s="160">
        <v>5.2679227860818599E-2</v>
      </c>
      <c r="I498" s="160">
        <v>1.3362033065196457E-5</v>
      </c>
      <c r="J498" s="160">
        <v>73.127238654281427</v>
      </c>
      <c r="K498" t="s">
        <v>38</v>
      </c>
      <c r="L498" t="s">
        <v>71</v>
      </c>
      <c r="M498" t="s">
        <v>83</v>
      </c>
      <c r="O498" s="183">
        <f t="shared" si="25"/>
        <v>70</v>
      </c>
      <c r="P498" s="183" t="str">
        <f t="shared" si="25"/>
        <v>*</v>
      </c>
      <c r="Q498" s="183">
        <f t="shared" si="25"/>
        <v>0</v>
      </c>
      <c r="R498" s="183" t="str">
        <f t="shared" si="24"/>
        <v>*</v>
      </c>
      <c r="S498" s="183" t="str">
        <f t="shared" si="24"/>
        <v>*</v>
      </c>
      <c r="T498" s="183" t="str">
        <f t="shared" si="24"/>
        <v>*</v>
      </c>
      <c r="U498" s="183">
        <f t="shared" si="24"/>
        <v>70</v>
      </c>
    </row>
    <row r="499" spans="1:21">
      <c r="A499" s="183" t="str">
        <f t="shared" si="23"/>
        <v>陸側ケース⑩馬路村</v>
      </c>
      <c r="B499" t="s">
        <v>20</v>
      </c>
      <c r="C499">
        <v>1013</v>
      </c>
      <c r="D499" s="160">
        <v>34.609799588966403</v>
      </c>
      <c r="E499" s="160">
        <v>0.85912628520890344</v>
      </c>
      <c r="F499" s="160">
        <v>0</v>
      </c>
      <c r="G499" s="160">
        <v>0.3971003749014107</v>
      </c>
      <c r="H499" s="160">
        <v>0.14337233845424127</v>
      </c>
      <c r="I499" s="160">
        <v>1.8437401756018393E-5</v>
      </c>
      <c r="J499" s="160">
        <v>35.150290739723815</v>
      </c>
      <c r="K499" t="s">
        <v>38</v>
      </c>
      <c r="L499" t="s">
        <v>71</v>
      </c>
      <c r="M499" t="s">
        <v>83</v>
      </c>
      <c r="O499" s="183">
        <f t="shared" si="25"/>
        <v>30</v>
      </c>
      <c r="P499" s="183" t="str">
        <f t="shared" si="25"/>
        <v>*</v>
      </c>
      <c r="Q499" s="183">
        <f t="shared" si="25"/>
        <v>0</v>
      </c>
      <c r="R499" s="183" t="str">
        <f t="shared" si="24"/>
        <v>*</v>
      </c>
      <c r="S499" s="183" t="str">
        <f t="shared" si="24"/>
        <v>*</v>
      </c>
      <c r="T499" s="183" t="str">
        <f t="shared" si="24"/>
        <v>*</v>
      </c>
      <c r="U499" s="183">
        <f t="shared" si="24"/>
        <v>40</v>
      </c>
    </row>
    <row r="500" spans="1:21">
      <c r="A500" s="183" t="str">
        <f t="shared" si="23"/>
        <v>陸側ケース⑩芸西村</v>
      </c>
      <c r="B500" t="s">
        <v>21</v>
      </c>
      <c r="C500">
        <v>4048</v>
      </c>
      <c r="D500" s="160">
        <v>103.02755306504146</v>
      </c>
      <c r="E500" s="160">
        <v>9.357924314129523</v>
      </c>
      <c r="F500" s="160">
        <v>5.1913835498927394</v>
      </c>
      <c r="G500" s="160">
        <v>0.2474956302348765</v>
      </c>
      <c r="H500" s="160">
        <v>0.23045238144721616</v>
      </c>
      <c r="I500" s="160">
        <v>1.5328859499798986E-4</v>
      </c>
      <c r="J500" s="160">
        <v>108.6970379152113</v>
      </c>
      <c r="K500" t="s">
        <v>38</v>
      </c>
      <c r="L500" t="s">
        <v>71</v>
      </c>
      <c r="M500" t="s">
        <v>83</v>
      </c>
      <c r="O500" s="183">
        <f t="shared" si="25"/>
        <v>100</v>
      </c>
      <c r="P500" s="183">
        <f t="shared" si="25"/>
        <v>10</v>
      </c>
      <c r="Q500" s="183">
        <f t="shared" si="25"/>
        <v>10</v>
      </c>
      <c r="R500" s="183" t="str">
        <f t="shared" si="24"/>
        <v>*</v>
      </c>
      <c r="S500" s="183" t="str">
        <f t="shared" si="24"/>
        <v>*</v>
      </c>
      <c r="T500" s="183" t="str">
        <f t="shared" si="24"/>
        <v>*</v>
      </c>
      <c r="U500" s="183">
        <f t="shared" si="24"/>
        <v>110</v>
      </c>
    </row>
    <row r="501" spans="1:21">
      <c r="A501" s="183" t="str">
        <f t="shared" si="23"/>
        <v>陸側ケース⑩本山町</v>
      </c>
      <c r="B501" t="s">
        <v>22</v>
      </c>
      <c r="C501">
        <v>4103</v>
      </c>
      <c r="D501" s="160">
        <v>155.84486381057297</v>
      </c>
      <c r="E501" s="160">
        <v>0.37586346778968338</v>
      </c>
      <c r="F501" s="160">
        <v>0</v>
      </c>
      <c r="G501" s="160">
        <v>0.72128791181377938</v>
      </c>
      <c r="H501" s="160">
        <v>0.13147055990033896</v>
      </c>
      <c r="I501" s="160">
        <v>8.577819171183009E-5</v>
      </c>
      <c r="J501" s="160">
        <v>156.69770806047882</v>
      </c>
      <c r="K501" t="s">
        <v>38</v>
      </c>
      <c r="L501" t="s">
        <v>71</v>
      </c>
      <c r="M501" t="s">
        <v>83</v>
      </c>
      <c r="O501" s="183">
        <f t="shared" si="25"/>
        <v>160</v>
      </c>
      <c r="P501" s="183" t="str">
        <f t="shared" si="25"/>
        <v>*</v>
      </c>
      <c r="Q501" s="183">
        <f t="shared" si="25"/>
        <v>0</v>
      </c>
      <c r="R501" s="183" t="str">
        <f t="shared" si="24"/>
        <v>*</v>
      </c>
      <c r="S501" s="183" t="str">
        <f t="shared" si="24"/>
        <v>*</v>
      </c>
      <c r="T501" s="183" t="str">
        <f t="shared" si="24"/>
        <v>*</v>
      </c>
      <c r="U501" s="183">
        <f t="shared" si="24"/>
        <v>160</v>
      </c>
    </row>
    <row r="502" spans="1:21">
      <c r="A502" s="183" t="str">
        <f t="shared" si="23"/>
        <v>陸側ケース⑩大豊町</v>
      </c>
      <c r="B502" t="s">
        <v>23</v>
      </c>
      <c r="C502">
        <v>4719</v>
      </c>
      <c r="D502" s="160">
        <v>413.19094266522819</v>
      </c>
      <c r="E502" s="160">
        <v>3.0555646685266957</v>
      </c>
      <c r="F502" s="160">
        <v>0</v>
      </c>
      <c r="G502" s="160">
        <v>3.832107333648525</v>
      </c>
      <c r="H502" s="160">
        <v>0.1176979723419725</v>
      </c>
      <c r="I502" s="160">
        <v>6.4779912206571386E-5</v>
      </c>
      <c r="J502" s="160">
        <v>417.14081275113091</v>
      </c>
      <c r="K502" t="s">
        <v>38</v>
      </c>
      <c r="L502" t="s">
        <v>71</v>
      </c>
      <c r="M502" t="s">
        <v>83</v>
      </c>
      <c r="O502" s="183">
        <f t="shared" si="25"/>
        <v>410</v>
      </c>
      <c r="P502" s="183" t="str">
        <f t="shared" si="25"/>
        <v>*</v>
      </c>
      <c r="Q502" s="183">
        <f t="shared" si="25"/>
        <v>0</v>
      </c>
      <c r="R502" s="183" t="str">
        <f t="shared" si="24"/>
        <v>*</v>
      </c>
      <c r="S502" s="183" t="str">
        <f t="shared" si="24"/>
        <v>*</v>
      </c>
      <c r="T502" s="183" t="str">
        <f t="shared" si="24"/>
        <v>*</v>
      </c>
      <c r="U502" s="183">
        <f t="shared" si="24"/>
        <v>420</v>
      </c>
    </row>
    <row r="503" spans="1:21">
      <c r="A503" s="183" t="str">
        <f t="shared" si="23"/>
        <v>陸側ケース⑩土佐町</v>
      </c>
      <c r="B503" t="s">
        <v>24</v>
      </c>
      <c r="C503">
        <v>4358</v>
      </c>
      <c r="D503" s="160">
        <v>156.70424058470891</v>
      </c>
      <c r="E503" s="160">
        <v>0.36770441001290499</v>
      </c>
      <c r="F503" s="160">
        <v>0</v>
      </c>
      <c r="G503" s="160">
        <v>0.6582381279440217</v>
      </c>
      <c r="H503" s="160">
        <v>7.3107612719314222E-2</v>
      </c>
      <c r="I503" s="160">
        <v>6.4174893698259981E-5</v>
      </c>
      <c r="J503" s="160">
        <v>157.43565050026598</v>
      </c>
      <c r="K503" t="s">
        <v>38</v>
      </c>
      <c r="L503" t="s">
        <v>71</v>
      </c>
      <c r="M503" t="s">
        <v>83</v>
      </c>
      <c r="O503" s="183">
        <f t="shared" si="25"/>
        <v>160</v>
      </c>
      <c r="P503" s="183" t="str">
        <f t="shared" si="25"/>
        <v>*</v>
      </c>
      <c r="Q503" s="183">
        <f t="shared" si="25"/>
        <v>0</v>
      </c>
      <c r="R503" s="183" t="str">
        <f t="shared" si="24"/>
        <v>*</v>
      </c>
      <c r="S503" s="183" t="str">
        <f t="shared" si="24"/>
        <v>*</v>
      </c>
      <c r="T503" s="183" t="str">
        <f t="shared" si="24"/>
        <v>*</v>
      </c>
      <c r="U503" s="183">
        <f t="shared" si="24"/>
        <v>160</v>
      </c>
    </row>
    <row r="504" spans="1:21">
      <c r="A504" s="183" t="str">
        <f t="shared" si="23"/>
        <v>陸側ケース⑩大川村</v>
      </c>
      <c r="B504" t="s">
        <v>25</v>
      </c>
      <c r="C504">
        <v>411</v>
      </c>
      <c r="D504" s="160">
        <v>17.121769577852291</v>
      </c>
      <c r="E504" s="160">
        <v>3.6618775764696694E-2</v>
      </c>
      <c r="F504" s="160">
        <v>0</v>
      </c>
      <c r="G504" s="160">
        <v>0.16746110730221964</v>
      </c>
      <c r="H504" s="160">
        <v>8.1347603021922309E-3</v>
      </c>
      <c r="I504" s="160">
        <v>1.6124579557518189E-6</v>
      </c>
      <c r="J504" s="160">
        <v>17.297367057914659</v>
      </c>
      <c r="K504" t="s">
        <v>38</v>
      </c>
      <c r="L504" t="s">
        <v>71</v>
      </c>
      <c r="M504" t="s">
        <v>83</v>
      </c>
      <c r="O504" s="183">
        <f t="shared" si="25"/>
        <v>20</v>
      </c>
      <c r="P504" s="183" t="str">
        <f t="shared" si="25"/>
        <v>*</v>
      </c>
      <c r="Q504" s="183">
        <f t="shared" si="25"/>
        <v>0</v>
      </c>
      <c r="R504" s="183" t="str">
        <f t="shared" si="24"/>
        <v>*</v>
      </c>
      <c r="S504" s="183" t="str">
        <f t="shared" si="24"/>
        <v>*</v>
      </c>
      <c r="T504" s="183" t="str">
        <f t="shared" si="24"/>
        <v>*</v>
      </c>
      <c r="U504" s="183">
        <f t="shared" si="24"/>
        <v>20</v>
      </c>
    </row>
    <row r="505" spans="1:21">
      <c r="A505" s="183" t="str">
        <f t="shared" si="23"/>
        <v>陸側ケース⑩いの町</v>
      </c>
      <c r="B505" t="s">
        <v>26</v>
      </c>
      <c r="C505">
        <v>25062</v>
      </c>
      <c r="D505" s="160">
        <v>593.73624342920766</v>
      </c>
      <c r="E505" s="160">
        <v>13.691934247681909</v>
      </c>
      <c r="F505" s="160">
        <v>0</v>
      </c>
      <c r="G505" s="160">
        <v>4.7921070710135414</v>
      </c>
      <c r="H505" s="160">
        <v>0.79610278807496226</v>
      </c>
      <c r="I505" s="160">
        <v>3.8106095338618745E-4</v>
      </c>
      <c r="J505" s="160">
        <v>599.32483434924961</v>
      </c>
      <c r="K505" t="s">
        <v>38</v>
      </c>
      <c r="L505" t="s">
        <v>71</v>
      </c>
      <c r="M505" t="s">
        <v>83</v>
      </c>
      <c r="O505" s="183">
        <f t="shared" si="25"/>
        <v>590</v>
      </c>
      <c r="P505" s="183">
        <f t="shared" si="25"/>
        <v>10</v>
      </c>
      <c r="Q505" s="183">
        <f t="shared" si="25"/>
        <v>0</v>
      </c>
      <c r="R505" s="183" t="str">
        <f t="shared" si="24"/>
        <v>*</v>
      </c>
      <c r="S505" s="183" t="str">
        <f t="shared" si="24"/>
        <v>*</v>
      </c>
      <c r="T505" s="183" t="str">
        <f t="shared" si="24"/>
        <v>*</v>
      </c>
      <c r="U505" s="183">
        <f t="shared" si="24"/>
        <v>600</v>
      </c>
    </row>
    <row r="506" spans="1:21">
      <c r="A506" s="183" t="str">
        <f t="shared" si="23"/>
        <v>陸側ケース⑩仁淀川町</v>
      </c>
      <c r="B506" t="s">
        <v>27</v>
      </c>
      <c r="C506">
        <v>6500</v>
      </c>
      <c r="D506" s="160">
        <v>266.70920655722216</v>
      </c>
      <c r="E506" s="160">
        <v>0.73611236772315125</v>
      </c>
      <c r="F506" s="160">
        <v>0</v>
      </c>
      <c r="G506" s="160">
        <v>1.1787867870483248</v>
      </c>
      <c r="H506" s="160">
        <v>5.4551811846547824E-2</v>
      </c>
      <c r="I506" s="160">
        <v>7.1707587613300381E-5</v>
      </c>
      <c r="J506" s="160">
        <v>267.94261686370464</v>
      </c>
      <c r="K506" t="s">
        <v>38</v>
      </c>
      <c r="L506" t="s">
        <v>71</v>
      </c>
      <c r="M506" t="s">
        <v>83</v>
      </c>
      <c r="O506" s="183">
        <f t="shared" si="25"/>
        <v>270</v>
      </c>
      <c r="P506" s="183" t="str">
        <f t="shared" si="25"/>
        <v>*</v>
      </c>
      <c r="Q506" s="183">
        <f t="shared" si="25"/>
        <v>0</v>
      </c>
      <c r="R506" s="183" t="str">
        <f t="shared" si="24"/>
        <v>*</v>
      </c>
      <c r="S506" s="183" t="str">
        <f t="shared" si="24"/>
        <v>*</v>
      </c>
      <c r="T506" s="183" t="str">
        <f t="shared" si="24"/>
        <v>*</v>
      </c>
      <c r="U506" s="183">
        <f t="shared" si="24"/>
        <v>270</v>
      </c>
    </row>
    <row r="507" spans="1:21">
      <c r="A507" s="183" t="str">
        <f t="shared" si="23"/>
        <v>陸側ケース⑩中土佐町</v>
      </c>
      <c r="B507" t="s">
        <v>28</v>
      </c>
      <c r="C507">
        <v>7584</v>
      </c>
      <c r="D507" s="160">
        <v>406.34105886178327</v>
      </c>
      <c r="E507" s="160">
        <v>11.579666119846777</v>
      </c>
      <c r="F507" s="160">
        <v>28.778894857107922</v>
      </c>
      <c r="G507" s="160">
        <v>2.4022734322687573</v>
      </c>
      <c r="H507" s="160">
        <v>1.4154704237496991</v>
      </c>
      <c r="I507" s="160">
        <v>1.526837938749948E-4</v>
      </c>
      <c r="J507" s="160">
        <v>438.93785025870352</v>
      </c>
      <c r="K507" t="s">
        <v>38</v>
      </c>
      <c r="L507" t="s">
        <v>71</v>
      </c>
      <c r="M507" t="s">
        <v>83</v>
      </c>
      <c r="O507" s="183">
        <f t="shared" si="25"/>
        <v>410</v>
      </c>
      <c r="P507" s="183">
        <f t="shared" si="25"/>
        <v>10</v>
      </c>
      <c r="Q507" s="183">
        <f t="shared" si="25"/>
        <v>30</v>
      </c>
      <c r="R507" s="183" t="str">
        <f t="shared" si="24"/>
        <v>*</v>
      </c>
      <c r="S507" s="183" t="str">
        <f t="shared" si="24"/>
        <v>*</v>
      </c>
      <c r="T507" s="183" t="str">
        <f t="shared" si="24"/>
        <v>*</v>
      </c>
      <c r="U507" s="183">
        <f t="shared" si="24"/>
        <v>440</v>
      </c>
    </row>
    <row r="508" spans="1:21">
      <c r="A508" s="183" t="str">
        <f t="shared" si="23"/>
        <v>陸側ケース⑩佐川町</v>
      </c>
      <c r="B508" t="s">
        <v>29</v>
      </c>
      <c r="C508">
        <v>13951</v>
      </c>
      <c r="D508" s="160">
        <v>429.56068854426053</v>
      </c>
      <c r="E508" s="160">
        <v>9.4777081812548225</v>
      </c>
      <c r="F508" s="160">
        <v>0</v>
      </c>
      <c r="G508" s="160">
        <v>1.0754081399710644</v>
      </c>
      <c r="H508" s="160">
        <v>0.28078351954940434</v>
      </c>
      <c r="I508" s="160">
        <v>4.0839553063319161E-4</v>
      </c>
      <c r="J508" s="160">
        <v>430.91728859931163</v>
      </c>
      <c r="K508" t="s">
        <v>38</v>
      </c>
      <c r="L508" t="s">
        <v>71</v>
      </c>
      <c r="M508" t="s">
        <v>83</v>
      </c>
      <c r="O508" s="183">
        <f t="shared" si="25"/>
        <v>430</v>
      </c>
      <c r="P508" s="183">
        <f t="shared" si="25"/>
        <v>10</v>
      </c>
      <c r="Q508" s="183">
        <f t="shared" si="25"/>
        <v>0</v>
      </c>
      <c r="R508" s="183" t="str">
        <f t="shared" si="24"/>
        <v>*</v>
      </c>
      <c r="S508" s="183" t="str">
        <f t="shared" si="24"/>
        <v>*</v>
      </c>
      <c r="T508" s="183" t="str">
        <f t="shared" si="24"/>
        <v>*</v>
      </c>
      <c r="U508" s="183">
        <f t="shared" si="24"/>
        <v>430</v>
      </c>
    </row>
    <row r="509" spans="1:21">
      <c r="A509" s="183" t="str">
        <f t="shared" si="23"/>
        <v>陸側ケース⑩越知町</v>
      </c>
      <c r="B509" t="s">
        <v>30</v>
      </c>
      <c r="C509">
        <v>6374</v>
      </c>
      <c r="D509" s="160">
        <v>214.96500776824308</v>
      </c>
      <c r="E509" s="160">
        <v>2.8267651513139684</v>
      </c>
      <c r="F509" s="160">
        <v>0</v>
      </c>
      <c r="G509" s="160">
        <v>0.63749940342044764</v>
      </c>
      <c r="H509" s="160">
        <v>1.5909135918028414</v>
      </c>
      <c r="I509" s="160">
        <v>1.1642679391358724E-4</v>
      </c>
      <c r="J509" s="160">
        <v>217.19353719026026</v>
      </c>
      <c r="K509" t="s">
        <v>38</v>
      </c>
      <c r="L509" t="s">
        <v>71</v>
      </c>
      <c r="M509" t="s">
        <v>83</v>
      </c>
      <c r="O509" s="183">
        <f t="shared" si="25"/>
        <v>210</v>
      </c>
      <c r="P509" s="183" t="str">
        <f t="shared" si="25"/>
        <v>*</v>
      </c>
      <c r="Q509" s="183">
        <f t="shared" si="25"/>
        <v>0</v>
      </c>
      <c r="R509" s="183" t="str">
        <f t="shared" si="24"/>
        <v>*</v>
      </c>
      <c r="S509" s="183" t="str">
        <f t="shared" si="24"/>
        <v>*</v>
      </c>
      <c r="T509" s="183" t="str">
        <f t="shared" si="24"/>
        <v>*</v>
      </c>
      <c r="U509" s="183">
        <f t="shared" si="24"/>
        <v>220</v>
      </c>
    </row>
    <row r="510" spans="1:21">
      <c r="A510" s="183" t="str">
        <f t="shared" si="23"/>
        <v>陸側ケース⑩檮原町</v>
      </c>
      <c r="B510" t="s">
        <v>31</v>
      </c>
      <c r="C510">
        <v>3984</v>
      </c>
      <c r="D510" s="160">
        <v>161.16596913395816</v>
      </c>
      <c r="E510" s="160">
        <v>0.53264432468895495</v>
      </c>
      <c r="F510" s="160">
        <v>0</v>
      </c>
      <c r="G510" s="160">
        <v>0.92999292520175403</v>
      </c>
      <c r="H510" s="160">
        <v>5.5424096591910374E-2</v>
      </c>
      <c r="I510" s="160">
        <v>5.447856483006588E-5</v>
      </c>
      <c r="J510" s="160">
        <v>162.15144063431666</v>
      </c>
      <c r="K510" t="s">
        <v>38</v>
      </c>
      <c r="L510" t="s">
        <v>71</v>
      </c>
      <c r="M510" t="s">
        <v>83</v>
      </c>
      <c r="O510" s="183">
        <f t="shared" si="25"/>
        <v>160</v>
      </c>
      <c r="P510" s="183" t="str">
        <f t="shared" si="25"/>
        <v>*</v>
      </c>
      <c r="Q510" s="183">
        <f t="shared" si="25"/>
        <v>0</v>
      </c>
      <c r="R510" s="183" t="str">
        <f t="shared" si="24"/>
        <v>*</v>
      </c>
      <c r="S510" s="183" t="str">
        <f t="shared" si="24"/>
        <v>*</v>
      </c>
      <c r="T510" s="183" t="str">
        <f t="shared" si="24"/>
        <v>*</v>
      </c>
      <c r="U510" s="183">
        <f t="shared" si="24"/>
        <v>160</v>
      </c>
    </row>
    <row r="511" spans="1:21">
      <c r="A511" s="183" t="str">
        <f t="shared" si="23"/>
        <v>陸側ケース⑩日高村</v>
      </c>
      <c r="B511" t="s">
        <v>32</v>
      </c>
      <c r="C511">
        <v>5447</v>
      </c>
      <c r="D511" s="160">
        <v>124.23166463096665</v>
      </c>
      <c r="E511" s="160">
        <v>1.6407778710809411</v>
      </c>
      <c r="F511" s="160">
        <v>0</v>
      </c>
      <c r="G511" s="160">
        <v>0.63444057405780641</v>
      </c>
      <c r="H511" s="160">
        <v>5.9106447053100621E-2</v>
      </c>
      <c r="I511" s="160">
        <v>8.7182503206327294E-5</v>
      </c>
      <c r="J511" s="160">
        <v>124.92529883458076</v>
      </c>
      <c r="K511" t="s">
        <v>38</v>
      </c>
      <c r="L511" t="s">
        <v>71</v>
      </c>
      <c r="M511" t="s">
        <v>83</v>
      </c>
      <c r="O511" s="183">
        <f t="shared" si="25"/>
        <v>120</v>
      </c>
      <c r="P511" s="183" t="str">
        <f t="shared" si="25"/>
        <v>*</v>
      </c>
      <c r="Q511" s="183">
        <f t="shared" si="25"/>
        <v>0</v>
      </c>
      <c r="R511" s="183" t="str">
        <f t="shared" si="24"/>
        <v>*</v>
      </c>
      <c r="S511" s="183" t="str">
        <f t="shared" si="24"/>
        <v>*</v>
      </c>
      <c r="T511" s="183" t="str">
        <f t="shared" si="24"/>
        <v>*</v>
      </c>
      <c r="U511" s="183">
        <f t="shared" si="24"/>
        <v>120</v>
      </c>
    </row>
    <row r="512" spans="1:21">
      <c r="A512" s="183" t="str">
        <f t="shared" si="23"/>
        <v>陸側ケース⑩津野町</v>
      </c>
      <c r="B512" t="s">
        <v>33</v>
      </c>
      <c r="C512">
        <v>6407</v>
      </c>
      <c r="D512" s="160">
        <v>272.0740858511702</v>
      </c>
      <c r="E512" s="160">
        <v>3.0343688711144492</v>
      </c>
      <c r="F512" s="160">
        <v>0</v>
      </c>
      <c r="G512" s="160">
        <v>2.0115061013469817</v>
      </c>
      <c r="H512" s="160">
        <v>0.16376487235795006</v>
      </c>
      <c r="I512" s="160">
        <v>1.1601491030088407E-4</v>
      </c>
      <c r="J512" s="160">
        <v>274.24947283978543</v>
      </c>
      <c r="K512" t="s">
        <v>38</v>
      </c>
      <c r="L512" t="s">
        <v>71</v>
      </c>
      <c r="M512" t="s">
        <v>83</v>
      </c>
      <c r="O512" s="183">
        <f t="shared" si="25"/>
        <v>270</v>
      </c>
      <c r="P512" s="183" t="str">
        <f t="shared" si="25"/>
        <v>*</v>
      </c>
      <c r="Q512" s="183">
        <f t="shared" si="25"/>
        <v>0</v>
      </c>
      <c r="R512" s="183" t="str">
        <f t="shared" si="24"/>
        <v>*</v>
      </c>
      <c r="S512" s="183" t="str">
        <f t="shared" si="24"/>
        <v>*</v>
      </c>
      <c r="T512" s="183" t="str">
        <f t="shared" si="24"/>
        <v>*</v>
      </c>
      <c r="U512" s="183">
        <f t="shared" si="24"/>
        <v>270</v>
      </c>
    </row>
    <row r="513" spans="1:21">
      <c r="A513" s="183" t="str">
        <f t="shared" si="23"/>
        <v>陸側ケース⑩四万十町</v>
      </c>
      <c r="B513" t="s">
        <v>34</v>
      </c>
      <c r="C513">
        <v>18733</v>
      </c>
      <c r="D513" s="160">
        <v>962.45862430281613</v>
      </c>
      <c r="E513" s="160">
        <v>29.326174727302089</v>
      </c>
      <c r="F513" s="160">
        <v>7.4883953686735252</v>
      </c>
      <c r="G513" s="160">
        <v>4.8579367558262998</v>
      </c>
      <c r="H513" s="160">
        <v>1.2108336402502029</v>
      </c>
      <c r="I513" s="160">
        <v>2.982118311586238E-4</v>
      </c>
      <c r="J513" s="160">
        <v>976.01608827939731</v>
      </c>
      <c r="K513" t="s">
        <v>38</v>
      </c>
      <c r="L513" t="s">
        <v>71</v>
      </c>
      <c r="M513" t="s">
        <v>83</v>
      </c>
      <c r="O513" s="183">
        <f t="shared" si="25"/>
        <v>960</v>
      </c>
      <c r="P513" s="183">
        <f t="shared" si="25"/>
        <v>30</v>
      </c>
      <c r="Q513" s="183">
        <f t="shared" si="25"/>
        <v>10</v>
      </c>
      <c r="R513" s="183" t="str">
        <f t="shared" si="24"/>
        <v>*</v>
      </c>
      <c r="S513" s="183" t="str">
        <f t="shared" si="24"/>
        <v>*</v>
      </c>
      <c r="T513" s="183" t="str">
        <f t="shared" si="24"/>
        <v>*</v>
      </c>
      <c r="U513" s="183">
        <f t="shared" si="24"/>
        <v>980</v>
      </c>
    </row>
    <row r="514" spans="1:21">
      <c r="A514" s="183" t="str">
        <f t="shared" si="23"/>
        <v>陸側ケース⑩大月町</v>
      </c>
      <c r="B514" t="s">
        <v>35</v>
      </c>
      <c r="C514">
        <v>5783</v>
      </c>
      <c r="D514" s="160">
        <v>9.2854782208398596</v>
      </c>
      <c r="E514" s="160">
        <v>0.79254564659152982</v>
      </c>
      <c r="F514" s="160">
        <v>9.0586015751253584</v>
      </c>
      <c r="G514" s="160">
        <v>2.0479523676252196E-2</v>
      </c>
      <c r="H514" s="160">
        <v>4.6572953287599811E-4</v>
      </c>
      <c r="I514" s="160">
        <v>1.5866618698197092E-5</v>
      </c>
      <c r="J514" s="160">
        <v>18.365040915793045</v>
      </c>
      <c r="K514" t="s">
        <v>38</v>
      </c>
      <c r="L514" t="s">
        <v>71</v>
      </c>
      <c r="M514" t="s">
        <v>83</v>
      </c>
      <c r="O514" s="183">
        <f t="shared" si="25"/>
        <v>10</v>
      </c>
      <c r="P514" s="183" t="str">
        <f t="shared" si="25"/>
        <v>*</v>
      </c>
      <c r="Q514" s="183">
        <f t="shared" si="25"/>
        <v>10</v>
      </c>
      <c r="R514" s="183" t="str">
        <f t="shared" si="24"/>
        <v>*</v>
      </c>
      <c r="S514" s="183" t="str">
        <f t="shared" si="24"/>
        <v>*</v>
      </c>
      <c r="T514" s="183" t="str">
        <f t="shared" si="24"/>
        <v>*</v>
      </c>
      <c r="U514" s="183">
        <f t="shared" si="24"/>
        <v>20</v>
      </c>
    </row>
    <row r="515" spans="1:21">
      <c r="A515" s="183" t="str">
        <f t="shared" si="23"/>
        <v>陸側ケース⑩三原村</v>
      </c>
      <c r="B515" t="s">
        <v>36</v>
      </c>
      <c r="C515">
        <v>1681</v>
      </c>
      <c r="D515" s="160">
        <v>29.573376644870919</v>
      </c>
      <c r="E515" s="160">
        <v>0.56824708640794441</v>
      </c>
      <c r="F515" s="160">
        <v>0</v>
      </c>
      <c r="G515" s="160">
        <v>5.5042760943141575E-2</v>
      </c>
      <c r="H515" s="160">
        <v>2.1579937293546674E-2</v>
      </c>
      <c r="I515" s="160">
        <v>1.5374859644549242E-5</v>
      </c>
      <c r="J515" s="160">
        <v>29.650014717967249</v>
      </c>
      <c r="K515" t="s">
        <v>38</v>
      </c>
      <c r="L515" t="s">
        <v>71</v>
      </c>
      <c r="M515" t="s">
        <v>83</v>
      </c>
      <c r="O515" s="183">
        <f t="shared" si="25"/>
        <v>30</v>
      </c>
      <c r="P515" s="183" t="str">
        <f t="shared" si="25"/>
        <v>*</v>
      </c>
      <c r="Q515" s="183">
        <f t="shared" si="25"/>
        <v>0</v>
      </c>
      <c r="R515" s="183" t="str">
        <f t="shared" si="24"/>
        <v>*</v>
      </c>
      <c r="S515" s="183" t="str">
        <f t="shared" si="24"/>
        <v>*</v>
      </c>
      <c r="T515" s="183" t="str">
        <f t="shared" si="24"/>
        <v>*</v>
      </c>
      <c r="U515" s="183">
        <f t="shared" si="24"/>
        <v>30</v>
      </c>
    </row>
    <row r="516" spans="1:21">
      <c r="A516" s="183" t="str">
        <f t="shared" ref="A516:A579" si="26">K516&amp;L516&amp;B516</f>
        <v>陸側ケース⑩黒潮町</v>
      </c>
      <c r="B516" t="s">
        <v>37</v>
      </c>
      <c r="C516">
        <v>12366</v>
      </c>
      <c r="D516" s="160">
        <v>562.72547131699196</v>
      </c>
      <c r="E516" s="160">
        <v>21.179894704664779</v>
      </c>
      <c r="F516" s="160">
        <v>35.738444932410538</v>
      </c>
      <c r="G516" s="160">
        <v>3.1765061970004687</v>
      </c>
      <c r="H516" s="160">
        <v>0.83889403306734711</v>
      </c>
      <c r="I516" s="160">
        <v>4.043407597947416E-4</v>
      </c>
      <c r="J516" s="160">
        <v>602.47972082023011</v>
      </c>
      <c r="K516" t="s">
        <v>38</v>
      </c>
      <c r="L516" t="s">
        <v>71</v>
      </c>
      <c r="M516" t="s">
        <v>83</v>
      </c>
      <c r="O516" s="183">
        <f t="shared" si="25"/>
        <v>560</v>
      </c>
      <c r="P516" s="183">
        <f t="shared" si="25"/>
        <v>20</v>
      </c>
      <c r="Q516" s="183">
        <f t="shared" si="25"/>
        <v>40</v>
      </c>
      <c r="R516" s="183" t="str">
        <f t="shared" si="24"/>
        <v>*</v>
      </c>
      <c r="S516" s="183" t="str">
        <f t="shared" si="24"/>
        <v>*</v>
      </c>
      <c r="T516" s="183" t="str">
        <f t="shared" si="24"/>
        <v>*</v>
      </c>
      <c r="U516" s="183">
        <f t="shared" si="24"/>
        <v>600</v>
      </c>
    </row>
    <row r="517" spans="1:21">
      <c r="A517" s="183" t="str">
        <f t="shared" si="26"/>
        <v>陸側ケース⑩合計</v>
      </c>
      <c r="B517" t="s">
        <v>84</v>
      </c>
      <c r="C517">
        <v>764456</v>
      </c>
      <c r="D517" s="160">
        <v>18568.10178828899</v>
      </c>
      <c r="E517" s="160">
        <v>926.77897669417939</v>
      </c>
      <c r="F517" s="160">
        <v>829.57806486403877</v>
      </c>
      <c r="G517" s="160">
        <v>70.225908012642435</v>
      </c>
      <c r="H517" s="160">
        <v>85.106973346306148</v>
      </c>
      <c r="I517" s="160">
        <v>3.6680508929214393E-2</v>
      </c>
      <c r="J517" s="160">
        <v>19553.049415020898</v>
      </c>
      <c r="K517" t="s">
        <v>38</v>
      </c>
      <c r="L517" t="s">
        <v>71</v>
      </c>
      <c r="M517" t="s">
        <v>83</v>
      </c>
      <c r="O517" s="183">
        <f t="shared" si="25"/>
        <v>19000</v>
      </c>
      <c r="P517" s="183">
        <f t="shared" si="25"/>
        <v>930</v>
      </c>
      <c r="Q517" s="183">
        <f t="shared" si="25"/>
        <v>830</v>
      </c>
      <c r="R517" s="183">
        <f t="shared" si="24"/>
        <v>70</v>
      </c>
      <c r="S517" s="183">
        <f t="shared" si="24"/>
        <v>90</v>
      </c>
      <c r="T517" s="183" t="str">
        <f t="shared" si="24"/>
        <v>*</v>
      </c>
      <c r="U517" s="183">
        <f t="shared" si="24"/>
        <v>20000</v>
      </c>
    </row>
    <row r="518" spans="1:21">
      <c r="A518" s="183" t="str">
        <f t="shared" si="26"/>
        <v>陸側ケース⑩0</v>
      </c>
      <c r="B518">
        <v>0</v>
      </c>
      <c r="C518">
        <v>0</v>
      </c>
      <c r="D518" s="160">
        <v>0</v>
      </c>
      <c r="E518" s="160">
        <v>0</v>
      </c>
      <c r="F518" s="160">
        <v>0</v>
      </c>
      <c r="G518" s="160">
        <v>0</v>
      </c>
      <c r="H518" s="160">
        <v>0</v>
      </c>
      <c r="I518" s="160">
        <v>0</v>
      </c>
      <c r="J518" s="160">
        <v>0</v>
      </c>
      <c r="K518" t="s">
        <v>38</v>
      </c>
      <c r="L518" t="s">
        <v>71</v>
      </c>
      <c r="M518">
        <v>0</v>
      </c>
      <c r="O518" s="183">
        <f t="shared" si="25"/>
        <v>0</v>
      </c>
      <c r="P518" s="183">
        <f t="shared" si="25"/>
        <v>0</v>
      </c>
      <c r="Q518" s="183">
        <f t="shared" si="25"/>
        <v>0</v>
      </c>
      <c r="R518" s="183">
        <f t="shared" si="24"/>
        <v>0</v>
      </c>
      <c r="S518" s="183">
        <f t="shared" si="24"/>
        <v>0</v>
      </c>
      <c r="T518" s="183">
        <f t="shared" si="24"/>
        <v>0</v>
      </c>
      <c r="U518" s="183">
        <f t="shared" si="24"/>
        <v>0</v>
      </c>
    </row>
    <row r="519" spans="1:21">
      <c r="A519" s="183" t="str">
        <f t="shared" si="26"/>
        <v>陸側ケース⑩重傷者数</v>
      </c>
      <c r="B519" t="s">
        <v>115</v>
      </c>
      <c r="C519">
        <v>0</v>
      </c>
      <c r="D519" s="160">
        <v>0</v>
      </c>
      <c r="E519" s="160">
        <v>0</v>
      </c>
      <c r="F519" s="160">
        <v>0</v>
      </c>
      <c r="G519" s="160">
        <v>0</v>
      </c>
      <c r="H519" s="160">
        <v>0</v>
      </c>
      <c r="I519" s="160">
        <v>0</v>
      </c>
      <c r="J519" s="160">
        <v>0</v>
      </c>
      <c r="K519" t="s">
        <v>38</v>
      </c>
      <c r="L519" t="s">
        <v>71</v>
      </c>
      <c r="M519">
        <v>0</v>
      </c>
      <c r="O519" s="183">
        <f t="shared" si="25"/>
        <v>0</v>
      </c>
      <c r="P519" s="183">
        <f t="shared" si="25"/>
        <v>0</v>
      </c>
      <c r="Q519" s="183">
        <f t="shared" si="25"/>
        <v>0</v>
      </c>
      <c r="R519" s="183">
        <f t="shared" si="24"/>
        <v>0</v>
      </c>
      <c r="S519" s="183">
        <f t="shared" si="24"/>
        <v>0</v>
      </c>
      <c r="T519" s="183">
        <f t="shared" si="24"/>
        <v>0</v>
      </c>
      <c r="U519" s="183">
        <f t="shared" si="24"/>
        <v>0</v>
      </c>
    </row>
    <row r="520" spans="1:21">
      <c r="A520" s="183" t="str">
        <f t="shared" si="26"/>
        <v>陸側ケース⑩地震動：陸側ケース、津波ケース⑩、夏12時、早期避難率20%</v>
      </c>
      <c r="B520" t="s">
        <v>103</v>
      </c>
      <c r="C520">
        <v>0</v>
      </c>
      <c r="D520" s="160">
        <v>0</v>
      </c>
      <c r="E520" s="160">
        <v>0</v>
      </c>
      <c r="F520" s="160">
        <v>0</v>
      </c>
      <c r="G520" s="160">
        <v>0</v>
      </c>
      <c r="H520" s="160">
        <v>0</v>
      </c>
      <c r="I520" s="160">
        <v>0</v>
      </c>
      <c r="J520" s="160">
        <v>0</v>
      </c>
      <c r="K520" t="s">
        <v>38</v>
      </c>
      <c r="L520" t="s">
        <v>71</v>
      </c>
      <c r="M520">
        <v>0</v>
      </c>
      <c r="O520" s="183">
        <f t="shared" si="25"/>
        <v>0</v>
      </c>
      <c r="P520" s="183">
        <f t="shared" si="25"/>
        <v>0</v>
      </c>
      <c r="Q520" s="183">
        <f t="shared" si="25"/>
        <v>0</v>
      </c>
      <c r="R520" s="183">
        <f t="shared" si="24"/>
        <v>0</v>
      </c>
      <c r="S520" s="183">
        <f t="shared" si="24"/>
        <v>0</v>
      </c>
      <c r="T520" s="183">
        <f t="shared" si="24"/>
        <v>0</v>
      </c>
      <c r="U520" s="183">
        <f t="shared" si="24"/>
        <v>0</v>
      </c>
    </row>
    <row r="521" spans="1:21">
      <c r="A521" s="183" t="str">
        <f t="shared" si="26"/>
        <v>陸側ケース⑩市町村名</v>
      </c>
      <c r="B521" t="s">
        <v>86</v>
      </c>
      <c r="C521" t="s">
        <v>87</v>
      </c>
      <c r="D521" s="160" t="s">
        <v>88</v>
      </c>
      <c r="E521" s="160">
        <v>0</v>
      </c>
      <c r="F521" s="160" t="s">
        <v>89</v>
      </c>
      <c r="G521" s="160" t="s">
        <v>90</v>
      </c>
      <c r="H521" s="160" t="s">
        <v>91</v>
      </c>
      <c r="I521" s="160" t="s">
        <v>92</v>
      </c>
      <c r="J521" s="160" t="s">
        <v>84</v>
      </c>
      <c r="K521" t="s">
        <v>38</v>
      </c>
      <c r="L521" t="s">
        <v>71</v>
      </c>
      <c r="M521">
        <v>0</v>
      </c>
      <c r="O521" s="183" t="e">
        <f t="shared" si="25"/>
        <v>#VALUE!</v>
      </c>
      <c r="P521" s="183">
        <f t="shared" si="25"/>
        <v>0</v>
      </c>
      <c r="Q521" s="183" t="e">
        <f t="shared" si="25"/>
        <v>#VALUE!</v>
      </c>
      <c r="R521" s="183" t="e">
        <f t="shared" si="24"/>
        <v>#VALUE!</v>
      </c>
      <c r="S521" s="183" t="e">
        <f t="shared" si="24"/>
        <v>#VALUE!</v>
      </c>
      <c r="T521" s="183" t="e">
        <f t="shared" si="24"/>
        <v>#VALUE!</v>
      </c>
      <c r="U521" s="183" t="e">
        <f t="shared" si="24"/>
        <v>#VALUE!</v>
      </c>
    </row>
    <row r="522" spans="1:21">
      <c r="A522" s="183" t="str">
        <f t="shared" si="26"/>
        <v>陸側ケース⑩0</v>
      </c>
      <c r="B522">
        <v>0</v>
      </c>
      <c r="C522">
        <v>0</v>
      </c>
      <c r="D522" s="160">
        <v>0</v>
      </c>
      <c r="E522" s="160" t="s">
        <v>93</v>
      </c>
      <c r="F522" s="160">
        <v>0</v>
      </c>
      <c r="G522" s="160">
        <v>0</v>
      </c>
      <c r="H522" s="160">
        <v>0</v>
      </c>
      <c r="I522" s="160">
        <v>0</v>
      </c>
      <c r="J522" s="160">
        <v>0</v>
      </c>
      <c r="K522" t="s">
        <v>38</v>
      </c>
      <c r="L522" t="s">
        <v>71</v>
      </c>
      <c r="M522">
        <v>0</v>
      </c>
      <c r="O522" s="183">
        <f t="shared" si="25"/>
        <v>0</v>
      </c>
      <c r="P522" s="183" t="e">
        <f t="shared" si="25"/>
        <v>#VALUE!</v>
      </c>
      <c r="Q522" s="183">
        <f t="shared" si="25"/>
        <v>0</v>
      </c>
      <c r="R522" s="183">
        <f t="shared" si="24"/>
        <v>0</v>
      </c>
      <c r="S522" s="183">
        <f t="shared" si="24"/>
        <v>0</v>
      </c>
      <c r="T522" s="183">
        <f t="shared" si="24"/>
        <v>0</v>
      </c>
      <c r="U522" s="183">
        <f t="shared" si="24"/>
        <v>0</v>
      </c>
    </row>
    <row r="523" spans="1:21">
      <c r="A523" s="183" t="str">
        <f t="shared" si="26"/>
        <v>陸側ケース⑩0</v>
      </c>
      <c r="B523">
        <v>0</v>
      </c>
      <c r="C523">
        <v>0</v>
      </c>
      <c r="D523" s="160">
        <v>0</v>
      </c>
      <c r="E523" s="160">
        <v>0</v>
      </c>
      <c r="F523" s="160">
        <v>0</v>
      </c>
      <c r="G523" s="160">
        <v>0</v>
      </c>
      <c r="H523" s="160">
        <v>0</v>
      </c>
      <c r="I523" s="160">
        <v>0</v>
      </c>
      <c r="J523" s="160">
        <v>0</v>
      </c>
      <c r="K523" t="s">
        <v>38</v>
      </c>
      <c r="L523" t="s">
        <v>71</v>
      </c>
      <c r="M523">
        <v>0</v>
      </c>
      <c r="O523" s="183">
        <f t="shared" si="25"/>
        <v>0</v>
      </c>
      <c r="P523" s="183">
        <f t="shared" si="25"/>
        <v>0</v>
      </c>
      <c r="Q523" s="183">
        <f t="shared" si="25"/>
        <v>0</v>
      </c>
      <c r="R523" s="183">
        <f t="shared" si="24"/>
        <v>0</v>
      </c>
      <c r="S523" s="183">
        <f t="shared" si="24"/>
        <v>0</v>
      </c>
      <c r="T523" s="183">
        <f t="shared" si="24"/>
        <v>0</v>
      </c>
      <c r="U523" s="183">
        <f t="shared" si="24"/>
        <v>0</v>
      </c>
    </row>
    <row r="524" spans="1:21">
      <c r="A524" s="183" t="str">
        <f t="shared" si="26"/>
        <v>陸側ケース⑩0</v>
      </c>
      <c r="B524">
        <v>0</v>
      </c>
      <c r="C524">
        <v>0</v>
      </c>
      <c r="D524" s="160">
        <v>0</v>
      </c>
      <c r="E524" s="160">
        <v>0</v>
      </c>
      <c r="F524" s="160">
        <v>0</v>
      </c>
      <c r="G524" s="160">
        <v>0</v>
      </c>
      <c r="H524" s="160">
        <v>0</v>
      </c>
      <c r="I524" s="160">
        <v>0</v>
      </c>
      <c r="J524" s="160">
        <v>0</v>
      </c>
      <c r="K524" t="s">
        <v>38</v>
      </c>
      <c r="L524" t="s">
        <v>71</v>
      </c>
      <c r="M524">
        <v>0</v>
      </c>
      <c r="O524" s="183">
        <f t="shared" si="25"/>
        <v>0</v>
      </c>
      <c r="P524" s="183">
        <f t="shared" si="25"/>
        <v>0</v>
      </c>
      <c r="Q524" s="183">
        <f t="shared" si="25"/>
        <v>0</v>
      </c>
      <c r="R524" s="183">
        <f t="shared" si="24"/>
        <v>0</v>
      </c>
      <c r="S524" s="183">
        <f t="shared" si="24"/>
        <v>0</v>
      </c>
      <c r="T524" s="183">
        <f t="shared" si="24"/>
        <v>0</v>
      </c>
      <c r="U524" s="183">
        <f t="shared" si="24"/>
        <v>0</v>
      </c>
    </row>
    <row r="525" spans="1:21">
      <c r="A525" s="183" t="str">
        <f t="shared" si="26"/>
        <v>陸側ケース⑩高知市</v>
      </c>
      <c r="B525" t="s">
        <v>4</v>
      </c>
      <c r="C525">
        <v>353217</v>
      </c>
      <c r="D525" s="160">
        <v>6853.3168518917673</v>
      </c>
      <c r="E525" s="160">
        <v>339.93933532259024</v>
      </c>
      <c r="F525" s="160">
        <v>119.71201408505424</v>
      </c>
      <c r="G525" s="160">
        <v>18.222667155311079</v>
      </c>
      <c r="H525" s="160">
        <v>73.458063114771733</v>
      </c>
      <c r="I525" s="160">
        <v>16.262905456738302</v>
      </c>
      <c r="J525" s="160">
        <v>7080.9725017036426</v>
      </c>
      <c r="K525" t="s">
        <v>38</v>
      </c>
      <c r="L525" t="s">
        <v>71</v>
      </c>
      <c r="M525" t="s">
        <v>94</v>
      </c>
      <c r="O525" s="183">
        <f t="shared" si="25"/>
        <v>6900</v>
      </c>
      <c r="P525" s="183">
        <f t="shared" si="25"/>
        <v>340</v>
      </c>
      <c r="Q525" s="183">
        <f t="shared" si="25"/>
        <v>120</v>
      </c>
      <c r="R525" s="183">
        <f t="shared" si="24"/>
        <v>20</v>
      </c>
      <c r="S525" s="183">
        <f t="shared" si="24"/>
        <v>70</v>
      </c>
      <c r="T525" s="183">
        <f t="shared" si="24"/>
        <v>20</v>
      </c>
      <c r="U525" s="183">
        <f t="shared" si="24"/>
        <v>7100</v>
      </c>
    </row>
    <row r="526" spans="1:21">
      <c r="A526" s="183" t="str">
        <f t="shared" si="26"/>
        <v>陸側ケース⑩室戸市</v>
      </c>
      <c r="B526" t="s">
        <v>5</v>
      </c>
      <c r="C526">
        <v>14904</v>
      </c>
      <c r="D526" s="160">
        <v>220.22182346963831</v>
      </c>
      <c r="E526" s="160">
        <v>4.8429781012096917</v>
      </c>
      <c r="F526" s="160">
        <v>74.643124045318174</v>
      </c>
      <c r="G526" s="160">
        <v>0.37671352503430566</v>
      </c>
      <c r="H526" s="160">
        <v>0.64365922046277846</v>
      </c>
      <c r="I526" s="160">
        <v>0.11251256186628918</v>
      </c>
      <c r="J526" s="160">
        <v>295.99783282231988</v>
      </c>
      <c r="K526" t="s">
        <v>38</v>
      </c>
      <c r="L526" t="s">
        <v>71</v>
      </c>
      <c r="M526" t="s">
        <v>94</v>
      </c>
      <c r="O526" s="183">
        <f t="shared" si="25"/>
        <v>220</v>
      </c>
      <c r="P526" s="183" t="str">
        <f t="shared" si="25"/>
        <v>*</v>
      </c>
      <c r="Q526" s="183">
        <f t="shared" si="25"/>
        <v>70</v>
      </c>
      <c r="R526" s="183" t="str">
        <f t="shared" si="24"/>
        <v>*</v>
      </c>
      <c r="S526" s="183" t="str">
        <f t="shared" si="24"/>
        <v>*</v>
      </c>
      <c r="T526" s="183" t="str">
        <f t="shared" si="24"/>
        <v>*</v>
      </c>
      <c r="U526" s="183">
        <f t="shared" si="24"/>
        <v>300</v>
      </c>
    </row>
    <row r="527" spans="1:21">
      <c r="A527" s="183" t="str">
        <f t="shared" si="26"/>
        <v>陸側ケース⑩安芸市</v>
      </c>
      <c r="B527" t="s">
        <v>6</v>
      </c>
      <c r="C527">
        <v>19587</v>
      </c>
      <c r="D527" s="160">
        <v>690.49141317799752</v>
      </c>
      <c r="E527" s="160">
        <v>33.124384376942935</v>
      </c>
      <c r="F527" s="160">
        <v>13.666455868181215</v>
      </c>
      <c r="G527" s="160">
        <v>2.1389324015919171</v>
      </c>
      <c r="H527" s="160">
        <v>5.6014466795625539</v>
      </c>
      <c r="I527" s="160">
        <v>0.28065913012011989</v>
      </c>
      <c r="J527" s="160">
        <v>712.17890725745326</v>
      </c>
      <c r="K527" t="s">
        <v>38</v>
      </c>
      <c r="L527" t="s">
        <v>71</v>
      </c>
      <c r="M527" t="s">
        <v>94</v>
      </c>
      <c r="O527" s="183">
        <f t="shared" si="25"/>
        <v>690</v>
      </c>
      <c r="P527" s="183">
        <f t="shared" si="25"/>
        <v>30</v>
      </c>
      <c r="Q527" s="183">
        <f t="shared" si="25"/>
        <v>10</v>
      </c>
      <c r="R527" s="183" t="str">
        <f t="shared" si="24"/>
        <v>*</v>
      </c>
      <c r="S527" s="183">
        <f t="shared" si="24"/>
        <v>10</v>
      </c>
      <c r="T527" s="183" t="str">
        <f t="shared" si="24"/>
        <v>*</v>
      </c>
      <c r="U527" s="183">
        <f t="shared" si="24"/>
        <v>710</v>
      </c>
    </row>
    <row r="528" spans="1:21">
      <c r="A528" s="183" t="str">
        <f t="shared" si="26"/>
        <v>陸側ケース⑩南国市</v>
      </c>
      <c r="B528" t="s">
        <v>7</v>
      </c>
      <c r="C528">
        <v>52216</v>
      </c>
      <c r="D528" s="160">
        <v>1747.1951925343953</v>
      </c>
      <c r="E528" s="160">
        <v>43.905731016570108</v>
      </c>
      <c r="F528" s="160">
        <v>46.207779716716345</v>
      </c>
      <c r="G528" s="160">
        <v>1.1844725450565876</v>
      </c>
      <c r="H528" s="160">
        <v>5.1329273843272061</v>
      </c>
      <c r="I528" s="160">
        <v>1.2765452013342451</v>
      </c>
      <c r="J528" s="160">
        <v>1800.9969173818299</v>
      </c>
      <c r="K528" t="s">
        <v>38</v>
      </c>
      <c r="L528" t="s">
        <v>71</v>
      </c>
      <c r="M528" t="s">
        <v>94</v>
      </c>
      <c r="O528" s="183">
        <f t="shared" si="25"/>
        <v>1700</v>
      </c>
      <c r="P528" s="183">
        <f t="shared" si="25"/>
        <v>40</v>
      </c>
      <c r="Q528" s="183">
        <f t="shared" si="25"/>
        <v>50</v>
      </c>
      <c r="R528" s="183" t="str">
        <f t="shared" si="24"/>
        <v>*</v>
      </c>
      <c r="S528" s="183">
        <f t="shared" si="24"/>
        <v>10</v>
      </c>
      <c r="T528" s="183" t="str">
        <f t="shared" si="24"/>
        <v>*</v>
      </c>
      <c r="U528" s="183">
        <f t="shared" si="24"/>
        <v>1800</v>
      </c>
    </row>
    <row r="529" spans="1:21">
      <c r="A529" s="183" t="str">
        <f t="shared" si="26"/>
        <v>陸側ケース⑩土佐市</v>
      </c>
      <c r="B529" t="s">
        <v>8</v>
      </c>
      <c r="C529">
        <v>26818</v>
      </c>
      <c r="D529" s="160">
        <v>387.7308933916305</v>
      </c>
      <c r="E529" s="160">
        <v>12.58923914804754</v>
      </c>
      <c r="F529" s="160">
        <v>40.564686909619624</v>
      </c>
      <c r="G529" s="160">
        <v>1.4819114875055504</v>
      </c>
      <c r="H529" s="160">
        <v>0.99133550628432843</v>
      </c>
      <c r="I529" s="160">
        <v>0.38284887365506703</v>
      </c>
      <c r="J529" s="160">
        <v>431.15167616869508</v>
      </c>
      <c r="K529" t="s">
        <v>38</v>
      </c>
      <c r="L529" t="s">
        <v>71</v>
      </c>
      <c r="M529" t="s">
        <v>94</v>
      </c>
      <c r="O529" s="183">
        <f t="shared" si="25"/>
        <v>390</v>
      </c>
      <c r="P529" s="183">
        <f t="shared" si="25"/>
        <v>10</v>
      </c>
      <c r="Q529" s="183">
        <f t="shared" si="25"/>
        <v>40</v>
      </c>
      <c r="R529" s="183" t="str">
        <f t="shared" si="24"/>
        <v>*</v>
      </c>
      <c r="S529" s="183" t="str">
        <f t="shared" si="24"/>
        <v>*</v>
      </c>
      <c r="T529" s="183" t="str">
        <f t="shared" si="24"/>
        <v>*</v>
      </c>
      <c r="U529" s="183">
        <f t="shared" si="24"/>
        <v>430</v>
      </c>
    </row>
    <row r="530" spans="1:21">
      <c r="A530" s="183" t="str">
        <f t="shared" si="26"/>
        <v>陸側ケース⑩須崎市</v>
      </c>
      <c r="B530" t="s">
        <v>9</v>
      </c>
      <c r="C530">
        <v>25623</v>
      </c>
      <c r="D530" s="160">
        <v>562.80429100435947</v>
      </c>
      <c r="E530" s="160">
        <v>8.8215247782594535</v>
      </c>
      <c r="F530" s="160">
        <v>38.965030757904863</v>
      </c>
      <c r="G530" s="160">
        <v>1.341830675697018</v>
      </c>
      <c r="H530" s="160">
        <v>1.805616883387434</v>
      </c>
      <c r="I530" s="160">
        <v>0.20205806614237654</v>
      </c>
      <c r="J530" s="160">
        <v>605.11882738749114</v>
      </c>
      <c r="K530" t="s">
        <v>38</v>
      </c>
      <c r="L530" t="s">
        <v>71</v>
      </c>
      <c r="M530" t="s">
        <v>94</v>
      </c>
      <c r="O530" s="183">
        <f t="shared" si="25"/>
        <v>560</v>
      </c>
      <c r="P530" s="183">
        <f t="shared" si="25"/>
        <v>10</v>
      </c>
      <c r="Q530" s="183">
        <f t="shared" si="25"/>
        <v>40</v>
      </c>
      <c r="R530" s="183" t="str">
        <f t="shared" si="24"/>
        <v>*</v>
      </c>
      <c r="S530" s="183" t="str">
        <f t="shared" si="24"/>
        <v>*</v>
      </c>
      <c r="T530" s="183" t="str">
        <f t="shared" si="24"/>
        <v>*</v>
      </c>
      <c r="U530" s="183">
        <f t="shared" si="24"/>
        <v>610</v>
      </c>
    </row>
    <row r="531" spans="1:21">
      <c r="A531" s="183" t="str">
        <f t="shared" si="26"/>
        <v>陸側ケース⑩宿毛市</v>
      </c>
      <c r="B531" t="s">
        <v>10</v>
      </c>
      <c r="C531">
        <v>23137</v>
      </c>
      <c r="D531" s="160">
        <v>104.18784241675357</v>
      </c>
      <c r="E531" s="160">
        <v>3.6932303560554445</v>
      </c>
      <c r="F531" s="160">
        <v>20.696226573214297</v>
      </c>
      <c r="G531" s="160">
        <v>0.18392932213447519</v>
      </c>
      <c r="H531" s="160">
        <v>0.59472183263712064</v>
      </c>
      <c r="I531" s="160">
        <v>7.9316342656678904E-2</v>
      </c>
      <c r="J531" s="160">
        <v>125.74203648739613</v>
      </c>
      <c r="K531" t="s">
        <v>38</v>
      </c>
      <c r="L531" t="s">
        <v>71</v>
      </c>
      <c r="M531" t="s">
        <v>94</v>
      </c>
      <c r="O531" s="183">
        <f t="shared" si="25"/>
        <v>100</v>
      </c>
      <c r="P531" s="183" t="str">
        <f t="shared" si="25"/>
        <v>*</v>
      </c>
      <c r="Q531" s="183">
        <f t="shared" si="25"/>
        <v>20</v>
      </c>
      <c r="R531" s="183" t="str">
        <f t="shared" si="24"/>
        <v>*</v>
      </c>
      <c r="S531" s="183" t="str">
        <f t="shared" si="24"/>
        <v>*</v>
      </c>
      <c r="T531" s="183" t="str">
        <f t="shared" si="24"/>
        <v>*</v>
      </c>
      <c r="U531" s="183">
        <f t="shared" si="24"/>
        <v>130</v>
      </c>
    </row>
    <row r="532" spans="1:21">
      <c r="A532" s="183" t="str">
        <f t="shared" si="26"/>
        <v>陸側ケース⑩土佐清水市</v>
      </c>
      <c r="B532" t="s">
        <v>11</v>
      </c>
      <c r="C532">
        <v>15786</v>
      </c>
      <c r="D532" s="160">
        <v>129.14432352627287</v>
      </c>
      <c r="E532" s="160">
        <v>5.1082125140725099</v>
      </c>
      <c r="F532" s="160">
        <v>26.681389086339795</v>
      </c>
      <c r="G532" s="160">
        <v>0.22870629593052044</v>
      </c>
      <c r="H532" s="160">
        <v>0.62830262644547463</v>
      </c>
      <c r="I532" s="160">
        <v>9.7984750660225869E-2</v>
      </c>
      <c r="J532" s="160">
        <v>156.7807062856489</v>
      </c>
      <c r="K532" t="s">
        <v>38</v>
      </c>
      <c r="L532" t="s">
        <v>71</v>
      </c>
      <c r="M532" t="s">
        <v>94</v>
      </c>
      <c r="O532" s="183">
        <f t="shared" si="25"/>
        <v>130</v>
      </c>
      <c r="P532" s="183">
        <f t="shared" si="25"/>
        <v>10</v>
      </c>
      <c r="Q532" s="183">
        <f t="shared" si="25"/>
        <v>30</v>
      </c>
      <c r="R532" s="183" t="str">
        <f t="shared" si="24"/>
        <v>*</v>
      </c>
      <c r="S532" s="183" t="str">
        <f t="shared" si="24"/>
        <v>*</v>
      </c>
      <c r="T532" s="183" t="str">
        <f t="shared" si="24"/>
        <v>*</v>
      </c>
      <c r="U532" s="183">
        <f t="shared" si="24"/>
        <v>160</v>
      </c>
    </row>
    <row r="533" spans="1:21">
      <c r="A533" s="183" t="str">
        <f t="shared" si="26"/>
        <v>陸側ケース⑩四万十市</v>
      </c>
      <c r="B533" t="s">
        <v>12</v>
      </c>
      <c r="C533">
        <v>37078</v>
      </c>
      <c r="D533" s="160">
        <v>385.79923572760242</v>
      </c>
      <c r="E533" s="160">
        <v>12.128804261619575</v>
      </c>
      <c r="F533" s="160">
        <v>46.322806327217059</v>
      </c>
      <c r="G533" s="160">
        <v>2.0439270038977932</v>
      </c>
      <c r="H533" s="160">
        <v>0.82209432027437235</v>
      </c>
      <c r="I533" s="160">
        <v>0.22492887324886221</v>
      </c>
      <c r="J533" s="160">
        <v>435.2129922522405</v>
      </c>
      <c r="K533" t="s">
        <v>38</v>
      </c>
      <c r="L533" t="s">
        <v>71</v>
      </c>
      <c r="M533" t="s">
        <v>94</v>
      </c>
      <c r="O533" s="183">
        <f t="shared" si="25"/>
        <v>390</v>
      </c>
      <c r="P533" s="183">
        <f t="shared" si="25"/>
        <v>10</v>
      </c>
      <c r="Q533" s="183">
        <f t="shared" si="25"/>
        <v>50</v>
      </c>
      <c r="R533" s="183" t="str">
        <f t="shared" si="25"/>
        <v>*</v>
      </c>
      <c r="S533" s="183" t="str">
        <f t="shared" si="25"/>
        <v>*</v>
      </c>
      <c r="T533" s="183" t="str">
        <f t="shared" si="25"/>
        <v>*</v>
      </c>
      <c r="U533" s="183">
        <f t="shared" si="25"/>
        <v>440</v>
      </c>
    </row>
    <row r="534" spans="1:21">
      <c r="A534" s="183" t="str">
        <f t="shared" si="26"/>
        <v>陸側ケース⑩香南市</v>
      </c>
      <c r="B534" t="s">
        <v>13</v>
      </c>
      <c r="C534">
        <v>29794</v>
      </c>
      <c r="D534" s="160">
        <v>824.16080356178099</v>
      </c>
      <c r="E534" s="160">
        <v>33.025267691836703</v>
      </c>
      <c r="F534" s="160">
        <v>36.29708457779607</v>
      </c>
      <c r="G534" s="160">
        <v>1.0087637016057736</v>
      </c>
      <c r="H534" s="160">
        <v>1.6191833390531325</v>
      </c>
      <c r="I534" s="160">
        <v>0.53401211492560163</v>
      </c>
      <c r="J534" s="160">
        <v>863.61984729516166</v>
      </c>
      <c r="K534" t="s">
        <v>38</v>
      </c>
      <c r="L534" t="s">
        <v>71</v>
      </c>
      <c r="M534" t="s">
        <v>94</v>
      </c>
      <c r="O534" s="183">
        <f t="shared" ref="O534:U570" si="27">IF(D534&gt;10000,ROUND(D534,-3),IF(D534&gt;1000,ROUND(D534,-2),IF(D534&gt;=5,IF(D534&lt;10,ROUND(D534,-1),ROUND(D534,-1)),IF(D534=0,0,"*"))))</f>
        <v>820</v>
      </c>
      <c r="P534" s="183">
        <f t="shared" si="27"/>
        <v>30</v>
      </c>
      <c r="Q534" s="183">
        <f t="shared" si="27"/>
        <v>40</v>
      </c>
      <c r="R534" s="183" t="str">
        <f t="shared" si="27"/>
        <v>*</v>
      </c>
      <c r="S534" s="183" t="str">
        <f t="shared" si="27"/>
        <v>*</v>
      </c>
      <c r="T534" s="183" t="str">
        <f t="shared" si="27"/>
        <v>*</v>
      </c>
      <c r="U534" s="183">
        <f t="shared" si="27"/>
        <v>860</v>
      </c>
    </row>
    <row r="535" spans="1:21">
      <c r="A535" s="183" t="str">
        <f t="shared" si="26"/>
        <v>陸側ケース⑩香美市</v>
      </c>
      <c r="B535" t="s">
        <v>14</v>
      </c>
      <c r="C535">
        <v>27891</v>
      </c>
      <c r="D535" s="160">
        <v>939.28621868268397</v>
      </c>
      <c r="E535" s="160">
        <v>21.853310613907574</v>
      </c>
      <c r="F535" s="160">
        <v>0</v>
      </c>
      <c r="G535" s="160">
        <v>2.5450861227162664</v>
      </c>
      <c r="H535" s="160">
        <v>5.1977697665708842</v>
      </c>
      <c r="I535" s="160">
        <v>0.33917022813868886</v>
      </c>
      <c r="J535" s="160">
        <v>947.36824480010978</v>
      </c>
      <c r="K535" t="s">
        <v>38</v>
      </c>
      <c r="L535" t="s">
        <v>71</v>
      </c>
      <c r="M535" t="s">
        <v>94</v>
      </c>
      <c r="O535" s="183">
        <f t="shared" si="27"/>
        <v>940</v>
      </c>
      <c r="P535" s="183">
        <f t="shared" si="27"/>
        <v>20</v>
      </c>
      <c r="Q535" s="183">
        <f t="shared" si="27"/>
        <v>0</v>
      </c>
      <c r="R535" s="183" t="str">
        <f t="shared" si="27"/>
        <v>*</v>
      </c>
      <c r="S535" s="183">
        <f t="shared" si="27"/>
        <v>10</v>
      </c>
      <c r="T535" s="183" t="str">
        <f t="shared" si="27"/>
        <v>*</v>
      </c>
      <c r="U535" s="183">
        <f t="shared" si="27"/>
        <v>950</v>
      </c>
    </row>
    <row r="536" spans="1:21">
      <c r="A536" s="183" t="str">
        <f t="shared" si="26"/>
        <v>陸側ケース⑩東洋町</v>
      </c>
      <c r="B536" t="s">
        <v>15</v>
      </c>
      <c r="C536">
        <v>2784</v>
      </c>
      <c r="D536" s="160">
        <v>64.375785927785358</v>
      </c>
      <c r="E536" s="160">
        <v>0.83449436156364831</v>
      </c>
      <c r="F536" s="160">
        <v>7.209099237398032</v>
      </c>
      <c r="G536" s="160">
        <v>0.19877470401596492</v>
      </c>
      <c r="H536" s="160">
        <v>0.40610908074990543</v>
      </c>
      <c r="I536" s="160">
        <v>7.5731860808826879E-2</v>
      </c>
      <c r="J536" s="160">
        <v>72.265500810758084</v>
      </c>
      <c r="K536" t="s">
        <v>38</v>
      </c>
      <c r="L536" t="s">
        <v>71</v>
      </c>
      <c r="M536" t="s">
        <v>94</v>
      </c>
      <c r="O536" s="183">
        <f t="shared" si="27"/>
        <v>60</v>
      </c>
      <c r="P536" s="183" t="str">
        <f t="shared" si="27"/>
        <v>*</v>
      </c>
      <c r="Q536" s="183">
        <f t="shared" si="27"/>
        <v>10</v>
      </c>
      <c r="R536" s="183" t="str">
        <f t="shared" si="27"/>
        <v>*</v>
      </c>
      <c r="S536" s="183" t="str">
        <f t="shared" si="27"/>
        <v>*</v>
      </c>
      <c r="T536" s="183" t="str">
        <f t="shared" si="27"/>
        <v>*</v>
      </c>
      <c r="U536" s="183">
        <f t="shared" si="27"/>
        <v>70</v>
      </c>
    </row>
    <row r="537" spans="1:21">
      <c r="A537" s="183" t="str">
        <f t="shared" si="26"/>
        <v>陸側ケース⑩奈半利町</v>
      </c>
      <c r="B537" t="s">
        <v>16</v>
      </c>
      <c r="C537">
        <v>3467</v>
      </c>
      <c r="D537" s="160">
        <v>148.86465044410446</v>
      </c>
      <c r="E537" s="160">
        <v>9.8622790115065797</v>
      </c>
      <c r="F537" s="160">
        <v>0.21633386194542104</v>
      </c>
      <c r="G537" s="160">
        <v>0.48797610136211322</v>
      </c>
      <c r="H537" s="160">
        <v>0.96166402620823432</v>
      </c>
      <c r="I537" s="160">
        <v>4.9659661689629625E-2</v>
      </c>
      <c r="J537" s="160">
        <v>150.58028409530985</v>
      </c>
      <c r="K537" t="s">
        <v>38</v>
      </c>
      <c r="L537" t="s">
        <v>71</v>
      </c>
      <c r="M537" t="s">
        <v>94</v>
      </c>
      <c r="O537" s="183">
        <f t="shared" si="27"/>
        <v>150</v>
      </c>
      <c r="P537" s="183">
        <f t="shared" si="27"/>
        <v>10</v>
      </c>
      <c r="Q537" s="183" t="str">
        <f t="shared" si="27"/>
        <v>*</v>
      </c>
      <c r="R537" s="183" t="str">
        <f t="shared" si="27"/>
        <v>*</v>
      </c>
      <c r="S537" s="183" t="str">
        <f t="shared" si="27"/>
        <v>*</v>
      </c>
      <c r="T537" s="183" t="str">
        <f t="shared" si="27"/>
        <v>*</v>
      </c>
      <c r="U537" s="183">
        <f t="shared" si="27"/>
        <v>150</v>
      </c>
    </row>
    <row r="538" spans="1:21">
      <c r="A538" s="183" t="str">
        <f t="shared" si="26"/>
        <v>陸側ケース⑩田野町</v>
      </c>
      <c r="B538" t="s">
        <v>17</v>
      </c>
      <c r="C538">
        <v>3060</v>
      </c>
      <c r="D538" s="160">
        <v>184.83878835335082</v>
      </c>
      <c r="E538" s="160">
        <v>8.3513675926099769</v>
      </c>
      <c r="F538" s="160">
        <v>8.7434151565461332E-2</v>
      </c>
      <c r="G538" s="160">
        <v>0.20603357883127252</v>
      </c>
      <c r="H538" s="160">
        <v>2.3253197039339772</v>
      </c>
      <c r="I538" s="160">
        <v>0.11390977844029906</v>
      </c>
      <c r="J538" s="160">
        <v>187.57148556612185</v>
      </c>
      <c r="K538" t="s">
        <v>38</v>
      </c>
      <c r="L538" t="s">
        <v>71</v>
      </c>
      <c r="M538" t="s">
        <v>94</v>
      </c>
      <c r="O538" s="183">
        <f t="shared" si="27"/>
        <v>180</v>
      </c>
      <c r="P538" s="183">
        <f t="shared" si="27"/>
        <v>10</v>
      </c>
      <c r="Q538" s="183" t="str">
        <f t="shared" si="27"/>
        <v>*</v>
      </c>
      <c r="R538" s="183" t="str">
        <f t="shared" si="27"/>
        <v>*</v>
      </c>
      <c r="S538" s="183" t="str">
        <f t="shared" si="27"/>
        <v>*</v>
      </c>
      <c r="T538" s="183" t="str">
        <f t="shared" si="27"/>
        <v>*</v>
      </c>
      <c r="U538" s="183">
        <f t="shared" si="27"/>
        <v>190</v>
      </c>
    </row>
    <row r="539" spans="1:21">
      <c r="A539" s="183" t="str">
        <f t="shared" si="26"/>
        <v>陸側ケース⑩安田町</v>
      </c>
      <c r="B539" t="s">
        <v>18</v>
      </c>
      <c r="C539">
        <v>2678</v>
      </c>
      <c r="D539" s="160">
        <v>132.85057412367408</v>
      </c>
      <c r="E539" s="160">
        <v>4.8500394040451651</v>
      </c>
      <c r="F539" s="160">
        <v>8.1173673389790775</v>
      </c>
      <c r="G539" s="160">
        <v>0.98162814871467863</v>
      </c>
      <c r="H539" s="160">
        <v>0.28837685847730671</v>
      </c>
      <c r="I539" s="160">
        <v>2.738111074018355E-2</v>
      </c>
      <c r="J539" s="160">
        <v>142.26532758058534</v>
      </c>
      <c r="K539" t="s">
        <v>38</v>
      </c>
      <c r="L539" t="s">
        <v>71</v>
      </c>
      <c r="M539" t="s">
        <v>94</v>
      </c>
      <c r="O539" s="183">
        <f t="shared" si="27"/>
        <v>130</v>
      </c>
      <c r="P539" s="183" t="str">
        <f t="shared" si="27"/>
        <v>*</v>
      </c>
      <c r="Q539" s="183">
        <f t="shared" si="27"/>
        <v>10</v>
      </c>
      <c r="R539" s="183" t="str">
        <f t="shared" si="27"/>
        <v>*</v>
      </c>
      <c r="S539" s="183" t="str">
        <f t="shared" si="27"/>
        <v>*</v>
      </c>
      <c r="T539" s="183" t="str">
        <f t="shared" si="27"/>
        <v>*</v>
      </c>
      <c r="U539" s="183">
        <f t="shared" si="27"/>
        <v>140</v>
      </c>
    </row>
    <row r="540" spans="1:21">
      <c r="A540" s="183" t="str">
        <f t="shared" si="26"/>
        <v>陸側ケース⑩北川村</v>
      </c>
      <c r="B540" t="s">
        <v>19</v>
      </c>
      <c r="C540">
        <v>1349</v>
      </c>
      <c r="D540" s="160">
        <v>50.359513844442723</v>
      </c>
      <c r="E540" s="160">
        <v>1.2539857248991184</v>
      </c>
      <c r="F540" s="160">
        <v>0</v>
      </c>
      <c r="G540" s="160">
        <v>0.30831601112009777</v>
      </c>
      <c r="H540" s="160">
        <v>7.2636031352632149E-2</v>
      </c>
      <c r="I540" s="160">
        <v>5.9672884359167873E-3</v>
      </c>
      <c r="J540" s="160">
        <v>50.74643317535137</v>
      </c>
      <c r="K540" t="s">
        <v>38</v>
      </c>
      <c r="L540" t="s">
        <v>71</v>
      </c>
      <c r="M540" t="s">
        <v>94</v>
      </c>
      <c r="O540" s="183">
        <f t="shared" si="27"/>
        <v>50</v>
      </c>
      <c r="P540" s="183" t="str">
        <f t="shared" si="27"/>
        <v>*</v>
      </c>
      <c r="Q540" s="183">
        <f t="shared" si="27"/>
        <v>0</v>
      </c>
      <c r="R540" s="183" t="str">
        <f t="shared" si="27"/>
        <v>*</v>
      </c>
      <c r="S540" s="183" t="str">
        <f t="shared" si="27"/>
        <v>*</v>
      </c>
      <c r="T540" s="183" t="str">
        <f t="shared" si="27"/>
        <v>*</v>
      </c>
      <c r="U540" s="183">
        <f t="shared" si="27"/>
        <v>50</v>
      </c>
    </row>
    <row r="541" spans="1:21">
      <c r="A541" s="183" t="str">
        <f t="shared" si="26"/>
        <v>陸側ケース⑩馬路村</v>
      </c>
      <c r="B541" t="s">
        <v>20</v>
      </c>
      <c r="C541">
        <v>1061</v>
      </c>
      <c r="D541" s="160">
        <v>35.663779475250522</v>
      </c>
      <c r="E541" s="160">
        <v>0.63396217740167637</v>
      </c>
      <c r="F541" s="160">
        <v>0</v>
      </c>
      <c r="G541" s="160">
        <v>0.30311200342090239</v>
      </c>
      <c r="H541" s="160">
        <v>0.15077466616408777</v>
      </c>
      <c r="I541" s="160">
        <v>7.3455261330489996E-3</v>
      </c>
      <c r="J541" s="160">
        <v>36.125011670968561</v>
      </c>
      <c r="K541" t="s">
        <v>38</v>
      </c>
      <c r="L541" t="s">
        <v>71</v>
      </c>
      <c r="M541" t="s">
        <v>94</v>
      </c>
      <c r="O541" s="183">
        <f t="shared" si="27"/>
        <v>40</v>
      </c>
      <c r="P541" s="183" t="str">
        <f t="shared" si="27"/>
        <v>*</v>
      </c>
      <c r="Q541" s="183">
        <f t="shared" si="27"/>
        <v>0</v>
      </c>
      <c r="R541" s="183" t="str">
        <f t="shared" si="27"/>
        <v>*</v>
      </c>
      <c r="S541" s="183" t="str">
        <f t="shared" si="27"/>
        <v>*</v>
      </c>
      <c r="T541" s="183" t="str">
        <f t="shared" si="27"/>
        <v>*</v>
      </c>
      <c r="U541" s="183">
        <f t="shared" si="27"/>
        <v>40</v>
      </c>
    </row>
    <row r="542" spans="1:21">
      <c r="A542" s="183" t="str">
        <f t="shared" si="26"/>
        <v>陸側ケース⑩芸西村</v>
      </c>
      <c r="B542" t="s">
        <v>21</v>
      </c>
      <c r="C542">
        <v>4139</v>
      </c>
      <c r="D542" s="160">
        <v>109.90685129305841</v>
      </c>
      <c r="E542" s="160">
        <v>5.8916448378675712</v>
      </c>
      <c r="F542" s="160">
        <v>3.0230820748080149</v>
      </c>
      <c r="G542" s="160">
        <v>0.16509298596727215</v>
      </c>
      <c r="H542" s="160">
        <v>0.21216503203280884</v>
      </c>
      <c r="I542" s="160">
        <v>6.4101439144257852E-3</v>
      </c>
      <c r="J542" s="160">
        <v>113.31360152978094</v>
      </c>
      <c r="K542" t="s">
        <v>38</v>
      </c>
      <c r="L542" t="s">
        <v>71</v>
      </c>
      <c r="M542" t="s">
        <v>94</v>
      </c>
      <c r="O542" s="183">
        <f t="shared" si="27"/>
        <v>110</v>
      </c>
      <c r="P542" s="183">
        <f t="shared" si="27"/>
        <v>10</v>
      </c>
      <c r="Q542" s="183" t="str">
        <f t="shared" si="27"/>
        <v>*</v>
      </c>
      <c r="R542" s="183" t="str">
        <f t="shared" si="27"/>
        <v>*</v>
      </c>
      <c r="S542" s="183" t="str">
        <f t="shared" si="27"/>
        <v>*</v>
      </c>
      <c r="T542" s="183" t="str">
        <f t="shared" si="27"/>
        <v>*</v>
      </c>
      <c r="U542" s="183">
        <f t="shared" si="27"/>
        <v>110</v>
      </c>
    </row>
    <row r="543" spans="1:21">
      <c r="A543" s="183" t="str">
        <f t="shared" si="26"/>
        <v>陸側ケース⑩本山町</v>
      </c>
      <c r="B543" t="s">
        <v>22</v>
      </c>
      <c r="C543">
        <v>3986</v>
      </c>
      <c r="D543" s="160">
        <v>107.6896669692932</v>
      </c>
      <c r="E543" s="160">
        <v>0.28290038389880989</v>
      </c>
      <c r="F543" s="160">
        <v>0</v>
      </c>
      <c r="G543" s="160">
        <v>0.47087914007964204</v>
      </c>
      <c r="H543" s="160">
        <v>0.11432399544918022</v>
      </c>
      <c r="I543" s="160">
        <v>0.13026962297665423</v>
      </c>
      <c r="J543" s="160">
        <v>108.40513972779868</v>
      </c>
      <c r="K543" t="s">
        <v>38</v>
      </c>
      <c r="L543" t="s">
        <v>71</v>
      </c>
      <c r="M543" t="s">
        <v>94</v>
      </c>
      <c r="O543" s="183">
        <f t="shared" si="27"/>
        <v>110</v>
      </c>
      <c r="P543" s="183" t="str">
        <f t="shared" si="27"/>
        <v>*</v>
      </c>
      <c r="Q543" s="183">
        <f t="shared" si="27"/>
        <v>0</v>
      </c>
      <c r="R543" s="183" t="str">
        <f t="shared" si="27"/>
        <v>*</v>
      </c>
      <c r="S543" s="183" t="str">
        <f t="shared" si="27"/>
        <v>*</v>
      </c>
      <c r="T543" s="183" t="str">
        <f t="shared" si="27"/>
        <v>*</v>
      </c>
      <c r="U543" s="183">
        <f t="shared" si="27"/>
        <v>110</v>
      </c>
    </row>
    <row r="544" spans="1:21">
      <c r="A544" s="183" t="str">
        <f t="shared" si="26"/>
        <v>陸側ケース⑩大豊町</v>
      </c>
      <c r="B544" t="s">
        <v>23</v>
      </c>
      <c r="C544">
        <v>4713</v>
      </c>
      <c r="D544" s="160">
        <v>358.05811661346905</v>
      </c>
      <c r="E544" s="160">
        <v>2.0830544925598224</v>
      </c>
      <c r="F544" s="160">
        <v>0</v>
      </c>
      <c r="G544" s="160">
        <v>3.3180342022228588</v>
      </c>
      <c r="H544" s="160">
        <v>0.12359107639760741</v>
      </c>
      <c r="I544" s="160">
        <v>2.8792039173377065E-2</v>
      </c>
      <c r="J544" s="160">
        <v>361.52853393126287</v>
      </c>
      <c r="K544" t="s">
        <v>38</v>
      </c>
      <c r="L544" t="s">
        <v>71</v>
      </c>
      <c r="M544" t="s">
        <v>94</v>
      </c>
      <c r="O544" s="183">
        <f t="shared" si="27"/>
        <v>360</v>
      </c>
      <c r="P544" s="183" t="str">
        <f t="shared" si="27"/>
        <v>*</v>
      </c>
      <c r="Q544" s="183">
        <f t="shared" si="27"/>
        <v>0</v>
      </c>
      <c r="R544" s="183" t="str">
        <f t="shared" si="27"/>
        <v>*</v>
      </c>
      <c r="S544" s="183" t="str">
        <f t="shared" si="27"/>
        <v>*</v>
      </c>
      <c r="T544" s="183" t="str">
        <f t="shared" si="27"/>
        <v>*</v>
      </c>
      <c r="U544" s="183">
        <f t="shared" si="27"/>
        <v>360</v>
      </c>
    </row>
    <row r="545" spans="1:21">
      <c r="A545" s="183" t="str">
        <f t="shared" si="26"/>
        <v>陸側ケース⑩土佐町</v>
      </c>
      <c r="B545" t="s">
        <v>24</v>
      </c>
      <c r="C545">
        <v>4386</v>
      </c>
      <c r="D545" s="160">
        <v>133.1093412520473</v>
      </c>
      <c r="E545" s="160">
        <v>0.28639363359159636</v>
      </c>
      <c r="F545" s="160">
        <v>0</v>
      </c>
      <c r="G545" s="160">
        <v>0.56450732830375294</v>
      </c>
      <c r="H545" s="160">
        <v>9.6683202007714589E-2</v>
      </c>
      <c r="I545" s="160">
        <v>1.6560801620602764E-2</v>
      </c>
      <c r="J545" s="160">
        <v>133.78709258397939</v>
      </c>
      <c r="K545" t="s">
        <v>38</v>
      </c>
      <c r="L545" t="s">
        <v>71</v>
      </c>
      <c r="M545" t="s">
        <v>94</v>
      </c>
      <c r="O545" s="183">
        <f t="shared" si="27"/>
        <v>130</v>
      </c>
      <c r="P545" s="183" t="str">
        <f t="shared" si="27"/>
        <v>*</v>
      </c>
      <c r="Q545" s="183">
        <f t="shared" si="27"/>
        <v>0</v>
      </c>
      <c r="R545" s="183" t="str">
        <f t="shared" si="27"/>
        <v>*</v>
      </c>
      <c r="S545" s="183" t="str">
        <f t="shared" si="27"/>
        <v>*</v>
      </c>
      <c r="T545" s="183" t="str">
        <f t="shared" si="27"/>
        <v>*</v>
      </c>
      <c r="U545" s="183">
        <f t="shared" si="27"/>
        <v>130</v>
      </c>
    </row>
    <row r="546" spans="1:21">
      <c r="A546" s="183" t="str">
        <f t="shared" si="26"/>
        <v>陸側ケース⑩大川村</v>
      </c>
      <c r="B546" t="s">
        <v>25</v>
      </c>
      <c r="C546">
        <v>427</v>
      </c>
      <c r="D546" s="160">
        <v>15.365875072297939</v>
      </c>
      <c r="E546" s="160">
        <v>2.8979896603815936E-2</v>
      </c>
      <c r="F546" s="160">
        <v>0</v>
      </c>
      <c r="G546" s="160">
        <v>0.10773724278916449</v>
      </c>
      <c r="H546" s="160">
        <v>7.8194678896269208E-3</v>
      </c>
      <c r="I546" s="160">
        <v>1.4841345828337695E-3</v>
      </c>
      <c r="J546" s="160">
        <v>15.482915917559565</v>
      </c>
      <c r="K546" t="s">
        <v>38</v>
      </c>
      <c r="L546" t="s">
        <v>71</v>
      </c>
      <c r="M546" t="s">
        <v>94</v>
      </c>
      <c r="O546" s="183">
        <f t="shared" si="27"/>
        <v>20</v>
      </c>
      <c r="P546" s="183" t="str">
        <f t="shared" si="27"/>
        <v>*</v>
      </c>
      <c r="Q546" s="183">
        <f t="shared" si="27"/>
        <v>0</v>
      </c>
      <c r="R546" s="183" t="str">
        <f t="shared" si="27"/>
        <v>*</v>
      </c>
      <c r="S546" s="183" t="str">
        <f t="shared" si="27"/>
        <v>*</v>
      </c>
      <c r="T546" s="183" t="str">
        <f t="shared" si="27"/>
        <v>*</v>
      </c>
      <c r="U546" s="183">
        <f t="shared" si="27"/>
        <v>20</v>
      </c>
    </row>
    <row r="547" spans="1:21">
      <c r="A547" s="183" t="str">
        <f t="shared" si="26"/>
        <v>陸側ケース⑩いの町</v>
      </c>
      <c r="B547" t="s">
        <v>26</v>
      </c>
      <c r="C547">
        <v>21716</v>
      </c>
      <c r="D547" s="160">
        <v>446.06124886030011</v>
      </c>
      <c r="E547" s="160">
        <v>8.113643596719756</v>
      </c>
      <c r="F547" s="160">
        <v>0</v>
      </c>
      <c r="G547" s="160">
        <v>3.0855202006418589</v>
      </c>
      <c r="H547" s="160">
        <v>0.33737949816734009</v>
      </c>
      <c r="I547" s="160">
        <v>0.10147256197320105</v>
      </c>
      <c r="J547" s="160">
        <v>449.58562112108251</v>
      </c>
      <c r="K547" t="s">
        <v>38</v>
      </c>
      <c r="L547" t="s">
        <v>71</v>
      </c>
      <c r="M547" t="s">
        <v>94</v>
      </c>
      <c r="O547" s="183">
        <f t="shared" si="27"/>
        <v>450</v>
      </c>
      <c r="P547" s="183">
        <f t="shared" si="27"/>
        <v>10</v>
      </c>
      <c r="Q547" s="183">
        <f t="shared" si="27"/>
        <v>0</v>
      </c>
      <c r="R547" s="183" t="str">
        <f t="shared" si="27"/>
        <v>*</v>
      </c>
      <c r="S547" s="183" t="str">
        <f t="shared" si="27"/>
        <v>*</v>
      </c>
      <c r="T547" s="183" t="str">
        <f t="shared" si="27"/>
        <v>*</v>
      </c>
      <c r="U547" s="183">
        <f t="shared" si="27"/>
        <v>450</v>
      </c>
    </row>
    <row r="548" spans="1:21">
      <c r="A548" s="183" t="str">
        <f t="shared" si="26"/>
        <v>陸側ケース⑩仁淀川町</v>
      </c>
      <c r="B548" t="s">
        <v>27</v>
      </c>
      <c r="C548">
        <v>6649</v>
      </c>
      <c r="D548" s="160">
        <v>357.67716781519374</v>
      </c>
      <c r="E548" s="160">
        <v>0.55373798862534884</v>
      </c>
      <c r="F548" s="160">
        <v>0</v>
      </c>
      <c r="G548" s="160">
        <v>0.82062348312577771</v>
      </c>
      <c r="H548" s="160">
        <v>0.22957766801239593</v>
      </c>
      <c r="I548" s="160">
        <v>0.10623693712970794</v>
      </c>
      <c r="J548" s="160">
        <v>358.8336059034616</v>
      </c>
      <c r="K548" t="s">
        <v>38</v>
      </c>
      <c r="L548" t="s">
        <v>71</v>
      </c>
      <c r="M548" t="s">
        <v>94</v>
      </c>
      <c r="O548" s="183">
        <f t="shared" si="27"/>
        <v>360</v>
      </c>
      <c r="P548" s="183" t="str">
        <f t="shared" si="27"/>
        <v>*</v>
      </c>
      <c r="Q548" s="183">
        <f t="shared" si="27"/>
        <v>0</v>
      </c>
      <c r="R548" s="183" t="str">
        <f t="shared" si="27"/>
        <v>*</v>
      </c>
      <c r="S548" s="183" t="str">
        <f t="shared" si="27"/>
        <v>*</v>
      </c>
      <c r="T548" s="183" t="str">
        <f t="shared" si="27"/>
        <v>*</v>
      </c>
      <c r="U548" s="183">
        <f t="shared" si="27"/>
        <v>360</v>
      </c>
    </row>
    <row r="549" spans="1:21">
      <c r="A549" s="183" t="str">
        <f t="shared" si="26"/>
        <v>陸側ケース⑩中土佐町</v>
      </c>
      <c r="B549" t="s">
        <v>28</v>
      </c>
      <c r="C549">
        <v>6927</v>
      </c>
      <c r="D549" s="160">
        <v>332.77713441759505</v>
      </c>
      <c r="E549" s="160">
        <v>7.5899645802324578</v>
      </c>
      <c r="F549" s="160">
        <v>22.354000891088901</v>
      </c>
      <c r="G549" s="160">
        <v>1.8663428009728085</v>
      </c>
      <c r="H549" s="160">
        <v>2.18404638722137</v>
      </c>
      <c r="I549" s="160">
        <v>5.9809873935237533E-2</v>
      </c>
      <c r="J549" s="160">
        <v>359.24133437081338</v>
      </c>
      <c r="K549" t="s">
        <v>38</v>
      </c>
      <c r="L549" t="s">
        <v>71</v>
      </c>
      <c r="M549" t="s">
        <v>94</v>
      </c>
      <c r="O549" s="183">
        <f t="shared" si="27"/>
        <v>330</v>
      </c>
      <c r="P549" s="183">
        <f t="shared" si="27"/>
        <v>10</v>
      </c>
      <c r="Q549" s="183">
        <f t="shared" si="27"/>
        <v>20</v>
      </c>
      <c r="R549" s="183" t="str">
        <f t="shared" si="27"/>
        <v>*</v>
      </c>
      <c r="S549" s="183" t="str">
        <f t="shared" si="27"/>
        <v>*</v>
      </c>
      <c r="T549" s="183" t="str">
        <f t="shared" si="27"/>
        <v>*</v>
      </c>
      <c r="U549" s="183">
        <f t="shared" si="27"/>
        <v>360</v>
      </c>
    </row>
    <row r="550" spans="1:21">
      <c r="A550" s="183" t="str">
        <f t="shared" si="26"/>
        <v>陸側ケース⑩佐川町</v>
      </c>
      <c r="B550" t="s">
        <v>29</v>
      </c>
      <c r="C550">
        <v>12447</v>
      </c>
      <c r="D550" s="160">
        <v>343.59522364988908</v>
      </c>
      <c r="E550" s="160">
        <v>6.2663978355238541</v>
      </c>
      <c r="F550" s="160">
        <v>0</v>
      </c>
      <c r="G550" s="160">
        <v>0.67843752469595731</v>
      </c>
      <c r="H550" s="160">
        <v>0.14615075692469914</v>
      </c>
      <c r="I550" s="160">
        <v>0.10616592703410882</v>
      </c>
      <c r="J550" s="160">
        <v>344.52597785854385</v>
      </c>
      <c r="K550" t="s">
        <v>38</v>
      </c>
      <c r="L550" t="s">
        <v>71</v>
      </c>
      <c r="M550" t="s">
        <v>94</v>
      </c>
      <c r="O550" s="183">
        <f t="shared" si="27"/>
        <v>340</v>
      </c>
      <c r="P550" s="183">
        <f t="shared" si="27"/>
        <v>10</v>
      </c>
      <c r="Q550" s="183">
        <f t="shared" si="27"/>
        <v>0</v>
      </c>
      <c r="R550" s="183" t="str">
        <f t="shared" si="27"/>
        <v>*</v>
      </c>
      <c r="S550" s="183" t="str">
        <f t="shared" si="27"/>
        <v>*</v>
      </c>
      <c r="T550" s="183" t="str">
        <f t="shared" si="27"/>
        <v>*</v>
      </c>
      <c r="U550" s="183">
        <f t="shared" si="27"/>
        <v>340</v>
      </c>
    </row>
    <row r="551" spans="1:21">
      <c r="A551" s="183" t="str">
        <f t="shared" si="26"/>
        <v>陸側ケース⑩越知町</v>
      </c>
      <c r="B551" t="s">
        <v>30</v>
      </c>
      <c r="C551">
        <v>6095</v>
      </c>
      <c r="D551" s="160">
        <v>158.94674176821545</v>
      </c>
      <c r="E551" s="160">
        <v>1.9084032140319478</v>
      </c>
      <c r="F551" s="160">
        <v>0</v>
      </c>
      <c r="G551" s="160">
        <v>0.44908214856099232</v>
      </c>
      <c r="H551" s="160">
        <v>2.2963460761066798</v>
      </c>
      <c r="I551" s="160">
        <v>0.10329841641333981</v>
      </c>
      <c r="J551" s="160">
        <v>161.79546840929646</v>
      </c>
      <c r="K551" t="s">
        <v>38</v>
      </c>
      <c r="L551" t="s">
        <v>71</v>
      </c>
      <c r="M551" t="s">
        <v>94</v>
      </c>
      <c r="O551" s="183">
        <f t="shared" si="27"/>
        <v>160</v>
      </c>
      <c r="P551" s="183" t="str">
        <f t="shared" si="27"/>
        <v>*</v>
      </c>
      <c r="Q551" s="183">
        <f t="shared" si="27"/>
        <v>0</v>
      </c>
      <c r="R551" s="183" t="str">
        <f t="shared" si="27"/>
        <v>*</v>
      </c>
      <c r="S551" s="183" t="str">
        <f t="shared" si="27"/>
        <v>*</v>
      </c>
      <c r="T551" s="183" t="str">
        <f t="shared" si="27"/>
        <v>*</v>
      </c>
      <c r="U551" s="183">
        <f t="shared" si="27"/>
        <v>160</v>
      </c>
    </row>
    <row r="552" spans="1:21">
      <c r="A552" s="183" t="str">
        <f t="shared" si="26"/>
        <v>陸側ケース⑩檮原町</v>
      </c>
      <c r="B552" t="s">
        <v>31</v>
      </c>
      <c r="C552">
        <v>3984</v>
      </c>
      <c r="D552" s="160">
        <v>161.30557092819851</v>
      </c>
      <c r="E552" s="160">
        <v>0.38137149594071235</v>
      </c>
      <c r="F552" s="160">
        <v>0</v>
      </c>
      <c r="G552" s="160">
        <v>0.87096602740663176</v>
      </c>
      <c r="H552" s="160">
        <v>0.10363804694995588</v>
      </c>
      <c r="I552" s="160">
        <v>3.111782492855578E-2</v>
      </c>
      <c r="J552" s="160">
        <v>162.31129282748364</v>
      </c>
      <c r="K552" t="s">
        <v>38</v>
      </c>
      <c r="L552" t="s">
        <v>71</v>
      </c>
      <c r="M552" t="s">
        <v>94</v>
      </c>
      <c r="O552" s="183">
        <f t="shared" si="27"/>
        <v>160</v>
      </c>
      <c r="P552" s="183" t="str">
        <f t="shared" si="27"/>
        <v>*</v>
      </c>
      <c r="Q552" s="183">
        <f t="shared" si="27"/>
        <v>0</v>
      </c>
      <c r="R552" s="183" t="str">
        <f t="shared" si="27"/>
        <v>*</v>
      </c>
      <c r="S552" s="183" t="str">
        <f t="shared" si="27"/>
        <v>*</v>
      </c>
      <c r="T552" s="183" t="str">
        <f t="shared" si="27"/>
        <v>*</v>
      </c>
      <c r="U552" s="183">
        <f t="shared" si="27"/>
        <v>160</v>
      </c>
    </row>
    <row r="553" spans="1:21">
      <c r="A553" s="183" t="str">
        <f t="shared" si="26"/>
        <v>陸側ケース⑩日高村</v>
      </c>
      <c r="B553" t="s">
        <v>32</v>
      </c>
      <c r="C553">
        <v>5063</v>
      </c>
      <c r="D553" s="160">
        <v>80.917816295429517</v>
      </c>
      <c r="E553" s="160">
        <v>1.0312010847104196</v>
      </c>
      <c r="F553" s="160">
        <v>0</v>
      </c>
      <c r="G553" s="160">
        <v>0.42387676083543607</v>
      </c>
      <c r="H553" s="160">
        <v>4.6744045131373285E-2</v>
      </c>
      <c r="I553" s="160">
        <v>1.7038910891722363E-2</v>
      </c>
      <c r="J553" s="160">
        <v>81.405476012288062</v>
      </c>
      <c r="K553" t="s">
        <v>38</v>
      </c>
      <c r="L553" t="s">
        <v>71</v>
      </c>
      <c r="M553" t="s">
        <v>94</v>
      </c>
      <c r="O553" s="183">
        <f t="shared" si="27"/>
        <v>80</v>
      </c>
      <c r="P553" s="183" t="str">
        <f t="shared" si="27"/>
        <v>*</v>
      </c>
      <c r="Q553" s="183">
        <f t="shared" si="27"/>
        <v>0</v>
      </c>
      <c r="R553" s="183" t="str">
        <f t="shared" si="27"/>
        <v>*</v>
      </c>
      <c r="S553" s="183" t="str">
        <f t="shared" si="27"/>
        <v>*</v>
      </c>
      <c r="T553" s="183" t="str">
        <f t="shared" si="27"/>
        <v>*</v>
      </c>
      <c r="U553" s="183">
        <f t="shared" si="27"/>
        <v>80</v>
      </c>
    </row>
    <row r="554" spans="1:21">
      <c r="A554" s="183" t="str">
        <f t="shared" si="26"/>
        <v>陸側ケース⑩津野町</v>
      </c>
      <c r="B554" t="s">
        <v>33</v>
      </c>
      <c r="C554">
        <v>5702</v>
      </c>
      <c r="D554" s="160">
        <v>209.41246014577541</v>
      </c>
      <c r="E554" s="160">
        <v>1.9151215370742964</v>
      </c>
      <c r="F554" s="160">
        <v>0</v>
      </c>
      <c r="G554" s="160">
        <v>1.720062650440489</v>
      </c>
      <c r="H554" s="160">
        <v>0.19053822960163735</v>
      </c>
      <c r="I554" s="160">
        <v>4.5688615977507036E-2</v>
      </c>
      <c r="J554" s="160">
        <v>211.36874964179503</v>
      </c>
      <c r="K554" t="s">
        <v>38</v>
      </c>
      <c r="L554" t="s">
        <v>71</v>
      </c>
      <c r="M554" t="s">
        <v>94</v>
      </c>
      <c r="O554" s="183">
        <f t="shared" si="27"/>
        <v>210</v>
      </c>
      <c r="P554" s="183" t="str">
        <f t="shared" si="27"/>
        <v>*</v>
      </c>
      <c r="Q554" s="183">
        <f t="shared" si="27"/>
        <v>0</v>
      </c>
      <c r="R554" s="183" t="str">
        <f t="shared" si="27"/>
        <v>*</v>
      </c>
      <c r="S554" s="183" t="str">
        <f t="shared" si="27"/>
        <v>*</v>
      </c>
      <c r="T554" s="183" t="str">
        <f t="shared" si="27"/>
        <v>*</v>
      </c>
      <c r="U554" s="183">
        <f t="shared" si="27"/>
        <v>210</v>
      </c>
    </row>
    <row r="555" spans="1:21">
      <c r="A555" s="183" t="str">
        <f t="shared" si="26"/>
        <v>陸側ケース⑩四万十町</v>
      </c>
      <c r="B555" t="s">
        <v>34</v>
      </c>
      <c r="C555">
        <v>18754</v>
      </c>
      <c r="D555" s="160">
        <v>985.39201367310045</v>
      </c>
      <c r="E555" s="160">
        <v>21.919068384641761</v>
      </c>
      <c r="F555" s="160">
        <v>5.9515544998983865</v>
      </c>
      <c r="G555" s="160">
        <v>3.5169509092775169</v>
      </c>
      <c r="H555" s="160">
        <v>0.5493688322418584</v>
      </c>
      <c r="I555" s="160">
        <v>3.8369135066877197E-2</v>
      </c>
      <c r="J555" s="160">
        <v>995.4482570495851</v>
      </c>
      <c r="K555" t="s">
        <v>38</v>
      </c>
      <c r="L555" t="s">
        <v>71</v>
      </c>
      <c r="M555" t="s">
        <v>94</v>
      </c>
      <c r="O555" s="183">
        <f t="shared" si="27"/>
        <v>990</v>
      </c>
      <c r="P555" s="183">
        <f t="shared" si="27"/>
        <v>20</v>
      </c>
      <c r="Q555" s="183">
        <f t="shared" si="27"/>
        <v>10</v>
      </c>
      <c r="R555" s="183" t="str">
        <f t="shared" si="27"/>
        <v>*</v>
      </c>
      <c r="S555" s="183" t="str">
        <f t="shared" si="27"/>
        <v>*</v>
      </c>
      <c r="T555" s="183" t="str">
        <f t="shared" si="27"/>
        <v>*</v>
      </c>
      <c r="U555" s="183">
        <f t="shared" si="27"/>
        <v>1000</v>
      </c>
    </row>
    <row r="556" spans="1:21">
      <c r="A556" s="183" t="str">
        <f t="shared" si="26"/>
        <v>陸側ケース⑩大月町</v>
      </c>
      <c r="B556" t="s">
        <v>35</v>
      </c>
      <c r="C556">
        <v>5373</v>
      </c>
      <c r="D556" s="160">
        <v>8.8384763341635431</v>
      </c>
      <c r="E556" s="160">
        <v>0.5835890929530213</v>
      </c>
      <c r="F556" s="160">
        <v>4.579333844437957</v>
      </c>
      <c r="G556" s="160">
        <v>1.4655719260252321E-2</v>
      </c>
      <c r="H556" s="160">
        <v>1.8859091563786367E-3</v>
      </c>
      <c r="I556" s="160">
        <v>7.1628003806016461E-3</v>
      </c>
      <c r="J556" s="160">
        <v>13.441514607398732</v>
      </c>
      <c r="K556" t="s">
        <v>38</v>
      </c>
      <c r="L556" t="s">
        <v>71</v>
      </c>
      <c r="M556" t="s">
        <v>94</v>
      </c>
      <c r="O556" s="183">
        <f t="shared" si="27"/>
        <v>10</v>
      </c>
      <c r="P556" s="183" t="str">
        <f t="shared" si="27"/>
        <v>*</v>
      </c>
      <c r="Q556" s="183" t="str">
        <f t="shared" si="27"/>
        <v>*</v>
      </c>
      <c r="R556" s="183" t="str">
        <f t="shared" si="27"/>
        <v>*</v>
      </c>
      <c r="S556" s="183" t="str">
        <f t="shared" si="27"/>
        <v>*</v>
      </c>
      <c r="T556" s="183" t="str">
        <f t="shared" si="27"/>
        <v>*</v>
      </c>
      <c r="U556" s="183">
        <f t="shared" si="27"/>
        <v>10</v>
      </c>
    </row>
    <row r="557" spans="1:21">
      <c r="A557" s="183" t="str">
        <f t="shared" si="26"/>
        <v>陸側ケース⑩三原村</v>
      </c>
      <c r="B557" t="s">
        <v>36</v>
      </c>
      <c r="C557">
        <v>1553</v>
      </c>
      <c r="D557" s="160">
        <v>23.548724505797306</v>
      </c>
      <c r="E557" s="160">
        <v>0.39091858040332927</v>
      </c>
      <c r="F557" s="160">
        <v>0</v>
      </c>
      <c r="G557" s="160">
        <v>4.1834785947981637E-2</v>
      </c>
      <c r="H557" s="160">
        <v>6.790510793705444E-2</v>
      </c>
      <c r="I557" s="160">
        <v>7.8179577480401191E-2</v>
      </c>
      <c r="J557" s="160">
        <v>23.736643977162743</v>
      </c>
      <c r="K557" t="s">
        <v>38</v>
      </c>
      <c r="L557" t="s">
        <v>71</v>
      </c>
      <c r="M557" t="s">
        <v>94</v>
      </c>
      <c r="O557" s="183">
        <f t="shared" si="27"/>
        <v>20</v>
      </c>
      <c r="P557" s="183" t="str">
        <f t="shared" si="27"/>
        <v>*</v>
      </c>
      <c r="Q557" s="183">
        <f t="shared" si="27"/>
        <v>0</v>
      </c>
      <c r="R557" s="183" t="str">
        <f t="shared" si="27"/>
        <v>*</v>
      </c>
      <c r="S557" s="183" t="str">
        <f t="shared" si="27"/>
        <v>*</v>
      </c>
      <c r="T557" s="183" t="str">
        <f t="shared" si="27"/>
        <v>*</v>
      </c>
      <c r="U557" s="183">
        <f t="shared" si="27"/>
        <v>20</v>
      </c>
    </row>
    <row r="558" spans="1:21">
      <c r="A558" s="183" t="str">
        <f t="shared" si="26"/>
        <v>陸側ケース⑩黒潮町</v>
      </c>
      <c r="B558" t="s">
        <v>37</v>
      </c>
      <c r="C558">
        <v>11115</v>
      </c>
      <c r="D558" s="160">
        <v>427.03132440753598</v>
      </c>
      <c r="E558" s="160">
        <v>13.704734675259855</v>
      </c>
      <c r="F558" s="160">
        <v>24.419801873353784</v>
      </c>
      <c r="G558" s="160">
        <v>2.41772133862173</v>
      </c>
      <c r="H558" s="160">
        <v>0.1540019704873403</v>
      </c>
      <c r="I558" s="160">
        <v>1.7369190805118381E-2</v>
      </c>
      <c r="J558" s="160">
        <v>454.04021878080397</v>
      </c>
      <c r="K558" t="s">
        <v>38</v>
      </c>
      <c r="L558" t="s">
        <v>71</v>
      </c>
      <c r="M558" t="s">
        <v>94</v>
      </c>
      <c r="O558" s="183">
        <f t="shared" si="27"/>
        <v>430</v>
      </c>
      <c r="P558" s="183">
        <f t="shared" si="27"/>
        <v>10</v>
      </c>
      <c r="Q558" s="183">
        <f t="shared" si="27"/>
        <v>20</v>
      </c>
      <c r="R558" s="183" t="str">
        <f t="shared" si="27"/>
        <v>*</v>
      </c>
      <c r="S558" s="183" t="str">
        <f t="shared" si="27"/>
        <v>*</v>
      </c>
      <c r="T558" s="183" t="str">
        <f t="shared" si="27"/>
        <v>*</v>
      </c>
      <c r="U558" s="183">
        <f t="shared" si="27"/>
        <v>450</v>
      </c>
    </row>
    <row r="559" spans="1:21">
      <c r="A559" s="183" t="str">
        <f t="shared" si="26"/>
        <v>陸側ケース⑩合計</v>
      </c>
      <c r="B559" t="s">
        <v>84</v>
      </c>
      <c r="C559">
        <v>763479</v>
      </c>
      <c r="D559" s="160">
        <v>17720.925735554847</v>
      </c>
      <c r="E559" s="160">
        <v>617.74927176377639</v>
      </c>
      <c r="F559" s="160">
        <v>539.71460572083674</v>
      </c>
      <c r="G559" s="160">
        <v>53.775106033096435</v>
      </c>
      <c r="H559" s="160">
        <v>107.56216634237819</v>
      </c>
      <c r="I559" s="160">
        <v>20.968363340018637</v>
      </c>
      <c r="J559" s="160">
        <v>18442.945976991174</v>
      </c>
      <c r="K559" t="s">
        <v>38</v>
      </c>
      <c r="L559" t="s">
        <v>71</v>
      </c>
      <c r="M559" t="s">
        <v>94</v>
      </c>
      <c r="O559" s="183">
        <f t="shared" si="27"/>
        <v>18000</v>
      </c>
      <c r="P559" s="183">
        <f t="shared" si="27"/>
        <v>620</v>
      </c>
      <c r="Q559" s="183">
        <f t="shared" si="27"/>
        <v>540</v>
      </c>
      <c r="R559" s="183">
        <f t="shared" si="27"/>
        <v>50</v>
      </c>
      <c r="S559" s="183">
        <f t="shared" si="27"/>
        <v>110</v>
      </c>
      <c r="T559" s="183">
        <f t="shared" si="27"/>
        <v>20</v>
      </c>
      <c r="U559" s="183">
        <f t="shared" si="27"/>
        <v>18000</v>
      </c>
    </row>
    <row r="560" spans="1:21">
      <c r="A560" s="183" t="str">
        <f t="shared" si="26"/>
        <v>陸側ケース⑩0</v>
      </c>
      <c r="B560">
        <v>0</v>
      </c>
      <c r="C560">
        <v>0</v>
      </c>
      <c r="D560" s="160">
        <v>0</v>
      </c>
      <c r="E560" s="160">
        <v>0</v>
      </c>
      <c r="F560" s="160">
        <v>0</v>
      </c>
      <c r="G560" s="160">
        <v>0</v>
      </c>
      <c r="H560" s="160">
        <v>0</v>
      </c>
      <c r="I560" s="160">
        <v>0</v>
      </c>
      <c r="J560" s="160">
        <v>0</v>
      </c>
      <c r="K560" t="s">
        <v>38</v>
      </c>
      <c r="L560" t="s">
        <v>71</v>
      </c>
      <c r="M560">
        <v>0</v>
      </c>
      <c r="O560" s="183">
        <f t="shared" si="27"/>
        <v>0</v>
      </c>
      <c r="P560" s="183">
        <f t="shared" si="27"/>
        <v>0</v>
      </c>
      <c r="Q560" s="183">
        <f t="shared" si="27"/>
        <v>0</v>
      </c>
      <c r="R560" s="183">
        <f t="shared" si="27"/>
        <v>0</v>
      </c>
      <c r="S560" s="183">
        <f t="shared" si="27"/>
        <v>0</v>
      </c>
      <c r="T560" s="183">
        <f t="shared" si="27"/>
        <v>0</v>
      </c>
      <c r="U560" s="183">
        <f t="shared" si="27"/>
        <v>0</v>
      </c>
    </row>
    <row r="561" spans="1:21">
      <c r="A561" s="183" t="str">
        <f t="shared" si="26"/>
        <v>陸側ケース⑩重傷者数</v>
      </c>
      <c r="B561" t="s">
        <v>115</v>
      </c>
      <c r="C561">
        <v>0</v>
      </c>
      <c r="D561" s="160">
        <v>0</v>
      </c>
      <c r="E561" s="160">
        <v>0</v>
      </c>
      <c r="F561" s="160">
        <v>0</v>
      </c>
      <c r="G561" s="160">
        <v>0</v>
      </c>
      <c r="H561" s="160">
        <v>0</v>
      </c>
      <c r="I561" s="160">
        <v>0</v>
      </c>
      <c r="J561" s="160">
        <v>0</v>
      </c>
      <c r="K561" t="s">
        <v>38</v>
      </c>
      <c r="L561" t="s">
        <v>71</v>
      </c>
      <c r="M561">
        <v>0</v>
      </c>
      <c r="O561" s="183">
        <f t="shared" si="27"/>
        <v>0</v>
      </c>
      <c r="P561" s="183">
        <f t="shared" si="27"/>
        <v>0</v>
      </c>
      <c r="Q561" s="183">
        <f t="shared" si="27"/>
        <v>0</v>
      </c>
      <c r="R561" s="183">
        <f t="shared" si="27"/>
        <v>0</v>
      </c>
      <c r="S561" s="183">
        <f t="shared" si="27"/>
        <v>0</v>
      </c>
      <c r="T561" s="183">
        <f t="shared" si="27"/>
        <v>0</v>
      </c>
      <c r="U561" s="183">
        <f t="shared" si="27"/>
        <v>0</v>
      </c>
    </row>
    <row r="562" spans="1:21">
      <c r="A562" s="183" t="str">
        <f t="shared" si="26"/>
        <v>陸側ケース⑩地震動：陸側ケース、津波ケース⑩、冬18時、早期避難率20%</v>
      </c>
      <c r="B562" t="s">
        <v>104</v>
      </c>
      <c r="C562">
        <v>0</v>
      </c>
      <c r="D562" s="160">
        <v>0</v>
      </c>
      <c r="E562" s="160">
        <v>0</v>
      </c>
      <c r="F562" s="160">
        <v>0</v>
      </c>
      <c r="G562" s="160">
        <v>0</v>
      </c>
      <c r="H562" s="160">
        <v>0</v>
      </c>
      <c r="I562" s="160">
        <v>0</v>
      </c>
      <c r="J562" s="160">
        <v>0</v>
      </c>
      <c r="K562" t="s">
        <v>38</v>
      </c>
      <c r="L562" t="s">
        <v>71</v>
      </c>
      <c r="M562">
        <v>0</v>
      </c>
      <c r="O562" s="183">
        <f t="shared" si="27"/>
        <v>0</v>
      </c>
      <c r="P562" s="183">
        <f t="shared" si="27"/>
        <v>0</v>
      </c>
      <c r="Q562" s="183">
        <f t="shared" si="27"/>
        <v>0</v>
      </c>
      <c r="R562" s="183">
        <f t="shared" si="27"/>
        <v>0</v>
      </c>
      <c r="S562" s="183">
        <f t="shared" si="27"/>
        <v>0</v>
      </c>
      <c r="T562" s="183">
        <f t="shared" si="27"/>
        <v>0</v>
      </c>
      <c r="U562" s="183">
        <f t="shared" si="27"/>
        <v>0</v>
      </c>
    </row>
    <row r="563" spans="1:21">
      <c r="A563" s="183" t="str">
        <f t="shared" si="26"/>
        <v>陸側ケース⑩市町村名</v>
      </c>
      <c r="B563" t="s">
        <v>86</v>
      </c>
      <c r="C563" t="s">
        <v>87</v>
      </c>
      <c r="D563" s="160" t="s">
        <v>88</v>
      </c>
      <c r="E563" s="160">
        <v>0</v>
      </c>
      <c r="F563" s="160" t="s">
        <v>89</v>
      </c>
      <c r="G563" s="160" t="s">
        <v>90</v>
      </c>
      <c r="H563" s="160" t="s">
        <v>91</v>
      </c>
      <c r="I563" s="160" t="s">
        <v>92</v>
      </c>
      <c r="J563" s="160" t="s">
        <v>84</v>
      </c>
      <c r="K563" t="s">
        <v>38</v>
      </c>
      <c r="L563" t="s">
        <v>71</v>
      </c>
      <c r="M563">
        <v>0</v>
      </c>
      <c r="O563" s="183" t="e">
        <f t="shared" si="27"/>
        <v>#VALUE!</v>
      </c>
      <c r="P563" s="183">
        <f t="shared" si="27"/>
        <v>0</v>
      </c>
      <c r="Q563" s="183" t="e">
        <f t="shared" si="27"/>
        <v>#VALUE!</v>
      </c>
      <c r="R563" s="183" t="e">
        <f t="shared" si="27"/>
        <v>#VALUE!</v>
      </c>
      <c r="S563" s="183" t="e">
        <f t="shared" si="27"/>
        <v>#VALUE!</v>
      </c>
      <c r="T563" s="183" t="e">
        <f t="shared" si="27"/>
        <v>#VALUE!</v>
      </c>
      <c r="U563" s="183" t="e">
        <f t="shared" si="27"/>
        <v>#VALUE!</v>
      </c>
    </row>
    <row r="564" spans="1:21">
      <c r="A564" s="183" t="str">
        <f t="shared" si="26"/>
        <v>陸側ケース⑩0</v>
      </c>
      <c r="B564">
        <v>0</v>
      </c>
      <c r="C564">
        <v>0</v>
      </c>
      <c r="D564" s="160">
        <v>0</v>
      </c>
      <c r="E564" s="160" t="s">
        <v>93</v>
      </c>
      <c r="F564" s="160">
        <v>0</v>
      </c>
      <c r="G564" s="160">
        <v>0</v>
      </c>
      <c r="H564" s="160">
        <v>0</v>
      </c>
      <c r="I564" s="160">
        <v>0</v>
      </c>
      <c r="J564" s="160">
        <v>0</v>
      </c>
      <c r="K564" t="s">
        <v>38</v>
      </c>
      <c r="L564" t="s">
        <v>71</v>
      </c>
      <c r="M564">
        <v>0</v>
      </c>
      <c r="O564" s="183">
        <f t="shared" si="27"/>
        <v>0</v>
      </c>
      <c r="P564" s="183" t="e">
        <f t="shared" si="27"/>
        <v>#VALUE!</v>
      </c>
      <c r="Q564" s="183">
        <f t="shared" si="27"/>
        <v>0</v>
      </c>
      <c r="R564" s="183">
        <f t="shared" si="27"/>
        <v>0</v>
      </c>
      <c r="S564" s="183">
        <f t="shared" si="27"/>
        <v>0</v>
      </c>
      <c r="T564" s="183">
        <f t="shared" si="27"/>
        <v>0</v>
      </c>
      <c r="U564" s="183">
        <f t="shared" si="27"/>
        <v>0</v>
      </c>
    </row>
    <row r="565" spans="1:21">
      <c r="A565" s="183" t="str">
        <f t="shared" si="26"/>
        <v>陸側ケース⑩0</v>
      </c>
      <c r="B565">
        <v>0</v>
      </c>
      <c r="C565">
        <v>0</v>
      </c>
      <c r="D565" s="160">
        <v>0</v>
      </c>
      <c r="E565" s="160">
        <v>0</v>
      </c>
      <c r="F565" s="160">
        <v>0</v>
      </c>
      <c r="G565" s="160">
        <v>0</v>
      </c>
      <c r="H565" s="160">
        <v>0</v>
      </c>
      <c r="I565" s="160">
        <v>0</v>
      </c>
      <c r="J565" s="160">
        <v>0</v>
      </c>
      <c r="K565" t="s">
        <v>38</v>
      </c>
      <c r="L565" t="s">
        <v>71</v>
      </c>
      <c r="M565">
        <v>0</v>
      </c>
      <c r="O565" s="183">
        <f t="shared" si="27"/>
        <v>0</v>
      </c>
      <c r="P565" s="183">
        <f t="shared" si="27"/>
        <v>0</v>
      </c>
      <c r="Q565" s="183">
        <f t="shared" si="27"/>
        <v>0</v>
      </c>
      <c r="R565" s="183">
        <f t="shared" si="27"/>
        <v>0</v>
      </c>
      <c r="S565" s="183">
        <f t="shared" si="27"/>
        <v>0</v>
      </c>
      <c r="T565" s="183">
        <f t="shared" si="27"/>
        <v>0</v>
      </c>
      <c r="U565" s="183">
        <f t="shared" si="27"/>
        <v>0</v>
      </c>
    </row>
    <row r="566" spans="1:21">
      <c r="A566" s="183" t="str">
        <f t="shared" si="26"/>
        <v>陸側ケース⑩0</v>
      </c>
      <c r="B566">
        <v>0</v>
      </c>
      <c r="C566">
        <v>0</v>
      </c>
      <c r="D566" s="160">
        <v>0</v>
      </c>
      <c r="E566" s="160">
        <v>0</v>
      </c>
      <c r="F566" s="160">
        <v>0</v>
      </c>
      <c r="G566" s="160">
        <v>0</v>
      </c>
      <c r="H566" s="160">
        <v>0</v>
      </c>
      <c r="I566" s="160">
        <v>0</v>
      </c>
      <c r="J566" s="160">
        <v>0</v>
      </c>
      <c r="K566" t="s">
        <v>38</v>
      </c>
      <c r="L566" t="s">
        <v>71</v>
      </c>
      <c r="M566">
        <v>0</v>
      </c>
      <c r="O566" s="183">
        <f t="shared" si="27"/>
        <v>0</v>
      </c>
      <c r="P566" s="183">
        <f t="shared" si="27"/>
        <v>0</v>
      </c>
      <c r="Q566" s="183">
        <f t="shared" si="27"/>
        <v>0</v>
      </c>
      <c r="R566" s="183">
        <f t="shared" si="27"/>
        <v>0</v>
      </c>
      <c r="S566" s="183">
        <f t="shared" si="27"/>
        <v>0</v>
      </c>
      <c r="T566" s="183">
        <f t="shared" si="27"/>
        <v>0</v>
      </c>
      <c r="U566" s="183">
        <f t="shared" si="27"/>
        <v>0</v>
      </c>
    </row>
    <row r="567" spans="1:21">
      <c r="A567" s="183" t="str">
        <f t="shared" si="26"/>
        <v>陸側ケース⑩高知市</v>
      </c>
      <c r="B567" t="s">
        <v>4</v>
      </c>
      <c r="C567">
        <v>349778.6</v>
      </c>
      <c r="D567" s="160">
        <v>6526.6139215898893</v>
      </c>
      <c r="E567" s="160">
        <v>356.86630733300882</v>
      </c>
      <c r="F567" s="160">
        <v>141.76577102628764</v>
      </c>
      <c r="G567" s="160">
        <v>19.456330301508128</v>
      </c>
      <c r="H567" s="160">
        <v>137.39519324024226</v>
      </c>
      <c r="I567" s="160">
        <v>47.907358307950119</v>
      </c>
      <c r="J567" s="160">
        <v>6873.1385744658774</v>
      </c>
      <c r="K567" t="s">
        <v>38</v>
      </c>
      <c r="L567" t="s">
        <v>71</v>
      </c>
      <c r="M567" t="s">
        <v>96</v>
      </c>
      <c r="O567" s="183">
        <f t="shared" si="27"/>
        <v>6500</v>
      </c>
      <c r="P567" s="183">
        <f t="shared" si="27"/>
        <v>360</v>
      </c>
      <c r="Q567" s="183">
        <f t="shared" si="27"/>
        <v>140</v>
      </c>
      <c r="R567" s="183">
        <f t="shared" si="27"/>
        <v>20</v>
      </c>
      <c r="S567" s="183">
        <f t="shared" si="27"/>
        <v>140</v>
      </c>
      <c r="T567" s="183">
        <f t="shared" si="27"/>
        <v>50</v>
      </c>
      <c r="U567" s="183">
        <f t="shared" si="27"/>
        <v>6900</v>
      </c>
    </row>
    <row r="568" spans="1:21">
      <c r="A568" s="183" t="str">
        <f t="shared" si="26"/>
        <v>陸側ケース⑩室戸市</v>
      </c>
      <c r="B568" t="s">
        <v>5</v>
      </c>
      <c r="C568">
        <v>15011.1</v>
      </c>
      <c r="D568" s="160">
        <v>231.99011673140797</v>
      </c>
      <c r="E568" s="160">
        <v>4.9705714271141108</v>
      </c>
      <c r="F568" s="160">
        <v>78.001894477006715</v>
      </c>
      <c r="G568" s="160">
        <v>0.39815891083729094</v>
      </c>
      <c r="H568" s="160">
        <v>0.69506439946117582</v>
      </c>
      <c r="I568" s="160">
        <v>0.23711349835358506</v>
      </c>
      <c r="J568" s="160">
        <v>311.32234801706676</v>
      </c>
      <c r="K568" t="s">
        <v>38</v>
      </c>
      <c r="L568" t="s">
        <v>71</v>
      </c>
      <c r="M568" t="s">
        <v>96</v>
      </c>
      <c r="O568" s="183">
        <f t="shared" si="27"/>
        <v>230</v>
      </c>
      <c r="P568" s="183" t="str">
        <f t="shared" si="27"/>
        <v>*</v>
      </c>
      <c r="Q568" s="183">
        <f t="shared" si="27"/>
        <v>80</v>
      </c>
      <c r="R568" s="183" t="str">
        <f t="shared" si="27"/>
        <v>*</v>
      </c>
      <c r="S568" s="183" t="str">
        <f t="shared" si="27"/>
        <v>*</v>
      </c>
      <c r="T568" s="183" t="str">
        <f t="shared" si="27"/>
        <v>*</v>
      </c>
      <c r="U568" s="183">
        <f t="shared" si="27"/>
        <v>310</v>
      </c>
    </row>
    <row r="569" spans="1:21">
      <c r="A569" s="183" t="str">
        <f t="shared" si="26"/>
        <v>陸側ケース⑩安芸市</v>
      </c>
      <c r="B569" t="s">
        <v>6</v>
      </c>
      <c r="C569">
        <v>19573</v>
      </c>
      <c r="D569" s="160">
        <v>683.66057090204004</v>
      </c>
      <c r="E569" s="160">
        <v>36.297927452033711</v>
      </c>
      <c r="F569" s="160">
        <v>12.79763886173869</v>
      </c>
      <c r="G569" s="160">
        <v>2.3692271295449716</v>
      </c>
      <c r="H569" s="160">
        <v>9.2529950240233081</v>
      </c>
      <c r="I569" s="160">
        <v>0.778369748385634</v>
      </c>
      <c r="J569" s="160">
        <v>708.8588016657327</v>
      </c>
      <c r="K569" t="s">
        <v>38</v>
      </c>
      <c r="L569" t="s">
        <v>71</v>
      </c>
      <c r="M569" t="s">
        <v>96</v>
      </c>
      <c r="O569" s="183">
        <f t="shared" si="27"/>
        <v>680</v>
      </c>
      <c r="P569" s="183">
        <f t="shared" si="27"/>
        <v>40</v>
      </c>
      <c r="Q569" s="183">
        <f t="shared" si="27"/>
        <v>10</v>
      </c>
      <c r="R569" s="183" t="str">
        <f t="shared" si="27"/>
        <v>*</v>
      </c>
      <c r="S569" s="183">
        <f t="shared" si="27"/>
        <v>10</v>
      </c>
      <c r="T569" s="183" t="str">
        <f t="shared" si="27"/>
        <v>*</v>
      </c>
      <c r="U569" s="183">
        <f t="shared" si="27"/>
        <v>710</v>
      </c>
    </row>
    <row r="570" spans="1:21">
      <c r="A570" s="183" t="str">
        <f t="shared" si="26"/>
        <v>陸側ケース⑩南国市</v>
      </c>
      <c r="B570" t="s">
        <v>7</v>
      </c>
      <c r="C570">
        <v>51255.6</v>
      </c>
      <c r="D570" s="160">
        <v>1541.2377919582871</v>
      </c>
      <c r="E570" s="160">
        <v>46.400349707700663</v>
      </c>
      <c r="F570" s="160">
        <v>46.347667402444515</v>
      </c>
      <c r="G570" s="160">
        <v>1.3903466677693028</v>
      </c>
      <c r="H570" s="160">
        <v>9.0476848832542593</v>
      </c>
      <c r="I570" s="160">
        <v>3.6350906302712409</v>
      </c>
      <c r="J570" s="160">
        <v>1601.6585815420265</v>
      </c>
      <c r="K570" t="s">
        <v>38</v>
      </c>
      <c r="L570" t="s">
        <v>71</v>
      </c>
      <c r="M570" t="s">
        <v>96</v>
      </c>
      <c r="O570" s="183">
        <f t="shared" si="27"/>
        <v>1500</v>
      </c>
      <c r="P570" s="183">
        <f t="shared" si="27"/>
        <v>50</v>
      </c>
      <c r="Q570" s="183">
        <f t="shared" si="27"/>
        <v>50</v>
      </c>
      <c r="R570" s="183" t="str">
        <f t="shared" ref="R570:U633" si="28">IF(G570&gt;10000,ROUND(G570,-3),IF(G570&gt;1000,ROUND(G570,-2),IF(G570&gt;=5,IF(G570&lt;10,ROUND(G570,-1),ROUND(G570,-1)),IF(G570=0,0,"*"))))</f>
        <v>*</v>
      </c>
      <c r="S570" s="183">
        <f t="shared" si="28"/>
        <v>10</v>
      </c>
      <c r="T570" s="183" t="str">
        <f t="shared" si="28"/>
        <v>*</v>
      </c>
      <c r="U570" s="183">
        <f t="shared" si="28"/>
        <v>1600</v>
      </c>
    </row>
    <row r="571" spans="1:21">
      <c r="A571" s="183" t="str">
        <f t="shared" si="26"/>
        <v>陸側ケース⑩土佐市</v>
      </c>
      <c r="B571" t="s">
        <v>8</v>
      </c>
      <c r="C571">
        <v>27471.8</v>
      </c>
      <c r="D571" s="160">
        <v>423.77938774651631</v>
      </c>
      <c r="E571" s="160">
        <v>13.909721328763142</v>
      </c>
      <c r="F571" s="160">
        <v>69.928586821277577</v>
      </c>
      <c r="G571" s="160">
        <v>1.793333081332579</v>
      </c>
      <c r="H571" s="160">
        <v>1.6920508825510965</v>
      </c>
      <c r="I571" s="160">
        <v>0.99534905818595387</v>
      </c>
      <c r="J571" s="160">
        <v>498.18870758986355</v>
      </c>
      <c r="K571" t="s">
        <v>38</v>
      </c>
      <c r="L571" t="s">
        <v>71</v>
      </c>
      <c r="M571" t="s">
        <v>96</v>
      </c>
      <c r="O571" s="183">
        <f t="shared" ref="O571:T634" si="29">IF(D571&gt;10000,ROUND(D571,-3),IF(D571&gt;1000,ROUND(D571,-2),IF(D571&gt;=5,IF(D571&lt;10,ROUND(D571,-1),ROUND(D571,-1)),IF(D571=0,0,"*"))))</f>
        <v>420</v>
      </c>
      <c r="P571" s="183">
        <f t="shared" si="29"/>
        <v>10</v>
      </c>
      <c r="Q571" s="183">
        <f t="shared" si="29"/>
        <v>70</v>
      </c>
      <c r="R571" s="183" t="str">
        <f t="shared" si="28"/>
        <v>*</v>
      </c>
      <c r="S571" s="183" t="str">
        <f t="shared" si="28"/>
        <v>*</v>
      </c>
      <c r="T571" s="183" t="str">
        <f t="shared" si="28"/>
        <v>*</v>
      </c>
      <c r="U571" s="183">
        <f t="shared" si="28"/>
        <v>500</v>
      </c>
    </row>
    <row r="572" spans="1:21">
      <c r="A572" s="183" t="str">
        <f t="shared" si="26"/>
        <v>陸側ケース⑩須崎市</v>
      </c>
      <c r="B572" t="s">
        <v>9</v>
      </c>
      <c r="C572">
        <v>25299.25</v>
      </c>
      <c r="D572" s="160">
        <v>499.86898089351212</v>
      </c>
      <c r="E572" s="160">
        <v>9.2510053369344831</v>
      </c>
      <c r="F572" s="160">
        <v>52.400792062688467</v>
      </c>
      <c r="G572" s="160">
        <v>1.5386230094008704</v>
      </c>
      <c r="H572" s="160">
        <v>3.9845580580234441</v>
      </c>
      <c r="I572" s="160">
        <v>0.55782303768826391</v>
      </c>
      <c r="J572" s="160">
        <v>558.35077706131324</v>
      </c>
      <c r="K572" t="s">
        <v>38</v>
      </c>
      <c r="L572" t="s">
        <v>71</v>
      </c>
      <c r="M572" t="s">
        <v>96</v>
      </c>
      <c r="O572" s="183">
        <f t="shared" si="29"/>
        <v>500</v>
      </c>
      <c r="P572" s="183">
        <f t="shared" si="29"/>
        <v>10</v>
      </c>
      <c r="Q572" s="183">
        <f t="shared" si="29"/>
        <v>50</v>
      </c>
      <c r="R572" s="183" t="str">
        <f t="shared" si="28"/>
        <v>*</v>
      </c>
      <c r="S572" s="183" t="str">
        <f t="shared" si="28"/>
        <v>*</v>
      </c>
      <c r="T572" s="183" t="str">
        <f t="shared" si="28"/>
        <v>*</v>
      </c>
      <c r="U572" s="183">
        <f t="shared" si="28"/>
        <v>560</v>
      </c>
    </row>
    <row r="573" spans="1:21">
      <c r="A573" s="183" t="str">
        <f t="shared" si="26"/>
        <v>陸側ケース⑩宿毛市</v>
      </c>
      <c r="B573" t="s">
        <v>10</v>
      </c>
      <c r="C573">
        <v>22952.55</v>
      </c>
      <c r="D573" s="160">
        <v>109.38463168291347</v>
      </c>
      <c r="E573" s="160">
        <v>3.6529415711003699</v>
      </c>
      <c r="F573" s="160">
        <v>26.454341727566888</v>
      </c>
      <c r="G573" s="160">
        <v>0.21527368220070817</v>
      </c>
      <c r="H573" s="160">
        <v>0.46380542293320332</v>
      </c>
      <c r="I573" s="160">
        <v>0.22451746347912871</v>
      </c>
      <c r="J573" s="160">
        <v>136.74256997909339</v>
      </c>
      <c r="K573" t="s">
        <v>38</v>
      </c>
      <c r="L573" t="s">
        <v>71</v>
      </c>
      <c r="M573" t="s">
        <v>96</v>
      </c>
      <c r="O573" s="183">
        <f t="shared" si="29"/>
        <v>110</v>
      </c>
      <c r="P573" s="183" t="str">
        <f t="shared" si="29"/>
        <v>*</v>
      </c>
      <c r="Q573" s="183">
        <f t="shared" si="29"/>
        <v>30</v>
      </c>
      <c r="R573" s="183" t="str">
        <f t="shared" si="28"/>
        <v>*</v>
      </c>
      <c r="S573" s="183" t="str">
        <f t="shared" si="28"/>
        <v>*</v>
      </c>
      <c r="T573" s="183" t="str">
        <f t="shared" si="28"/>
        <v>*</v>
      </c>
      <c r="U573" s="183">
        <f t="shared" si="28"/>
        <v>140</v>
      </c>
    </row>
    <row r="574" spans="1:21">
      <c r="A574" s="183" t="str">
        <f t="shared" si="26"/>
        <v>陸側ケース⑩土佐清水市</v>
      </c>
      <c r="B574" t="s">
        <v>11</v>
      </c>
      <c r="C574">
        <v>15871.05</v>
      </c>
      <c r="D574" s="160">
        <v>138.31831134665373</v>
      </c>
      <c r="E574" s="160">
        <v>5.0507082175796221</v>
      </c>
      <c r="F574" s="160">
        <v>31.511381775500052</v>
      </c>
      <c r="G574" s="160">
        <v>0.24913814845141621</v>
      </c>
      <c r="H574" s="160">
        <v>0.6210945037511949</v>
      </c>
      <c r="I574" s="160">
        <v>0.21277468944910435</v>
      </c>
      <c r="J574" s="160">
        <v>170.91270046380549</v>
      </c>
      <c r="K574" t="s">
        <v>38</v>
      </c>
      <c r="L574" t="s">
        <v>71</v>
      </c>
      <c r="M574" t="s">
        <v>96</v>
      </c>
      <c r="O574" s="183">
        <f t="shared" si="29"/>
        <v>140</v>
      </c>
      <c r="P574" s="183">
        <f t="shared" si="29"/>
        <v>10</v>
      </c>
      <c r="Q574" s="183">
        <f t="shared" si="29"/>
        <v>30</v>
      </c>
      <c r="R574" s="183" t="str">
        <f t="shared" si="28"/>
        <v>*</v>
      </c>
      <c r="S574" s="183" t="str">
        <f t="shared" si="28"/>
        <v>*</v>
      </c>
      <c r="T574" s="183" t="str">
        <f t="shared" si="28"/>
        <v>*</v>
      </c>
      <c r="U574" s="183">
        <f t="shared" si="28"/>
        <v>170</v>
      </c>
    </row>
    <row r="575" spans="1:21">
      <c r="A575" s="183" t="str">
        <f t="shared" si="26"/>
        <v>陸側ケース⑩四万十市</v>
      </c>
      <c r="B575" t="s">
        <v>12</v>
      </c>
      <c r="C575">
        <v>36677.25</v>
      </c>
      <c r="D575" s="160">
        <v>412.46120652924515</v>
      </c>
      <c r="E575" s="160">
        <v>12.411129493005664</v>
      </c>
      <c r="F575" s="160">
        <v>51.069576048062224</v>
      </c>
      <c r="G575" s="160">
        <v>2.2126065324791444</v>
      </c>
      <c r="H575" s="160">
        <v>1.4051372747104462</v>
      </c>
      <c r="I575" s="160">
        <v>0.4639242955991047</v>
      </c>
      <c r="J575" s="160">
        <v>467.61245068009606</v>
      </c>
      <c r="K575" t="s">
        <v>38</v>
      </c>
      <c r="L575" t="s">
        <v>71</v>
      </c>
      <c r="M575" t="s">
        <v>96</v>
      </c>
      <c r="O575" s="183">
        <f t="shared" si="29"/>
        <v>410</v>
      </c>
      <c r="P575" s="183">
        <f t="shared" si="29"/>
        <v>10</v>
      </c>
      <c r="Q575" s="183">
        <f t="shared" si="29"/>
        <v>50</v>
      </c>
      <c r="R575" s="183" t="str">
        <f t="shared" si="28"/>
        <v>*</v>
      </c>
      <c r="S575" s="183" t="str">
        <f t="shared" si="28"/>
        <v>*</v>
      </c>
      <c r="T575" s="183" t="str">
        <f t="shared" si="28"/>
        <v>*</v>
      </c>
      <c r="U575" s="183">
        <f t="shared" si="28"/>
        <v>470</v>
      </c>
    </row>
    <row r="576" spans="1:21">
      <c r="A576" s="183" t="str">
        <f t="shared" si="26"/>
        <v>陸側ケース⑩香南市</v>
      </c>
      <c r="B576" t="s">
        <v>13</v>
      </c>
      <c r="C576">
        <v>31206.600000000002</v>
      </c>
      <c r="D576" s="160">
        <v>832.91364370626081</v>
      </c>
      <c r="E576" s="160">
        <v>37.061114468564277</v>
      </c>
      <c r="F576" s="160">
        <v>26.730875369277893</v>
      </c>
      <c r="G576" s="160">
        <v>1.2418416421362126</v>
      </c>
      <c r="H576" s="160">
        <v>3.0600004252286008</v>
      </c>
      <c r="I576" s="160">
        <v>1.5146587509993592</v>
      </c>
      <c r="J576" s="160">
        <v>865.46101989390297</v>
      </c>
      <c r="K576" t="s">
        <v>38</v>
      </c>
      <c r="L576" t="s">
        <v>71</v>
      </c>
      <c r="M576" t="s">
        <v>96</v>
      </c>
      <c r="O576" s="183">
        <f t="shared" si="29"/>
        <v>830</v>
      </c>
      <c r="P576" s="183">
        <f t="shared" si="29"/>
        <v>40</v>
      </c>
      <c r="Q576" s="183">
        <f t="shared" si="29"/>
        <v>30</v>
      </c>
      <c r="R576" s="183" t="str">
        <f t="shared" si="28"/>
        <v>*</v>
      </c>
      <c r="S576" s="183" t="str">
        <f t="shared" si="28"/>
        <v>*</v>
      </c>
      <c r="T576" s="183" t="str">
        <f t="shared" si="28"/>
        <v>*</v>
      </c>
      <c r="U576" s="183">
        <f t="shared" si="28"/>
        <v>870</v>
      </c>
    </row>
    <row r="577" spans="1:21">
      <c r="A577" s="183" t="str">
        <f t="shared" si="26"/>
        <v>陸側ケース⑩香美市</v>
      </c>
      <c r="B577" t="s">
        <v>14</v>
      </c>
      <c r="C577">
        <v>28197.25</v>
      </c>
      <c r="D577" s="160">
        <v>944.56199917197523</v>
      </c>
      <c r="E577" s="160">
        <v>23.661832398473418</v>
      </c>
      <c r="F577" s="160">
        <v>0</v>
      </c>
      <c r="G577" s="160">
        <v>2.8360553648303282</v>
      </c>
      <c r="H577" s="160">
        <v>6.6262599039256935</v>
      </c>
      <c r="I577" s="160">
        <v>0.8889398586853956</v>
      </c>
      <c r="J577" s="160">
        <v>954.91325429941662</v>
      </c>
      <c r="K577" t="s">
        <v>38</v>
      </c>
      <c r="L577" t="s">
        <v>71</v>
      </c>
      <c r="M577" t="s">
        <v>96</v>
      </c>
      <c r="O577" s="183">
        <f t="shared" si="29"/>
        <v>940</v>
      </c>
      <c r="P577" s="183">
        <f t="shared" si="29"/>
        <v>20</v>
      </c>
      <c r="Q577" s="183">
        <f t="shared" si="29"/>
        <v>0</v>
      </c>
      <c r="R577" s="183" t="str">
        <f t="shared" si="28"/>
        <v>*</v>
      </c>
      <c r="S577" s="183">
        <f t="shared" si="28"/>
        <v>10</v>
      </c>
      <c r="T577" s="183" t="str">
        <f t="shared" si="28"/>
        <v>*</v>
      </c>
      <c r="U577" s="183">
        <f t="shared" si="28"/>
        <v>950</v>
      </c>
    </row>
    <row r="578" spans="1:21">
      <c r="A578" s="183" t="str">
        <f t="shared" si="26"/>
        <v>陸側ケース⑩東洋町</v>
      </c>
      <c r="B578" t="s">
        <v>15</v>
      </c>
      <c r="C578">
        <v>2841.05</v>
      </c>
      <c r="D578" s="160">
        <v>69.552494635308037</v>
      </c>
      <c r="E578" s="160">
        <v>0.89028170460809153</v>
      </c>
      <c r="F578" s="160">
        <v>10.808565439198308</v>
      </c>
      <c r="G578" s="160">
        <v>0.22328862847023145</v>
      </c>
      <c r="H578" s="160">
        <v>0.45610408958518289</v>
      </c>
      <c r="I578" s="160">
        <v>4.3570739288661176E-2</v>
      </c>
      <c r="J578" s="160">
        <v>81.084023531850406</v>
      </c>
      <c r="K578" t="s">
        <v>38</v>
      </c>
      <c r="L578" t="s">
        <v>71</v>
      </c>
      <c r="M578" t="s">
        <v>96</v>
      </c>
      <c r="O578" s="183">
        <f t="shared" si="29"/>
        <v>70</v>
      </c>
      <c r="P578" s="183" t="str">
        <f t="shared" si="29"/>
        <v>*</v>
      </c>
      <c r="Q578" s="183">
        <f t="shared" si="29"/>
        <v>10</v>
      </c>
      <c r="R578" s="183" t="str">
        <f t="shared" si="28"/>
        <v>*</v>
      </c>
      <c r="S578" s="183" t="str">
        <f t="shared" si="28"/>
        <v>*</v>
      </c>
      <c r="T578" s="183" t="str">
        <f t="shared" si="28"/>
        <v>*</v>
      </c>
      <c r="U578" s="183">
        <f t="shared" si="28"/>
        <v>80</v>
      </c>
    </row>
    <row r="579" spans="1:21">
      <c r="A579" s="183" t="str">
        <f t="shared" si="26"/>
        <v>陸側ケース⑩奈半利町</v>
      </c>
      <c r="B579" t="s">
        <v>16</v>
      </c>
      <c r="C579">
        <v>3493.25</v>
      </c>
      <c r="D579" s="160">
        <v>145.54788388271297</v>
      </c>
      <c r="E579" s="160">
        <v>10.34433597567997</v>
      </c>
      <c r="F579" s="160">
        <v>0.23701134400725782</v>
      </c>
      <c r="G579" s="160">
        <v>0.56876216597406104</v>
      </c>
      <c r="H579" s="160">
        <v>1.5978511890964879</v>
      </c>
      <c r="I579" s="160">
        <v>0.11472964104449491</v>
      </c>
      <c r="J579" s="160">
        <v>148.06623822283527</v>
      </c>
      <c r="K579" t="s">
        <v>38</v>
      </c>
      <c r="L579" t="s">
        <v>71</v>
      </c>
      <c r="M579" t="s">
        <v>96</v>
      </c>
      <c r="O579" s="183">
        <f t="shared" si="29"/>
        <v>150</v>
      </c>
      <c r="P579" s="183">
        <f t="shared" si="29"/>
        <v>10</v>
      </c>
      <c r="Q579" s="183" t="str">
        <f t="shared" si="29"/>
        <v>*</v>
      </c>
      <c r="R579" s="183" t="str">
        <f t="shared" si="28"/>
        <v>*</v>
      </c>
      <c r="S579" s="183" t="str">
        <f t="shared" si="28"/>
        <v>*</v>
      </c>
      <c r="T579" s="183" t="str">
        <f t="shared" si="28"/>
        <v>*</v>
      </c>
      <c r="U579" s="183">
        <f t="shared" si="28"/>
        <v>150</v>
      </c>
    </row>
    <row r="580" spans="1:21">
      <c r="A580" s="183" t="str">
        <f t="shared" ref="A580:A643" si="30">K580&amp;L580&amp;B580</f>
        <v>陸側ケース⑩田野町</v>
      </c>
      <c r="B580" t="s">
        <v>17</v>
      </c>
      <c r="C580">
        <v>3015.2</v>
      </c>
      <c r="D580" s="160">
        <v>168.5866937030637</v>
      </c>
      <c r="E580" s="160">
        <v>9.0409016928679389</v>
      </c>
      <c r="F580" s="160">
        <v>8.9360584952435526E-2</v>
      </c>
      <c r="G580" s="160">
        <v>0.23935056675399408</v>
      </c>
      <c r="H580" s="160">
        <v>2.9779236778371341</v>
      </c>
      <c r="I580" s="160">
        <v>0.28913416982314816</v>
      </c>
      <c r="J580" s="160">
        <v>172.1824627024304</v>
      </c>
      <c r="K580" t="s">
        <v>38</v>
      </c>
      <c r="L580" t="s">
        <v>71</v>
      </c>
      <c r="M580" t="s">
        <v>96</v>
      </c>
      <c r="O580" s="183">
        <f t="shared" si="29"/>
        <v>170</v>
      </c>
      <c r="P580" s="183">
        <f t="shared" si="29"/>
        <v>10</v>
      </c>
      <c r="Q580" s="183" t="str">
        <f t="shared" si="29"/>
        <v>*</v>
      </c>
      <c r="R580" s="183" t="str">
        <f t="shared" si="28"/>
        <v>*</v>
      </c>
      <c r="S580" s="183" t="str">
        <f t="shared" si="28"/>
        <v>*</v>
      </c>
      <c r="T580" s="183" t="str">
        <f t="shared" si="28"/>
        <v>*</v>
      </c>
      <c r="U580" s="183">
        <f t="shared" si="28"/>
        <v>170</v>
      </c>
    </row>
    <row r="581" spans="1:21">
      <c r="A581" s="183" t="str">
        <f t="shared" si="30"/>
        <v>陸側ケース⑩安田町</v>
      </c>
      <c r="B581" t="s">
        <v>18</v>
      </c>
      <c r="C581">
        <v>2780.2</v>
      </c>
      <c r="D581" s="160">
        <v>134.04064951744297</v>
      </c>
      <c r="E581" s="160">
        <v>5.3555715793181458</v>
      </c>
      <c r="F581" s="160">
        <v>8.0691541579685619</v>
      </c>
      <c r="G581" s="160">
        <v>1.1497486775303589</v>
      </c>
      <c r="H581" s="160">
        <v>0.71484339567196642</v>
      </c>
      <c r="I581" s="160">
        <v>7.0040666446852237E-2</v>
      </c>
      <c r="J581" s="160">
        <v>144.04443641506074</v>
      </c>
      <c r="K581" t="s">
        <v>38</v>
      </c>
      <c r="L581" t="s">
        <v>71</v>
      </c>
      <c r="M581" t="s">
        <v>96</v>
      </c>
      <c r="O581" s="183">
        <f t="shared" si="29"/>
        <v>130</v>
      </c>
      <c r="P581" s="183">
        <f t="shared" si="29"/>
        <v>10</v>
      </c>
      <c r="Q581" s="183">
        <f t="shared" si="29"/>
        <v>10</v>
      </c>
      <c r="R581" s="183" t="str">
        <f t="shared" si="28"/>
        <v>*</v>
      </c>
      <c r="S581" s="183" t="str">
        <f t="shared" si="28"/>
        <v>*</v>
      </c>
      <c r="T581" s="183" t="str">
        <f t="shared" si="28"/>
        <v>*</v>
      </c>
      <c r="U581" s="183">
        <f t="shared" si="28"/>
        <v>140</v>
      </c>
    </row>
    <row r="582" spans="1:21">
      <c r="A582" s="183" t="str">
        <f t="shared" si="30"/>
        <v>陸側ケース⑩北川村</v>
      </c>
      <c r="B582" t="s">
        <v>19</v>
      </c>
      <c r="C582">
        <v>1355.3</v>
      </c>
      <c r="D582" s="160">
        <v>53.738358070822478</v>
      </c>
      <c r="E582" s="160">
        <v>1.4848132224357491</v>
      </c>
      <c r="F582" s="160">
        <v>0</v>
      </c>
      <c r="G582" s="160">
        <v>0.42583528883764571</v>
      </c>
      <c r="H582" s="160">
        <v>8.5940149330197613E-2</v>
      </c>
      <c r="I582" s="160">
        <v>1.6431898773102752E-2</v>
      </c>
      <c r="J582" s="160">
        <v>54.266565407763423</v>
      </c>
      <c r="K582" t="s">
        <v>38</v>
      </c>
      <c r="L582" t="s">
        <v>71</v>
      </c>
      <c r="M582" t="s">
        <v>96</v>
      </c>
      <c r="O582" s="183">
        <f t="shared" si="29"/>
        <v>50</v>
      </c>
      <c r="P582" s="183" t="str">
        <f t="shared" si="29"/>
        <v>*</v>
      </c>
      <c r="Q582" s="183">
        <f t="shared" si="29"/>
        <v>0</v>
      </c>
      <c r="R582" s="183" t="str">
        <f t="shared" si="28"/>
        <v>*</v>
      </c>
      <c r="S582" s="183" t="str">
        <f t="shared" si="28"/>
        <v>*</v>
      </c>
      <c r="T582" s="183" t="str">
        <f t="shared" si="28"/>
        <v>*</v>
      </c>
      <c r="U582" s="183">
        <f t="shared" si="28"/>
        <v>50</v>
      </c>
    </row>
    <row r="583" spans="1:21">
      <c r="A583" s="183" t="str">
        <f t="shared" si="30"/>
        <v>陸側ケース⑩馬路村</v>
      </c>
      <c r="B583" t="s">
        <v>20</v>
      </c>
      <c r="C583">
        <v>1044.1999999999998</v>
      </c>
      <c r="D583" s="160">
        <v>31.283083429097513</v>
      </c>
      <c r="E583" s="160">
        <v>0.64814966116108685</v>
      </c>
      <c r="F583" s="160">
        <v>0</v>
      </c>
      <c r="G583" s="160">
        <v>0.33755692849203323</v>
      </c>
      <c r="H583" s="160">
        <v>0.19564752365754684</v>
      </c>
      <c r="I583" s="160">
        <v>2.0739134900871797E-2</v>
      </c>
      <c r="J583" s="160">
        <v>31.837027016147967</v>
      </c>
      <c r="K583" t="s">
        <v>38</v>
      </c>
      <c r="L583" t="s">
        <v>71</v>
      </c>
      <c r="M583" t="s">
        <v>96</v>
      </c>
      <c r="O583" s="183">
        <f t="shared" si="29"/>
        <v>30</v>
      </c>
      <c r="P583" s="183" t="str">
        <f t="shared" si="29"/>
        <v>*</v>
      </c>
      <c r="Q583" s="183">
        <f t="shared" si="29"/>
        <v>0</v>
      </c>
      <c r="R583" s="183" t="str">
        <f t="shared" si="28"/>
        <v>*</v>
      </c>
      <c r="S583" s="183" t="str">
        <f t="shared" si="28"/>
        <v>*</v>
      </c>
      <c r="T583" s="183" t="str">
        <f t="shared" si="28"/>
        <v>*</v>
      </c>
      <c r="U583" s="183">
        <f t="shared" si="28"/>
        <v>30</v>
      </c>
    </row>
    <row r="584" spans="1:21">
      <c r="A584" s="183" t="str">
        <f t="shared" si="30"/>
        <v>陸側ケース⑩芸西村</v>
      </c>
      <c r="B584" t="s">
        <v>21</v>
      </c>
      <c r="C584">
        <v>4107.1499999999996</v>
      </c>
      <c r="D584" s="160">
        <v>94.402771962189874</v>
      </c>
      <c r="E584" s="160">
        <v>6.508911076086811</v>
      </c>
      <c r="F584" s="160">
        <v>3.5703950741443107</v>
      </c>
      <c r="G584" s="160">
        <v>0.19995507113985328</v>
      </c>
      <c r="H584" s="160">
        <v>0.30990691859157549</v>
      </c>
      <c r="I584" s="160">
        <v>0.11964428214647299</v>
      </c>
      <c r="J584" s="160">
        <v>98.60267330821209</v>
      </c>
      <c r="K584" t="s">
        <v>38</v>
      </c>
      <c r="L584" t="s">
        <v>71</v>
      </c>
      <c r="M584" t="s">
        <v>96</v>
      </c>
      <c r="O584" s="183">
        <f t="shared" si="29"/>
        <v>90</v>
      </c>
      <c r="P584" s="183">
        <f t="shared" si="29"/>
        <v>10</v>
      </c>
      <c r="Q584" s="183" t="str">
        <f t="shared" si="29"/>
        <v>*</v>
      </c>
      <c r="R584" s="183" t="str">
        <f t="shared" si="28"/>
        <v>*</v>
      </c>
      <c r="S584" s="183" t="str">
        <f t="shared" si="28"/>
        <v>*</v>
      </c>
      <c r="T584" s="183" t="str">
        <f t="shared" si="28"/>
        <v>*</v>
      </c>
      <c r="U584" s="183">
        <f t="shared" si="28"/>
        <v>100</v>
      </c>
    </row>
    <row r="585" spans="1:21">
      <c r="A585" s="183" t="str">
        <f t="shared" si="30"/>
        <v>陸側ケース⑩本山町</v>
      </c>
      <c r="B585" t="s">
        <v>22</v>
      </c>
      <c r="C585">
        <v>4026.95</v>
      </c>
      <c r="D585" s="160">
        <v>116.73886093949721</v>
      </c>
      <c r="E585" s="160">
        <v>0.27932792294353004</v>
      </c>
      <c r="F585" s="160">
        <v>0</v>
      </c>
      <c r="G585" s="160">
        <v>0.58159105892525897</v>
      </c>
      <c r="H585" s="160">
        <v>0.25779816732444671</v>
      </c>
      <c r="I585" s="160">
        <v>8.7197668786638108E-2</v>
      </c>
      <c r="J585" s="160">
        <v>117.66544783453357</v>
      </c>
      <c r="K585" t="s">
        <v>38</v>
      </c>
      <c r="L585" t="s">
        <v>71</v>
      </c>
      <c r="M585" t="s">
        <v>96</v>
      </c>
      <c r="O585" s="183">
        <f t="shared" si="29"/>
        <v>120</v>
      </c>
      <c r="P585" s="183" t="str">
        <f t="shared" si="29"/>
        <v>*</v>
      </c>
      <c r="Q585" s="183">
        <f t="shared" si="29"/>
        <v>0</v>
      </c>
      <c r="R585" s="183" t="str">
        <f t="shared" si="28"/>
        <v>*</v>
      </c>
      <c r="S585" s="183" t="str">
        <f t="shared" si="28"/>
        <v>*</v>
      </c>
      <c r="T585" s="183" t="str">
        <f t="shared" si="28"/>
        <v>*</v>
      </c>
      <c r="U585" s="183">
        <f t="shared" si="28"/>
        <v>120</v>
      </c>
    </row>
    <row r="586" spans="1:21">
      <c r="A586" s="183" t="str">
        <f t="shared" si="30"/>
        <v>陸側ケース⑩大豊町</v>
      </c>
      <c r="B586" t="s">
        <v>23</v>
      </c>
      <c r="C586">
        <v>4715.1000000000004</v>
      </c>
      <c r="D586" s="160">
        <v>349.42954199403897</v>
      </c>
      <c r="E586" s="160">
        <v>2.2234949575743208</v>
      </c>
      <c r="F586" s="160">
        <v>0</v>
      </c>
      <c r="G586" s="160">
        <v>3.4660096911687828</v>
      </c>
      <c r="H586" s="160">
        <v>0.22390860184392181</v>
      </c>
      <c r="I586" s="160">
        <v>6.4603735260294309E-2</v>
      </c>
      <c r="J586" s="160">
        <v>353.18406402231193</v>
      </c>
      <c r="K586" t="s">
        <v>38</v>
      </c>
      <c r="L586" t="s">
        <v>71</v>
      </c>
      <c r="M586" t="s">
        <v>96</v>
      </c>
      <c r="O586" s="183">
        <f t="shared" si="29"/>
        <v>350</v>
      </c>
      <c r="P586" s="183" t="str">
        <f t="shared" si="29"/>
        <v>*</v>
      </c>
      <c r="Q586" s="183">
        <f t="shared" si="29"/>
        <v>0</v>
      </c>
      <c r="R586" s="183" t="str">
        <f t="shared" si="28"/>
        <v>*</v>
      </c>
      <c r="S586" s="183" t="str">
        <f t="shared" si="28"/>
        <v>*</v>
      </c>
      <c r="T586" s="183" t="str">
        <f t="shared" si="28"/>
        <v>*</v>
      </c>
      <c r="U586" s="183">
        <f t="shared" si="28"/>
        <v>350</v>
      </c>
    </row>
    <row r="587" spans="1:21">
      <c r="A587" s="183" t="str">
        <f t="shared" si="30"/>
        <v>陸側ケース⑩土佐町</v>
      </c>
      <c r="B587" t="s">
        <v>24</v>
      </c>
      <c r="C587">
        <v>4376.2</v>
      </c>
      <c r="D587" s="160">
        <v>135.16903207676887</v>
      </c>
      <c r="E587" s="160">
        <v>0.2800277198115847</v>
      </c>
      <c r="F587" s="160">
        <v>0</v>
      </c>
      <c r="G587" s="160">
        <v>0.58820092936608215</v>
      </c>
      <c r="H587" s="160">
        <v>0.11440405649460299</v>
      </c>
      <c r="I587" s="160">
        <v>6.9555672145863529E-2</v>
      </c>
      <c r="J587" s="160">
        <v>135.94119273477543</v>
      </c>
      <c r="K587" t="s">
        <v>38</v>
      </c>
      <c r="L587" t="s">
        <v>71</v>
      </c>
      <c r="M587" t="s">
        <v>96</v>
      </c>
      <c r="O587" s="183">
        <f t="shared" si="29"/>
        <v>140</v>
      </c>
      <c r="P587" s="183" t="str">
        <f t="shared" si="29"/>
        <v>*</v>
      </c>
      <c r="Q587" s="183">
        <f t="shared" si="29"/>
        <v>0</v>
      </c>
      <c r="R587" s="183" t="str">
        <f t="shared" si="28"/>
        <v>*</v>
      </c>
      <c r="S587" s="183" t="str">
        <f t="shared" si="28"/>
        <v>*</v>
      </c>
      <c r="T587" s="183" t="str">
        <f t="shared" si="28"/>
        <v>*</v>
      </c>
      <c r="U587" s="183">
        <f t="shared" si="28"/>
        <v>140</v>
      </c>
    </row>
    <row r="588" spans="1:21">
      <c r="A588" s="183" t="str">
        <f t="shared" si="30"/>
        <v>陸側ケース⑩大川村</v>
      </c>
      <c r="B588" t="s">
        <v>25</v>
      </c>
      <c r="C588">
        <v>421.4</v>
      </c>
      <c r="D588" s="160">
        <v>12.368669519084817</v>
      </c>
      <c r="E588" s="160">
        <v>2.7990706878507778E-2</v>
      </c>
      <c r="F588" s="160">
        <v>0</v>
      </c>
      <c r="G588" s="160">
        <v>0.13411185860288166</v>
      </c>
      <c r="H588" s="160">
        <v>1.2321781836997846E-2</v>
      </c>
      <c r="I588" s="160">
        <v>1.8517877510687106E-3</v>
      </c>
      <c r="J588" s="160">
        <v>12.516954947275766</v>
      </c>
      <c r="K588" t="s">
        <v>38</v>
      </c>
      <c r="L588" t="s">
        <v>71</v>
      </c>
      <c r="M588" t="s">
        <v>96</v>
      </c>
      <c r="O588" s="183">
        <f t="shared" si="29"/>
        <v>10</v>
      </c>
      <c r="P588" s="183" t="str">
        <f t="shared" si="29"/>
        <v>*</v>
      </c>
      <c r="Q588" s="183">
        <f t="shared" si="29"/>
        <v>0</v>
      </c>
      <c r="R588" s="183" t="str">
        <f t="shared" si="28"/>
        <v>*</v>
      </c>
      <c r="S588" s="183" t="str">
        <f t="shared" si="28"/>
        <v>*</v>
      </c>
      <c r="T588" s="183" t="str">
        <f t="shared" si="28"/>
        <v>*</v>
      </c>
      <c r="U588" s="183">
        <f t="shared" si="28"/>
        <v>10</v>
      </c>
    </row>
    <row r="589" spans="1:21">
      <c r="A589" s="183" t="str">
        <f t="shared" si="30"/>
        <v>陸側ケース⑩いの町</v>
      </c>
      <c r="B589" t="s">
        <v>26</v>
      </c>
      <c r="C589">
        <v>22887.1</v>
      </c>
      <c r="D589" s="160">
        <v>477.57593549243626</v>
      </c>
      <c r="E589" s="160">
        <v>8.9982379725371135</v>
      </c>
      <c r="F589" s="160">
        <v>0</v>
      </c>
      <c r="G589" s="160">
        <v>3.870310141320866</v>
      </c>
      <c r="H589" s="160">
        <v>1.1506175388901312</v>
      </c>
      <c r="I589" s="160">
        <v>0.46685284158946966</v>
      </c>
      <c r="J589" s="160">
        <v>483.06371601423672</v>
      </c>
      <c r="K589" t="s">
        <v>38</v>
      </c>
      <c r="L589" t="s">
        <v>71</v>
      </c>
      <c r="M589" t="s">
        <v>96</v>
      </c>
      <c r="O589" s="183">
        <f t="shared" si="29"/>
        <v>480</v>
      </c>
      <c r="P589" s="183">
        <f t="shared" si="29"/>
        <v>10</v>
      </c>
      <c r="Q589" s="183">
        <f t="shared" si="29"/>
        <v>0</v>
      </c>
      <c r="R589" s="183" t="str">
        <f t="shared" si="28"/>
        <v>*</v>
      </c>
      <c r="S589" s="183" t="str">
        <f t="shared" si="28"/>
        <v>*</v>
      </c>
      <c r="T589" s="183" t="str">
        <f t="shared" si="28"/>
        <v>*</v>
      </c>
      <c r="U589" s="183">
        <f t="shared" si="28"/>
        <v>480</v>
      </c>
    </row>
    <row r="590" spans="1:21">
      <c r="A590" s="183" t="str">
        <f t="shared" si="30"/>
        <v>陸側ケース⑩仁淀川町</v>
      </c>
      <c r="B590" t="s">
        <v>27</v>
      </c>
      <c r="C590">
        <v>6596.85</v>
      </c>
      <c r="D590" s="160">
        <v>229.36073988335085</v>
      </c>
      <c r="E590" s="160">
        <v>0.56082263073921279</v>
      </c>
      <c r="F590" s="160">
        <v>0</v>
      </c>
      <c r="G590" s="160">
        <v>0.98422184990223061</v>
      </c>
      <c r="H590" s="160">
        <v>0.1023069060488084</v>
      </c>
      <c r="I590" s="160">
        <v>7.2692669219469888E-2</v>
      </c>
      <c r="J590" s="160">
        <v>230.51996130852135</v>
      </c>
      <c r="K590" t="s">
        <v>38</v>
      </c>
      <c r="L590" t="s">
        <v>71</v>
      </c>
      <c r="M590" t="s">
        <v>96</v>
      </c>
      <c r="O590" s="183">
        <f t="shared" si="29"/>
        <v>230</v>
      </c>
      <c r="P590" s="183" t="str">
        <f t="shared" si="29"/>
        <v>*</v>
      </c>
      <c r="Q590" s="183">
        <f t="shared" si="29"/>
        <v>0</v>
      </c>
      <c r="R590" s="183" t="str">
        <f t="shared" si="28"/>
        <v>*</v>
      </c>
      <c r="S590" s="183" t="str">
        <f t="shared" si="28"/>
        <v>*</v>
      </c>
      <c r="T590" s="183" t="str">
        <f t="shared" si="28"/>
        <v>*</v>
      </c>
      <c r="U590" s="183">
        <f t="shared" si="28"/>
        <v>230</v>
      </c>
    </row>
    <row r="591" spans="1:21">
      <c r="A591" s="183" t="str">
        <f t="shared" si="30"/>
        <v>陸側ケース⑩中土佐町</v>
      </c>
      <c r="B591" t="s">
        <v>28</v>
      </c>
      <c r="C591">
        <v>7156.95</v>
      </c>
      <c r="D591" s="160">
        <v>338.4830248296268</v>
      </c>
      <c r="E591" s="160">
        <v>8.0983851840966015</v>
      </c>
      <c r="F591" s="160">
        <v>27.797881118343248</v>
      </c>
      <c r="G591" s="160">
        <v>2.070223681245829</v>
      </c>
      <c r="H591" s="160">
        <v>3.986557809158827</v>
      </c>
      <c r="I591" s="160">
        <v>0.16111944975611781</v>
      </c>
      <c r="J591" s="160">
        <v>372.49880688813084</v>
      </c>
      <c r="K591" t="s">
        <v>38</v>
      </c>
      <c r="L591" t="s">
        <v>71</v>
      </c>
      <c r="M591" t="s">
        <v>96</v>
      </c>
      <c r="O591" s="183">
        <f t="shared" si="29"/>
        <v>340</v>
      </c>
      <c r="P591" s="183">
        <f t="shared" si="29"/>
        <v>10</v>
      </c>
      <c r="Q591" s="183">
        <f t="shared" si="29"/>
        <v>30</v>
      </c>
      <c r="R591" s="183" t="str">
        <f t="shared" si="28"/>
        <v>*</v>
      </c>
      <c r="S591" s="183" t="str">
        <f t="shared" si="28"/>
        <v>*</v>
      </c>
      <c r="T591" s="183" t="str">
        <f t="shared" si="28"/>
        <v>*</v>
      </c>
      <c r="U591" s="183">
        <f t="shared" si="28"/>
        <v>370</v>
      </c>
    </row>
    <row r="592" spans="1:21">
      <c r="A592" s="183" t="str">
        <f t="shared" si="30"/>
        <v>陸側ケース⑩佐川町</v>
      </c>
      <c r="B592" t="s">
        <v>29</v>
      </c>
      <c r="C592">
        <v>12973.4</v>
      </c>
      <c r="D592" s="160">
        <v>347.39019906713122</v>
      </c>
      <c r="E592" s="160">
        <v>6.8264925591656773</v>
      </c>
      <c r="F592" s="160">
        <v>0</v>
      </c>
      <c r="G592" s="160">
        <v>0.86149727647903207</v>
      </c>
      <c r="H592" s="160">
        <v>0.54249550331333318</v>
      </c>
      <c r="I592" s="160">
        <v>0.3948317065000666</v>
      </c>
      <c r="J592" s="160">
        <v>349.18902355342362</v>
      </c>
      <c r="K592" t="s">
        <v>38</v>
      </c>
      <c r="L592" t="s">
        <v>71</v>
      </c>
      <c r="M592" t="s">
        <v>96</v>
      </c>
      <c r="O592" s="183">
        <f t="shared" si="29"/>
        <v>350</v>
      </c>
      <c r="P592" s="183">
        <f t="shared" si="29"/>
        <v>10</v>
      </c>
      <c r="Q592" s="183">
        <f t="shared" si="29"/>
        <v>0</v>
      </c>
      <c r="R592" s="183" t="str">
        <f t="shared" si="28"/>
        <v>*</v>
      </c>
      <c r="S592" s="183" t="str">
        <f t="shared" si="28"/>
        <v>*</v>
      </c>
      <c r="T592" s="183" t="str">
        <f t="shared" si="28"/>
        <v>*</v>
      </c>
      <c r="U592" s="183">
        <f t="shared" si="28"/>
        <v>350</v>
      </c>
    </row>
    <row r="593" spans="1:21">
      <c r="A593" s="183" t="str">
        <f t="shared" si="30"/>
        <v>陸側ケース⑩越知町</v>
      </c>
      <c r="B593" t="s">
        <v>30</v>
      </c>
      <c r="C593">
        <v>6192.65</v>
      </c>
      <c r="D593" s="160">
        <v>170.95967225920938</v>
      </c>
      <c r="E593" s="160">
        <v>2.0370897450623904</v>
      </c>
      <c r="F593" s="160">
        <v>0</v>
      </c>
      <c r="G593" s="160">
        <v>0.53137215328806331</v>
      </c>
      <c r="H593" s="160">
        <v>2.397840022679667</v>
      </c>
      <c r="I593" s="160">
        <v>0.1212331649298589</v>
      </c>
      <c r="J593" s="160">
        <v>174.01011760010698</v>
      </c>
      <c r="K593" t="s">
        <v>38</v>
      </c>
      <c r="L593" t="s">
        <v>71</v>
      </c>
      <c r="M593" t="s">
        <v>96</v>
      </c>
      <c r="O593" s="183">
        <f t="shared" si="29"/>
        <v>170</v>
      </c>
      <c r="P593" s="183" t="str">
        <f t="shared" si="29"/>
        <v>*</v>
      </c>
      <c r="Q593" s="183">
        <f t="shared" si="29"/>
        <v>0</v>
      </c>
      <c r="R593" s="183" t="str">
        <f t="shared" si="28"/>
        <v>*</v>
      </c>
      <c r="S593" s="183" t="str">
        <f t="shared" si="28"/>
        <v>*</v>
      </c>
      <c r="T593" s="183" t="str">
        <f t="shared" si="28"/>
        <v>*</v>
      </c>
      <c r="U593" s="183">
        <f t="shared" si="28"/>
        <v>170</v>
      </c>
    </row>
    <row r="594" spans="1:21">
      <c r="A594" s="183" t="str">
        <f t="shared" si="30"/>
        <v>陸側ケース⑩檮原町</v>
      </c>
      <c r="B594" t="s">
        <v>31</v>
      </c>
      <c r="C594">
        <v>3984</v>
      </c>
      <c r="D594" s="160">
        <v>149.26604600242408</v>
      </c>
      <c r="E594" s="160">
        <v>0.38143605459961927</v>
      </c>
      <c r="F594" s="160">
        <v>0</v>
      </c>
      <c r="G594" s="160">
        <v>0.85219659258294689</v>
      </c>
      <c r="H594" s="160">
        <v>0.1296049642691586</v>
      </c>
      <c r="I594" s="160">
        <v>5.6537279960672551E-2</v>
      </c>
      <c r="J594" s="160">
        <v>150.30438483923686</v>
      </c>
      <c r="K594" t="s">
        <v>38</v>
      </c>
      <c r="L594" t="s">
        <v>71</v>
      </c>
      <c r="M594" t="s">
        <v>96</v>
      </c>
      <c r="O594" s="183">
        <f t="shared" si="29"/>
        <v>150</v>
      </c>
      <c r="P594" s="183" t="str">
        <f t="shared" si="29"/>
        <v>*</v>
      </c>
      <c r="Q594" s="183">
        <f t="shared" si="29"/>
        <v>0</v>
      </c>
      <c r="R594" s="183" t="str">
        <f t="shared" si="28"/>
        <v>*</v>
      </c>
      <c r="S594" s="183" t="str">
        <f t="shared" si="28"/>
        <v>*</v>
      </c>
      <c r="T594" s="183" t="str">
        <f t="shared" si="28"/>
        <v>*</v>
      </c>
      <c r="U594" s="183">
        <f t="shared" si="28"/>
        <v>150</v>
      </c>
    </row>
    <row r="595" spans="1:21">
      <c r="A595" s="183" t="str">
        <f t="shared" si="30"/>
        <v>陸側ケース⑩日高村</v>
      </c>
      <c r="B595" t="s">
        <v>32</v>
      </c>
      <c r="C595">
        <v>5197.3999999999996</v>
      </c>
      <c r="D595" s="160">
        <v>93.925354196889259</v>
      </c>
      <c r="E595" s="160">
        <v>1.1168154276408966</v>
      </c>
      <c r="F595" s="160">
        <v>0</v>
      </c>
      <c r="G595" s="160">
        <v>0.51660801659758415</v>
      </c>
      <c r="H595" s="160">
        <v>7.6922233369854306E-2</v>
      </c>
      <c r="I595" s="160">
        <v>9.061597838668814E-2</v>
      </c>
      <c r="J595" s="160">
        <v>94.609500425243397</v>
      </c>
      <c r="K595" t="s">
        <v>38</v>
      </c>
      <c r="L595" t="s">
        <v>71</v>
      </c>
      <c r="M595" t="s">
        <v>96</v>
      </c>
      <c r="O595" s="183">
        <f t="shared" si="29"/>
        <v>90</v>
      </c>
      <c r="P595" s="183" t="str">
        <f t="shared" si="29"/>
        <v>*</v>
      </c>
      <c r="Q595" s="183">
        <f t="shared" si="29"/>
        <v>0</v>
      </c>
      <c r="R595" s="183" t="str">
        <f t="shared" si="28"/>
        <v>*</v>
      </c>
      <c r="S595" s="183" t="str">
        <f t="shared" si="28"/>
        <v>*</v>
      </c>
      <c r="T595" s="183" t="str">
        <f t="shared" si="28"/>
        <v>*</v>
      </c>
      <c r="U595" s="183">
        <f t="shared" si="28"/>
        <v>90</v>
      </c>
    </row>
    <row r="596" spans="1:21">
      <c r="A596" s="183" t="str">
        <f t="shared" si="30"/>
        <v>陸側ケース⑩津野町</v>
      </c>
      <c r="B596" t="s">
        <v>33</v>
      </c>
      <c r="C596">
        <v>5948.75</v>
      </c>
      <c r="D596" s="160">
        <v>221.77421790709835</v>
      </c>
      <c r="E596" s="160">
        <v>2.0685923538171656</v>
      </c>
      <c r="F596" s="160">
        <v>0</v>
      </c>
      <c r="G596" s="160">
        <v>1.8049982601342385</v>
      </c>
      <c r="H596" s="160">
        <v>0.42928499295989458</v>
      </c>
      <c r="I596" s="160">
        <v>0.10898550738305356</v>
      </c>
      <c r="J596" s="160">
        <v>224.11748666757555</v>
      </c>
      <c r="K596" t="s">
        <v>38</v>
      </c>
      <c r="L596" t="s">
        <v>71</v>
      </c>
      <c r="M596" t="s">
        <v>96</v>
      </c>
      <c r="O596" s="183">
        <f t="shared" si="29"/>
        <v>220</v>
      </c>
      <c r="P596" s="183" t="str">
        <f t="shared" si="29"/>
        <v>*</v>
      </c>
      <c r="Q596" s="183">
        <f t="shared" si="29"/>
        <v>0</v>
      </c>
      <c r="R596" s="183" t="str">
        <f t="shared" si="28"/>
        <v>*</v>
      </c>
      <c r="S596" s="183" t="str">
        <f t="shared" si="28"/>
        <v>*</v>
      </c>
      <c r="T596" s="183" t="str">
        <f t="shared" si="28"/>
        <v>*</v>
      </c>
      <c r="U596" s="183">
        <f t="shared" si="28"/>
        <v>220</v>
      </c>
    </row>
    <row r="597" spans="1:21">
      <c r="A597" s="183" t="str">
        <f t="shared" si="30"/>
        <v>陸側ケース⑩四万十町</v>
      </c>
      <c r="B597" t="s">
        <v>34</v>
      </c>
      <c r="C597">
        <v>18746.650000000001</v>
      </c>
      <c r="D597" s="160">
        <v>838.15745890779101</v>
      </c>
      <c r="E597" s="160">
        <v>22.380867466153141</v>
      </c>
      <c r="F597" s="160">
        <v>6.1142705716438801</v>
      </c>
      <c r="G597" s="160">
        <v>4.0548189219444222</v>
      </c>
      <c r="H597" s="160">
        <v>2.8469439191872579</v>
      </c>
      <c r="I597" s="160">
        <v>0.34211141721569122</v>
      </c>
      <c r="J597" s="160">
        <v>851.51560373778227</v>
      </c>
      <c r="K597" t="s">
        <v>38</v>
      </c>
      <c r="L597" t="s">
        <v>71</v>
      </c>
      <c r="M597" t="s">
        <v>96</v>
      </c>
      <c r="O597" s="183">
        <f t="shared" si="29"/>
        <v>840</v>
      </c>
      <c r="P597" s="183">
        <f t="shared" si="29"/>
        <v>20</v>
      </c>
      <c r="Q597" s="183">
        <f t="shared" si="29"/>
        <v>10</v>
      </c>
      <c r="R597" s="183" t="str">
        <f t="shared" si="28"/>
        <v>*</v>
      </c>
      <c r="S597" s="183" t="str">
        <f t="shared" si="28"/>
        <v>*</v>
      </c>
      <c r="T597" s="183" t="str">
        <f t="shared" si="28"/>
        <v>*</v>
      </c>
      <c r="U597" s="183">
        <f t="shared" si="28"/>
        <v>850</v>
      </c>
    </row>
    <row r="598" spans="1:21">
      <c r="A598" s="183" t="str">
        <f t="shared" si="30"/>
        <v>陸側ケース⑩大月町</v>
      </c>
      <c r="B598" t="s">
        <v>35</v>
      </c>
      <c r="C598">
        <v>5516.5</v>
      </c>
      <c r="D598" s="160">
        <v>7.6714703152926784</v>
      </c>
      <c r="E598" s="160">
        <v>0.58655857929606603</v>
      </c>
      <c r="F598" s="160">
        <v>7.9729014658052044</v>
      </c>
      <c r="G598" s="160">
        <v>1.7216064601628903E-2</v>
      </c>
      <c r="H598" s="160">
        <v>0.12318698765108284</v>
      </c>
      <c r="I598" s="160">
        <v>1.6446548315800381E-2</v>
      </c>
      <c r="J598" s="160">
        <v>15.801221381666394</v>
      </c>
      <c r="K598" t="s">
        <v>38</v>
      </c>
      <c r="L598" t="s">
        <v>71</v>
      </c>
      <c r="M598" t="s">
        <v>96</v>
      </c>
      <c r="O598" s="183">
        <f t="shared" si="29"/>
        <v>10</v>
      </c>
      <c r="P598" s="183" t="str">
        <f t="shared" si="29"/>
        <v>*</v>
      </c>
      <c r="Q598" s="183">
        <f t="shared" si="29"/>
        <v>10</v>
      </c>
      <c r="R598" s="183" t="str">
        <f t="shared" si="28"/>
        <v>*</v>
      </c>
      <c r="S598" s="183" t="str">
        <f t="shared" si="28"/>
        <v>*</v>
      </c>
      <c r="T598" s="183" t="str">
        <f t="shared" si="28"/>
        <v>*</v>
      </c>
      <c r="U598" s="183">
        <f t="shared" si="28"/>
        <v>20</v>
      </c>
    </row>
    <row r="599" spans="1:21">
      <c r="A599" s="183" t="str">
        <f t="shared" si="30"/>
        <v>陸側ケース⑩三原村</v>
      </c>
      <c r="B599" t="s">
        <v>36</v>
      </c>
      <c r="C599">
        <v>1597.8</v>
      </c>
      <c r="D599" s="160">
        <v>25.279537986276747</v>
      </c>
      <c r="E599" s="160">
        <v>0.40348669777762158</v>
      </c>
      <c r="F599" s="160">
        <v>0</v>
      </c>
      <c r="G599" s="160">
        <v>4.7187021185459303E-2</v>
      </c>
      <c r="H599" s="160">
        <v>3.1965693832346861E-2</v>
      </c>
      <c r="I599" s="160">
        <v>1.3969868733259021E-2</v>
      </c>
      <c r="J599" s="160">
        <v>25.372660570027811</v>
      </c>
      <c r="K599" t="s">
        <v>38</v>
      </c>
      <c r="L599" t="s">
        <v>71</v>
      </c>
      <c r="M599" t="s">
        <v>96</v>
      </c>
      <c r="O599" s="183">
        <f t="shared" si="29"/>
        <v>30</v>
      </c>
      <c r="P599" s="183" t="str">
        <f t="shared" si="29"/>
        <v>*</v>
      </c>
      <c r="Q599" s="183">
        <f t="shared" si="29"/>
        <v>0</v>
      </c>
      <c r="R599" s="183" t="str">
        <f t="shared" si="28"/>
        <v>*</v>
      </c>
      <c r="S599" s="183" t="str">
        <f t="shared" si="28"/>
        <v>*</v>
      </c>
      <c r="T599" s="183" t="str">
        <f t="shared" si="28"/>
        <v>*</v>
      </c>
      <c r="U599" s="183">
        <f t="shared" si="28"/>
        <v>30</v>
      </c>
    </row>
    <row r="600" spans="1:21">
      <c r="A600" s="183" t="str">
        <f t="shared" si="30"/>
        <v>陸側ケース⑩黒潮町</v>
      </c>
      <c r="B600" t="s">
        <v>37</v>
      </c>
      <c r="C600">
        <v>11552.849999999999</v>
      </c>
      <c r="D600" s="160">
        <v>450.45482011293535</v>
      </c>
      <c r="E600" s="160">
        <v>14.665058388041256</v>
      </c>
      <c r="F600" s="160">
        <v>30.675413724370625</v>
      </c>
      <c r="G600" s="160">
        <v>2.7201029058450072</v>
      </c>
      <c r="H600" s="160">
        <v>2.1466032361018188</v>
      </c>
      <c r="I600" s="160">
        <v>0.37587824962985356</v>
      </c>
      <c r="J600" s="160">
        <v>486.37281822888269</v>
      </c>
      <c r="K600" t="s">
        <v>38</v>
      </c>
      <c r="L600" t="s">
        <v>71</v>
      </c>
      <c r="M600" t="s">
        <v>96</v>
      </c>
      <c r="O600" s="183">
        <f t="shared" si="29"/>
        <v>450</v>
      </c>
      <c r="P600" s="183">
        <f t="shared" si="29"/>
        <v>10</v>
      </c>
      <c r="Q600" s="183">
        <f t="shared" si="29"/>
        <v>30</v>
      </c>
      <c r="R600" s="183" t="str">
        <f t="shared" si="28"/>
        <v>*</v>
      </c>
      <c r="S600" s="183" t="str">
        <f t="shared" si="28"/>
        <v>*</v>
      </c>
      <c r="T600" s="183" t="str">
        <f t="shared" si="28"/>
        <v>*</v>
      </c>
      <c r="U600" s="183">
        <f t="shared" si="28"/>
        <v>490</v>
      </c>
    </row>
    <row r="601" spans="1:21">
      <c r="A601" s="183" t="str">
        <f t="shared" si="30"/>
        <v>陸側ケース⑩合計</v>
      </c>
      <c r="B601" t="s">
        <v>84</v>
      </c>
      <c r="C601">
        <v>763820.94999999984</v>
      </c>
      <c r="D601" s="160">
        <v>17005.947078949193</v>
      </c>
      <c r="E601" s="160">
        <v>654.74125801257094</v>
      </c>
      <c r="F601" s="160">
        <v>632.34347905228458</v>
      </c>
      <c r="G601" s="160">
        <v>59.946098220879456</v>
      </c>
      <c r="H601" s="160">
        <v>195.15482337683696</v>
      </c>
      <c r="I601" s="160">
        <v>60.534693417034369</v>
      </c>
      <c r="J601" s="160">
        <v>17953.926173016218</v>
      </c>
      <c r="K601" t="s">
        <v>38</v>
      </c>
      <c r="L601" t="s">
        <v>71</v>
      </c>
      <c r="M601" t="s">
        <v>96</v>
      </c>
      <c r="O601" s="183">
        <f t="shared" si="29"/>
        <v>17000</v>
      </c>
      <c r="P601" s="183">
        <f t="shared" si="29"/>
        <v>650</v>
      </c>
      <c r="Q601" s="183">
        <f t="shared" si="29"/>
        <v>630</v>
      </c>
      <c r="R601" s="183">
        <f t="shared" si="28"/>
        <v>60</v>
      </c>
      <c r="S601" s="183">
        <f t="shared" si="28"/>
        <v>200</v>
      </c>
      <c r="T601" s="183">
        <f t="shared" si="28"/>
        <v>60</v>
      </c>
      <c r="U601" s="183">
        <f t="shared" si="28"/>
        <v>18000</v>
      </c>
    </row>
    <row r="602" spans="1:21">
      <c r="A602" s="183" t="str">
        <f t="shared" si="30"/>
        <v/>
      </c>
      <c r="O602" s="183">
        <f t="shared" si="29"/>
        <v>0</v>
      </c>
      <c r="P602" s="183">
        <f t="shared" si="29"/>
        <v>0</v>
      </c>
      <c r="Q602" s="183">
        <f t="shared" si="29"/>
        <v>0</v>
      </c>
      <c r="R602" s="183">
        <f t="shared" si="28"/>
        <v>0</v>
      </c>
      <c r="S602" s="183">
        <f t="shared" si="28"/>
        <v>0</v>
      </c>
      <c r="T602" s="183">
        <f t="shared" si="28"/>
        <v>0</v>
      </c>
      <c r="U602" s="183">
        <f t="shared" si="28"/>
        <v>0</v>
      </c>
    </row>
    <row r="603" spans="1:21">
      <c r="A603" s="183" t="str">
        <f t="shared" si="30"/>
        <v>東側ケース④高知市</v>
      </c>
      <c r="B603" t="s">
        <v>4</v>
      </c>
      <c r="C603">
        <v>343393</v>
      </c>
      <c r="D603" s="160">
        <v>3333.309173530517</v>
      </c>
      <c r="E603" s="160">
        <v>218.28012009225631</v>
      </c>
      <c r="F603" s="160">
        <v>290.03167625953802</v>
      </c>
      <c r="G603" s="160">
        <v>7.3197727710450504</v>
      </c>
      <c r="H603" s="160">
        <v>16.308184257936009</v>
      </c>
      <c r="I603" s="160">
        <v>1.257038432931727E-2</v>
      </c>
      <c r="J603" s="160">
        <v>3646.9813772033649</v>
      </c>
      <c r="K603" t="s">
        <v>39</v>
      </c>
      <c r="L603" t="s">
        <v>67</v>
      </c>
      <c r="M603" t="s">
        <v>83</v>
      </c>
      <c r="O603" s="183">
        <f t="shared" si="29"/>
        <v>3300</v>
      </c>
      <c r="P603" s="183">
        <f t="shared" si="29"/>
        <v>220</v>
      </c>
      <c r="Q603" s="183">
        <f t="shared" si="29"/>
        <v>290</v>
      </c>
      <c r="R603" s="183">
        <f t="shared" si="28"/>
        <v>10</v>
      </c>
      <c r="S603" s="183">
        <f t="shared" si="28"/>
        <v>20</v>
      </c>
      <c r="T603" s="183" t="str">
        <f t="shared" si="28"/>
        <v>*</v>
      </c>
      <c r="U603" s="183">
        <f t="shared" si="28"/>
        <v>3600</v>
      </c>
    </row>
    <row r="604" spans="1:21">
      <c r="A604" s="183" t="str">
        <f t="shared" si="30"/>
        <v>東側ケース④室戸市</v>
      </c>
      <c r="B604" t="s">
        <v>5</v>
      </c>
      <c r="C604">
        <v>15210</v>
      </c>
      <c r="D604" s="160">
        <v>1074.6559728310438</v>
      </c>
      <c r="E604" s="160">
        <v>59.486509049287378</v>
      </c>
      <c r="F604" s="160">
        <v>132.00993510806876</v>
      </c>
      <c r="G604" s="160">
        <v>8.4491182171083636</v>
      </c>
      <c r="H604" s="160">
        <v>5.4727229127111139</v>
      </c>
      <c r="I604" s="160">
        <v>7.0591527823105819E-4</v>
      </c>
      <c r="J604" s="160">
        <v>1220.5884549842103</v>
      </c>
      <c r="K604" t="s">
        <v>39</v>
      </c>
      <c r="L604" t="s">
        <v>67</v>
      </c>
      <c r="M604" t="s">
        <v>83</v>
      </c>
      <c r="O604" s="183">
        <f t="shared" si="29"/>
        <v>1100</v>
      </c>
      <c r="P604" s="183">
        <f t="shared" si="29"/>
        <v>60</v>
      </c>
      <c r="Q604" s="183">
        <f t="shared" si="29"/>
        <v>130</v>
      </c>
      <c r="R604" s="183">
        <f t="shared" si="28"/>
        <v>10</v>
      </c>
      <c r="S604" s="183">
        <f t="shared" si="28"/>
        <v>10</v>
      </c>
      <c r="T604" s="183" t="str">
        <f t="shared" si="28"/>
        <v>*</v>
      </c>
      <c r="U604" s="183">
        <f t="shared" si="28"/>
        <v>1200</v>
      </c>
    </row>
    <row r="605" spans="1:21">
      <c r="A605" s="183" t="str">
        <f t="shared" si="30"/>
        <v>東側ケース④安芸市</v>
      </c>
      <c r="B605" t="s">
        <v>6</v>
      </c>
      <c r="C605">
        <v>19547</v>
      </c>
      <c r="D605" s="160">
        <v>938.4920569862926</v>
      </c>
      <c r="E605" s="160">
        <v>66.129211744396969</v>
      </c>
      <c r="F605" s="160">
        <v>9.6714878596671241</v>
      </c>
      <c r="G605" s="160">
        <v>3.2840337365035039</v>
      </c>
      <c r="H605" s="160">
        <v>6.6109559942977691</v>
      </c>
      <c r="I605" s="160">
        <v>8.6722474817886466E-4</v>
      </c>
      <c r="J605" s="160">
        <v>958.05940180150913</v>
      </c>
      <c r="K605" t="s">
        <v>39</v>
      </c>
      <c r="L605" t="s">
        <v>67</v>
      </c>
      <c r="M605" t="s">
        <v>83</v>
      </c>
      <c r="O605" s="183">
        <f t="shared" si="29"/>
        <v>940</v>
      </c>
      <c r="P605" s="183">
        <f t="shared" si="29"/>
        <v>70</v>
      </c>
      <c r="Q605" s="183">
        <f t="shared" si="29"/>
        <v>10</v>
      </c>
      <c r="R605" s="183" t="str">
        <f t="shared" si="28"/>
        <v>*</v>
      </c>
      <c r="S605" s="183">
        <f t="shared" si="28"/>
        <v>10</v>
      </c>
      <c r="T605" s="183" t="str">
        <f t="shared" si="28"/>
        <v>*</v>
      </c>
      <c r="U605" s="183">
        <f t="shared" si="28"/>
        <v>960</v>
      </c>
    </row>
    <row r="606" spans="1:21">
      <c r="A606" s="183" t="str">
        <f t="shared" si="30"/>
        <v>東側ケース④南国市</v>
      </c>
      <c r="B606" t="s">
        <v>7</v>
      </c>
      <c r="C606">
        <v>49472</v>
      </c>
      <c r="D606" s="160">
        <v>897.31195264511337</v>
      </c>
      <c r="E606" s="160">
        <v>29.102474666635963</v>
      </c>
      <c r="F606" s="160">
        <v>74.636948629896878</v>
      </c>
      <c r="G606" s="160">
        <v>0.41695550141943588</v>
      </c>
      <c r="H606" s="160">
        <v>0.71971041606391128</v>
      </c>
      <c r="I606" s="160">
        <v>1.6141793588400526E-3</v>
      </c>
      <c r="J606" s="160">
        <v>973.08718137185247</v>
      </c>
      <c r="K606" t="s">
        <v>39</v>
      </c>
      <c r="L606" t="s">
        <v>67</v>
      </c>
      <c r="M606" t="s">
        <v>83</v>
      </c>
      <c r="O606" s="183">
        <f t="shared" si="29"/>
        <v>900</v>
      </c>
      <c r="P606" s="183">
        <f t="shared" si="29"/>
        <v>30</v>
      </c>
      <c r="Q606" s="183">
        <f t="shared" si="29"/>
        <v>70</v>
      </c>
      <c r="R606" s="183" t="str">
        <f t="shared" si="28"/>
        <v>*</v>
      </c>
      <c r="S606" s="183" t="str">
        <f t="shared" si="28"/>
        <v>*</v>
      </c>
      <c r="T606" s="183" t="str">
        <f t="shared" si="28"/>
        <v>*</v>
      </c>
      <c r="U606" s="183">
        <f t="shared" si="28"/>
        <v>970</v>
      </c>
    </row>
    <row r="607" spans="1:21">
      <c r="A607" s="183" t="str">
        <f t="shared" si="30"/>
        <v>東側ケース④土佐市</v>
      </c>
      <c r="B607" t="s">
        <v>8</v>
      </c>
      <c r="C607">
        <v>28686</v>
      </c>
      <c r="D607" s="160">
        <v>484.59815870982311</v>
      </c>
      <c r="E607" s="160">
        <v>20.181299526938901</v>
      </c>
      <c r="F607" s="160">
        <v>46.835638032446383</v>
      </c>
      <c r="G607" s="160">
        <v>1.8046791774599149</v>
      </c>
      <c r="H607" s="160">
        <v>0.60555514422886159</v>
      </c>
      <c r="I607" s="160">
        <v>6.5036537981074879E-4</v>
      </c>
      <c r="J607" s="160">
        <v>533.84468142933804</v>
      </c>
      <c r="K607" t="s">
        <v>39</v>
      </c>
      <c r="L607" t="s">
        <v>67</v>
      </c>
      <c r="M607" t="s">
        <v>83</v>
      </c>
      <c r="O607" s="183">
        <f t="shared" si="29"/>
        <v>480</v>
      </c>
      <c r="P607" s="183">
        <f t="shared" si="29"/>
        <v>20</v>
      </c>
      <c r="Q607" s="183">
        <f t="shared" si="29"/>
        <v>50</v>
      </c>
      <c r="R607" s="183" t="str">
        <f t="shared" si="28"/>
        <v>*</v>
      </c>
      <c r="S607" s="183" t="str">
        <f t="shared" si="28"/>
        <v>*</v>
      </c>
      <c r="T607" s="183" t="str">
        <f t="shared" si="28"/>
        <v>*</v>
      </c>
      <c r="U607" s="183">
        <f t="shared" si="28"/>
        <v>530</v>
      </c>
    </row>
    <row r="608" spans="1:21">
      <c r="A608" s="183" t="str">
        <f t="shared" si="30"/>
        <v>東側ケース④須崎市</v>
      </c>
      <c r="B608" t="s">
        <v>9</v>
      </c>
      <c r="C608">
        <v>24698</v>
      </c>
      <c r="D608" s="160">
        <v>323.29579471686156</v>
      </c>
      <c r="E608" s="160">
        <v>9.9450218401075041</v>
      </c>
      <c r="F608" s="160">
        <v>81.283282929381784</v>
      </c>
      <c r="G608" s="160">
        <v>1.051574903181826</v>
      </c>
      <c r="H608" s="160">
        <v>1.9453962531144142</v>
      </c>
      <c r="I608" s="160">
        <v>3.2554895622626835E-4</v>
      </c>
      <c r="J608" s="160">
        <v>407.57637435149582</v>
      </c>
      <c r="K608" t="s">
        <v>39</v>
      </c>
      <c r="L608" t="s">
        <v>67</v>
      </c>
      <c r="M608" t="s">
        <v>83</v>
      </c>
      <c r="O608" s="183">
        <f t="shared" si="29"/>
        <v>320</v>
      </c>
      <c r="P608" s="183">
        <f t="shared" si="29"/>
        <v>10</v>
      </c>
      <c r="Q608" s="183">
        <f t="shared" si="29"/>
        <v>80</v>
      </c>
      <c r="R608" s="183" t="str">
        <f t="shared" si="28"/>
        <v>*</v>
      </c>
      <c r="S608" s="183" t="str">
        <f t="shared" si="28"/>
        <v>*</v>
      </c>
      <c r="T608" s="183" t="str">
        <f t="shared" si="28"/>
        <v>*</v>
      </c>
      <c r="U608" s="183">
        <f t="shared" si="28"/>
        <v>410</v>
      </c>
    </row>
    <row r="609" spans="1:21">
      <c r="A609" s="183" t="str">
        <f t="shared" si="30"/>
        <v>東側ケース④宿毛市</v>
      </c>
      <c r="B609" t="s">
        <v>10</v>
      </c>
      <c r="C609">
        <v>22610</v>
      </c>
      <c r="D609" s="160">
        <v>70.387027571107751</v>
      </c>
      <c r="E609" s="160">
        <v>4.0323279257935498</v>
      </c>
      <c r="F609" s="160">
        <v>49.561607759292613</v>
      </c>
      <c r="G609" s="160">
        <v>0.11041133165090365</v>
      </c>
      <c r="H609" s="160">
        <v>0.71522139649426064</v>
      </c>
      <c r="I609" s="160">
        <v>1.4811389529907808E-4</v>
      </c>
      <c r="J609" s="160">
        <v>120.77441617244082</v>
      </c>
      <c r="K609" t="s">
        <v>39</v>
      </c>
      <c r="L609" t="s">
        <v>67</v>
      </c>
      <c r="M609" t="s">
        <v>83</v>
      </c>
      <c r="O609" s="183">
        <f t="shared" si="29"/>
        <v>70</v>
      </c>
      <c r="P609" s="183" t="str">
        <f t="shared" si="29"/>
        <v>*</v>
      </c>
      <c r="Q609" s="183">
        <f t="shared" si="29"/>
        <v>50</v>
      </c>
      <c r="R609" s="183" t="str">
        <f t="shared" si="28"/>
        <v>*</v>
      </c>
      <c r="S609" s="183" t="str">
        <f t="shared" si="28"/>
        <v>*</v>
      </c>
      <c r="T609" s="183" t="str">
        <f t="shared" si="28"/>
        <v>*</v>
      </c>
      <c r="U609" s="183">
        <f t="shared" si="28"/>
        <v>120</v>
      </c>
    </row>
    <row r="610" spans="1:21">
      <c r="A610" s="183" t="str">
        <f t="shared" si="30"/>
        <v>東側ケース④土佐清水市</v>
      </c>
      <c r="B610" t="s">
        <v>11</v>
      </c>
      <c r="C610">
        <v>16029</v>
      </c>
      <c r="D610" s="160">
        <v>428.82076231009211</v>
      </c>
      <c r="E610" s="160">
        <v>18.647927468635519</v>
      </c>
      <c r="F610" s="160">
        <v>41.403873074295483</v>
      </c>
      <c r="G610" s="160">
        <v>1.8158030232667157</v>
      </c>
      <c r="H610" s="160">
        <v>1.1139409986380187</v>
      </c>
      <c r="I610" s="160">
        <v>2.4642733040705601E-4</v>
      </c>
      <c r="J610" s="160">
        <v>473.15462583362273</v>
      </c>
      <c r="K610" t="s">
        <v>39</v>
      </c>
      <c r="L610" t="s">
        <v>67</v>
      </c>
      <c r="M610" t="s">
        <v>83</v>
      </c>
      <c r="O610" s="183">
        <f t="shared" si="29"/>
        <v>430</v>
      </c>
      <c r="P610" s="183">
        <f t="shared" si="29"/>
        <v>20</v>
      </c>
      <c r="Q610" s="183">
        <f t="shared" si="29"/>
        <v>40</v>
      </c>
      <c r="R610" s="183" t="str">
        <f t="shared" si="28"/>
        <v>*</v>
      </c>
      <c r="S610" s="183" t="str">
        <f t="shared" si="28"/>
        <v>*</v>
      </c>
      <c r="T610" s="183" t="str">
        <f t="shared" si="28"/>
        <v>*</v>
      </c>
      <c r="U610" s="183">
        <f t="shared" si="28"/>
        <v>470</v>
      </c>
    </row>
    <row r="611" spans="1:21">
      <c r="A611" s="183" t="str">
        <f t="shared" si="30"/>
        <v>東側ケース④四万十市</v>
      </c>
      <c r="B611" t="s">
        <v>12</v>
      </c>
      <c r="C611">
        <v>35933</v>
      </c>
      <c r="D611" s="160">
        <v>568.98115171626182</v>
      </c>
      <c r="E611" s="160">
        <v>19.799567804013563</v>
      </c>
      <c r="F611" s="160">
        <v>44.295286950493136</v>
      </c>
      <c r="G611" s="160">
        <v>2.3661700143019933</v>
      </c>
      <c r="H611" s="160">
        <v>0.63216857593378939</v>
      </c>
      <c r="I611" s="160">
        <v>3.1870012619640862E-4</v>
      </c>
      <c r="J611" s="160">
        <v>616.27509595711695</v>
      </c>
      <c r="K611" t="s">
        <v>39</v>
      </c>
      <c r="L611" t="s">
        <v>67</v>
      </c>
      <c r="M611" t="s">
        <v>83</v>
      </c>
      <c r="O611" s="183">
        <f t="shared" si="29"/>
        <v>570</v>
      </c>
      <c r="P611" s="183">
        <f t="shared" si="29"/>
        <v>20</v>
      </c>
      <c r="Q611" s="183">
        <f t="shared" si="29"/>
        <v>40</v>
      </c>
      <c r="R611" s="183" t="str">
        <f t="shared" si="28"/>
        <v>*</v>
      </c>
      <c r="S611" s="183" t="str">
        <f t="shared" si="28"/>
        <v>*</v>
      </c>
      <c r="T611" s="183" t="str">
        <f t="shared" si="28"/>
        <v>*</v>
      </c>
      <c r="U611" s="183">
        <f t="shared" si="28"/>
        <v>620</v>
      </c>
    </row>
    <row r="612" spans="1:21">
      <c r="A612" s="183" t="str">
        <f t="shared" si="30"/>
        <v>東側ケース④香南市</v>
      </c>
      <c r="B612" t="s">
        <v>13</v>
      </c>
      <c r="C612">
        <v>33830</v>
      </c>
      <c r="D612" s="160">
        <v>667.78827651590098</v>
      </c>
      <c r="E612" s="160">
        <v>27.874020467999202</v>
      </c>
      <c r="F612" s="160">
        <v>56.246932120418023</v>
      </c>
      <c r="G612" s="160">
        <v>0.81489229427018184</v>
      </c>
      <c r="H612" s="160">
        <v>0.51974293311880604</v>
      </c>
      <c r="I612" s="160">
        <v>9.60287040985828E-4</v>
      </c>
      <c r="J612" s="160">
        <v>725.370804150749</v>
      </c>
      <c r="K612" t="s">
        <v>39</v>
      </c>
      <c r="L612" t="s">
        <v>67</v>
      </c>
      <c r="M612" t="s">
        <v>83</v>
      </c>
      <c r="O612" s="183">
        <f t="shared" si="29"/>
        <v>670</v>
      </c>
      <c r="P612" s="183">
        <f t="shared" si="29"/>
        <v>30</v>
      </c>
      <c r="Q612" s="183">
        <f t="shared" si="29"/>
        <v>60</v>
      </c>
      <c r="R612" s="183" t="str">
        <f t="shared" si="28"/>
        <v>*</v>
      </c>
      <c r="S612" s="183" t="str">
        <f t="shared" si="28"/>
        <v>*</v>
      </c>
      <c r="T612" s="183" t="str">
        <f t="shared" si="28"/>
        <v>*</v>
      </c>
      <c r="U612" s="183">
        <f t="shared" si="28"/>
        <v>730</v>
      </c>
    </row>
    <row r="613" spans="1:21">
      <c r="A613" s="183" t="str">
        <f t="shared" si="30"/>
        <v>東側ケース④香美市</v>
      </c>
      <c r="B613" t="s">
        <v>14</v>
      </c>
      <c r="C613">
        <v>28766</v>
      </c>
      <c r="D613" s="160">
        <v>712.83317630682916</v>
      </c>
      <c r="E613" s="160">
        <v>18.301933425202822</v>
      </c>
      <c r="F613" s="160">
        <v>0</v>
      </c>
      <c r="G613" s="160">
        <v>1.2152022308752179</v>
      </c>
      <c r="H613" s="160">
        <v>2.0854060303030688</v>
      </c>
      <c r="I613" s="160">
        <v>5.8322980758146903E-4</v>
      </c>
      <c r="J613" s="160">
        <v>716.134367797815</v>
      </c>
      <c r="K613" t="s">
        <v>39</v>
      </c>
      <c r="L613" t="s">
        <v>67</v>
      </c>
      <c r="M613" t="s">
        <v>83</v>
      </c>
      <c r="O613" s="183">
        <f t="shared" si="29"/>
        <v>710</v>
      </c>
      <c r="P613" s="183">
        <f t="shared" si="29"/>
        <v>20</v>
      </c>
      <c r="Q613" s="183">
        <f t="shared" si="29"/>
        <v>0</v>
      </c>
      <c r="R613" s="183" t="str">
        <f t="shared" si="28"/>
        <v>*</v>
      </c>
      <c r="S613" s="183" t="str">
        <f t="shared" si="28"/>
        <v>*</v>
      </c>
      <c r="T613" s="183" t="str">
        <f t="shared" si="28"/>
        <v>*</v>
      </c>
      <c r="U613" s="183">
        <f t="shared" si="28"/>
        <v>720</v>
      </c>
    </row>
    <row r="614" spans="1:21">
      <c r="A614" s="183" t="str">
        <f t="shared" si="30"/>
        <v>東側ケース④東洋町</v>
      </c>
      <c r="B614" t="s">
        <v>15</v>
      </c>
      <c r="C614">
        <v>2947</v>
      </c>
      <c r="D614" s="160">
        <v>160.12672572561544</v>
      </c>
      <c r="E614" s="160">
        <v>4.1217696031766256</v>
      </c>
      <c r="F614" s="160">
        <v>13.928489887025238</v>
      </c>
      <c r="G614" s="160">
        <v>1.2943952537129688</v>
      </c>
      <c r="H614" s="160">
        <v>0.53305997054966514</v>
      </c>
      <c r="I614" s="160">
        <v>1.1824626316347554E-4</v>
      </c>
      <c r="J614" s="160">
        <v>175.88278908316647</v>
      </c>
      <c r="K614" t="s">
        <v>39</v>
      </c>
      <c r="L614" t="s">
        <v>67</v>
      </c>
      <c r="M614" t="s">
        <v>83</v>
      </c>
      <c r="O614" s="183">
        <f t="shared" si="29"/>
        <v>160</v>
      </c>
      <c r="P614" s="183" t="str">
        <f t="shared" si="29"/>
        <v>*</v>
      </c>
      <c r="Q614" s="183">
        <f t="shared" si="29"/>
        <v>10</v>
      </c>
      <c r="R614" s="183" t="str">
        <f t="shared" si="28"/>
        <v>*</v>
      </c>
      <c r="S614" s="183" t="str">
        <f t="shared" si="28"/>
        <v>*</v>
      </c>
      <c r="T614" s="183" t="str">
        <f t="shared" si="28"/>
        <v>*</v>
      </c>
      <c r="U614" s="183">
        <f t="shared" si="28"/>
        <v>180</v>
      </c>
    </row>
    <row r="615" spans="1:21">
      <c r="A615" s="183" t="str">
        <f t="shared" si="30"/>
        <v>東側ケース④奈半利町</v>
      </c>
      <c r="B615" t="s">
        <v>16</v>
      </c>
      <c r="C615">
        <v>3542</v>
      </c>
      <c r="D615" s="160">
        <v>215.41214614350582</v>
      </c>
      <c r="E615" s="160">
        <v>21.03303467101636</v>
      </c>
      <c r="F615" s="160">
        <v>3.9734891525004969</v>
      </c>
      <c r="G615" s="160">
        <v>1.1163886055823331</v>
      </c>
      <c r="H615" s="160">
        <v>1.2159055728073893</v>
      </c>
      <c r="I615" s="160">
        <v>2.5450939026665746E-4</v>
      </c>
      <c r="J615" s="160">
        <v>221.7181839837863</v>
      </c>
      <c r="K615" t="s">
        <v>39</v>
      </c>
      <c r="L615" t="s">
        <v>67</v>
      </c>
      <c r="M615" t="s">
        <v>83</v>
      </c>
      <c r="O615" s="183">
        <f t="shared" si="29"/>
        <v>220</v>
      </c>
      <c r="P615" s="183">
        <f t="shared" si="29"/>
        <v>20</v>
      </c>
      <c r="Q615" s="183" t="str">
        <f t="shared" si="29"/>
        <v>*</v>
      </c>
      <c r="R615" s="183" t="str">
        <f t="shared" si="28"/>
        <v>*</v>
      </c>
      <c r="S615" s="183" t="str">
        <f t="shared" si="28"/>
        <v>*</v>
      </c>
      <c r="T615" s="183" t="str">
        <f t="shared" si="28"/>
        <v>*</v>
      </c>
      <c r="U615" s="183">
        <f t="shared" si="28"/>
        <v>220</v>
      </c>
    </row>
    <row r="616" spans="1:21">
      <c r="A616" s="183" t="str">
        <f t="shared" si="30"/>
        <v>東側ケース④田野町</v>
      </c>
      <c r="B616" t="s">
        <v>17</v>
      </c>
      <c r="C616">
        <v>2932</v>
      </c>
      <c r="D616" s="160">
        <v>248.34190358545573</v>
      </c>
      <c r="E616" s="160">
        <v>19.609162706978147</v>
      </c>
      <c r="F616" s="160">
        <v>25.759620089639029</v>
      </c>
      <c r="G616" s="160">
        <v>0.45433582197159711</v>
      </c>
      <c r="H616" s="160">
        <v>2.3298192770337862</v>
      </c>
      <c r="I616" s="160">
        <v>7.2917017395688678E-4</v>
      </c>
      <c r="J616" s="160">
        <v>276.88640794427408</v>
      </c>
      <c r="K616" t="s">
        <v>39</v>
      </c>
      <c r="L616" t="s">
        <v>67</v>
      </c>
      <c r="M616" t="s">
        <v>83</v>
      </c>
      <c r="O616" s="183">
        <f t="shared" si="29"/>
        <v>250</v>
      </c>
      <c r="P616" s="183">
        <f t="shared" si="29"/>
        <v>20</v>
      </c>
      <c r="Q616" s="183">
        <f t="shared" si="29"/>
        <v>30</v>
      </c>
      <c r="R616" s="183" t="str">
        <f t="shared" si="28"/>
        <v>*</v>
      </c>
      <c r="S616" s="183" t="str">
        <f t="shared" si="28"/>
        <v>*</v>
      </c>
      <c r="T616" s="183" t="str">
        <f t="shared" si="28"/>
        <v>*</v>
      </c>
      <c r="U616" s="183">
        <f t="shared" si="28"/>
        <v>280</v>
      </c>
    </row>
    <row r="617" spans="1:21">
      <c r="A617" s="183" t="str">
        <f t="shared" si="30"/>
        <v>東側ケース④安田町</v>
      </c>
      <c r="B617" t="s">
        <v>18</v>
      </c>
      <c r="C617">
        <v>2970</v>
      </c>
      <c r="D617" s="160">
        <v>230.38685354930038</v>
      </c>
      <c r="E617" s="160">
        <v>15.703102482862429</v>
      </c>
      <c r="F617" s="160">
        <v>27.725622242920398</v>
      </c>
      <c r="G617" s="160">
        <v>3.0253043047683703</v>
      </c>
      <c r="H617" s="160">
        <v>0.59797867327164</v>
      </c>
      <c r="I617" s="160">
        <v>1.6682942771111973E-4</v>
      </c>
      <c r="J617" s="160">
        <v>261.73592559968853</v>
      </c>
      <c r="K617" t="s">
        <v>39</v>
      </c>
      <c r="L617" t="s">
        <v>67</v>
      </c>
      <c r="M617" t="s">
        <v>83</v>
      </c>
      <c r="O617" s="183">
        <f t="shared" si="29"/>
        <v>230</v>
      </c>
      <c r="P617" s="183">
        <f t="shared" si="29"/>
        <v>20</v>
      </c>
      <c r="Q617" s="183">
        <f t="shared" si="29"/>
        <v>30</v>
      </c>
      <c r="R617" s="183" t="str">
        <f t="shared" si="28"/>
        <v>*</v>
      </c>
      <c r="S617" s="183" t="str">
        <f t="shared" si="28"/>
        <v>*</v>
      </c>
      <c r="T617" s="183" t="str">
        <f t="shared" si="28"/>
        <v>*</v>
      </c>
      <c r="U617" s="183">
        <f t="shared" si="28"/>
        <v>260</v>
      </c>
    </row>
    <row r="618" spans="1:21">
      <c r="A618" s="183" t="str">
        <f t="shared" si="30"/>
        <v>東側ケース④北川村</v>
      </c>
      <c r="B618" t="s">
        <v>19</v>
      </c>
      <c r="C618">
        <v>1367</v>
      </c>
      <c r="D618" s="160">
        <v>121.6562791061766</v>
      </c>
      <c r="E618" s="160">
        <v>6.0460612930207054</v>
      </c>
      <c r="F618" s="160">
        <v>0</v>
      </c>
      <c r="G618" s="160">
        <v>1.7564242161977173</v>
      </c>
      <c r="H618" s="160">
        <v>0.14895782410954925</v>
      </c>
      <c r="I618" s="160">
        <v>2.5136638288853359E-5</v>
      </c>
      <c r="J618" s="160">
        <v>123.56168628312214</v>
      </c>
      <c r="K618" t="s">
        <v>39</v>
      </c>
      <c r="L618" t="s">
        <v>67</v>
      </c>
      <c r="M618" t="s">
        <v>83</v>
      </c>
      <c r="O618" s="183">
        <f t="shared" si="29"/>
        <v>120</v>
      </c>
      <c r="P618" s="183">
        <f t="shared" si="29"/>
        <v>10</v>
      </c>
      <c r="Q618" s="183">
        <f t="shared" si="29"/>
        <v>0</v>
      </c>
      <c r="R618" s="183" t="str">
        <f t="shared" si="28"/>
        <v>*</v>
      </c>
      <c r="S618" s="183" t="str">
        <f t="shared" si="28"/>
        <v>*</v>
      </c>
      <c r="T618" s="183" t="str">
        <f t="shared" si="28"/>
        <v>*</v>
      </c>
      <c r="U618" s="183">
        <f t="shared" si="28"/>
        <v>120</v>
      </c>
    </row>
    <row r="619" spans="1:21">
      <c r="A619" s="183" t="str">
        <f t="shared" si="30"/>
        <v>東側ケース④馬路村</v>
      </c>
      <c r="B619" t="s">
        <v>20</v>
      </c>
      <c r="C619">
        <v>1013</v>
      </c>
      <c r="D619" s="160">
        <v>48.533367688293701</v>
      </c>
      <c r="E619" s="160">
        <v>1.8161528458496128</v>
      </c>
      <c r="F619" s="160">
        <v>0</v>
      </c>
      <c r="G619" s="160">
        <v>0.84671431454255897</v>
      </c>
      <c r="H619" s="160">
        <v>0.14819843229321522</v>
      </c>
      <c r="I619" s="160">
        <v>2.7649251201662145E-5</v>
      </c>
      <c r="J619" s="160">
        <v>49.528308084380676</v>
      </c>
      <c r="K619" t="s">
        <v>39</v>
      </c>
      <c r="L619" t="s">
        <v>67</v>
      </c>
      <c r="M619" t="s">
        <v>83</v>
      </c>
      <c r="O619" s="183">
        <f t="shared" si="29"/>
        <v>50</v>
      </c>
      <c r="P619" s="183" t="str">
        <f t="shared" si="29"/>
        <v>*</v>
      </c>
      <c r="Q619" s="183">
        <f t="shared" si="29"/>
        <v>0</v>
      </c>
      <c r="R619" s="183" t="str">
        <f t="shared" si="28"/>
        <v>*</v>
      </c>
      <c r="S619" s="183" t="str">
        <f t="shared" si="28"/>
        <v>*</v>
      </c>
      <c r="T619" s="183" t="str">
        <f t="shared" si="28"/>
        <v>*</v>
      </c>
      <c r="U619" s="183">
        <f t="shared" si="28"/>
        <v>50</v>
      </c>
    </row>
    <row r="620" spans="1:21">
      <c r="A620" s="183" t="str">
        <f t="shared" si="30"/>
        <v>東側ケース④芸西村</v>
      </c>
      <c r="B620" t="s">
        <v>21</v>
      </c>
      <c r="C620">
        <v>4048</v>
      </c>
      <c r="D620" s="160">
        <v>99.006978181415178</v>
      </c>
      <c r="E620" s="160">
        <v>8.6318434898407119</v>
      </c>
      <c r="F620" s="160">
        <v>6.9464980170554815</v>
      </c>
      <c r="G620" s="160">
        <v>0.17474702092770258</v>
      </c>
      <c r="H620" s="160">
        <v>0.2276922795554733</v>
      </c>
      <c r="I620" s="160">
        <v>1.3682840683047106E-4</v>
      </c>
      <c r="J620" s="160">
        <v>106.35605232736064</v>
      </c>
      <c r="K620" t="s">
        <v>39</v>
      </c>
      <c r="L620" t="s">
        <v>67</v>
      </c>
      <c r="M620" t="s">
        <v>83</v>
      </c>
      <c r="O620" s="183">
        <f t="shared" si="29"/>
        <v>100</v>
      </c>
      <c r="P620" s="183">
        <f t="shared" si="29"/>
        <v>10</v>
      </c>
      <c r="Q620" s="183">
        <f t="shared" si="29"/>
        <v>10</v>
      </c>
      <c r="R620" s="183" t="str">
        <f t="shared" si="28"/>
        <v>*</v>
      </c>
      <c r="S620" s="183" t="str">
        <f t="shared" si="28"/>
        <v>*</v>
      </c>
      <c r="T620" s="183" t="str">
        <f t="shared" si="28"/>
        <v>*</v>
      </c>
      <c r="U620" s="183">
        <f t="shared" si="28"/>
        <v>110</v>
      </c>
    </row>
    <row r="621" spans="1:21">
      <c r="A621" s="183" t="str">
        <f t="shared" si="30"/>
        <v>東側ケース④本山町</v>
      </c>
      <c r="B621" t="s">
        <v>22</v>
      </c>
      <c r="C621">
        <v>4103</v>
      </c>
      <c r="D621" s="160">
        <v>5.6932752758304419</v>
      </c>
      <c r="E621" s="160">
        <v>0.23524078736499027</v>
      </c>
      <c r="F621" s="160">
        <v>0</v>
      </c>
      <c r="G621" s="160">
        <v>3.0810680213676472E-4</v>
      </c>
      <c r="H621" s="160">
        <v>5.5021977503754013E-4</v>
      </c>
      <c r="I621" s="160">
        <v>2.8510116071582291E-5</v>
      </c>
      <c r="J621" s="160">
        <v>5.6941621125236876</v>
      </c>
      <c r="K621" t="s">
        <v>39</v>
      </c>
      <c r="L621" t="s">
        <v>67</v>
      </c>
      <c r="M621" t="s">
        <v>83</v>
      </c>
      <c r="O621" s="183">
        <f t="shared" si="29"/>
        <v>10</v>
      </c>
      <c r="P621" s="183" t="str">
        <f t="shared" si="29"/>
        <v>*</v>
      </c>
      <c r="Q621" s="183">
        <f t="shared" si="29"/>
        <v>0</v>
      </c>
      <c r="R621" s="183" t="str">
        <f t="shared" si="28"/>
        <v>*</v>
      </c>
      <c r="S621" s="183" t="str">
        <f t="shared" si="28"/>
        <v>*</v>
      </c>
      <c r="T621" s="183" t="str">
        <f t="shared" si="28"/>
        <v>*</v>
      </c>
      <c r="U621" s="183">
        <f t="shared" si="28"/>
        <v>10</v>
      </c>
    </row>
    <row r="622" spans="1:21">
      <c r="A622" s="183" t="str">
        <f t="shared" si="30"/>
        <v>東側ケース④大豊町</v>
      </c>
      <c r="B622" t="s">
        <v>23</v>
      </c>
      <c r="C622">
        <v>4719</v>
      </c>
      <c r="D622" s="160">
        <v>87.856548362555003</v>
      </c>
      <c r="E622" s="160">
        <v>0.75001584351852846</v>
      </c>
      <c r="F622" s="160">
        <v>0</v>
      </c>
      <c r="G622" s="160">
        <v>0.20230962603134167</v>
      </c>
      <c r="H622" s="160">
        <v>1.3850567371312945E-2</v>
      </c>
      <c r="I622" s="160">
        <v>2.8702744703877751E-5</v>
      </c>
      <c r="J622" s="160">
        <v>88.072737258702347</v>
      </c>
      <c r="K622" t="s">
        <v>39</v>
      </c>
      <c r="L622" t="s">
        <v>67</v>
      </c>
      <c r="M622" t="s">
        <v>83</v>
      </c>
      <c r="O622" s="183">
        <f t="shared" si="29"/>
        <v>90</v>
      </c>
      <c r="P622" s="183" t="str">
        <f t="shared" si="29"/>
        <v>*</v>
      </c>
      <c r="Q622" s="183">
        <f t="shared" si="29"/>
        <v>0</v>
      </c>
      <c r="R622" s="183" t="str">
        <f t="shared" si="28"/>
        <v>*</v>
      </c>
      <c r="S622" s="183" t="str">
        <f t="shared" si="28"/>
        <v>*</v>
      </c>
      <c r="T622" s="183" t="str">
        <f t="shared" si="28"/>
        <v>*</v>
      </c>
      <c r="U622" s="183">
        <f t="shared" si="28"/>
        <v>90</v>
      </c>
    </row>
    <row r="623" spans="1:21">
      <c r="A623" s="183" t="str">
        <f t="shared" si="30"/>
        <v>東側ケース④土佐町</v>
      </c>
      <c r="B623" t="s">
        <v>24</v>
      </c>
      <c r="C623">
        <v>4358</v>
      </c>
      <c r="D623" s="160">
        <v>1.0252796374987514</v>
      </c>
      <c r="E623" s="160">
        <v>0.21426031087251371</v>
      </c>
      <c r="F623" s="160">
        <v>0</v>
      </c>
      <c r="G623" s="160">
        <v>7.8982763677829523E-32</v>
      </c>
      <c r="H623" s="160">
        <v>4.2615061402110006E-4</v>
      </c>
      <c r="I623" s="160">
        <v>1.1814102050066103E-5</v>
      </c>
      <c r="J623" s="160">
        <v>1.0257176022148224</v>
      </c>
      <c r="K623" t="s">
        <v>39</v>
      </c>
      <c r="L623" t="s">
        <v>67</v>
      </c>
      <c r="M623" t="s">
        <v>83</v>
      </c>
      <c r="O623" s="183" t="str">
        <f t="shared" si="29"/>
        <v>*</v>
      </c>
      <c r="P623" s="183" t="str">
        <f t="shared" si="29"/>
        <v>*</v>
      </c>
      <c r="Q623" s="183">
        <f t="shared" si="29"/>
        <v>0</v>
      </c>
      <c r="R623" s="183" t="str">
        <f t="shared" si="28"/>
        <v>*</v>
      </c>
      <c r="S623" s="183" t="str">
        <f t="shared" si="28"/>
        <v>*</v>
      </c>
      <c r="T623" s="183" t="str">
        <f t="shared" si="28"/>
        <v>*</v>
      </c>
      <c r="U623" s="183" t="str">
        <f t="shared" si="28"/>
        <v>*</v>
      </c>
    </row>
    <row r="624" spans="1:21">
      <c r="A624" s="183" t="str">
        <f t="shared" si="30"/>
        <v>東側ケース④大川村</v>
      </c>
      <c r="B624" t="s">
        <v>25</v>
      </c>
      <c r="C624">
        <v>411</v>
      </c>
      <c r="D624" s="160">
        <v>0.30187456931387607</v>
      </c>
      <c r="E624" s="160">
        <v>2.0766523281421853E-2</v>
      </c>
      <c r="F624" s="160">
        <v>0</v>
      </c>
      <c r="G624" s="160">
        <v>1.9713714949327451E-4</v>
      </c>
      <c r="H624" s="160">
        <v>4.7537106740122399E-5</v>
      </c>
      <c r="I624" s="160">
        <v>2.7942299713566155E-7</v>
      </c>
      <c r="J624" s="160">
        <v>0.30211952299310657</v>
      </c>
      <c r="K624" t="s">
        <v>39</v>
      </c>
      <c r="L624" t="s">
        <v>67</v>
      </c>
      <c r="M624" t="s">
        <v>83</v>
      </c>
      <c r="O624" s="183" t="str">
        <f t="shared" si="29"/>
        <v>*</v>
      </c>
      <c r="P624" s="183" t="str">
        <f t="shared" si="29"/>
        <v>*</v>
      </c>
      <c r="Q624" s="183">
        <f t="shared" si="29"/>
        <v>0</v>
      </c>
      <c r="R624" s="183" t="str">
        <f t="shared" si="28"/>
        <v>*</v>
      </c>
      <c r="S624" s="183" t="str">
        <f t="shared" si="28"/>
        <v>*</v>
      </c>
      <c r="T624" s="183" t="str">
        <f t="shared" si="28"/>
        <v>*</v>
      </c>
      <c r="U624" s="183" t="str">
        <f t="shared" si="28"/>
        <v>*</v>
      </c>
    </row>
    <row r="625" spans="1:21">
      <c r="A625" s="183" t="str">
        <f t="shared" si="30"/>
        <v>東側ケース④いの町</v>
      </c>
      <c r="B625" t="s">
        <v>26</v>
      </c>
      <c r="C625">
        <v>25062</v>
      </c>
      <c r="D625" s="160">
        <v>115.11935338979143</v>
      </c>
      <c r="E625" s="160">
        <v>4.5003238408207675</v>
      </c>
      <c r="F625" s="160">
        <v>0</v>
      </c>
      <c r="G625" s="160">
        <v>0.40398012434680391</v>
      </c>
      <c r="H625" s="160">
        <v>0.29761829259524702</v>
      </c>
      <c r="I625" s="160">
        <v>1.6649598509393295E-4</v>
      </c>
      <c r="J625" s="160">
        <v>115.82111830271857</v>
      </c>
      <c r="K625" t="s">
        <v>39</v>
      </c>
      <c r="L625" t="s">
        <v>67</v>
      </c>
      <c r="M625" t="s">
        <v>83</v>
      </c>
      <c r="O625" s="183">
        <f t="shared" si="29"/>
        <v>120</v>
      </c>
      <c r="P625" s="183" t="str">
        <f t="shared" si="29"/>
        <v>*</v>
      </c>
      <c r="Q625" s="183">
        <f t="shared" si="29"/>
        <v>0</v>
      </c>
      <c r="R625" s="183" t="str">
        <f t="shared" si="28"/>
        <v>*</v>
      </c>
      <c r="S625" s="183" t="str">
        <f t="shared" si="28"/>
        <v>*</v>
      </c>
      <c r="T625" s="183" t="str">
        <f t="shared" si="28"/>
        <v>*</v>
      </c>
      <c r="U625" s="183">
        <f t="shared" si="28"/>
        <v>120</v>
      </c>
    </row>
    <row r="626" spans="1:21">
      <c r="A626" s="183" t="str">
        <f t="shared" si="30"/>
        <v>東側ケース④仁淀川町</v>
      </c>
      <c r="B626" t="s">
        <v>27</v>
      </c>
      <c r="C626">
        <v>6500</v>
      </c>
      <c r="D626" s="160">
        <v>8.032326182621583</v>
      </c>
      <c r="E626" s="160">
        <v>0.40596266540793202</v>
      </c>
      <c r="F626" s="160">
        <v>0</v>
      </c>
      <c r="G626" s="160">
        <v>1.9228583031866563E-3</v>
      </c>
      <c r="H626" s="160">
        <v>6.797849150359743E-4</v>
      </c>
      <c r="I626" s="160">
        <v>2.371706663986134E-5</v>
      </c>
      <c r="J626" s="160">
        <v>8.0349525429064457</v>
      </c>
      <c r="K626" t="s">
        <v>39</v>
      </c>
      <c r="L626" t="s">
        <v>67</v>
      </c>
      <c r="M626" t="s">
        <v>83</v>
      </c>
      <c r="O626" s="183">
        <f t="shared" si="29"/>
        <v>10</v>
      </c>
      <c r="P626" s="183" t="str">
        <f t="shared" si="29"/>
        <v>*</v>
      </c>
      <c r="Q626" s="183">
        <f t="shared" si="29"/>
        <v>0</v>
      </c>
      <c r="R626" s="183" t="str">
        <f t="shared" si="28"/>
        <v>*</v>
      </c>
      <c r="S626" s="183" t="str">
        <f t="shared" si="28"/>
        <v>*</v>
      </c>
      <c r="T626" s="183" t="str">
        <f t="shared" si="28"/>
        <v>*</v>
      </c>
      <c r="U626" s="183">
        <f t="shared" si="28"/>
        <v>10</v>
      </c>
    </row>
    <row r="627" spans="1:21">
      <c r="A627" s="183" t="str">
        <f t="shared" si="30"/>
        <v>東側ケース④中土佐町</v>
      </c>
      <c r="B627" t="s">
        <v>28</v>
      </c>
      <c r="C627">
        <v>7584</v>
      </c>
      <c r="D627" s="160">
        <v>211.71538695637219</v>
      </c>
      <c r="E627" s="160">
        <v>5.2052286825268421</v>
      </c>
      <c r="F627" s="160">
        <v>23.837185079731501</v>
      </c>
      <c r="G627" s="160">
        <v>0.49035380670356943</v>
      </c>
      <c r="H627" s="160">
        <v>0.9430627743818103</v>
      </c>
      <c r="I627" s="160">
        <v>1.0074888674541798E-4</v>
      </c>
      <c r="J627" s="160">
        <v>236.98608936607584</v>
      </c>
      <c r="K627" t="s">
        <v>39</v>
      </c>
      <c r="L627" t="s">
        <v>67</v>
      </c>
      <c r="M627" t="s">
        <v>83</v>
      </c>
      <c r="O627" s="183">
        <f t="shared" si="29"/>
        <v>210</v>
      </c>
      <c r="P627" s="183">
        <f t="shared" si="29"/>
        <v>10</v>
      </c>
      <c r="Q627" s="183">
        <f t="shared" si="29"/>
        <v>20</v>
      </c>
      <c r="R627" s="183" t="str">
        <f t="shared" si="28"/>
        <v>*</v>
      </c>
      <c r="S627" s="183" t="str">
        <f t="shared" si="28"/>
        <v>*</v>
      </c>
      <c r="T627" s="183" t="str">
        <f t="shared" si="28"/>
        <v>*</v>
      </c>
      <c r="U627" s="183">
        <f t="shared" si="28"/>
        <v>240</v>
      </c>
    </row>
    <row r="628" spans="1:21">
      <c r="A628" s="183" t="str">
        <f t="shared" si="30"/>
        <v>東側ケース④佐川町</v>
      </c>
      <c r="B628" t="s">
        <v>29</v>
      </c>
      <c r="C628">
        <v>13951</v>
      </c>
      <c r="D628" s="160">
        <v>179.29407724471938</v>
      </c>
      <c r="E628" s="160">
        <v>4.8688322432892983</v>
      </c>
      <c r="F628" s="160">
        <v>0</v>
      </c>
      <c r="G628" s="160">
        <v>0.17806546089081982</v>
      </c>
      <c r="H628" s="160">
        <v>0.2126241688888692</v>
      </c>
      <c r="I628" s="160">
        <v>2.7368592386537409E-4</v>
      </c>
      <c r="J628" s="160">
        <v>179.68504056042295</v>
      </c>
      <c r="K628" t="s">
        <v>39</v>
      </c>
      <c r="L628" t="s">
        <v>67</v>
      </c>
      <c r="M628" t="s">
        <v>83</v>
      </c>
      <c r="O628" s="183">
        <f t="shared" si="29"/>
        <v>180</v>
      </c>
      <c r="P628" s="183" t="str">
        <f t="shared" si="29"/>
        <v>*</v>
      </c>
      <c r="Q628" s="183">
        <f t="shared" si="29"/>
        <v>0</v>
      </c>
      <c r="R628" s="183" t="str">
        <f t="shared" si="28"/>
        <v>*</v>
      </c>
      <c r="S628" s="183" t="str">
        <f t="shared" si="28"/>
        <v>*</v>
      </c>
      <c r="T628" s="183" t="str">
        <f t="shared" si="28"/>
        <v>*</v>
      </c>
      <c r="U628" s="183">
        <f t="shared" si="28"/>
        <v>180</v>
      </c>
    </row>
    <row r="629" spans="1:21">
      <c r="A629" s="183" t="str">
        <f t="shared" si="30"/>
        <v>東側ケース④越知町</v>
      </c>
      <c r="B629" t="s">
        <v>30</v>
      </c>
      <c r="C629">
        <v>6374</v>
      </c>
      <c r="D629" s="160">
        <v>28.688061095502945</v>
      </c>
      <c r="E629" s="160">
        <v>0.90489542701929238</v>
      </c>
      <c r="F629" s="160">
        <v>0</v>
      </c>
      <c r="G629" s="160">
        <v>1.9345262749253848E-2</v>
      </c>
      <c r="H629" s="160">
        <v>1.4902260517737748E-3</v>
      </c>
      <c r="I629" s="160">
        <v>5.5172290652616727E-5</v>
      </c>
      <c r="J629" s="160">
        <v>28.70895175659463</v>
      </c>
      <c r="K629" t="s">
        <v>39</v>
      </c>
      <c r="L629" t="s">
        <v>67</v>
      </c>
      <c r="M629" t="s">
        <v>83</v>
      </c>
      <c r="O629" s="183">
        <f t="shared" si="29"/>
        <v>30</v>
      </c>
      <c r="P629" s="183" t="str">
        <f t="shared" si="29"/>
        <v>*</v>
      </c>
      <c r="Q629" s="183">
        <f t="shared" si="29"/>
        <v>0</v>
      </c>
      <c r="R629" s="183" t="str">
        <f t="shared" si="28"/>
        <v>*</v>
      </c>
      <c r="S629" s="183" t="str">
        <f t="shared" si="28"/>
        <v>*</v>
      </c>
      <c r="T629" s="183" t="str">
        <f t="shared" si="28"/>
        <v>*</v>
      </c>
      <c r="U629" s="183">
        <f t="shared" si="28"/>
        <v>30</v>
      </c>
    </row>
    <row r="630" spans="1:21">
      <c r="A630" s="183" t="str">
        <f t="shared" si="30"/>
        <v>東側ケース④檮原町</v>
      </c>
      <c r="B630" t="s">
        <v>31</v>
      </c>
      <c r="C630">
        <v>3984</v>
      </c>
      <c r="D630" s="160">
        <v>3.582139004020334</v>
      </c>
      <c r="E630" s="160">
        <v>0.28175091155901733</v>
      </c>
      <c r="F630" s="160">
        <v>0</v>
      </c>
      <c r="G630" s="160">
        <v>5.9755285638302027E-4</v>
      </c>
      <c r="H630" s="160">
        <v>3.6825332631968018E-4</v>
      </c>
      <c r="I630" s="160">
        <v>1.4245267835797708E-5</v>
      </c>
      <c r="J630" s="160">
        <v>3.5831190554708727</v>
      </c>
      <c r="K630" t="s">
        <v>39</v>
      </c>
      <c r="L630" t="s">
        <v>67</v>
      </c>
      <c r="M630" t="s">
        <v>83</v>
      </c>
      <c r="O630" s="183" t="str">
        <f t="shared" si="29"/>
        <v>*</v>
      </c>
      <c r="P630" s="183" t="str">
        <f t="shared" si="29"/>
        <v>*</v>
      </c>
      <c r="Q630" s="183">
        <f t="shared" si="29"/>
        <v>0</v>
      </c>
      <c r="R630" s="183" t="str">
        <f t="shared" si="28"/>
        <v>*</v>
      </c>
      <c r="S630" s="183" t="str">
        <f t="shared" si="28"/>
        <v>*</v>
      </c>
      <c r="T630" s="183" t="str">
        <f t="shared" si="28"/>
        <v>*</v>
      </c>
      <c r="U630" s="183" t="str">
        <f t="shared" si="28"/>
        <v>*</v>
      </c>
    </row>
    <row r="631" spans="1:21">
      <c r="A631" s="183" t="str">
        <f t="shared" si="30"/>
        <v>東側ケース④日高村</v>
      </c>
      <c r="B631" t="s">
        <v>32</v>
      </c>
      <c r="C631">
        <v>5447</v>
      </c>
      <c r="D631" s="160">
        <v>24.241230502350991</v>
      </c>
      <c r="E631" s="160">
        <v>0.79670991302553806</v>
      </c>
      <c r="F631" s="160">
        <v>0</v>
      </c>
      <c r="G631" s="160">
        <v>5.0975329654391908E-2</v>
      </c>
      <c r="H631" s="160">
        <v>1.6366292654869522E-3</v>
      </c>
      <c r="I631" s="160">
        <v>3.8507914637256289E-5</v>
      </c>
      <c r="J631" s="160">
        <v>24.293880969185508</v>
      </c>
      <c r="K631" t="s">
        <v>39</v>
      </c>
      <c r="L631" t="s">
        <v>67</v>
      </c>
      <c r="M631" t="s">
        <v>83</v>
      </c>
      <c r="O631" s="183">
        <f t="shared" si="29"/>
        <v>20</v>
      </c>
      <c r="P631" s="183" t="str">
        <f t="shared" si="29"/>
        <v>*</v>
      </c>
      <c r="Q631" s="183">
        <f t="shared" si="29"/>
        <v>0</v>
      </c>
      <c r="R631" s="183" t="str">
        <f t="shared" si="28"/>
        <v>*</v>
      </c>
      <c r="S631" s="183" t="str">
        <f t="shared" si="28"/>
        <v>*</v>
      </c>
      <c r="T631" s="183" t="str">
        <f t="shared" si="28"/>
        <v>*</v>
      </c>
      <c r="U631" s="183">
        <f t="shared" si="28"/>
        <v>20</v>
      </c>
    </row>
    <row r="632" spans="1:21">
      <c r="A632" s="183" t="str">
        <f t="shared" si="30"/>
        <v>東側ケース④津野町</v>
      </c>
      <c r="B632" t="s">
        <v>33</v>
      </c>
      <c r="C632">
        <v>6407</v>
      </c>
      <c r="D632" s="160">
        <v>61.077871504849533</v>
      </c>
      <c r="E632" s="160">
        <v>1.1630799150318216</v>
      </c>
      <c r="F632" s="160">
        <v>0</v>
      </c>
      <c r="G632" s="160">
        <v>0.15228633717570447</v>
      </c>
      <c r="H632" s="160">
        <v>3.5780244125475771E-2</v>
      </c>
      <c r="I632" s="160">
        <v>5.2873686905538634E-5</v>
      </c>
      <c r="J632" s="160">
        <v>61.265990959837616</v>
      </c>
      <c r="K632" t="s">
        <v>39</v>
      </c>
      <c r="L632" t="s">
        <v>67</v>
      </c>
      <c r="M632" t="s">
        <v>83</v>
      </c>
      <c r="O632" s="183">
        <f t="shared" si="29"/>
        <v>60</v>
      </c>
      <c r="P632" s="183" t="str">
        <f t="shared" si="29"/>
        <v>*</v>
      </c>
      <c r="Q632" s="183">
        <f t="shared" si="29"/>
        <v>0</v>
      </c>
      <c r="R632" s="183" t="str">
        <f t="shared" si="28"/>
        <v>*</v>
      </c>
      <c r="S632" s="183" t="str">
        <f t="shared" si="28"/>
        <v>*</v>
      </c>
      <c r="T632" s="183" t="str">
        <f t="shared" si="28"/>
        <v>*</v>
      </c>
      <c r="U632" s="183">
        <f t="shared" si="28"/>
        <v>60</v>
      </c>
    </row>
    <row r="633" spans="1:21">
      <c r="A633" s="183" t="str">
        <f t="shared" si="30"/>
        <v>東側ケース④四万十町</v>
      </c>
      <c r="B633" t="s">
        <v>34</v>
      </c>
      <c r="C633">
        <v>18733</v>
      </c>
      <c r="D633" s="160">
        <v>540.95489149945979</v>
      </c>
      <c r="E633" s="160">
        <v>13.64418370740745</v>
      </c>
      <c r="F633" s="160">
        <v>6.1584245733447567</v>
      </c>
      <c r="G633" s="160">
        <v>1.3728219812275781</v>
      </c>
      <c r="H633" s="160">
        <v>0.43805867362849066</v>
      </c>
      <c r="I633" s="160">
        <v>1.9461743127796547E-4</v>
      </c>
      <c r="J633" s="160">
        <v>548.92439134509186</v>
      </c>
      <c r="K633" t="s">
        <v>39</v>
      </c>
      <c r="L633" t="s">
        <v>67</v>
      </c>
      <c r="M633" t="s">
        <v>83</v>
      </c>
      <c r="O633" s="183">
        <f t="shared" si="29"/>
        <v>540</v>
      </c>
      <c r="P633" s="183">
        <f t="shared" si="29"/>
        <v>10</v>
      </c>
      <c r="Q633" s="183">
        <f t="shared" si="29"/>
        <v>10</v>
      </c>
      <c r="R633" s="183" t="str">
        <f t="shared" si="28"/>
        <v>*</v>
      </c>
      <c r="S633" s="183" t="str">
        <f t="shared" si="28"/>
        <v>*</v>
      </c>
      <c r="T633" s="183" t="str">
        <f t="shared" si="28"/>
        <v>*</v>
      </c>
      <c r="U633" s="183">
        <f t="shared" ref="U633:U696" si="31">IF(J633&gt;10000,ROUND(J633,-3),IF(J633&gt;1000,ROUND(J633,-2),IF(J633&gt;=5,IF(J633&lt;10,ROUND(J633,-1),ROUND(J633,-1)),IF(J633=0,0,"*"))))</f>
        <v>550</v>
      </c>
    </row>
    <row r="634" spans="1:21">
      <c r="A634" s="183" t="str">
        <f t="shared" si="30"/>
        <v>東側ケース④大月町</v>
      </c>
      <c r="B634" t="s">
        <v>35</v>
      </c>
      <c r="C634">
        <v>5783</v>
      </c>
      <c r="D634" s="160">
        <v>19.398016500601688</v>
      </c>
      <c r="E634" s="160">
        <v>0.85210003468068507</v>
      </c>
      <c r="F634" s="160">
        <v>13.017605480417545</v>
      </c>
      <c r="G634" s="160">
        <v>4.5574593398386605E-2</v>
      </c>
      <c r="H634" s="160">
        <v>0.16638952044255875</v>
      </c>
      <c r="I634" s="160">
        <v>1.7262184980327095E-5</v>
      </c>
      <c r="J634" s="160">
        <v>32.62760335704516</v>
      </c>
      <c r="K634" t="s">
        <v>39</v>
      </c>
      <c r="L634" t="s">
        <v>67</v>
      </c>
      <c r="M634" t="s">
        <v>83</v>
      </c>
      <c r="O634" s="183">
        <f t="shared" si="29"/>
        <v>20</v>
      </c>
      <c r="P634" s="183" t="str">
        <f t="shared" si="29"/>
        <v>*</v>
      </c>
      <c r="Q634" s="183">
        <f t="shared" si="29"/>
        <v>10</v>
      </c>
      <c r="R634" s="183" t="str">
        <f t="shared" si="29"/>
        <v>*</v>
      </c>
      <c r="S634" s="183" t="str">
        <f t="shared" si="29"/>
        <v>*</v>
      </c>
      <c r="T634" s="183" t="str">
        <f t="shared" si="29"/>
        <v>*</v>
      </c>
      <c r="U634" s="183">
        <f t="shared" si="31"/>
        <v>30</v>
      </c>
    </row>
    <row r="635" spans="1:21">
      <c r="A635" s="183" t="str">
        <f t="shared" si="30"/>
        <v>東側ケース④三原村</v>
      </c>
      <c r="B635" t="s">
        <v>36</v>
      </c>
      <c r="C635">
        <v>1681</v>
      </c>
      <c r="D635" s="160">
        <v>26.680626831916456</v>
      </c>
      <c r="E635" s="160">
        <v>0.54460774901370923</v>
      </c>
      <c r="F635" s="160">
        <v>0</v>
      </c>
      <c r="G635" s="160">
        <v>3.9464395066845008E-2</v>
      </c>
      <c r="H635" s="160">
        <v>2.1552014813157272E-2</v>
      </c>
      <c r="I635" s="160">
        <v>1.3699625656288815E-5</v>
      </c>
      <c r="J635" s="160">
        <v>26.741656941422114</v>
      </c>
      <c r="K635" t="s">
        <v>39</v>
      </c>
      <c r="L635" t="s">
        <v>67</v>
      </c>
      <c r="M635" t="s">
        <v>83</v>
      </c>
      <c r="O635" s="183">
        <f t="shared" ref="O635:T677" si="32">IF(D635&gt;10000,ROUND(D635,-3),IF(D635&gt;1000,ROUND(D635,-2),IF(D635&gt;=5,IF(D635&lt;10,ROUND(D635,-1),ROUND(D635,-1)),IF(D635=0,0,"*"))))</f>
        <v>30</v>
      </c>
      <c r="P635" s="183" t="str">
        <f t="shared" si="32"/>
        <v>*</v>
      </c>
      <c r="Q635" s="183">
        <f t="shared" si="32"/>
        <v>0</v>
      </c>
      <c r="R635" s="183" t="str">
        <f t="shared" si="32"/>
        <v>*</v>
      </c>
      <c r="S635" s="183" t="str">
        <f t="shared" si="32"/>
        <v>*</v>
      </c>
      <c r="T635" s="183" t="str">
        <f t="shared" si="32"/>
        <v>*</v>
      </c>
      <c r="U635" s="183">
        <f t="shared" si="31"/>
        <v>30</v>
      </c>
    </row>
    <row r="636" spans="1:21">
      <c r="A636" s="183" t="str">
        <f t="shared" si="30"/>
        <v>東側ケース④黒潮町</v>
      </c>
      <c r="B636" t="s">
        <v>37</v>
      </c>
      <c r="C636">
        <v>12366</v>
      </c>
      <c r="D636" s="160">
        <v>517.47154243267357</v>
      </c>
      <c r="E636" s="160">
        <v>19.534377650555125</v>
      </c>
      <c r="F636" s="160">
        <v>30.487105847345088</v>
      </c>
      <c r="G636" s="160">
        <v>2.6663281695086067</v>
      </c>
      <c r="H636" s="160">
        <v>0.8241166241545107</v>
      </c>
      <c r="I636" s="160">
        <v>4.0450979139618421E-4</v>
      </c>
      <c r="J636" s="160">
        <v>551.4494975834732</v>
      </c>
      <c r="K636" t="s">
        <v>39</v>
      </c>
      <c r="L636" t="s">
        <v>67</v>
      </c>
      <c r="M636" t="s">
        <v>83</v>
      </c>
      <c r="O636" s="183">
        <f t="shared" si="32"/>
        <v>520</v>
      </c>
      <c r="P636" s="183">
        <f t="shared" si="32"/>
        <v>20</v>
      </c>
      <c r="Q636" s="183">
        <f t="shared" si="32"/>
        <v>30</v>
      </c>
      <c r="R636" s="183" t="str">
        <f t="shared" si="32"/>
        <v>*</v>
      </c>
      <c r="S636" s="183" t="str">
        <f t="shared" si="32"/>
        <v>*</v>
      </c>
      <c r="T636" s="183" t="str">
        <f t="shared" si="32"/>
        <v>*</v>
      </c>
      <c r="U636" s="183">
        <f t="shared" si="31"/>
        <v>550</v>
      </c>
    </row>
    <row r="637" spans="1:21">
      <c r="A637" s="183" t="str">
        <f t="shared" si="30"/>
        <v>東側ケース④合計</v>
      </c>
      <c r="B637" t="s">
        <v>84</v>
      </c>
      <c r="C637">
        <v>764456</v>
      </c>
      <c r="D637" s="160">
        <v>12455.070258809681</v>
      </c>
      <c r="E637" s="160">
        <v>622.66387730938732</v>
      </c>
      <c r="F637" s="160">
        <v>977.81070909347773</v>
      </c>
      <c r="G637" s="160">
        <v>42.941453480650864</v>
      </c>
      <c r="H637" s="160">
        <v>44.888868623916586</v>
      </c>
      <c r="I637" s="160">
        <v>2.1873588244002446E-2</v>
      </c>
      <c r="J637" s="160">
        <v>13520.733163595973</v>
      </c>
      <c r="K637" t="s">
        <v>39</v>
      </c>
      <c r="L637" t="s">
        <v>67</v>
      </c>
      <c r="M637" t="s">
        <v>83</v>
      </c>
      <c r="O637" s="183">
        <f t="shared" si="32"/>
        <v>12000</v>
      </c>
      <c r="P637" s="183">
        <f t="shared" si="32"/>
        <v>620</v>
      </c>
      <c r="Q637" s="183">
        <f t="shared" si="32"/>
        <v>980</v>
      </c>
      <c r="R637" s="183">
        <f t="shared" si="32"/>
        <v>40</v>
      </c>
      <c r="S637" s="183">
        <f t="shared" si="32"/>
        <v>40</v>
      </c>
      <c r="T637" s="183" t="str">
        <f t="shared" si="32"/>
        <v>*</v>
      </c>
      <c r="U637" s="183">
        <f t="shared" si="31"/>
        <v>14000</v>
      </c>
    </row>
    <row r="638" spans="1:21">
      <c r="A638" s="183" t="str">
        <f t="shared" si="30"/>
        <v>東側ケース④0</v>
      </c>
      <c r="B638">
        <v>0</v>
      </c>
      <c r="C638">
        <v>0</v>
      </c>
      <c r="D638" s="160">
        <v>0</v>
      </c>
      <c r="E638" s="160">
        <v>0</v>
      </c>
      <c r="F638" s="160">
        <v>0</v>
      </c>
      <c r="G638" s="160">
        <v>0</v>
      </c>
      <c r="H638" s="160">
        <v>0</v>
      </c>
      <c r="I638" s="160">
        <v>0</v>
      </c>
      <c r="J638" s="160">
        <v>0</v>
      </c>
      <c r="K638" t="s">
        <v>39</v>
      </c>
      <c r="L638" t="s">
        <v>67</v>
      </c>
      <c r="M638">
        <v>0</v>
      </c>
      <c r="O638" s="183">
        <f t="shared" si="32"/>
        <v>0</v>
      </c>
      <c r="P638" s="183">
        <f t="shared" si="32"/>
        <v>0</v>
      </c>
      <c r="Q638" s="183">
        <f t="shared" si="32"/>
        <v>0</v>
      </c>
      <c r="R638" s="183">
        <f t="shared" si="32"/>
        <v>0</v>
      </c>
      <c r="S638" s="183">
        <f t="shared" si="32"/>
        <v>0</v>
      </c>
      <c r="T638" s="183">
        <f t="shared" si="32"/>
        <v>0</v>
      </c>
      <c r="U638" s="183">
        <f t="shared" si="31"/>
        <v>0</v>
      </c>
    </row>
    <row r="639" spans="1:21">
      <c r="A639" s="183" t="str">
        <f t="shared" si="30"/>
        <v>東側ケース④重傷者数</v>
      </c>
      <c r="B639" t="s">
        <v>115</v>
      </c>
      <c r="C639">
        <v>0</v>
      </c>
      <c r="D639" s="160">
        <v>0</v>
      </c>
      <c r="E639" s="160">
        <v>0</v>
      </c>
      <c r="F639" s="160">
        <v>0</v>
      </c>
      <c r="G639" s="160">
        <v>0</v>
      </c>
      <c r="H639" s="160">
        <v>0</v>
      </c>
      <c r="I639" s="160">
        <v>0</v>
      </c>
      <c r="J639" s="160">
        <v>0</v>
      </c>
      <c r="K639" t="s">
        <v>39</v>
      </c>
      <c r="L639" t="s">
        <v>67</v>
      </c>
      <c r="M639">
        <v>0</v>
      </c>
      <c r="O639" s="183">
        <f t="shared" si="32"/>
        <v>0</v>
      </c>
      <c r="P639" s="183">
        <f t="shared" si="32"/>
        <v>0</v>
      </c>
      <c r="Q639" s="183">
        <f t="shared" si="32"/>
        <v>0</v>
      </c>
      <c r="R639" s="183">
        <f t="shared" si="32"/>
        <v>0</v>
      </c>
      <c r="S639" s="183">
        <f t="shared" si="32"/>
        <v>0</v>
      </c>
      <c r="T639" s="183">
        <f t="shared" si="32"/>
        <v>0</v>
      </c>
      <c r="U639" s="183">
        <f t="shared" si="31"/>
        <v>0</v>
      </c>
    </row>
    <row r="640" spans="1:21">
      <c r="A640" s="183" t="str">
        <f t="shared" si="30"/>
        <v>東側ケース④地震動：東側ケース、津波ケース④、夏12時、早期避難率20%</v>
      </c>
      <c r="B640" t="s">
        <v>105</v>
      </c>
      <c r="C640">
        <v>0</v>
      </c>
      <c r="D640" s="160">
        <v>0</v>
      </c>
      <c r="E640" s="160">
        <v>0</v>
      </c>
      <c r="F640" s="160">
        <v>0</v>
      </c>
      <c r="G640" s="160">
        <v>0</v>
      </c>
      <c r="H640" s="160">
        <v>0</v>
      </c>
      <c r="I640" s="160">
        <v>0</v>
      </c>
      <c r="J640" s="160">
        <v>0</v>
      </c>
      <c r="K640" t="s">
        <v>39</v>
      </c>
      <c r="L640" t="s">
        <v>67</v>
      </c>
      <c r="M640">
        <v>0</v>
      </c>
      <c r="O640" s="183">
        <f t="shared" si="32"/>
        <v>0</v>
      </c>
      <c r="P640" s="183">
        <f t="shared" si="32"/>
        <v>0</v>
      </c>
      <c r="Q640" s="183">
        <f t="shared" si="32"/>
        <v>0</v>
      </c>
      <c r="R640" s="183">
        <f t="shared" si="32"/>
        <v>0</v>
      </c>
      <c r="S640" s="183">
        <f t="shared" si="32"/>
        <v>0</v>
      </c>
      <c r="T640" s="183">
        <f t="shared" si="32"/>
        <v>0</v>
      </c>
      <c r="U640" s="183">
        <f t="shared" si="31"/>
        <v>0</v>
      </c>
    </row>
    <row r="641" spans="1:21">
      <c r="A641" s="183" t="str">
        <f t="shared" si="30"/>
        <v>東側ケース④市町村名</v>
      </c>
      <c r="B641" t="s">
        <v>86</v>
      </c>
      <c r="C641" t="s">
        <v>87</v>
      </c>
      <c r="D641" s="160" t="s">
        <v>88</v>
      </c>
      <c r="E641" s="160">
        <v>0</v>
      </c>
      <c r="F641" s="160" t="s">
        <v>89</v>
      </c>
      <c r="G641" s="160" t="s">
        <v>90</v>
      </c>
      <c r="H641" s="160" t="s">
        <v>91</v>
      </c>
      <c r="I641" s="160" t="s">
        <v>92</v>
      </c>
      <c r="J641" s="160" t="s">
        <v>84</v>
      </c>
      <c r="K641" t="s">
        <v>39</v>
      </c>
      <c r="L641" t="s">
        <v>67</v>
      </c>
      <c r="M641">
        <v>0</v>
      </c>
      <c r="O641" s="183" t="e">
        <f t="shared" si="32"/>
        <v>#VALUE!</v>
      </c>
      <c r="P641" s="183">
        <f t="shared" si="32"/>
        <v>0</v>
      </c>
      <c r="Q641" s="183" t="e">
        <f t="shared" si="32"/>
        <v>#VALUE!</v>
      </c>
      <c r="R641" s="183" t="e">
        <f t="shared" si="32"/>
        <v>#VALUE!</v>
      </c>
      <c r="S641" s="183" t="e">
        <f t="shared" si="32"/>
        <v>#VALUE!</v>
      </c>
      <c r="T641" s="183" t="e">
        <f t="shared" si="32"/>
        <v>#VALUE!</v>
      </c>
      <c r="U641" s="183" t="e">
        <f t="shared" si="31"/>
        <v>#VALUE!</v>
      </c>
    </row>
    <row r="642" spans="1:21">
      <c r="A642" s="183" t="str">
        <f t="shared" si="30"/>
        <v>東側ケース④0</v>
      </c>
      <c r="B642">
        <v>0</v>
      </c>
      <c r="C642">
        <v>0</v>
      </c>
      <c r="D642" s="160">
        <v>0</v>
      </c>
      <c r="E642" s="160" t="s">
        <v>93</v>
      </c>
      <c r="F642" s="160">
        <v>0</v>
      </c>
      <c r="G642" s="160">
        <v>0</v>
      </c>
      <c r="H642" s="160">
        <v>0</v>
      </c>
      <c r="I642" s="160">
        <v>0</v>
      </c>
      <c r="J642" s="160">
        <v>0</v>
      </c>
      <c r="K642" t="s">
        <v>39</v>
      </c>
      <c r="L642" t="s">
        <v>67</v>
      </c>
      <c r="M642">
        <v>0</v>
      </c>
      <c r="O642" s="183">
        <f t="shared" si="32"/>
        <v>0</v>
      </c>
      <c r="P642" s="183" t="e">
        <f t="shared" si="32"/>
        <v>#VALUE!</v>
      </c>
      <c r="Q642" s="183">
        <f t="shared" si="32"/>
        <v>0</v>
      </c>
      <c r="R642" s="183">
        <f t="shared" si="32"/>
        <v>0</v>
      </c>
      <c r="S642" s="183">
        <f t="shared" si="32"/>
        <v>0</v>
      </c>
      <c r="T642" s="183">
        <f t="shared" si="32"/>
        <v>0</v>
      </c>
      <c r="U642" s="183">
        <f t="shared" si="31"/>
        <v>0</v>
      </c>
    </row>
    <row r="643" spans="1:21">
      <c r="A643" s="183" t="str">
        <f t="shared" si="30"/>
        <v>東側ケース④0</v>
      </c>
      <c r="B643">
        <v>0</v>
      </c>
      <c r="C643">
        <v>0</v>
      </c>
      <c r="D643" s="160">
        <v>0</v>
      </c>
      <c r="E643" s="160">
        <v>0</v>
      </c>
      <c r="F643" s="160">
        <v>0</v>
      </c>
      <c r="G643" s="160">
        <v>0</v>
      </c>
      <c r="H643" s="160">
        <v>0</v>
      </c>
      <c r="I643" s="160">
        <v>0</v>
      </c>
      <c r="J643" s="160">
        <v>0</v>
      </c>
      <c r="K643" t="s">
        <v>39</v>
      </c>
      <c r="L643" t="s">
        <v>67</v>
      </c>
      <c r="M643">
        <v>0</v>
      </c>
      <c r="O643" s="183">
        <f t="shared" si="32"/>
        <v>0</v>
      </c>
      <c r="P643" s="183">
        <f t="shared" si="32"/>
        <v>0</v>
      </c>
      <c r="Q643" s="183">
        <f t="shared" si="32"/>
        <v>0</v>
      </c>
      <c r="R643" s="183">
        <f t="shared" si="32"/>
        <v>0</v>
      </c>
      <c r="S643" s="183">
        <f t="shared" si="32"/>
        <v>0</v>
      </c>
      <c r="T643" s="183">
        <f t="shared" si="32"/>
        <v>0</v>
      </c>
      <c r="U643" s="183">
        <f t="shared" si="31"/>
        <v>0</v>
      </c>
    </row>
    <row r="644" spans="1:21">
      <c r="A644" s="183" t="str">
        <f t="shared" ref="A644:A707" si="33">K644&amp;L644&amp;B644</f>
        <v>東側ケース④0</v>
      </c>
      <c r="B644">
        <v>0</v>
      </c>
      <c r="C644">
        <v>0</v>
      </c>
      <c r="D644" s="160">
        <v>0</v>
      </c>
      <c r="E644" s="160">
        <v>0</v>
      </c>
      <c r="F644" s="160">
        <v>0</v>
      </c>
      <c r="G644" s="160">
        <v>0</v>
      </c>
      <c r="H644" s="160">
        <v>0</v>
      </c>
      <c r="I644" s="160">
        <v>0</v>
      </c>
      <c r="J644" s="160">
        <v>0</v>
      </c>
      <c r="K644" t="s">
        <v>39</v>
      </c>
      <c r="L644" t="s">
        <v>67</v>
      </c>
      <c r="M644">
        <v>0</v>
      </c>
      <c r="O644" s="183">
        <f t="shared" si="32"/>
        <v>0</v>
      </c>
      <c r="P644" s="183">
        <f t="shared" si="32"/>
        <v>0</v>
      </c>
      <c r="Q644" s="183">
        <f t="shared" si="32"/>
        <v>0</v>
      </c>
      <c r="R644" s="183">
        <f t="shared" si="32"/>
        <v>0</v>
      </c>
      <c r="S644" s="183">
        <f t="shared" si="32"/>
        <v>0</v>
      </c>
      <c r="T644" s="183">
        <f t="shared" si="32"/>
        <v>0</v>
      </c>
      <c r="U644" s="183">
        <f t="shared" si="31"/>
        <v>0</v>
      </c>
    </row>
    <row r="645" spans="1:21">
      <c r="A645" s="183" t="str">
        <f t="shared" si="33"/>
        <v>東側ケース④高知市</v>
      </c>
      <c r="B645" t="s">
        <v>4</v>
      </c>
      <c r="C645">
        <v>353217</v>
      </c>
      <c r="D645" s="160">
        <v>3421.5828781020555</v>
      </c>
      <c r="E645" s="160">
        <v>148.71805492169062</v>
      </c>
      <c r="F645" s="160">
        <v>161.86365089467685</v>
      </c>
      <c r="G645" s="160">
        <v>5.9783116824070319</v>
      </c>
      <c r="H645" s="160">
        <v>18.938575778865449</v>
      </c>
      <c r="I645" s="160">
        <v>8.1198247306312155</v>
      </c>
      <c r="J645" s="160">
        <v>3616.4832411886359</v>
      </c>
      <c r="K645" t="s">
        <v>39</v>
      </c>
      <c r="L645" t="s">
        <v>67</v>
      </c>
      <c r="M645" t="s">
        <v>94</v>
      </c>
      <c r="O645" s="183">
        <f t="shared" si="32"/>
        <v>3400</v>
      </c>
      <c r="P645" s="183">
        <f t="shared" si="32"/>
        <v>150</v>
      </c>
      <c r="Q645" s="183">
        <f t="shared" si="32"/>
        <v>160</v>
      </c>
      <c r="R645" s="183">
        <f t="shared" si="32"/>
        <v>10</v>
      </c>
      <c r="S645" s="183">
        <f t="shared" si="32"/>
        <v>20</v>
      </c>
      <c r="T645" s="183">
        <f t="shared" si="32"/>
        <v>10</v>
      </c>
      <c r="U645" s="183">
        <f t="shared" si="31"/>
        <v>3600</v>
      </c>
    </row>
    <row r="646" spans="1:21">
      <c r="A646" s="183" t="str">
        <f t="shared" si="33"/>
        <v>東側ケース④室戸市</v>
      </c>
      <c r="B646" t="s">
        <v>5</v>
      </c>
      <c r="C646">
        <v>14904</v>
      </c>
      <c r="D646" s="160">
        <v>1042.6467471927815</v>
      </c>
      <c r="E646" s="160">
        <v>40.169249794599068</v>
      </c>
      <c r="F646" s="160">
        <v>110.66713059865806</v>
      </c>
      <c r="G646" s="160">
        <v>7.1440707505569234</v>
      </c>
      <c r="H646" s="160">
        <v>6.2025291626494656</v>
      </c>
      <c r="I646" s="160">
        <v>0.34787370157883651</v>
      </c>
      <c r="J646" s="160">
        <v>1167.0083514062248</v>
      </c>
      <c r="K646" t="s">
        <v>39</v>
      </c>
      <c r="L646" t="s">
        <v>67</v>
      </c>
      <c r="M646" t="s">
        <v>94</v>
      </c>
      <c r="O646" s="183">
        <f t="shared" si="32"/>
        <v>1000</v>
      </c>
      <c r="P646" s="183">
        <f t="shared" si="32"/>
        <v>40</v>
      </c>
      <c r="Q646" s="183">
        <f t="shared" si="32"/>
        <v>110</v>
      </c>
      <c r="R646" s="183">
        <f t="shared" si="32"/>
        <v>10</v>
      </c>
      <c r="S646" s="183">
        <f t="shared" si="32"/>
        <v>10</v>
      </c>
      <c r="T646" s="183" t="str">
        <f t="shared" si="32"/>
        <v>*</v>
      </c>
      <c r="U646" s="183">
        <f t="shared" si="31"/>
        <v>1200</v>
      </c>
    </row>
    <row r="647" spans="1:21">
      <c r="A647" s="183" t="str">
        <f t="shared" si="33"/>
        <v>東側ケース④安芸市</v>
      </c>
      <c r="B647" t="s">
        <v>6</v>
      </c>
      <c r="C647">
        <v>19587</v>
      </c>
      <c r="D647" s="160">
        <v>810.04344652688087</v>
      </c>
      <c r="E647" s="160">
        <v>43.185750635579581</v>
      </c>
      <c r="F647" s="160">
        <v>6.5839809721037037</v>
      </c>
      <c r="G647" s="160">
        <v>2.5388211485264138</v>
      </c>
      <c r="H647" s="160">
        <v>8.8833515080434395</v>
      </c>
      <c r="I647" s="160">
        <v>0.34521224846330378</v>
      </c>
      <c r="J647" s="160">
        <v>828.39481240401778</v>
      </c>
      <c r="K647" t="s">
        <v>39</v>
      </c>
      <c r="L647" t="s">
        <v>67</v>
      </c>
      <c r="M647" t="s">
        <v>94</v>
      </c>
      <c r="O647" s="183">
        <f t="shared" si="32"/>
        <v>810</v>
      </c>
      <c r="P647" s="183">
        <f t="shared" si="32"/>
        <v>40</v>
      </c>
      <c r="Q647" s="183">
        <f t="shared" si="32"/>
        <v>10</v>
      </c>
      <c r="R647" s="183" t="str">
        <f t="shared" si="32"/>
        <v>*</v>
      </c>
      <c r="S647" s="183">
        <f t="shared" si="32"/>
        <v>10</v>
      </c>
      <c r="T647" s="183" t="str">
        <f t="shared" si="32"/>
        <v>*</v>
      </c>
      <c r="U647" s="183">
        <f t="shared" si="31"/>
        <v>830</v>
      </c>
    </row>
    <row r="648" spans="1:21">
      <c r="A648" s="183" t="str">
        <f t="shared" si="33"/>
        <v>東側ケース④南国市</v>
      </c>
      <c r="B648" t="s">
        <v>7</v>
      </c>
      <c r="C648">
        <v>52216</v>
      </c>
      <c r="D648" s="160">
        <v>809.75881768367333</v>
      </c>
      <c r="E648" s="160">
        <v>20.080596037926046</v>
      </c>
      <c r="F648" s="160">
        <v>86.365233663606602</v>
      </c>
      <c r="G648" s="160">
        <v>0.29254038960249179</v>
      </c>
      <c r="H648" s="160">
        <v>1.9643441046482433</v>
      </c>
      <c r="I648" s="160">
        <v>0.6824254659854232</v>
      </c>
      <c r="J648" s="160">
        <v>899.06336130751595</v>
      </c>
      <c r="K648" t="s">
        <v>39</v>
      </c>
      <c r="L648" t="s">
        <v>67</v>
      </c>
      <c r="M648" t="s">
        <v>94</v>
      </c>
      <c r="O648" s="183">
        <f t="shared" si="32"/>
        <v>810</v>
      </c>
      <c r="P648" s="183">
        <f t="shared" si="32"/>
        <v>20</v>
      </c>
      <c r="Q648" s="183">
        <f t="shared" si="32"/>
        <v>90</v>
      </c>
      <c r="R648" s="183" t="str">
        <f t="shared" si="32"/>
        <v>*</v>
      </c>
      <c r="S648" s="183" t="str">
        <f t="shared" si="32"/>
        <v>*</v>
      </c>
      <c r="T648" s="183" t="str">
        <f t="shared" si="32"/>
        <v>*</v>
      </c>
      <c r="U648" s="183">
        <f t="shared" si="31"/>
        <v>900</v>
      </c>
    </row>
    <row r="649" spans="1:21">
      <c r="A649" s="183" t="str">
        <f t="shared" si="33"/>
        <v>東側ケース④土佐市</v>
      </c>
      <c r="B649" t="s">
        <v>8</v>
      </c>
      <c r="C649">
        <v>26818</v>
      </c>
      <c r="D649" s="160">
        <v>341.53430912968344</v>
      </c>
      <c r="E649" s="160">
        <v>12.29361997766763</v>
      </c>
      <c r="F649" s="160">
        <v>26.904343705603633</v>
      </c>
      <c r="G649" s="160">
        <v>1.2207662153407832</v>
      </c>
      <c r="H649" s="160">
        <v>0.49820220069600651</v>
      </c>
      <c r="I649" s="160">
        <v>0.28191767848156957</v>
      </c>
      <c r="J649" s="160">
        <v>370.43953892980551</v>
      </c>
      <c r="K649" t="s">
        <v>39</v>
      </c>
      <c r="L649" t="s">
        <v>67</v>
      </c>
      <c r="M649" t="s">
        <v>94</v>
      </c>
      <c r="O649" s="183">
        <f t="shared" si="32"/>
        <v>340</v>
      </c>
      <c r="P649" s="183">
        <f t="shared" si="32"/>
        <v>10</v>
      </c>
      <c r="Q649" s="183">
        <f t="shared" si="32"/>
        <v>30</v>
      </c>
      <c r="R649" s="183" t="str">
        <f t="shared" si="32"/>
        <v>*</v>
      </c>
      <c r="S649" s="183" t="str">
        <f t="shared" si="32"/>
        <v>*</v>
      </c>
      <c r="T649" s="183" t="str">
        <f t="shared" si="32"/>
        <v>*</v>
      </c>
      <c r="U649" s="183">
        <f t="shared" si="31"/>
        <v>370</v>
      </c>
    </row>
    <row r="650" spans="1:21">
      <c r="A650" s="183" t="str">
        <f t="shared" si="33"/>
        <v>東側ケース④須崎市</v>
      </c>
      <c r="B650" t="s">
        <v>9</v>
      </c>
      <c r="C650">
        <v>25623</v>
      </c>
      <c r="D650" s="160">
        <v>408.65850770663798</v>
      </c>
      <c r="E650" s="160">
        <v>7.0404768099989514</v>
      </c>
      <c r="F650" s="160">
        <v>41.336037382660933</v>
      </c>
      <c r="G650" s="160">
        <v>0.76296110928348182</v>
      </c>
      <c r="H650" s="160">
        <v>1.1998979677423007</v>
      </c>
      <c r="I650" s="160">
        <v>0.16387286849440716</v>
      </c>
      <c r="J650" s="160">
        <v>452.12127703481912</v>
      </c>
      <c r="K650" t="s">
        <v>39</v>
      </c>
      <c r="L650" t="s">
        <v>67</v>
      </c>
      <c r="M650" t="s">
        <v>94</v>
      </c>
      <c r="O650" s="183">
        <f t="shared" si="32"/>
        <v>410</v>
      </c>
      <c r="P650" s="183">
        <f t="shared" si="32"/>
        <v>10</v>
      </c>
      <c r="Q650" s="183">
        <f t="shared" si="32"/>
        <v>40</v>
      </c>
      <c r="R650" s="183" t="str">
        <f t="shared" si="32"/>
        <v>*</v>
      </c>
      <c r="S650" s="183" t="str">
        <f t="shared" si="32"/>
        <v>*</v>
      </c>
      <c r="T650" s="183" t="str">
        <f t="shared" si="32"/>
        <v>*</v>
      </c>
      <c r="U650" s="183">
        <f t="shared" si="31"/>
        <v>450</v>
      </c>
    </row>
    <row r="651" spans="1:21">
      <c r="A651" s="183" t="str">
        <f t="shared" si="33"/>
        <v>東側ケース④宿毛市</v>
      </c>
      <c r="B651" t="s">
        <v>10</v>
      </c>
      <c r="C651">
        <v>23137</v>
      </c>
      <c r="D651" s="160">
        <v>67.124244478054166</v>
      </c>
      <c r="E651" s="160">
        <v>3.2258601539537159</v>
      </c>
      <c r="F651" s="160">
        <v>21.053018189812597</v>
      </c>
      <c r="G651" s="160">
        <v>7.8478462354115916E-2</v>
      </c>
      <c r="H651" s="160">
        <v>0.58849963194816579</v>
      </c>
      <c r="I651" s="160">
        <v>6.4577517214519375E-2</v>
      </c>
      <c r="J651" s="160">
        <v>88.908818279383553</v>
      </c>
      <c r="K651" t="s">
        <v>39</v>
      </c>
      <c r="L651" t="s">
        <v>67</v>
      </c>
      <c r="M651" t="s">
        <v>94</v>
      </c>
      <c r="O651" s="183">
        <f t="shared" si="32"/>
        <v>70</v>
      </c>
      <c r="P651" s="183" t="str">
        <f t="shared" si="32"/>
        <v>*</v>
      </c>
      <c r="Q651" s="183">
        <f t="shared" si="32"/>
        <v>20</v>
      </c>
      <c r="R651" s="183" t="str">
        <f t="shared" si="32"/>
        <v>*</v>
      </c>
      <c r="S651" s="183" t="str">
        <f t="shared" si="32"/>
        <v>*</v>
      </c>
      <c r="T651" s="183" t="str">
        <f t="shared" si="32"/>
        <v>*</v>
      </c>
      <c r="U651" s="183">
        <f t="shared" si="31"/>
        <v>90</v>
      </c>
    </row>
    <row r="652" spans="1:21">
      <c r="A652" s="183" t="str">
        <f t="shared" si="33"/>
        <v>東側ケース④土佐清水市</v>
      </c>
      <c r="B652" t="s">
        <v>11</v>
      </c>
      <c r="C652">
        <v>15786</v>
      </c>
      <c r="D652" s="160">
        <v>360.05632358627821</v>
      </c>
      <c r="E652" s="160">
        <v>15.0254053761814</v>
      </c>
      <c r="F652" s="160">
        <v>47.821875526829551</v>
      </c>
      <c r="G652" s="160">
        <v>1.464839366510984</v>
      </c>
      <c r="H652" s="160">
        <v>0.96544174924998183</v>
      </c>
      <c r="I652" s="160">
        <v>0.13500011397596842</v>
      </c>
      <c r="J652" s="160">
        <v>410.44348034284474</v>
      </c>
      <c r="K652" t="s">
        <v>39</v>
      </c>
      <c r="L652" t="s">
        <v>67</v>
      </c>
      <c r="M652" t="s">
        <v>94</v>
      </c>
      <c r="O652" s="183">
        <f t="shared" si="32"/>
        <v>360</v>
      </c>
      <c r="P652" s="183">
        <f t="shared" si="32"/>
        <v>20</v>
      </c>
      <c r="Q652" s="183">
        <f t="shared" si="32"/>
        <v>50</v>
      </c>
      <c r="R652" s="183" t="str">
        <f t="shared" si="32"/>
        <v>*</v>
      </c>
      <c r="S652" s="183" t="str">
        <f t="shared" si="32"/>
        <v>*</v>
      </c>
      <c r="T652" s="183" t="str">
        <f t="shared" si="32"/>
        <v>*</v>
      </c>
      <c r="U652" s="183">
        <f t="shared" si="31"/>
        <v>410</v>
      </c>
    </row>
    <row r="653" spans="1:21">
      <c r="A653" s="183" t="str">
        <f t="shared" si="33"/>
        <v>東側ケース④四万十市</v>
      </c>
      <c r="B653" t="s">
        <v>12</v>
      </c>
      <c r="C653">
        <v>37078</v>
      </c>
      <c r="D653" s="160">
        <v>455.93217695038504</v>
      </c>
      <c r="E653" s="160">
        <v>14.509177876745181</v>
      </c>
      <c r="F653" s="160">
        <v>39.328989158720901</v>
      </c>
      <c r="G653" s="160">
        <v>1.89666554085182</v>
      </c>
      <c r="H653" s="160">
        <v>0.83339908204697488</v>
      </c>
      <c r="I653" s="160">
        <v>0.22148926822570481</v>
      </c>
      <c r="J653" s="160">
        <v>498.21272000023043</v>
      </c>
      <c r="K653" t="s">
        <v>39</v>
      </c>
      <c r="L653" t="s">
        <v>67</v>
      </c>
      <c r="M653" t="s">
        <v>94</v>
      </c>
      <c r="O653" s="183">
        <f t="shared" si="32"/>
        <v>460</v>
      </c>
      <c r="P653" s="183">
        <f t="shared" si="32"/>
        <v>10</v>
      </c>
      <c r="Q653" s="183">
        <f t="shared" si="32"/>
        <v>40</v>
      </c>
      <c r="R653" s="183" t="str">
        <f t="shared" si="32"/>
        <v>*</v>
      </c>
      <c r="S653" s="183" t="str">
        <f t="shared" si="32"/>
        <v>*</v>
      </c>
      <c r="T653" s="183" t="str">
        <f t="shared" si="32"/>
        <v>*</v>
      </c>
      <c r="U653" s="183">
        <f t="shared" si="31"/>
        <v>500</v>
      </c>
    </row>
    <row r="654" spans="1:21">
      <c r="A654" s="183" t="str">
        <f t="shared" si="33"/>
        <v>東側ケース④香南市</v>
      </c>
      <c r="B654" t="s">
        <v>13</v>
      </c>
      <c r="C654">
        <v>29794</v>
      </c>
      <c r="D654" s="160">
        <v>470.27500211798531</v>
      </c>
      <c r="E654" s="160">
        <v>15.714047696332337</v>
      </c>
      <c r="F654" s="160">
        <v>22.718711730697414</v>
      </c>
      <c r="G654" s="160">
        <v>0.53825683408785685</v>
      </c>
      <c r="H654" s="160">
        <v>0.70783013354653113</v>
      </c>
      <c r="I654" s="160">
        <v>0.36687849493927077</v>
      </c>
      <c r="J654" s="160">
        <v>494.60667931125636</v>
      </c>
      <c r="K654" t="s">
        <v>39</v>
      </c>
      <c r="L654" t="s">
        <v>67</v>
      </c>
      <c r="M654" t="s">
        <v>94</v>
      </c>
      <c r="O654" s="183">
        <f t="shared" si="32"/>
        <v>470</v>
      </c>
      <c r="P654" s="183">
        <f t="shared" si="32"/>
        <v>20</v>
      </c>
      <c r="Q654" s="183">
        <f t="shared" si="32"/>
        <v>20</v>
      </c>
      <c r="R654" s="183" t="str">
        <f t="shared" si="32"/>
        <v>*</v>
      </c>
      <c r="S654" s="183" t="str">
        <f t="shared" si="32"/>
        <v>*</v>
      </c>
      <c r="T654" s="183" t="str">
        <f t="shared" si="32"/>
        <v>*</v>
      </c>
      <c r="U654" s="183">
        <f t="shared" si="31"/>
        <v>490</v>
      </c>
    </row>
    <row r="655" spans="1:21">
      <c r="A655" s="183" t="str">
        <f t="shared" si="33"/>
        <v>東側ケース④香美市</v>
      </c>
      <c r="B655" t="s">
        <v>14</v>
      </c>
      <c r="C655">
        <v>27891</v>
      </c>
      <c r="D655" s="160">
        <v>576.66143159730723</v>
      </c>
      <c r="E655" s="160">
        <v>12.220964555416352</v>
      </c>
      <c r="F655" s="160">
        <v>0</v>
      </c>
      <c r="G655" s="160">
        <v>0.92731005604164785</v>
      </c>
      <c r="H655" s="160">
        <v>3.0189238061183321</v>
      </c>
      <c r="I655" s="160">
        <v>0.21684295867018993</v>
      </c>
      <c r="J655" s="160">
        <v>580.82450841813738</v>
      </c>
      <c r="K655" t="s">
        <v>39</v>
      </c>
      <c r="L655" t="s">
        <v>67</v>
      </c>
      <c r="M655" t="s">
        <v>94</v>
      </c>
      <c r="O655" s="183">
        <f t="shared" si="32"/>
        <v>580</v>
      </c>
      <c r="P655" s="183">
        <f t="shared" si="32"/>
        <v>10</v>
      </c>
      <c r="Q655" s="183">
        <f t="shared" si="32"/>
        <v>0</v>
      </c>
      <c r="R655" s="183" t="str">
        <f t="shared" si="32"/>
        <v>*</v>
      </c>
      <c r="S655" s="183" t="str">
        <f t="shared" si="32"/>
        <v>*</v>
      </c>
      <c r="T655" s="183" t="str">
        <f t="shared" si="32"/>
        <v>*</v>
      </c>
      <c r="U655" s="183">
        <f t="shared" si="31"/>
        <v>580</v>
      </c>
    </row>
    <row r="656" spans="1:21">
      <c r="A656" s="183" t="str">
        <f t="shared" si="33"/>
        <v>東側ケース④東洋町</v>
      </c>
      <c r="B656" t="s">
        <v>15</v>
      </c>
      <c r="C656">
        <v>2784</v>
      </c>
      <c r="D656" s="160">
        <v>138.49553873471058</v>
      </c>
      <c r="E656" s="160">
        <v>2.5771737321940873</v>
      </c>
      <c r="F656" s="160">
        <v>15.905815693868115</v>
      </c>
      <c r="G656" s="160">
        <v>1.0057657190829246</v>
      </c>
      <c r="H656" s="160">
        <v>0.44305241228599457</v>
      </c>
      <c r="I656" s="160">
        <v>0.1801065769367757</v>
      </c>
      <c r="J656" s="160">
        <v>156.03027913688436</v>
      </c>
      <c r="K656" t="s">
        <v>39</v>
      </c>
      <c r="L656" t="s">
        <v>67</v>
      </c>
      <c r="M656" t="s">
        <v>94</v>
      </c>
      <c r="O656" s="183">
        <f t="shared" si="32"/>
        <v>140</v>
      </c>
      <c r="P656" s="183" t="str">
        <f t="shared" si="32"/>
        <v>*</v>
      </c>
      <c r="Q656" s="183">
        <f t="shared" si="32"/>
        <v>20</v>
      </c>
      <c r="R656" s="183" t="str">
        <f t="shared" si="32"/>
        <v>*</v>
      </c>
      <c r="S656" s="183" t="str">
        <f t="shared" si="32"/>
        <v>*</v>
      </c>
      <c r="T656" s="183" t="str">
        <f t="shared" si="32"/>
        <v>*</v>
      </c>
      <c r="U656" s="183">
        <f t="shared" si="31"/>
        <v>160</v>
      </c>
    </row>
    <row r="657" spans="1:21">
      <c r="A657" s="183" t="str">
        <f t="shared" si="33"/>
        <v>東側ケース④奈半利町</v>
      </c>
      <c r="B657" t="s">
        <v>16</v>
      </c>
      <c r="C657">
        <v>3467</v>
      </c>
      <c r="D657" s="160">
        <v>219.51832781674278</v>
      </c>
      <c r="E657" s="160">
        <v>15.077440673514056</v>
      </c>
      <c r="F657" s="160">
        <v>0.1804870618132812</v>
      </c>
      <c r="G657" s="160">
        <v>0.80621639393668243</v>
      </c>
      <c r="H657" s="160">
        <v>1.5008404891184453</v>
      </c>
      <c r="I657" s="160">
        <v>8.9279440984501676E-2</v>
      </c>
      <c r="J657" s="160">
        <v>222.09515120259573</v>
      </c>
      <c r="K657" t="s">
        <v>39</v>
      </c>
      <c r="L657" t="s">
        <v>67</v>
      </c>
      <c r="M657" t="s">
        <v>94</v>
      </c>
      <c r="O657" s="183">
        <f t="shared" si="32"/>
        <v>220</v>
      </c>
      <c r="P657" s="183">
        <f t="shared" si="32"/>
        <v>20</v>
      </c>
      <c r="Q657" s="183" t="str">
        <f t="shared" si="32"/>
        <v>*</v>
      </c>
      <c r="R657" s="183" t="str">
        <f t="shared" si="32"/>
        <v>*</v>
      </c>
      <c r="S657" s="183" t="str">
        <f t="shared" si="32"/>
        <v>*</v>
      </c>
      <c r="T657" s="183" t="str">
        <f t="shared" si="32"/>
        <v>*</v>
      </c>
      <c r="U657" s="183">
        <f t="shared" si="31"/>
        <v>220</v>
      </c>
    </row>
    <row r="658" spans="1:21">
      <c r="A658" s="183" t="str">
        <f t="shared" si="33"/>
        <v>東側ケース④田野町</v>
      </c>
      <c r="B658" t="s">
        <v>17</v>
      </c>
      <c r="C658">
        <v>3060</v>
      </c>
      <c r="D658" s="160">
        <v>297.22805362292337</v>
      </c>
      <c r="E658" s="160">
        <v>13.847586122799083</v>
      </c>
      <c r="F658" s="160">
        <v>8.1833028726690706</v>
      </c>
      <c r="G658" s="160">
        <v>0.32121152092751148</v>
      </c>
      <c r="H658" s="160">
        <v>2.2883082454760695</v>
      </c>
      <c r="I658" s="160">
        <v>0.19595511150841802</v>
      </c>
      <c r="J658" s="160">
        <v>308.21683137350442</v>
      </c>
      <c r="K658" t="s">
        <v>39</v>
      </c>
      <c r="L658" t="s">
        <v>67</v>
      </c>
      <c r="M658" t="s">
        <v>94</v>
      </c>
      <c r="O658" s="183">
        <f t="shared" si="32"/>
        <v>300</v>
      </c>
      <c r="P658" s="183">
        <f t="shared" si="32"/>
        <v>10</v>
      </c>
      <c r="Q658" s="183">
        <f t="shared" si="32"/>
        <v>10</v>
      </c>
      <c r="R658" s="183" t="str">
        <f t="shared" si="32"/>
        <v>*</v>
      </c>
      <c r="S658" s="183" t="str">
        <f t="shared" si="32"/>
        <v>*</v>
      </c>
      <c r="T658" s="183" t="str">
        <f t="shared" si="32"/>
        <v>*</v>
      </c>
      <c r="U658" s="183">
        <f t="shared" si="31"/>
        <v>310</v>
      </c>
    </row>
    <row r="659" spans="1:21">
      <c r="A659" s="183" t="str">
        <f t="shared" si="33"/>
        <v>東側ケース④安田町</v>
      </c>
      <c r="B659" t="s">
        <v>18</v>
      </c>
      <c r="C659">
        <v>2678</v>
      </c>
      <c r="D659" s="160">
        <v>227.5957900105941</v>
      </c>
      <c r="E659" s="160">
        <v>9.9106603323878844</v>
      </c>
      <c r="F659" s="160">
        <v>25.616030773003864</v>
      </c>
      <c r="G659" s="160">
        <v>2.1312754320611309</v>
      </c>
      <c r="H659" s="160">
        <v>0.67470374163377722</v>
      </c>
      <c r="I659" s="160">
        <v>4.3899942351054495E-2</v>
      </c>
      <c r="J659" s="160">
        <v>256.06169989964394</v>
      </c>
      <c r="K659" t="s">
        <v>39</v>
      </c>
      <c r="L659" t="s">
        <v>67</v>
      </c>
      <c r="M659" t="s">
        <v>94</v>
      </c>
      <c r="O659" s="183">
        <f t="shared" si="32"/>
        <v>230</v>
      </c>
      <c r="P659" s="183">
        <f t="shared" si="32"/>
        <v>10</v>
      </c>
      <c r="Q659" s="183">
        <f t="shared" si="32"/>
        <v>30</v>
      </c>
      <c r="R659" s="183" t="str">
        <f t="shared" si="32"/>
        <v>*</v>
      </c>
      <c r="S659" s="183" t="str">
        <f t="shared" si="32"/>
        <v>*</v>
      </c>
      <c r="T659" s="183" t="str">
        <f t="shared" si="32"/>
        <v>*</v>
      </c>
      <c r="U659" s="183">
        <f t="shared" si="31"/>
        <v>260</v>
      </c>
    </row>
    <row r="660" spans="1:21">
      <c r="A660" s="183" t="str">
        <f t="shared" si="33"/>
        <v>東側ケース④北川村</v>
      </c>
      <c r="B660" t="s">
        <v>19</v>
      </c>
      <c r="C660">
        <v>1349</v>
      </c>
      <c r="D660" s="160">
        <v>126.53889921163264</v>
      </c>
      <c r="E660" s="160">
        <v>3.3982673158158412</v>
      </c>
      <c r="F660" s="160">
        <v>0</v>
      </c>
      <c r="G660" s="160">
        <v>0.95581285245865277</v>
      </c>
      <c r="H660" s="160">
        <v>0.31977160840646635</v>
      </c>
      <c r="I660" s="160">
        <v>1.0987506098915434E-2</v>
      </c>
      <c r="J660" s="160">
        <v>127.82547117859667</v>
      </c>
      <c r="K660" t="s">
        <v>39</v>
      </c>
      <c r="L660" t="s">
        <v>67</v>
      </c>
      <c r="M660" t="s">
        <v>94</v>
      </c>
      <c r="O660" s="183">
        <f t="shared" si="32"/>
        <v>130</v>
      </c>
      <c r="P660" s="183" t="str">
        <f t="shared" si="32"/>
        <v>*</v>
      </c>
      <c r="Q660" s="183">
        <f t="shared" si="32"/>
        <v>0</v>
      </c>
      <c r="R660" s="183" t="str">
        <f t="shared" si="32"/>
        <v>*</v>
      </c>
      <c r="S660" s="183" t="str">
        <f t="shared" si="32"/>
        <v>*</v>
      </c>
      <c r="T660" s="183" t="str">
        <f t="shared" si="32"/>
        <v>*</v>
      </c>
      <c r="U660" s="183">
        <f t="shared" si="31"/>
        <v>130</v>
      </c>
    </row>
    <row r="661" spans="1:21">
      <c r="A661" s="183" t="str">
        <f t="shared" si="33"/>
        <v>東側ケース④馬路村</v>
      </c>
      <c r="B661" t="s">
        <v>20</v>
      </c>
      <c r="C661">
        <v>1061</v>
      </c>
      <c r="D661" s="160">
        <v>59.506033979199657</v>
      </c>
      <c r="E661" s="160">
        <v>1.3754106186538397</v>
      </c>
      <c r="F661" s="160">
        <v>0</v>
      </c>
      <c r="G661" s="160">
        <v>0.64075931954239296</v>
      </c>
      <c r="H661" s="160">
        <v>0.15469757228020434</v>
      </c>
      <c r="I661" s="160">
        <v>1.0916136470526409E-2</v>
      </c>
      <c r="J661" s="160">
        <v>60.31240700749278</v>
      </c>
      <c r="K661" t="s">
        <v>39</v>
      </c>
      <c r="L661" t="s">
        <v>67</v>
      </c>
      <c r="M661" t="s">
        <v>94</v>
      </c>
      <c r="O661" s="183">
        <f t="shared" si="32"/>
        <v>60</v>
      </c>
      <c r="P661" s="183" t="str">
        <f t="shared" si="32"/>
        <v>*</v>
      </c>
      <c r="Q661" s="183">
        <f t="shared" si="32"/>
        <v>0</v>
      </c>
      <c r="R661" s="183" t="str">
        <f t="shared" si="32"/>
        <v>*</v>
      </c>
      <c r="S661" s="183" t="str">
        <f t="shared" si="32"/>
        <v>*</v>
      </c>
      <c r="T661" s="183" t="str">
        <f t="shared" si="32"/>
        <v>*</v>
      </c>
      <c r="U661" s="183">
        <f t="shared" si="31"/>
        <v>60</v>
      </c>
    </row>
    <row r="662" spans="1:21">
      <c r="A662" s="183" t="str">
        <f t="shared" si="33"/>
        <v>東側ケース④芸西村</v>
      </c>
      <c r="B662" t="s">
        <v>21</v>
      </c>
      <c r="C662">
        <v>4139</v>
      </c>
      <c r="D662" s="160">
        <v>103.55830612339547</v>
      </c>
      <c r="E662" s="160">
        <v>5.704100401673859</v>
      </c>
      <c r="F662" s="160">
        <v>4.379448446404127</v>
      </c>
      <c r="G662" s="160">
        <v>0.1164985863919277</v>
      </c>
      <c r="H662" s="160">
        <v>0.20885436499850937</v>
      </c>
      <c r="I662" s="160">
        <v>5.72558700029071E-3</v>
      </c>
      <c r="J662" s="160">
        <v>108.26883310819032</v>
      </c>
      <c r="K662" t="s">
        <v>39</v>
      </c>
      <c r="L662" t="s">
        <v>67</v>
      </c>
      <c r="M662" t="s">
        <v>94</v>
      </c>
      <c r="O662" s="183">
        <f t="shared" si="32"/>
        <v>100</v>
      </c>
      <c r="P662" s="183">
        <f t="shared" si="32"/>
        <v>10</v>
      </c>
      <c r="Q662" s="183" t="str">
        <f t="shared" si="32"/>
        <v>*</v>
      </c>
      <c r="R662" s="183" t="str">
        <f t="shared" si="32"/>
        <v>*</v>
      </c>
      <c r="S662" s="183" t="str">
        <f t="shared" si="32"/>
        <v>*</v>
      </c>
      <c r="T662" s="183" t="str">
        <f t="shared" si="32"/>
        <v>*</v>
      </c>
      <c r="U662" s="183">
        <f t="shared" si="31"/>
        <v>110</v>
      </c>
    </row>
    <row r="663" spans="1:21">
      <c r="A663" s="183" t="str">
        <f t="shared" si="33"/>
        <v>東側ケース④本山町</v>
      </c>
      <c r="B663" t="s">
        <v>22</v>
      </c>
      <c r="C663">
        <v>3986</v>
      </c>
      <c r="D663" s="160">
        <v>3.9547785395769437</v>
      </c>
      <c r="E663" s="160">
        <v>0.17410046569749099</v>
      </c>
      <c r="F663" s="160">
        <v>0</v>
      </c>
      <c r="G663" s="160">
        <v>2.012213313275169E-4</v>
      </c>
      <c r="H663" s="160">
        <v>3.9902251585038044E-4</v>
      </c>
      <c r="I663" s="160">
        <v>4.2823911193992363E-2</v>
      </c>
      <c r="J663" s="160">
        <v>3.9982026946181142</v>
      </c>
      <c r="K663" t="s">
        <v>39</v>
      </c>
      <c r="L663" t="s">
        <v>67</v>
      </c>
      <c r="M663" t="s">
        <v>94</v>
      </c>
      <c r="O663" s="183" t="str">
        <f t="shared" si="32"/>
        <v>*</v>
      </c>
      <c r="P663" s="183" t="str">
        <f t="shared" si="32"/>
        <v>*</v>
      </c>
      <c r="Q663" s="183">
        <f t="shared" si="32"/>
        <v>0</v>
      </c>
      <c r="R663" s="183" t="str">
        <f t="shared" si="32"/>
        <v>*</v>
      </c>
      <c r="S663" s="183" t="str">
        <f t="shared" si="32"/>
        <v>*</v>
      </c>
      <c r="T663" s="183" t="str">
        <f t="shared" si="32"/>
        <v>*</v>
      </c>
      <c r="U663" s="183" t="str">
        <f t="shared" si="31"/>
        <v>*</v>
      </c>
    </row>
    <row r="664" spans="1:21">
      <c r="A664" s="183" t="str">
        <f t="shared" si="33"/>
        <v>東側ケース④大豊町</v>
      </c>
      <c r="B664" t="s">
        <v>23</v>
      </c>
      <c r="C664">
        <v>4713</v>
      </c>
      <c r="D664" s="160">
        <v>68.646715494956254</v>
      </c>
      <c r="E664" s="160">
        <v>0.55469636227355934</v>
      </c>
      <c r="F664" s="160">
        <v>0</v>
      </c>
      <c r="G664" s="160">
        <v>0.17589329836788456</v>
      </c>
      <c r="H664" s="160">
        <v>1.9072335342318992E-2</v>
      </c>
      <c r="I664" s="160">
        <v>1.2647705224556745E-2</v>
      </c>
      <c r="J664" s="160">
        <v>68.854328833891003</v>
      </c>
      <c r="K664" t="s">
        <v>39</v>
      </c>
      <c r="L664" t="s">
        <v>67</v>
      </c>
      <c r="M664" t="s">
        <v>94</v>
      </c>
      <c r="O664" s="183">
        <f t="shared" si="32"/>
        <v>70</v>
      </c>
      <c r="P664" s="183" t="str">
        <f t="shared" si="32"/>
        <v>*</v>
      </c>
      <c r="Q664" s="183">
        <f t="shared" si="32"/>
        <v>0</v>
      </c>
      <c r="R664" s="183" t="str">
        <f t="shared" si="32"/>
        <v>*</v>
      </c>
      <c r="S664" s="183" t="str">
        <f t="shared" si="32"/>
        <v>*</v>
      </c>
      <c r="T664" s="183" t="str">
        <f t="shared" si="32"/>
        <v>*</v>
      </c>
      <c r="U664" s="183">
        <f t="shared" si="31"/>
        <v>70</v>
      </c>
    </row>
    <row r="665" spans="1:21">
      <c r="A665" s="183" t="str">
        <f t="shared" si="33"/>
        <v>東側ケース④土佐町</v>
      </c>
      <c r="B665" t="s">
        <v>24</v>
      </c>
      <c r="C665">
        <v>4386</v>
      </c>
      <c r="D665" s="160">
        <v>0.96576291620341359</v>
      </c>
      <c r="E665" s="160">
        <v>0.16679724700989246</v>
      </c>
      <c r="F665" s="160">
        <v>0</v>
      </c>
      <c r="G665" s="160">
        <v>6.7736916412824731E-32</v>
      </c>
      <c r="H665" s="160">
        <v>8.1880905285087622E-4</v>
      </c>
      <c r="I665" s="160">
        <v>3.0310687052536936E-3</v>
      </c>
      <c r="J665" s="160">
        <v>0.96961279396151823</v>
      </c>
      <c r="K665" t="s">
        <v>39</v>
      </c>
      <c r="L665" t="s">
        <v>67</v>
      </c>
      <c r="M665" t="s">
        <v>94</v>
      </c>
      <c r="O665" s="183" t="str">
        <f t="shared" si="32"/>
        <v>*</v>
      </c>
      <c r="P665" s="183" t="str">
        <f t="shared" si="32"/>
        <v>*</v>
      </c>
      <c r="Q665" s="183">
        <f t="shared" si="32"/>
        <v>0</v>
      </c>
      <c r="R665" s="183" t="str">
        <f t="shared" si="32"/>
        <v>*</v>
      </c>
      <c r="S665" s="183" t="str">
        <f t="shared" si="32"/>
        <v>*</v>
      </c>
      <c r="T665" s="183" t="str">
        <f t="shared" si="32"/>
        <v>*</v>
      </c>
      <c r="U665" s="183" t="str">
        <f t="shared" si="31"/>
        <v>*</v>
      </c>
    </row>
    <row r="666" spans="1:21">
      <c r="A666" s="183" t="str">
        <f t="shared" si="33"/>
        <v>東側ケース④大川村</v>
      </c>
      <c r="B666" t="s">
        <v>25</v>
      </c>
      <c r="C666">
        <v>427</v>
      </c>
      <c r="D666" s="160">
        <v>0.34633459228517188</v>
      </c>
      <c r="E666" s="160">
        <v>1.6362329522272411E-2</v>
      </c>
      <c r="F666" s="160">
        <v>0</v>
      </c>
      <c r="G666" s="160">
        <v>1.268198041616707E-4</v>
      </c>
      <c r="H666" s="160">
        <v>4.9433246163046895E-5</v>
      </c>
      <c r="I666" s="160">
        <v>2.5561053959659546E-4</v>
      </c>
      <c r="J666" s="160">
        <v>0.34676645587509319</v>
      </c>
      <c r="K666" t="s">
        <v>39</v>
      </c>
      <c r="L666" t="s">
        <v>67</v>
      </c>
      <c r="M666" t="s">
        <v>94</v>
      </c>
      <c r="O666" s="183" t="str">
        <f t="shared" si="32"/>
        <v>*</v>
      </c>
      <c r="P666" s="183" t="str">
        <f t="shared" si="32"/>
        <v>*</v>
      </c>
      <c r="Q666" s="183">
        <f t="shared" si="32"/>
        <v>0</v>
      </c>
      <c r="R666" s="183" t="str">
        <f t="shared" si="32"/>
        <v>*</v>
      </c>
      <c r="S666" s="183" t="str">
        <f t="shared" si="32"/>
        <v>*</v>
      </c>
      <c r="T666" s="183" t="str">
        <f t="shared" si="32"/>
        <v>*</v>
      </c>
      <c r="U666" s="183" t="str">
        <f t="shared" si="31"/>
        <v>*</v>
      </c>
    </row>
    <row r="667" spans="1:21">
      <c r="A667" s="183" t="str">
        <f t="shared" si="33"/>
        <v>東側ケース④いの町</v>
      </c>
      <c r="B667" t="s">
        <v>26</v>
      </c>
      <c r="C667">
        <v>21716</v>
      </c>
      <c r="D667" s="160">
        <v>84.054938221975718</v>
      </c>
      <c r="E667" s="160">
        <v>2.8066146988233491</v>
      </c>
      <c r="F667" s="160">
        <v>0</v>
      </c>
      <c r="G667" s="160">
        <v>0.26030175383636556</v>
      </c>
      <c r="H667" s="160">
        <v>0.1101890900870922</v>
      </c>
      <c r="I667" s="160">
        <v>4.4223147578982075E-2</v>
      </c>
      <c r="J667" s="160">
        <v>84.469652213478142</v>
      </c>
      <c r="K667" t="s">
        <v>39</v>
      </c>
      <c r="L667" t="s">
        <v>67</v>
      </c>
      <c r="M667" t="s">
        <v>94</v>
      </c>
      <c r="O667" s="183">
        <f t="shared" si="32"/>
        <v>80</v>
      </c>
      <c r="P667" s="183" t="str">
        <f t="shared" si="32"/>
        <v>*</v>
      </c>
      <c r="Q667" s="183">
        <f t="shared" si="32"/>
        <v>0</v>
      </c>
      <c r="R667" s="183" t="str">
        <f t="shared" si="32"/>
        <v>*</v>
      </c>
      <c r="S667" s="183" t="str">
        <f t="shared" si="32"/>
        <v>*</v>
      </c>
      <c r="T667" s="183" t="str">
        <f t="shared" si="32"/>
        <v>*</v>
      </c>
      <c r="U667" s="183">
        <f t="shared" si="31"/>
        <v>80</v>
      </c>
    </row>
    <row r="668" spans="1:21">
      <c r="A668" s="183" t="str">
        <f t="shared" si="33"/>
        <v>東側ケース④仁淀川町</v>
      </c>
      <c r="B668" t="s">
        <v>27</v>
      </c>
      <c r="C668">
        <v>6649</v>
      </c>
      <c r="D668" s="160">
        <v>12.793763484013489</v>
      </c>
      <c r="E668" s="160">
        <v>0.32151817074031841</v>
      </c>
      <c r="F668" s="160">
        <v>0</v>
      </c>
      <c r="G668" s="160">
        <v>1.3376931796556257E-3</v>
      </c>
      <c r="H668" s="160">
        <v>2.4980333192707437E-3</v>
      </c>
      <c r="I668" s="160">
        <v>3.5585808008993997E-2</v>
      </c>
      <c r="J668" s="160">
        <v>12.833185018521409</v>
      </c>
      <c r="K668" t="s">
        <v>39</v>
      </c>
      <c r="L668" t="s">
        <v>67</v>
      </c>
      <c r="M668" t="s">
        <v>94</v>
      </c>
      <c r="O668" s="183">
        <f t="shared" si="32"/>
        <v>10</v>
      </c>
      <c r="P668" s="183" t="str">
        <f t="shared" si="32"/>
        <v>*</v>
      </c>
      <c r="Q668" s="183">
        <f t="shared" si="32"/>
        <v>0</v>
      </c>
      <c r="R668" s="183" t="str">
        <f t="shared" si="32"/>
        <v>*</v>
      </c>
      <c r="S668" s="183" t="str">
        <f t="shared" si="32"/>
        <v>*</v>
      </c>
      <c r="T668" s="183" t="str">
        <f t="shared" si="32"/>
        <v>*</v>
      </c>
      <c r="U668" s="183">
        <f t="shared" si="31"/>
        <v>10</v>
      </c>
    </row>
    <row r="669" spans="1:21">
      <c r="A669" s="183" t="str">
        <f t="shared" si="33"/>
        <v>東側ケース④中土佐町</v>
      </c>
      <c r="B669" t="s">
        <v>28</v>
      </c>
      <c r="C669">
        <v>6927</v>
      </c>
      <c r="D669" s="160">
        <v>157.89997382756351</v>
      </c>
      <c r="E669" s="160">
        <v>3.3928774755309026</v>
      </c>
      <c r="F669" s="160">
        <v>9.9501934827974736</v>
      </c>
      <c r="G669" s="160">
        <v>0.38296625154193081</v>
      </c>
      <c r="H669" s="160">
        <v>1.0691673773046235</v>
      </c>
      <c r="I669" s="160">
        <v>3.9490530798783584E-2</v>
      </c>
      <c r="J669" s="160">
        <v>169.34179147000634</v>
      </c>
      <c r="K669" t="s">
        <v>39</v>
      </c>
      <c r="L669" t="s">
        <v>67</v>
      </c>
      <c r="M669" t="s">
        <v>94</v>
      </c>
      <c r="O669" s="183">
        <f t="shared" si="32"/>
        <v>160</v>
      </c>
      <c r="P669" s="183" t="str">
        <f t="shared" si="32"/>
        <v>*</v>
      </c>
      <c r="Q669" s="183">
        <f t="shared" si="32"/>
        <v>10</v>
      </c>
      <c r="R669" s="183" t="str">
        <f t="shared" si="32"/>
        <v>*</v>
      </c>
      <c r="S669" s="183" t="str">
        <f t="shared" si="32"/>
        <v>*</v>
      </c>
      <c r="T669" s="183" t="str">
        <f t="shared" si="32"/>
        <v>*</v>
      </c>
      <c r="U669" s="183">
        <f t="shared" si="31"/>
        <v>170</v>
      </c>
    </row>
    <row r="670" spans="1:21">
      <c r="A670" s="183" t="str">
        <f t="shared" si="33"/>
        <v>東側ケース④佐川町</v>
      </c>
      <c r="B670" t="s">
        <v>29</v>
      </c>
      <c r="C670">
        <v>12447</v>
      </c>
      <c r="D670" s="160">
        <v>137.26058609141577</v>
      </c>
      <c r="E670" s="160">
        <v>3.3667167239855216</v>
      </c>
      <c r="F670" s="160">
        <v>0</v>
      </c>
      <c r="G670" s="160">
        <v>0.11254287306837067</v>
      </c>
      <c r="H670" s="160">
        <v>0.1039679154873077</v>
      </c>
      <c r="I670" s="160">
        <v>7.1043415254427006E-2</v>
      </c>
      <c r="J670" s="160">
        <v>137.54814029522589</v>
      </c>
      <c r="K670" t="s">
        <v>39</v>
      </c>
      <c r="L670" t="s">
        <v>67</v>
      </c>
      <c r="M670" t="s">
        <v>94</v>
      </c>
      <c r="O670" s="183">
        <f t="shared" si="32"/>
        <v>140</v>
      </c>
      <c r="P670" s="183" t="str">
        <f t="shared" si="32"/>
        <v>*</v>
      </c>
      <c r="Q670" s="183">
        <f t="shared" si="32"/>
        <v>0</v>
      </c>
      <c r="R670" s="183" t="str">
        <f t="shared" si="32"/>
        <v>*</v>
      </c>
      <c r="S670" s="183" t="str">
        <f t="shared" si="32"/>
        <v>*</v>
      </c>
      <c r="T670" s="183" t="str">
        <f t="shared" si="32"/>
        <v>*</v>
      </c>
      <c r="U670" s="183">
        <f t="shared" si="31"/>
        <v>140</v>
      </c>
    </row>
    <row r="671" spans="1:21">
      <c r="A671" s="183" t="str">
        <f t="shared" si="33"/>
        <v>東側ケース④越知町</v>
      </c>
      <c r="B671" t="s">
        <v>30</v>
      </c>
      <c r="C671">
        <v>6095</v>
      </c>
      <c r="D671" s="160">
        <v>21.192830437850716</v>
      </c>
      <c r="E671" s="160">
        <v>0.74555027351736036</v>
      </c>
      <c r="F671" s="160">
        <v>0</v>
      </c>
      <c r="G671" s="160">
        <v>1.3641653487281887E-2</v>
      </c>
      <c r="H671" s="160">
        <v>2.2752315135934551</v>
      </c>
      <c r="I671" s="160">
        <v>4.8603341385555721E-2</v>
      </c>
      <c r="J671" s="160">
        <v>23.530306946317008</v>
      </c>
      <c r="K671" t="s">
        <v>39</v>
      </c>
      <c r="L671" t="s">
        <v>67</v>
      </c>
      <c r="M671" t="s">
        <v>94</v>
      </c>
      <c r="O671" s="183">
        <f t="shared" si="32"/>
        <v>20</v>
      </c>
      <c r="P671" s="183" t="str">
        <f t="shared" si="32"/>
        <v>*</v>
      </c>
      <c r="Q671" s="183">
        <f t="shared" si="32"/>
        <v>0</v>
      </c>
      <c r="R671" s="183" t="str">
        <f t="shared" si="32"/>
        <v>*</v>
      </c>
      <c r="S671" s="183" t="str">
        <f t="shared" si="32"/>
        <v>*</v>
      </c>
      <c r="T671" s="183" t="str">
        <f t="shared" si="32"/>
        <v>*</v>
      </c>
      <c r="U671" s="183">
        <f t="shared" si="31"/>
        <v>20</v>
      </c>
    </row>
    <row r="672" spans="1:21">
      <c r="A672" s="183" t="str">
        <f t="shared" si="33"/>
        <v>東側ケース④檮原町</v>
      </c>
      <c r="B672" t="s">
        <v>31</v>
      </c>
      <c r="C672">
        <v>3984</v>
      </c>
      <c r="D672" s="160">
        <v>3.2842023856561018</v>
      </c>
      <c r="E672" s="160">
        <v>0.206635755884094</v>
      </c>
      <c r="F672" s="160">
        <v>0</v>
      </c>
      <c r="G672" s="160">
        <v>5.5966790632651039E-4</v>
      </c>
      <c r="H672" s="160">
        <v>1.1097961202973172E-3</v>
      </c>
      <c r="I672" s="160">
        <v>8.1376921886936911E-3</v>
      </c>
      <c r="J672" s="160">
        <v>3.2940095418714193</v>
      </c>
      <c r="K672" t="s">
        <v>39</v>
      </c>
      <c r="L672" t="s">
        <v>67</v>
      </c>
      <c r="M672" t="s">
        <v>94</v>
      </c>
      <c r="O672" s="183" t="str">
        <f t="shared" si="32"/>
        <v>*</v>
      </c>
      <c r="P672" s="183" t="str">
        <f t="shared" si="32"/>
        <v>*</v>
      </c>
      <c r="Q672" s="183">
        <f t="shared" si="32"/>
        <v>0</v>
      </c>
      <c r="R672" s="183" t="str">
        <f t="shared" si="32"/>
        <v>*</v>
      </c>
      <c r="S672" s="183" t="str">
        <f t="shared" si="32"/>
        <v>*</v>
      </c>
      <c r="T672" s="183" t="str">
        <f t="shared" si="32"/>
        <v>*</v>
      </c>
      <c r="U672" s="183" t="str">
        <f t="shared" si="31"/>
        <v>*</v>
      </c>
    </row>
    <row r="673" spans="1:21">
      <c r="A673" s="183" t="str">
        <f t="shared" si="33"/>
        <v>東側ケース④日高村</v>
      </c>
      <c r="B673" t="s">
        <v>32</v>
      </c>
      <c r="C673">
        <v>5063</v>
      </c>
      <c r="D673" s="160">
        <v>14.811449992985663</v>
      </c>
      <c r="E673" s="160">
        <v>0.56685625021727049</v>
      </c>
      <c r="F673" s="160">
        <v>0</v>
      </c>
      <c r="G673" s="160">
        <v>3.4109348985139516E-2</v>
      </c>
      <c r="H673" s="160">
        <v>2.2255667722065942E-3</v>
      </c>
      <c r="I673" s="160">
        <v>7.4849685497805534E-3</v>
      </c>
      <c r="J673" s="160">
        <v>14.855269877292791</v>
      </c>
      <c r="K673" t="s">
        <v>39</v>
      </c>
      <c r="L673" t="s">
        <v>67</v>
      </c>
      <c r="M673" t="s">
        <v>94</v>
      </c>
      <c r="O673" s="183">
        <f t="shared" si="32"/>
        <v>10</v>
      </c>
      <c r="P673" s="183" t="str">
        <f t="shared" si="32"/>
        <v>*</v>
      </c>
      <c r="Q673" s="183">
        <f t="shared" si="32"/>
        <v>0</v>
      </c>
      <c r="R673" s="183" t="str">
        <f t="shared" si="32"/>
        <v>*</v>
      </c>
      <c r="S673" s="183" t="str">
        <f t="shared" si="32"/>
        <v>*</v>
      </c>
      <c r="T673" s="183" t="str">
        <f t="shared" si="32"/>
        <v>*</v>
      </c>
      <c r="U673" s="183">
        <f t="shared" si="31"/>
        <v>10</v>
      </c>
    </row>
    <row r="674" spans="1:21">
      <c r="A674" s="183" t="str">
        <f t="shared" si="33"/>
        <v>東側ケース④津野町</v>
      </c>
      <c r="B674" t="s">
        <v>33</v>
      </c>
      <c r="C674">
        <v>5702</v>
      </c>
      <c r="D674" s="160">
        <v>44.705149487980435</v>
      </c>
      <c r="E674" s="160">
        <v>0.79619865666620204</v>
      </c>
      <c r="F674" s="160">
        <v>0</v>
      </c>
      <c r="G674" s="160">
        <v>0.13044439989531892</v>
      </c>
      <c r="H674" s="160">
        <v>6.6377644328430269E-2</v>
      </c>
      <c r="I674" s="160">
        <v>2.0733615523687715E-2</v>
      </c>
      <c r="J674" s="160">
        <v>44.922705147727875</v>
      </c>
      <c r="K674" t="s">
        <v>39</v>
      </c>
      <c r="L674" t="s">
        <v>67</v>
      </c>
      <c r="M674" t="s">
        <v>94</v>
      </c>
      <c r="O674" s="183">
        <f t="shared" si="32"/>
        <v>40</v>
      </c>
      <c r="P674" s="183" t="str">
        <f t="shared" si="32"/>
        <v>*</v>
      </c>
      <c r="Q674" s="183">
        <f t="shared" si="32"/>
        <v>0</v>
      </c>
      <c r="R674" s="183" t="str">
        <f t="shared" si="32"/>
        <v>*</v>
      </c>
      <c r="S674" s="183" t="str">
        <f t="shared" si="32"/>
        <v>*</v>
      </c>
      <c r="T674" s="183" t="str">
        <f t="shared" si="32"/>
        <v>*</v>
      </c>
      <c r="U674" s="183">
        <f t="shared" si="31"/>
        <v>40</v>
      </c>
    </row>
    <row r="675" spans="1:21">
      <c r="A675" s="183" t="str">
        <f t="shared" si="33"/>
        <v>東側ケース④四万十町</v>
      </c>
      <c r="B675" t="s">
        <v>34</v>
      </c>
      <c r="C675">
        <v>18754</v>
      </c>
      <c r="D675" s="160">
        <v>489.37272695618657</v>
      </c>
      <c r="E675" s="160">
        <v>11.539101962643063</v>
      </c>
      <c r="F675" s="160">
        <v>3.7548313561347997</v>
      </c>
      <c r="G675" s="160">
        <v>0.99671589774067149</v>
      </c>
      <c r="H675" s="160">
        <v>0.11639106408856324</v>
      </c>
      <c r="I675" s="160">
        <v>2.5142208119282427E-2</v>
      </c>
      <c r="J675" s="160">
        <v>494.26580748226991</v>
      </c>
      <c r="K675" t="s">
        <v>39</v>
      </c>
      <c r="L675" t="s">
        <v>67</v>
      </c>
      <c r="M675" t="s">
        <v>94</v>
      </c>
      <c r="O675" s="183">
        <f t="shared" si="32"/>
        <v>490</v>
      </c>
      <c r="P675" s="183">
        <f t="shared" si="32"/>
        <v>10</v>
      </c>
      <c r="Q675" s="183" t="str">
        <f t="shared" si="32"/>
        <v>*</v>
      </c>
      <c r="R675" s="183" t="str">
        <f t="shared" si="32"/>
        <v>*</v>
      </c>
      <c r="S675" s="183" t="str">
        <f t="shared" si="32"/>
        <v>*</v>
      </c>
      <c r="T675" s="183" t="str">
        <f t="shared" si="32"/>
        <v>*</v>
      </c>
      <c r="U675" s="183">
        <f t="shared" si="31"/>
        <v>490</v>
      </c>
    </row>
    <row r="676" spans="1:21">
      <c r="A676" s="183" t="str">
        <f t="shared" si="33"/>
        <v>東側ケース④大月町</v>
      </c>
      <c r="B676" t="s">
        <v>35</v>
      </c>
      <c r="C676">
        <v>5373</v>
      </c>
      <c r="D676" s="160">
        <v>16.940235959075192</v>
      </c>
      <c r="E676" s="160">
        <v>0.62359662410344363</v>
      </c>
      <c r="F676" s="160">
        <v>15.312409099150983</v>
      </c>
      <c r="G676" s="160">
        <v>3.2621045233831948E-2</v>
      </c>
      <c r="H676" s="160">
        <v>0.34231571956789403</v>
      </c>
      <c r="I676" s="160">
        <v>7.7841647451108373E-3</v>
      </c>
      <c r="J676" s="160">
        <v>32.635365987773014</v>
      </c>
      <c r="K676" t="s">
        <v>39</v>
      </c>
      <c r="L676" t="s">
        <v>67</v>
      </c>
      <c r="M676" t="s">
        <v>94</v>
      </c>
      <c r="O676" s="183">
        <f t="shared" si="32"/>
        <v>20</v>
      </c>
      <c r="P676" s="183" t="str">
        <f t="shared" si="32"/>
        <v>*</v>
      </c>
      <c r="Q676" s="183">
        <f t="shared" si="32"/>
        <v>20</v>
      </c>
      <c r="R676" s="183" t="str">
        <f t="shared" si="32"/>
        <v>*</v>
      </c>
      <c r="S676" s="183" t="str">
        <f t="shared" si="32"/>
        <v>*</v>
      </c>
      <c r="T676" s="183" t="str">
        <f t="shared" si="32"/>
        <v>*</v>
      </c>
      <c r="U676" s="183">
        <f t="shared" si="31"/>
        <v>30</v>
      </c>
    </row>
    <row r="677" spans="1:21">
      <c r="A677" s="183" t="str">
        <f t="shared" si="33"/>
        <v>東側ケース④三原村</v>
      </c>
      <c r="B677" t="s">
        <v>36</v>
      </c>
      <c r="C677">
        <v>1553</v>
      </c>
      <c r="D677" s="160">
        <v>21.771809982670668</v>
      </c>
      <c r="E677" s="160">
        <v>0.38476718330849635</v>
      </c>
      <c r="F677" s="160">
        <v>0</v>
      </c>
      <c r="G677" s="160">
        <v>3.005104710688623E-2</v>
      </c>
      <c r="H677" s="160">
        <v>6.7783772737784201E-2</v>
      </c>
      <c r="I677" s="160">
        <v>6.9620050808094844E-2</v>
      </c>
      <c r="J677" s="160">
        <v>21.939264853323433</v>
      </c>
      <c r="K677" t="s">
        <v>39</v>
      </c>
      <c r="L677" t="s">
        <v>67</v>
      </c>
      <c r="M677" t="s">
        <v>94</v>
      </c>
      <c r="O677" s="183">
        <f t="shared" si="32"/>
        <v>20</v>
      </c>
      <c r="P677" s="183" t="str">
        <f t="shared" si="32"/>
        <v>*</v>
      </c>
      <c r="Q677" s="183">
        <f t="shared" si="32"/>
        <v>0</v>
      </c>
      <c r="R677" s="183" t="str">
        <f t="shared" ref="R677:U740" si="34">IF(G677&gt;10000,ROUND(G677,-3),IF(G677&gt;1000,ROUND(G677,-2),IF(G677&gt;=5,IF(G677&lt;10,ROUND(G677,-1),ROUND(G677,-1)),IF(G677=0,0,"*"))))</f>
        <v>*</v>
      </c>
      <c r="S677" s="183" t="str">
        <f t="shared" si="34"/>
        <v>*</v>
      </c>
      <c r="T677" s="183" t="str">
        <f t="shared" si="34"/>
        <v>*</v>
      </c>
      <c r="U677" s="183">
        <f t="shared" si="31"/>
        <v>20</v>
      </c>
    </row>
    <row r="678" spans="1:21">
      <c r="A678" s="183" t="str">
        <f t="shared" si="33"/>
        <v>東側ケース④黒潮町</v>
      </c>
      <c r="B678" t="s">
        <v>37</v>
      </c>
      <c r="C678">
        <v>11115</v>
      </c>
      <c r="D678" s="160">
        <v>391.85130341737846</v>
      </c>
      <c r="E678" s="160">
        <v>12.468862965057564</v>
      </c>
      <c r="F678" s="160">
        <v>25.073640622772501</v>
      </c>
      <c r="G678" s="160">
        <v>2.0433738212884003</v>
      </c>
      <c r="H678" s="160">
        <v>0.15364777187930928</v>
      </c>
      <c r="I678" s="160">
        <v>1.7358037951899455E-2</v>
      </c>
      <c r="J678" s="160">
        <v>419.13932367127063</v>
      </c>
      <c r="K678" t="s">
        <v>39</v>
      </c>
      <c r="L678" t="s">
        <v>67</v>
      </c>
      <c r="M678" t="s">
        <v>94</v>
      </c>
      <c r="O678" s="183">
        <f t="shared" ref="O678:U741" si="35">IF(D678&gt;10000,ROUND(D678,-3),IF(D678&gt;1000,ROUND(D678,-2),IF(D678&gt;=5,IF(D678&lt;10,ROUND(D678,-1),ROUND(D678,-1)),IF(D678=0,0,"*"))))</f>
        <v>390</v>
      </c>
      <c r="P678" s="183">
        <f t="shared" si="35"/>
        <v>10</v>
      </c>
      <c r="Q678" s="183">
        <f t="shared" si="35"/>
        <v>30</v>
      </c>
      <c r="R678" s="183" t="str">
        <f t="shared" si="34"/>
        <v>*</v>
      </c>
      <c r="S678" s="183" t="str">
        <f t="shared" si="34"/>
        <v>*</v>
      </c>
      <c r="T678" s="183" t="str">
        <f t="shared" si="34"/>
        <v>*</v>
      </c>
      <c r="U678" s="183">
        <f t="shared" si="31"/>
        <v>420</v>
      </c>
    </row>
    <row r="679" spans="1:21">
      <c r="A679" s="183" t="str">
        <f t="shared" si="33"/>
        <v>東側ケース④合計</v>
      </c>
      <c r="B679" t="s">
        <v>84</v>
      </c>
      <c r="C679">
        <v>763479</v>
      </c>
      <c r="D679" s="160">
        <v>11406.567396358694</v>
      </c>
      <c r="E679" s="160">
        <v>422.20509617811041</v>
      </c>
      <c r="F679" s="160">
        <v>672.99913123198451</v>
      </c>
      <c r="G679" s="160">
        <v>33.035448172738327</v>
      </c>
      <c r="H679" s="160">
        <v>53.722468425197768</v>
      </c>
      <c r="I679" s="160">
        <v>11.936750624587582</v>
      </c>
      <c r="J679" s="160">
        <v>12178.261194813209</v>
      </c>
      <c r="K679" t="s">
        <v>39</v>
      </c>
      <c r="L679" t="s">
        <v>67</v>
      </c>
      <c r="M679" t="s">
        <v>94</v>
      </c>
      <c r="O679" s="183">
        <f t="shared" si="35"/>
        <v>11000</v>
      </c>
      <c r="P679" s="183">
        <f t="shared" si="35"/>
        <v>420</v>
      </c>
      <c r="Q679" s="183">
        <f t="shared" si="35"/>
        <v>670</v>
      </c>
      <c r="R679" s="183">
        <f t="shared" si="34"/>
        <v>30</v>
      </c>
      <c r="S679" s="183">
        <f t="shared" si="34"/>
        <v>50</v>
      </c>
      <c r="T679" s="183">
        <f t="shared" si="34"/>
        <v>10</v>
      </c>
      <c r="U679" s="183">
        <f t="shared" si="31"/>
        <v>12000</v>
      </c>
    </row>
    <row r="680" spans="1:21">
      <c r="A680" s="183" t="str">
        <f t="shared" si="33"/>
        <v>東側ケース④0</v>
      </c>
      <c r="B680">
        <v>0</v>
      </c>
      <c r="C680">
        <v>0</v>
      </c>
      <c r="D680" s="160">
        <v>0</v>
      </c>
      <c r="E680" s="160">
        <v>0</v>
      </c>
      <c r="F680" s="160">
        <v>0</v>
      </c>
      <c r="G680" s="160">
        <v>0</v>
      </c>
      <c r="H680" s="160">
        <v>0</v>
      </c>
      <c r="I680" s="160">
        <v>0</v>
      </c>
      <c r="J680" s="160">
        <v>0</v>
      </c>
      <c r="K680" t="s">
        <v>39</v>
      </c>
      <c r="L680" t="s">
        <v>67</v>
      </c>
      <c r="M680">
        <v>0</v>
      </c>
      <c r="O680" s="183">
        <f t="shared" si="35"/>
        <v>0</v>
      </c>
      <c r="P680" s="183">
        <f t="shared" si="35"/>
        <v>0</v>
      </c>
      <c r="Q680" s="183">
        <f t="shared" si="35"/>
        <v>0</v>
      </c>
      <c r="R680" s="183">
        <f t="shared" si="34"/>
        <v>0</v>
      </c>
      <c r="S680" s="183">
        <f t="shared" si="34"/>
        <v>0</v>
      </c>
      <c r="T680" s="183">
        <f t="shared" si="34"/>
        <v>0</v>
      </c>
      <c r="U680" s="183">
        <f t="shared" si="31"/>
        <v>0</v>
      </c>
    </row>
    <row r="681" spans="1:21">
      <c r="A681" s="183" t="str">
        <f t="shared" si="33"/>
        <v>東側ケース④重傷者数</v>
      </c>
      <c r="B681" t="s">
        <v>115</v>
      </c>
      <c r="C681">
        <v>0</v>
      </c>
      <c r="D681" s="160">
        <v>0</v>
      </c>
      <c r="E681" s="160">
        <v>0</v>
      </c>
      <c r="F681" s="160">
        <v>0</v>
      </c>
      <c r="G681" s="160">
        <v>0</v>
      </c>
      <c r="H681" s="160">
        <v>0</v>
      </c>
      <c r="I681" s="160">
        <v>0</v>
      </c>
      <c r="J681" s="160">
        <v>0</v>
      </c>
      <c r="K681" t="s">
        <v>39</v>
      </c>
      <c r="L681" t="s">
        <v>67</v>
      </c>
      <c r="M681">
        <v>0</v>
      </c>
      <c r="O681" s="183">
        <f t="shared" si="35"/>
        <v>0</v>
      </c>
      <c r="P681" s="183">
        <f t="shared" si="35"/>
        <v>0</v>
      </c>
      <c r="Q681" s="183">
        <f t="shared" si="35"/>
        <v>0</v>
      </c>
      <c r="R681" s="183">
        <f t="shared" si="34"/>
        <v>0</v>
      </c>
      <c r="S681" s="183">
        <f t="shared" si="34"/>
        <v>0</v>
      </c>
      <c r="T681" s="183">
        <f t="shared" si="34"/>
        <v>0</v>
      </c>
      <c r="U681" s="183">
        <f t="shared" si="31"/>
        <v>0</v>
      </c>
    </row>
    <row r="682" spans="1:21">
      <c r="A682" s="183" t="str">
        <f t="shared" si="33"/>
        <v>東側ケース④地震動：東側ケース、津波ケース④、冬18時、早期避難率20%</v>
      </c>
      <c r="B682" t="s">
        <v>106</v>
      </c>
      <c r="C682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t="s">
        <v>39</v>
      </c>
      <c r="L682" t="s">
        <v>67</v>
      </c>
      <c r="M682">
        <v>0</v>
      </c>
      <c r="O682" s="183">
        <f t="shared" si="35"/>
        <v>0</v>
      </c>
      <c r="P682" s="183">
        <f t="shared" si="35"/>
        <v>0</v>
      </c>
      <c r="Q682" s="183">
        <f t="shared" si="35"/>
        <v>0</v>
      </c>
      <c r="R682" s="183">
        <f t="shared" si="34"/>
        <v>0</v>
      </c>
      <c r="S682" s="183">
        <f t="shared" si="34"/>
        <v>0</v>
      </c>
      <c r="T682" s="183">
        <f t="shared" si="34"/>
        <v>0</v>
      </c>
      <c r="U682" s="183">
        <f t="shared" si="31"/>
        <v>0</v>
      </c>
    </row>
    <row r="683" spans="1:21">
      <c r="A683" s="183" t="str">
        <f t="shared" si="33"/>
        <v>東側ケース④市町村名</v>
      </c>
      <c r="B683" t="s">
        <v>86</v>
      </c>
      <c r="C683" t="s">
        <v>87</v>
      </c>
      <c r="D683" s="160" t="s">
        <v>88</v>
      </c>
      <c r="E683" s="160">
        <v>0</v>
      </c>
      <c r="F683" s="160" t="s">
        <v>89</v>
      </c>
      <c r="G683" s="160" t="s">
        <v>90</v>
      </c>
      <c r="H683" s="160" t="s">
        <v>91</v>
      </c>
      <c r="I683" s="160" t="s">
        <v>92</v>
      </c>
      <c r="J683" s="160" t="s">
        <v>84</v>
      </c>
      <c r="K683" t="s">
        <v>39</v>
      </c>
      <c r="L683" t="s">
        <v>67</v>
      </c>
      <c r="M683">
        <v>0</v>
      </c>
      <c r="O683" s="183" t="e">
        <f t="shared" si="35"/>
        <v>#VALUE!</v>
      </c>
      <c r="P683" s="183">
        <f t="shared" si="35"/>
        <v>0</v>
      </c>
      <c r="Q683" s="183" t="e">
        <f t="shared" si="35"/>
        <v>#VALUE!</v>
      </c>
      <c r="R683" s="183" t="e">
        <f t="shared" si="34"/>
        <v>#VALUE!</v>
      </c>
      <c r="S683" s="183" t="e">
        <f t="shared" si="34"/>
        <v>#VALUE!</v>
      </c>
      <c r="T683" s="183" t="e">
        <f t="shared" si="34"/>
        <v>#VALUE!</v>
      </c>
      <c r="U683" s="183" t="e">
        <f t="shared" si="31"/>
        <v>#VALUE!</v>
      </c>
    </row>
    <row r="684" spans="1:21">
      <c r="A684" s="183" t="str">
        <f t="shared" si="33"/>
        <v>東側ケース④0</v>
      </c>
      <c r="B684">
        <v>0</v>
      </c>
      <c r="C684">
        <v>0</v>
      </c>
      <c r="D684" s="160">
        <v>0</v>
      </c>
      <c r="E684" s="160" t="s">
        <v>93</v>
      </c>
      <c r="F684" s="160">
        <v>0</v>
      </c>
      <c r="G684" s="160">
        <v>0</v>
      </c>
      <c r="H684" s="160">
        <v>0</v>
      </c>
      <c r="I684" s="160">
        <v>0</v>
      </c>
      <c r="J684" s="160">
        <v>0</v>
      </c>
      <c r="K684" t="s">
        <v>39</v>
      </c>
      <c r="L684" t="s">
        <v>67</v>
      </c>
      <c r="M684">
        <v>0</v>
      </c>
      <c r="O684" s="183">
        <f t="shared" si="35"/>
        <v>0</v>
      </c>
      <c r="P684" s="183" t="e">
        <f t="shared" si="35"/>
        <v>#VALUE!</v>
      </c>
      <c r="Q684" s="183">
        <f t="shared" si="35"/>
        <v>0</v>
      </c>
      <c r="R684" s="183">
        <f t="shared" si="34"/>
        <v>0</v>
      </c>
      <c r="S684" s="183">
        <f t="shared" si="34"/>
        <v>0</v>
      </c>
      <c r="T684" s="183">
        <f t="shared" si="34"/>
        <v>0</v>
      </c>
      <c r="U684" s="183">
        <f t="shared" si="31"/>
        <v>0</v>
      </c>
    </row>
    <row r="685" spans="1:21">
      <c r="A685" s="183" t="str">
        <f t="shared" si="33"/>
        <v>東側ケース④0</v>
      </c>
      <c r="B685">
        <v>0</v>
      </c>
      <c r="C685">
        <v>0</v>
      </c>
      <c r="D685" s="160">
        <v>0</v>
      </c>
      <c r="E685" s="160">
        <v>0</v>
      </c>
      <c r="F685" s="160">
        <v>0</v>
      </c>
      <c r="G685" s="160">
        <v>0</v>
      </c>
      <c r="H685" s="160">
        <v>0</v>
      </c>
      <c r="I685" s="160">
        <v>0</v>
      </c>
      <c r="J685" s="160">
        <v>0</v>
      </c>
      <c r="K685" t="s">
        <v>39</v>
      </c>
      <c r="L685" t="s">
        <v>67</v>
      </c>
      <c r="M685">
        <v>0</v>
      </c>
      <c r="O685" s="183">
        <f t="shared" si="35"/>
        <v>0</v>
      </c>
      <c r="P685" s="183">
        <f t="shared" si="35"/>
        <v>0</v>
      </c>
      <c r="Q685" s="183">
        <f t="shared" si="35"/>
        <v>0</v>
      </c>
      <c r="R685" s="183">
        <f t="shared" si="34"/>
        <v>0</v>
      </c>
      <c r="S685" s="183">
        <f t="shared" si="34"/>
        <v>0</v>
      </c>
      <c r="T685" s="183">
        <f t="shared" si="34"/>
        <v>0</v>
      </c>
      <c r="U685" s="183">
        <f t="shared" si="31"/>
        <v>0</v>
      </c>
    </row>
    <row r="686" spans="1:21">
      <c r="A686" s="183" t="str">
        <f t="shared" si="33"/>
        <v>東側ケース④0</v>
      </c>
      <c r="B686">
        <v>0</v>
      </c>
      <c r="C686">
        <v>0</v>
      </c>
      <c r="D686" s="160">
        <v>0</v>
      </c>
      <c r="E686" s="160">
        <v>0</v>
      </c>
      <c r="F686" s="160">
        <v>0</v>
      </c>
      <c r="G686" s="160">
        <v>0</v>
      </c>
      <c r="H686" s="160">
        <v>0</v>
      </c>
      <c r="I686" s="160">
        <v>0</v>
      </c>
      <c r="J686" s="160">
        <v>0</v>
      </c>
      <c r="K686" t="s">
        <v>39</v>
      </c>
      <c r="L686" t="s">
        <v>67</v>
      </c>
      <c r="M686">
        <v>0</v>
      </c>
      <c r="O686" s="183">
        <f t="shared" si="35"/>
        <v>0</v>
      </c>
      <c r="P686" s="183">
        <f t="shared" si="35"/>
        <v>0</v>
      </c>
      <c r="Q686" s="183">
        <f t="shared" si="35"/>
        <v>0</v>
      </c>
      <c r="R686" s="183">
        <f t="shared" si="34"/>
        <v>0</v>
      </c>
      <c r="S686" s="183">
        <f t="shared" si="34"/>
        <v>0</v>
      </c>
      <c r="T686" s="183">
        <f t="shared" si="34"/>
        <v>0</v>
      </c>
      <c r="U686" s="183">
        <f t="shared" si="31"/>
        <v>0</v>
      </c>
    </row>
    <row r="687" spans="1:21">
      <c r="A687" s="183" t="str">
        <f t="shared" si="33"/>
        <v>東側ケース④高知市</v>
      </c>
      <c r="B687" t="s">
        <v>4</v>
      </c>
      <c r="C687">
        <v>349778.6</v>
      </c>
      <c r="D687" s="160">
        <v>3384.337032722111</v>
      </c>
      <c r="E687" s="160">
        <v>155.19119050912138</v>
      </c>
      <c r="F687" s="160">
        <v>171.54825401055297</v>
      </c>
      <c r="G687" s="160">
        <v>6.3831122100030653</v>
      </c>
      <c r="H687" s="160">
        <v>42.19313183313821</v>
      </c>
      <c r="I687" s="160">
        <v>23.905363128610766</v>
      </c>
      <c r="J687" s="160">
        <v>3628.366893904416</v>
      </c>
      <c r="K687" t="s">
        <v>39</v>
      </c>
      <c r="L687" t="s">
        <v>67</v>
      </c>
      <c r="M687" t="s">
        <v>96</v>
      </c>
      <c r="O687" s="183">
        <f t="shared" si="35"/>
        <v>3400</v>
      </c>
      <c r="P687" s="183">
        <f t="shared" si="35"/>
        <v>160</v>
      </c>
      <c r="Q687" s="183">
        <f t="shared" si="35"/>
        <v>170</v>
      </c>
      <c r="R687" s="183">
        <f t="shared" si="34"/>
        <v>10</v>
      </c>
      <c r="S687" s="183">
        <f t="shared" si="34"/>
        <v>40</v>
      </c>
      <c r="T687" s="183">
        <f t="shared" si="34"/>
        <v>20</v>
      </c>
      <c r="U687" s="183">
        <f t="shared" si="31"/>
        <v>3600</v>
      </c>
    </row>
    <row r="688" spans="1:21">
      <c r="A688" s="183" t="str">
        <f t="shared" si="33"/>
        <v>東側ケース④室戸市</v>
      </c>
      <c r="B688" t="s">
        <v>5</v>
      </c>
      <c r="C688">
        <v>15011.1</v>
      </c>
      <c r="D688" s="160">
        <v>997.54046786207823</v>
      </c>
      <c r="E688" s="160">
        <v>42.223234647089797</v>
      </c>
      <c r="F688" s="160">
        <v>119.63915040947374</v>
      </c>
      <c r="G688" s="160">
        <v>7.5792132887333885</v>
      </c>
      <c r="H688" s="160">
        <v>10.579359677659738</v>
      </c>
      <c r="I688" s="160">
        <v>0.73588078952032887</v>
      </c>
      <c r="J688" s="160">
        <v>1136.0740720274655</v>
      </c>
      <c r="K688" t="s">
        <v>39</v>
      </c>
      <c r="L688" t="s">
        <v>67</v>
      </c>
      <c r="M688" t="s">
        <v>96</v>
      </c>
      <c r="O688" s="183">
        <f t="shared" si="35"/>
        <v>1000</v>
      </c>
      <c r="P688" s="183">
        <f t="shared" si="35"/>
        <v>40</v>
      </c>
      <c r="Q688" s="183">
        <f t="shared" si="35"/>
        <v>120</v>
      </c>
      <c r="R688" s="183">
        <f t="shared" si="34"/>
        <v>10</v>
      </c>
      <c r="S688" s="183">
        <f t="shared" si="34"/>
        <v>10</v>
      </c>
      <c r="T688" s="183" t="str">
        <f t="shared" si="34"/>
        <v>*</v>
      </c>
      <c r="U688" s="183">
        <f t="shared" si="31"/>
        <v>1100</v>
      </c>
    </row>
    <row r="689" spans="1:21">
      <c r="A689" s="183" t="str">
        <f t="shared" si="33"/>
        <v>東側ケース④安芸市</v>
      </c>
      <c r="B689" t="s">
        <v>6</v>
      </c>
      <c r="C689">
        <v>19573</v>
      </c>
      <c r="D689" s="160">
        <v>774.49569069441566</v>
      </c>
      <c r="E689" s="160">
        <v>46.421352213620892</v>
      </c>
      <c r="F689" s="160">
        <v>8.8381982941970278</v>
      </c>
      <c r="G689" s="160">
        <v>2.817412045559978</v>
      </c>
      <c r="H689" s="160">
        <v>12.710772402846311</v>
      </c>
      <c r="I689" s="160">
        <v>0.95869129271207587</v>
      </c>
      <c r="J689" s="160">
        <v>799.82076472973097</v>
      </c>
      <c r="K689" t="s">
        <v>39</v>
      </c>
      <c r="L689" t="s">
        <v>67</v>
      </c>
      <c r="M689" t="s">
        <v>96</v>
      </c>
      <c r="O689" s="183">
        <f t="shared" si="35"/>
        <v>770</v>
      </c>
      <c r="P689" s="183">
        <f t="shared" si="35"/>
        <v>50</v>
      </c>
      <c r="Q689" s="183">
        <f t="shared" si="35"/>
        <v>10</v>
      </c>
      <c r="R689" s="183" t="str">
        <f t="shared" si="34"/>
        <v>*</v>
      </c>
      <c r="S689" s="183">
        <f t="shared" si="34"/>
        <v>10</v>
      </c>
      <c r="T689" s="183" t="str">
        <f t="shared" si="34"/>
        <v>*</v>
      </c>
      <c r="U689" s="183">
        <f t="shared" si="31"/>
        <v>800</v>
      </c>
    </row>
    <row r="690" spans="1:21">
      <c r="A690" s="183" t="str">
        <f t="shared" si="33"/>
        <v>東側ケース④南国市</v>
      </c>
      <c r="B690" t="s">
        <v>7</v>
      </c>
      <c r="C690">
        <v>51255.6</v>
      </c>
      <c r="D690" s="160">
        <v>806.10890874209019</v>
      </c>
      <c r="E690" s="160">
        <v>21.074576667849335</v>
      </c>
      <c r="F690" s="160">
        <v>78.020947613239954</v>
      </c>
      <c r="G690" s="160">
        <v>0.34331055449106807</v>
      </c>
      <c r="H690" s="160">
        <v>2.9867415309048555</v>
      </c>
      <c r="I690" s="160">
        <v>1.9364619177273896</v>
      </c>
      <c r="J690" s="160">
        <v>889.3963703584534</v>
      </c>
      <c r="K690" t="s">
        <v>39</v>
      </c>
      <c r="L690" t="s">
        <v>67</v>
      </c>
      <c r="M690" t="s">
        <v>96</v>
      </c>
      <c r="O690" s="183">
        <f t="shared" si="35"/>
        <v>810</v>
      </c>
      <c r="P690" s="183">
        <f t="shared" si="35"/>
        <v>20</v>
      </c>
      <c r="Q690" s="183">
        <f t="shared" si="35"/>
        <v>80</v>
      </c>
      <c r="R690" s="183" t="str">
        <f t="shared" si="34"/>
        <v>*</v>
      </c>
      <c r="S690" s="183" t="str">
        <f t="shared" si="34"/>
        <v>*</v>
      </c>
      <c r="T690" s="183" t="str">
        <f t="shared" si="34"/>
        <v>*</v>
      </c>
      <c r="U690" s="183">
        <f t="shared" si="31"/>
        <v>890</v>
      </c>
    </row>
    <row r="691" spans="1:21">
      <c r="A691" s="183" t="str">
        <f t="shared" si="33"/>
        <v>東側ケース④土佐市</v>
      </c>
      <c r="B691" t="s">
        <v>8</v>
      </c>
      <c r="C691">
        <v>27471.8</v>
      </c>
      <c r="D691" s="160">
        <v>372.29728048996355</v>
      </c>
      <c r="E691" s="160">
        <v>13.569373015747493</v>
      </c>
      <c r="F691" s="160">
        <v>41.890699678971686</v>
      </c>
      <c r="G691" s="160">
        <v>1.4760863960479431</v>
      </c>
      <c r="H691" s="160">
        <v>1.6701850249720791</v>
      </c>
      <c r="I691" s="160">
        <v>0.73342846682574192</v>
      </c>
      <c r="J691" s="160">
        <v>418.067680056781</v>
      </c>
      <c r="K691" t="s">
        <v>39</v>
      </c>
      <c r="L691" t="s">
        <v>67</v>
      </c>
      <c r="M691" t="s">
        <v>96</v>
      </c>
      <c r="O691" s="183">
        <f t="shared" si="35"/>
        <v>370</v>
      </c>
      <c r="P691" s="183">
        <f t="shared" si="35"/>
        <v>10</v>
      </c>
      <c r="Q691" s="183">
        <f t="shared" si="35"/>
        <v>40</v>
      </c>
      <c r="R691" s="183" t="str">
        <f t="shared" si="34"/>
        <v>*</v>
      </c>
      <c r="S691" s="183" t="str">
        <f t="shared" si="34"/>
        <v>*</v>
      </c>
      <c r="T691" s="183" t="str">
        <f t="shared" si="34"/>
        <v>*</v>
      </c>
      <c r="U691" s="183">
        <f t="shared" si="31"/>
        <v>420</v>
      </c>
    </row>
    <row r="692" spans="1:21">
      <c r="A692" s="183" t="str">
        <f t="shared" si="33"/>
        <v>東側ケース④須崎市</v>
      </c>
      <c r="B692" t="s">
        <v>9</v>
      </c>
      <c r="C692">
        <v>25299.25</v>
      </c>
      <c r="D692" s="160">
        <v>365.82661260979046</v>
      </c>
      <c r="E692" s="160">
        <v>7.2227847054679515</v>
      </c>
      <c r="F692" s="160">
        <v>44.264425898393462</v>
      </c>
      <c r="G692" s="160">
        <v>0.87618037005509908</v>
      </c>
      <c r="H692" s="160">
        <v>2.3925645834217972</v>
      </c>
      <c r="I692" s="160">
        <v>0.45228069135487292</v>
      </c>
      <c r="J692" s="160">
        <v>413.81206415301574</v>
      </c>
      <c r="K692" t="s">
        <v>39</v>
      </c>
      <c r="L692" t="s">
        <v>67</v>
      </c>
      <c r="M692" t="s">
        <v>96</v>
      </c>
      <c r="O692" s="183">
        <f t="shared" si="35"/>
        <v>370</v>
      </c>
      <c r="P692" s="183">
        <f t="shared" si="35"/>
        <v>10</v>
      </c>
      <c r="Q692" s="183">
        <f t="shared" si="35"/>
        <v>40</v>
      </c>
      <c r="R692" s="183" t="str">
        <f t="shared" si="34"/>
        <v>*</v>
      </c>
      <c r="S692" s="183" t="str">
        <f t="shared" si="34"/>
        <v>*</v>
      </c>
      <c r="T692" s="183" t="str">
        <f t="shared" si="34"/>
        <v>*</v>
      </c>
      <c r="U692" s="183">
        <f t="shared" si="31"/>
        <v>410</v>
      </c>
    </row>
    <row r="693" spans="1:21">
      <c r="A693" s="183" t="str">
        <f t="shared" si="33"/>
        <v>東側ケース④宿毛市</v>
      </c>
      <c r="B693" t="s">
        <v>10</v>
      </c>
      <c r="C693">
        <v>22952.55</v>
      </c>
      <c r="D693" s="160">
        <v>67.533823356120692</v>
      </c>
      <c r="E693" s="160">
        <v>3.1306134700569506</v>
      </c>
      <c r="F693" s="160">
        <v>21.549966171432661</v>
      </c>
      <c r="G693" s="160">
        <v>9.1848597029788065E-2</v>
      </c>
      <c r="H693" s="160">
        <v>0.45139719659847433</v>
      </c>
      <c r="I693" s="160">
        <v>0.18287995453547293</v>
      </c>
      <c r="J693" s="160">
        <v>89.809915275717103</v>
      </c>
      <c r="K693" t="s">
        <v>39</v>
      </c>
      <c r="L693" t="s">
        <v>67</v>
      </c>
      <c r="M693" t="s">
        <v>96</v>
      </c>
      <c r="O693" s="183">
        <f t="shared" si="35"/>
        <v>70</v>
      </c>
      <c r="P693" s="183" t="str">
        <f t="shared" si="35"/>
        <v>*</v>
      </c>
      <c r="Q693" s="183">
        <f t="shared" si="35"/>
        <v>20</v>
      </c>
      <c r="R693" s="183" t="str">
        <f t="shared" si="34"/>
        <v>*</v>
      </c>
      <c r="S693" s="183" t="str">
        <f t="shared" si="34"/>
        <v>*</v>
      </c>
      <c r="T693" s="183" t="str">
        <f t="shared" si="34"/>
        <v>*</v>
      </c>
      <c r="U693" s="183">
        <f t="shared" si="31"/>
        <v>90</v>
      </c>
    </row>
    <row r="694" spans="1:21">
      <c r="A694" s="183" t="str">
        <f t="shared" si="33"/>
        <v>東側ケース④土佐清水市</v>
      </c>
      <c r="B694" t="s">
        <v>11</v>
      </c>
      <c r="C694">
        <v>15871.05</v>
      </c>
      <c r="D694" s="160">
        <v>372.33907501552216</v>
      </c>
      <c r="E694" s="160">
        <v>14.99566706703936</v>
      </c>
      <c r="F694" s="160">
        <v>37.990826835477002</v>
      </c>
      <c r="G694" s="160">
        <v>1.5946390333467149</v>
      </c>
      <c r="H694" s="160">
        <v>2.089196322263787</v>
      </c>
      <c r="I694" s="160">
        <v>0.29337145088777505</v>
      </c>
      <c r="J694" s="160">
        <v>414.30710865749739</v>
      </c>
      <c r="K694" t="s">
        <v>39</v>
      </c>
      <c r="L694" t="s">
        <v>67</v>
      </c>
      <c r="M694" t="s">
        <v>96</v>
      </c>
      <c r="O694" s="183">
        <f t="shared" si="35"/>
        <v>370</v>
      </c>
      <c r="P694" s="183">
        <f t="shared" si="35"/>
        <v>10</v>
      </c>
      <c r="Q694" s="183">
        <f t="shared" si="35"/>
        <v>40</v>
      </c>
      <c r="R694" s="183" t="str">
        <f t="shared" si="34"/>
        <v>*</v>
      </c>
      <c r="S694" s="183" t="str">
        <f t="shared" si="34"/>
        <v>*</v>
      </c>
      <c r="T694" s="183" t="str">
        <f t="shared" si="34"/>
        <v>*</v>
      </c>
      <c r="U694" s="183">
        <f t="shared" si="31"/>
        <v>410</v>
      </c>
    </row>
    <row r="695" spans="1:21">
      <c r="A695" s="183" t="str">
        <f t="shared" si="33"/>
        <v>東側ケース④四万十市</v>
      </c>
      <c r="B695" t="s">
        <v>12</v>
      </c>
      <c r="C695">
        <v>36677.25</v>
      </c>
      <c r="D695" s="160">
        <v>481.69679694719247</v>
      </c>
      <c r="E695" s="160">
        <v>14.806724186853602</v>
      </c>
      <c r="F695" s="160">
        <v>44.21337869854429</v>
      </c>
      <c r="G695" s="160">
        <v>2.0514524417578923</v>
      </c>
      <c r="H695" s="160">
        <v>1.4339814344476312</v>
      </c>
      <c r="I695" s="160">
        <v>0.45683012880671126</v>
      </c>
      <c r="J695" s="160">
        <v>529.85243965074903</v>
      </c>
      <c r="K695" t="s">
        <v>39</v>
      </c>
      <c r="L695" t="s">
        <v>67</v>
      </c>
      <c r="M695" t="s">
        <v>96</v>
      </c>
      <c r="O695" s="183">
        <f t="shared" si="35"/>
        <v>480</v>
      </c>
      <c r="P695" s="183">
        <f t="shared" si="35"/>
        <v>10</v>
      </c>
      <c r="Q695" s="183">
        <f t="shared" si="35"/>
        <v>40</v>
      </c>
      <c r="R695" s="183" t="str">
        <f t="shared" si="34"/>
        <v>*</v>
      </c>
      <c r="S695" s="183" t="str">
        <f t="shared" si="34"/>
        <v>*</v>
      </c>
      <c r="T695" s="183" t="str">
        <f t="shared" si="34"/>
        <v>*</v>
      </c>
      <c r="U695" s="183">
        <f t="shared" si="31"/>
        <v>530</v>
      </c>
    </row>
    <row r="696" spans="1:21">
      <c r="A696" s="183" t="str">
        <f t="shared" si="33"/>
        <v>東側ケース④香南市</v>
      </c>
      <c r="B696" t="s">
        <v>13</v>
      </c>
      <c r="C696">
        <v>31206.600000000002</v>
      </c>
      <c r="D696" s="160">
        <v>511.07834433651851</v>
      </c>
      <c r="E696" s="160">
        <v>17.789462635024396</v>
      </c>
      <c r="F696" s="160">
        <v>31.674885076478226</v>
      </c>
      <c r="G696" s="160">
        <v>0.66222346352618999</v>
      </c>
      <c r="H696" s="160">
        <v>1.190148978281629</v>
      </c>
      <c r="I696" s="160">
        <v>1.0383191776708944</v>
      </c>
      <c r="J696" s="160">
        <v>545.64392103247542</v>
      </c>
      <c r="K696" t="s">
        <v>39</v>
      </c>
      <c r="L696" t="s">
        <v>67</v>
      </c>
      <c r="M696" t="s">
        <v>96</v>
      </c>
      <c r="O696" s="183">
        <f t="shared" si="35"/>
        <v>510</v>
      </c>
      <c r="P696" s="183">
        <f t="shared" si="35"/>
        <v>20</v>
      </c>
      <c r="Q696" s="183">
        <f t="shared" si="35"/>
        <v>30</v>
      </c>
      <c r="R696" s="183" t="str">
        <f t="shared" si="34"/>
        <v>*</v>
      </c>
      <c r="S696" s="183" t="str">
        <f t="shared" si="34"/>
        <v>*</v>
      </c>
      <c r="T696" s="183" t="str">
        <f t="shared" si="34"/>
        <v>*</v>
      </c>
      <c r="U696" s="183">
        <f t="shared" si="31"/>
        <v>550</v>
      </c>
    </row>
    <row r="697" spans="1:21">
      <c r="A697" s="183" t="str">
        <f t="shared" si="33"/>
        <v>東側ケース④香美市</v>
      </c>
      <c r="B697" t="s">
        <v>14</v>
      </c>
      <c r="C697">
        <v>28197.25</v>
      </c>
      <c r="D697" s="160">
        <v>604.61933143549163</v>
      </c>
      <c r="E697" s="160">
        <v>12.910922063888639</v>
      </c>
      <c r="F697" s="160">
        <v>0</v>
      </c>
      <c r="G697" s="160">
        <v>1.0325163600687461</v>
      </c>
      <c r="H697" s="160">
        <v>4.3551824719163781</v>
      </c>
      <c r="I697" s="160">
        <v>0.56778434537777622</v>
      </c>
      <c r="J697" s="160">
        <v>610.57481461285442</v>
      </c>
      <c r="K697" t="s">
        <v>39</v>
      </c>
      <c r="L697" t="s">
        <v>67</v>
      </c>
      <c r="M697" t="s">
        <v>96</v>
      </c>
      <c r="O697" s="183">
        <f t="shared" si="35"/>
        <v>600</v>
      </c>
      <c r="P697" s="183">
        <f t="shared" si="35"/>
        <v>10</v>
      </c>
      <c r="Q697" s="183">
        <f t="shared" si="35"/>
        <v>0</v>
      </c>
      <c r="R697" s="183" t="str">
        <f t="shared" si="34"/>
        <v>*</v>
      </c>
      <c r="S697" s="183" t="str">
        <f t="shared" si="34"/>
        <v>*</v>
      </c>
      <c r="T697" s="183" t="str">
        <f t="shared" si="34"/>
        <v>*</v>
      </c>
      <c r="U697" s="183">
        <f t="shared" si="34"/>
        <v>610</v>
      </c>
    </row>
    <row r="698" spans="1:21">
      <c r="A698" s="183" t="str">
        <f t="shared" si="33"/>
        <v>東側ケース④東洋町</v>
      </c>
      <c r="B698" t="s">
        <v>15</v>
      </c>
      <c r="C698">
        <v>2841.05</v>
      </c>
      <c r="D698" s="160">
        <v>139.44397110893365</v>
      </c>
      <c r="E698" s="160">
        <v>2.8207557784616268</v>
      </c>
      <c r="F698" s="160">
        <v>13.717044565512124</v>
      </c>
      <c r="G698" s="160">
        <v>1.1305927391646204</v>
      </c>
      <c r="H698" s="160">
        <v>0.95045621358357646</v>
      </c>
      <c r="I698" s="160">
        <v>0.10404456915219518</v>
      </c>
      <c r="J698" s="160">
        <v>155.34610919634616</v>
      </c>
      <c r="K698" t="s">
        <v>39</v>
      </c>
      <c r="L698" t="s">
        <v>67</v>
      </c>
      <c r="M698" t="s">
        <v>96</v>
      </c>
      <c r="O698" s="183">
        <f t="shared" si="35"/>
        <v>140</v>
      </c>
      <c r="P698" s="183" t="str">
        <f t="shared" si="35"/>
        <v>*</v>
      </c>
      <c r="Q698" s="183">
        <f t="shared" si="35"/>
        <v>10</v>
      </c>
      <c r="R698" s="183" t="str">
        <f t="shared" si="34"/>
        <v>*</v>
      </c>
      <c r="S698" s="183" t="str">
        <f t="shared" si="34"/>
        <v>*</v>
      </c>
      <c r="T698" s="183" t="str">
        <f t="shared" si="34"/>
        <v>*</v>
      </c>
      <c r="U698" s="183">
        <f t="shared" si="34"/>
        <v>160</v>
      </c>
    </row>
    <row r="699" spans="1:21">
      <c r="A699" s="183" t="str">
        <f t="shared" si="33"/>
        <v>東側ケース④奈半利町</v>
      </c>
      <c r="B699" t="s">
        <v>16</v>
      </c>
      <c r="C699">
        <v>3493.25</v>
      </c>
      <c r="D699" s="160">
        <v>194.57457445436242</v>
      </c>
      <c r="E699" s="160">
        <v>15.47600644287674</v>
      </c>
      <c r="F699" s="160">
        <v>0.23643830145676231</v>
      </c>
      <c r="G699" s="160">
        <v>0.94732897710910935</v>
      </c>
      <c r="H699" s="160">
        <v>2.0225338645547239</v>
      </c>
      <c r="I699" s="160">
        <v>0.20766714341920176</v>
      </c>
      <c r="J699" s="160">
        <v>197.98854274090223</v>
      </c>
      <c r="K699" t="s">
        <v>39</v>
      </c>
      <c r="L699" t="s">
        <v>67</v>
      </c>
      <c r="M699" t="s">
        <v>96</v>
      </c>
      <c r="O699" s="183">
        <f t="shared" si="35"/>
        <v>190</v>
      </c>
      <c r="P699" s="183">
        <f t="shared" si="35"/>
        <v>20</v>
      </c>
      <c r="Q699" s="183" t="str">
        <f t="shared" si="35"/>
        <v>*</v>
      </c>
      <c r="R699" s="183" t="str">
        <f t="shared" si="34"/>
        <v>*</v>
      </c>
      <c r="S699" s="183" t="str">
        <f t="shared" si="34"/>
        <v>*</v>
      </c>
      <c r="T699" s="183" t="str">
        <f t="shared" si="34"/>
        <v>*</v>
      </c>
      <c r="U699" s="183">
        <f t="shared" si="34"/>
        <v>200</v>
      </c>
    </row>
    <row r="700" spans="1:21">
      <c r="A700" s="183" t="str">
        <f t="shared" si="33"/>
        <v>東側ケース④田野町</v>
      </c>
      <c r="B700" t="s">
        <v>17</v>
      </c>
      <c r="C700">
        <v>3015.2</v>
      </c>
      <c r="D700" s="160">
        <v>230.42994528618377</v>
      </c>
      <c r="E700" s="160">
        <v>14.263682785894751</v>
      </c>
      <c r="F700" s="160">
        <v>9.6696808462697792</v>
      </c>
      <c r="G700" s="160">
        <v>0.38171319462682529</v>
      </c>
      <c r="H700" s="160">
        <v>3.4451838490577811</v>
      </c>
      <c r="I700" s="160">
        <v>0.50602503848273628</v>
      </c>
      <c r="J700" s="160">
        <v>244.43254821462088</v>
      </c>
      <c r="K700" t="s">
        <v>39</v>
      </c>
      <c r="L700" t="s">
        <v>67</v>
      </c>
      <c r="M700" t="s">
        <v>96</v>
      </c>
      <c r="O700" s="183">
        <f t="shared" si="35"/>
        <v>230</v>
      </c>
      <c r="P700" s="183">
        <f t="shared" si="35"/>
        <v>10</v>
      </c>
      <c r="Q700" s="183">
        <f t="shared" si="35"/>
        <v>10</v>
      </c>
      <c r="R700" s="183" t="str">
        <f t="shared" si="34"/>
        <v>*</v>
      </c>
      <c r="S700" s="183" t="str">
        <f t="shared" si="34"/>
        <v>*</v>
      </c>
      <c r="T700" s="183" t="str">
        <f t="shared" si="34"/>
        <v>*</v>
      </c>
      <c r="U700" s="183">
        <f t="shared" si="34"/>
        <v>240</v>
      </c>
    </row>
    <row r="701" spans="1:21">
      <c r="A701" s="183" t="str">
        <f t="shared" si="33"/>
        <v>東側ケース④安田町</v>
      </c>
      <c r="B701" t="s">
        <v>18</v>
      </c>
      <c r="C701">
        <v>2780.2</v>
      </c>
      <c r="D701" s="160">
        <v>199.50628379124763</v>
      </c>
      <c r="E701" s="160">
        <v>10.700947447818095</v>
      </c>
      <c r="F701" s="160">
        <v>23.458962082617692</v>
      </c>
      <c r="G701" s="160">
        <v>2.5323793412875752</v>
      </c>
      <c r="H701" s="160">
        <v>1.1546991092835235</v>
      </c>
      <c r="I701" s="160">
        <v>0.11388384103119523</v>
      </c>
      <c r="J701" s="160">
        <v>226.76620816546759</v>
      </c>
      <c r="K701" t="s">
        <v>39</v>
      </c>
      <c r="L701" t="s">
        <v>67</v>
      </c>
      <c r="M701" t="s">
        <v>96</v>
      </c>
      <c r="O701" s="183">
        <f t="shared" si="35"/>
        <v>200</v>
      </c>
      <c r="P701" s="183">
        <f t="shared" si="35"/>
        <v>10</v>
      </c>
      <c r="Q701" s="183">
        <f t="shared" si="35"/>
        <v>20</v>
      </c>
      <c r="R701" s="183" t="str">
        <f t="shared" si="34"/>
        <v>*</v>
      </c>
      <c r="S701" s="183" t="str">
        <f t="shared" si="34"/>
        <v>*</v>
      </c>
      <c r="T701" s="183" t="str">
        <f t="shared" si="34"/>
        <v>*</v>
      </c>
      <c r="U701" s="183">
        <f t="shared" si="34"/>
        <v>230</v>
      </c>
    </row>
    <row r="702" spans="1:21">
      <c r="A702" s="183" t="str">
        <f t="shared" si="33"/>
        <v>東側ケース④北川村</v>
      </c>
      <c r="B702" t="s">
        <v>19</v>
      </c>
      <c r="C702">
        <v>1355.3</v>
      </c>
      <c r="D702" s="160">
        <v>102.60427599198583</v>
      </c>
      <c r="E702" s="160">
        <v>3.9143952399690871</v>
      </c>
      <c r="F702" s="160">
        <v>0</v>
      </c>
      <c r="G702" s="160">
        <v>1.3464973207890947</v>
      </c>
      <c r="H702" s="160">
        <v>0.42948795837899761</v>
      </c>
      <c r="I702" s="160">
        <v>3.0926105163200695E-2</v>
      </c>
      <c r="J702" s="160">
        <v>104.41118737631713</v>
      </c>
      <c r="K702" t="s">
        <v>39</v>
      </c>
      <c r="L702" t="s">
        <v>67</v>
      </c>
      <c r="M702" t="s">
        <v>96</v>
      </c>
      <c r="O702" s="183">
        <f t="shared" si="35"/>
        <v>100</v>
      </c>
      <c r="P702" s="183" t="str">
        <f t="shared" si="35"/>
        <v>*</v>
      </c>
      <c r="Q702" s="183">
        <f t="shared" si="35"/>
        <v>0</v>
      </c>
      <c r="R702" s="183" t="str">
        <f t="shared" si="34"/>
        <v>*</v>
      </c>
      <c r="S702" s="183" t="str">
        <f t="shared" si="34"/>
        <v>*</v>
      </c>
      <c r="T702" s="183" t="str">
        <f t="shared" si="34"/>
        <v>*</v>
      </c>
      <c r="U702" s="183">
        <f t="shared" si="34"/>
        <v>100</v>
      </c>
    </row>
    <row r="703" spans="1:21">
      <c r="A703" s="183" t="str">
        <f t="shared" si="33"/>
        <v>東側ケース④馬路村</v>
      </c>
      <c r="B703" t="s">
        <v>20</v>
      </c>
      <c r="C703">
        <v>1044.1999999999998</v>
      </c>
      <c r="D703" s="160">
        <v>46.268814841457143</v>
      </c>
      <c r="E703" s="160">
        <v>1.4096003299864137</v>
      </c>
      <c r="F703" s="160">
        <v>0</v>
      </c>
      <c r="G703" s="160">
        <v>0.7224749197238568</v>
      </c>
      <c r="H703" s="160">
        <v>0.2024332257310773</v>
      </c>
      <c r="I703" s="160">
        <v>3.1085666434684571E-2</v>
      </c>
      <c r="J703" s="160">
        <v>47.224808653346763</v>
      </c>
      <c r="K703" t="s">
        <v>39</v>
      </c>
      <c r="L703" t="s">
        <v>67</v>
      </c>
      <c r="M703" t="s">
        <v>96</v>
      </c>
      <c r="O703" s="183">
        <f t="shared" si="35"/>
        <v>50</v>
      </c>
      <c r="P703" s="183" t="str">
        <f t="shared" si="35"/>
        <v>*</v>
      </c>
      <c r="Q703" s="183">
        <f t="shared" si="35"/>
        <v>0</v>
      </c>
      <c r="R703" s="183" t="str">
        <f t="shared" si="34"/>
        <v>*</v>
      </c>
      <c r="S703" s="183" t="str">
        <f t="shared" si="34"/>
        <v>*</v>
      </c>
      <c r="T703" s="183" t="str">
        <f t="shared" si="34"/>
        <v>*</v>
      </c>
      <c r="U703" s="183">
        <f t="shared" si="34"/>
        <v>50</v>
      </c>
    </row>
    <row r="704" spans="1:21">
      <c r="A704" s="183" t="str">
        <f t="shared" si="33"/>
        <v>東側ケース④芸西村</v>
      </c>
      <c r="B704" t="s">
        <v>21</v>
      </c>
      <c r="C704">
        <v>4107.1499999999996</v>
      </c>
      <c r="D704" s="160">
        <v>90.290172384652422</v>
      </c>
      <c r="E704" s="160">
        <v>6.1870839412980718</v>
      </c>
      <c r="F704" s="160">
        <v>5.638289217487463</v>
      </c>
      <c r="G704" s="160">
        <v>0.14153860737887458</v>
      </c>
      <c r="H704" s="160">
        <v>0.30472628900951171</v>
      </c>
      <c r="I704" s="160">
        <v>0.10678954079113384</v>
      </c>
      <c r="J704" s="160">
        <v>96.481516039319416</v>
      </c>
      <c r="K704" t="s">
        <v>39</v>
      </c>
      <c r="L704" t="s">
        <v>67</v>
      </c>
      <c r="M704" t="s">
        <v>96</v>
      </c>
      <c r="O704" s="183">
        <f t="shared" si="35"/>
        <v>90</v>
      </c>
      <c r="P704" s="183">
        <f t="shared" si="35"/>
        <v>10</v>
      </c>
      <c r="Q704" s="183">
        <f t="shared" si="35"/>
        <v>10</v>
      </c>
      <c r="R704" s="183" t="str">
        <f t="shared" si="34"/>
        <v>*</v>
      </c>
      <c r="S704" s="183" t="str">
        <f t="shared" si="34"/>
        <v>*</v>
      </c>
      <c r="T704" s="183" t="str">
        <f t="shared" si="34"/>
        <v>*</v>
      </c>
      <c r="U704" s="183">
        <f t="shared" si="34"/>
        <v>100</v>
      </c>
    </row>
    <row r="705" spans="1:21">
      <c r="A705" s="183" t="str">
        <f t="shared" si="33"/>
        <v>東側ケース④本山町</v>
      </c>
      <c r="B705" t="s">
        <v>22</v>
      </c>
      <c r="C705">
        <v>4026.95</v>
      </c>
      <c r="D705" s="160">
        <v>4.2604969268521726</v>
      </c>
      <c r="E705" s="160">
        <v>0.17333324323627486</v>
      </c>
      <c r="F705" s="160">
        <v>0</v>
      </c>
      <c r="G705" s="160">
        <v>2.485156077438188E-4</v>
      </c>
      <c r="H705" s="160">
        <v>2.8863190084139666E-3</v>
      </c>
      <c r="I705" s="160">
        <v>2.8722891005968715E-2</v>
      </c>
      <c r="J705" s="160">
        <v>4.292354652474299</v>
      </c>
      <c r="K705" t="s">
        <v>39</v>
      </c>
      <c r="L705" t="s">
        <v>67</v>
      </c>
      <c r="M705" t="s">
        <v>96</v>
      </c>
      <c r="O705" s="183" t="str">
        <f t="shared" si="35"/>
        <v>*</v>
      </c>
      <c r="P705" s="183" t="str">
        <f t="shared" si="35"/>
        <v>*</v>
      </c>
      <c r="Q705" s="183">
        <f t="shared" si="35"/>
        <v>0</v>
      </c>
      <c r="R705" s="183" t="str">
        <f t="shared" si="34"/>
        <v>*</v>
      </c>
      <c r="S705" s="183" t="str">
        <f t="shared" si="34"/>
        <v>*</v>
      </c>
      <c r="T705" s="183" t="str">
        <f t="shared" si="34"/>
        <v>*</v>
      </c>
      <c r="U705" s="183" t="str">
        <f t="shared" si="34"/>
        <v>*</v>
      </c>
    </row>
    <row r="706" spans="1:21">
      <c r="A706" s="183" t="str">
        <f t="shared" si="33"/>
        <v>東側ケース④大豊町</v>
      </c>
      <c r="B706" t="s">
        <v>23</v>
      </c>
      <c r="C706">
        <v>4715.1000000000004</v>
      </c>
      <c r="D706" s="160">
        <v>71.999909941302093</v>
      </c>
      <c r="E706" s="160">
        <v>0.56042893619899692</v>
      </c>
      <c r="F706" s="160">
        <v>0</v>
      </c>
      <c r="G706" s="160">
        <v>0.18360628220123856</v>
      </c>
      <c r="H706" s="160">
        <v>3.4838318281865129E-2</v>
      </c>
      <c r="I706" s="160">
        <v>2.8303023099275383E-2</v>
      </c>
      <c r="J706" s="160">
        <v>72.246657564884472</v>
      </c>
      <c r="K706" t="s">
        <v>39</v>
      </c>
      <c r="L706" t="s">
        <v>67</v>
      </c>
      <c r="M706" t="s">
        <v>96</v>
      </c>
      <c r="O706" s="183">
        <f t="shared" si="35"/>
        <v>70</v>
      </c>
      <c r="P706" s="183" t="str">
        <f t="shared" si="35"/>
        <v>*</v>
      </c>
      <c r="Q706" s="183">
        <f t="shared" si="35"/>
        <v>0</v>
      </c>
      <c r="R706" s="183" t="str">
        <f t="shared" si="34"/>
        <v>*</v>
      </c>
      <c r="S706" s="183" t="str">
        <f t="shared" si="34"/>
        <v>*</v>
      </c>
      <c r="T706" s="183" t="str">
        <f t="shared" si="34"/>
        <v>*</v>
      </c>
      <c r="U706" s="183">
        <f t="shared" si="34"/>
        <v>70</v>
      </c>
    </row>
    <row r="707" spans="1:21">
      <c r="A707" s="183" t="str">
        <f t="shared" si="33"/>
        <v>東側ケース④土佐町</v>
      </c>
      <c r="B707" t="s">
        <v>24</v>
      </c>
      <c r="C707">
        <v>4376.2</v>
      </c>
      <c r="D707" s="160">
        <v>0.90532807451579289</v>
      </c>
      <c r="E707" s="160">
        <v>0.16322610783751482</v>
      </c>
      <c r="F707" s="160">
        <v>0</v>
      </c>
      <c r="G707" s="160">
        <v>7.0580922311415553E-32</v>
      </c>
      <c r="H707" s="160">
        <v>2.4635510638508634E-3</v>
      </c>
      <c r="I707" s="160">
        <v>1.2737914726829391E-2</v>
      </c>
      <c r="J707" s="160">
        <v>0.92052954030647316</v>
      </c>
      <c r="K707" t="s">
        <v>39</v>
      </c>
      <c r="L707" t="s">
        <v>67</v>
      </c>
      <c r="M707" t="s">
        <v>96</v>
      </c>
      <c r="O707" s="183" t="str">
        <f t="shared" si="35"/>
        <v>*</v>
      </c>
      <c r="P707" s="183" t="str">
        <f t="shared" si="35"/>
        <v>*</v>
      </c>
      <c r="Q707" s="183">
        <f t="shared" si="35"/>
        <v>0</v>
      </c>
      <c r="R707" s="183" t="str">
        <f t="shared" si="34"/>
        <v>*</v>
      </c>
      <c r="S707" s="183" t="str">
        <f t="shared" si="34"/>
        <v>*</v>
      </c>
      <c r="T707" s="183" t="str">
        <f t="shared" si="34"/>
        <v>*</v>
      </c>
      <c r="U707" s="183" t="str">
        <f t="shared" si="34"/>
        <v>*</v>
      </c>
    </row>
    <row r="708" spans="1:21">
      <c r="A708" s="183" t="str">
        <f t="shared" ref="A708:A771" si="36">K708&amp;L708&amp;B708</f>
        <v>東側ケース④大川村</v>
      </c>
      <c r="B708" t="s">
        <v>25</v>
      </c>
      <c r="C708">
        <v>421.4</v>
      </c>
      <c r="D708" s="160">
        <v>0.25754009715323295</v>
      </c>
      <c r="E708" s="160">
        <v>1.5879260202943273E-2</v>
      </c>
      <c r="F708" s="160">
        <v>0</v>
      </c>
      <c r="G708" s="160">
        <v>1.5789751489613232E-4</v>
      </c>
      <c r="H708" s="160">
        <v>6.9735976495282166E-3</v>
      </c>
      <c r="I708" s="160">
        <v>3.1683373684743575E-4</v>
      </c>
      <c r="J708" s="160">
        <v>0.26498842605450473</v>
      </c>
      <c r="K708" t="s">
        <v>39</v>
      </c>
      <c r="L708" t="s">
        <v>67</v>
      </c>
      <c r="M708" t="s">
        <v>96</v>
      </c>
      <c r="O708" s="183" t="str">
        <f t="shared" si="35"/>
        <v>*</v>
      </c>
      <c r="P708" s="183" t="str">
        <f t="shared" si="35"/>
        <v>*</v>
      </c>
      <c r="Q708" s="183">
        <f t="shared" si="35"/>
        <v>0</v>
      </c>
      <c r="R708" s="183" t="str">
        <f t="shared" si="34"/>
        <v>*</v>
      </c>
      <c r="S708" s="183" t="str">
        <f t="shared" si="34"/>
        <v>*</v>
      </c>
      <c r="T708" s="183" t="str">
        <f t="shared" si="34"/>
        <v>*</v>
      </c>
      <c r="U708" s="183" t="str">
        <f t="shared" si="34"/>
        <v>*</v>
      </c>
    </row>
    <row r="709" spans="1:21">
      <c r="A709" s="183" t="str">
        <f t="shared" si="36"/>
        <v>東側ケース④いの町</v>
      </c>
      <c r="B709" t="s">
        <v>26</v>
      </c>
      <c r="C709">
        <v>22887.1</v>
      </c>
      <c r="D709" s="160">
        <v>93.083810420864879</v>
      </c>
      <c r="E709" s="160">
        <v>3.0073789598244547</v>
      </c>
      <c r="F709" s="160">
        <v>0</v>
      </c>
      <c r="G709" s="160">
        <v>0.32644409345499792</v>
      </c>
      <c r="H709" s="160">
        <v>0.24291108209257967</v>
      </c>
      <c r="I709" s="160">
        <v>0.20349977323245075</v>
      </c>
      <c r="J709" s="160">
        <v>93.856665369644901</v>
      </c>
      <c r="K709" t="s">
        <v>39</v>
      </c>
      <c r="L709" t="s">
        <v>67</v>
      </c>
      <c r="M709" t="s">
        <v>96</v>
      </c>
      <c r="O709" s="183">
        <f t="shared" si="35"/>
        <v>90</v>
      </c>
      <c r="P709" s="183" t="str">
        <f t="shared" si="35"/>
        <v>*</v>
      </c>
      <c r="Q709" s="183">
        <f t="shared" si="35"/>
        <v>0</v>
      </c>
      <c r="R709" s="183" t="str">
        <f t="shared" si="34"/>
        <v>*</v>
      </c>
      <c r="S709" s="183" t="str">
        <f t="shared" si="34"/>
        <v>*</v>
      </c>
      <c r="T709" s="183" t="str">
        <f t="shared" si="34"/>
        <v>*</v>
      </c>
      <c r="U709" s="183">
        <f t="shared" si="34"/>
        <v>90</v>
      </c>
    </row>
    <row r="710" spans="1:21">
      <c r="A710" s="183" t="str">
        <f t="shared" si="36"/>
        <v>東側ケース④仁淀川町</v>
      </c>
      <c r="B710" t="s">
        <v>27</v>
      </c>
      <c r="C710">
        <v>6596.85</v>
      </c>
      <c r="D710" s="160">
        <v>7.3253895206344417</v>
      </c>
      <c r="E710" s="160">
        <v>0.31596010526810053</v>
      </c>
      <c r="F710" s="160">
        <v>0</v>
      </c>
      <c r="G710" s="160">
        <v>1.6056818863173401E-3</v>
      </c>
      <c r="H710" s="160">
        <v>6.1975380002209438E-2</v>
      </c>
      <c r="I710" s="160">
        <v>2.3888976187554097E-2</v>
      </c>
      <c r="J710" s="160">
        <v>7.4128595587105233</v>
      </c>
      <c r="K710" t="s">
        <v>39</v>
      </c>
      <c r="L710" t="s">
        <v>67</v>
      </c>
      <c r="M710" t="s">
        <v>96</v>
      </c>
      <c r="O710" s="183">
        <f t="shared" si="35"/>
        <v>10</v>
      </c>
      <c r="P710" s="183" t="str">
        <f t="shared" si="35"/>
        <v>*</v>
      </c>
      <c r="Q710" s="183">
        <f t="shared" si="35"/>
        <v>0</v>
      </c>
      <c r="R710" s="183" t="str">
        <f t="shared" si="34"/>
        <v>*</v>
      </c>
      <c r="S710" s="183" t="str">
        <f t="shared" si="34"/>
        <v>*</v>
      </c>
      <c r="T710" s="183" t="str">
        <f t="shared" si="34"/>
        <v>*</v>
      </c>
      <c r="U710" s="183">
        <f t="shared" si="34"/>
        <v>10</v>
      </c>
    </row>
    <row r="711" spans="1:21">
      <c r="A711" s="183" t="str">
        <f t="shared" si="36"/>
        <v>東側ケース④中土佐町</v>
      </c>
      <c r="B711" t="s">
        <v>28</v>
      </c>
      <c r="C711">
        <v>7156.95</v>
      </c>
      <c r="D711" s="160">
        <v>171.62815181065628</v>
      </c>
      <c r="E711" s="160">
        <v>3.6150424628604512</v>
      </c>
      <c r="F711" s="160">
        <v>19.95575732447692</v>
      </c>
      <c r="G711" s="160">
        <v>0.42428634418368999</v>
      </c>
      <c r="H711" s="160">
        <v>1.3236945164374143</v>
      </c>
      <c r="I711" s="160">
        <v>0.10612075842274167</v>
      </c>
      <c r="J711" s="160">
        <v>193.43801075417704</v>
      </c>
      <c r="K711" t="s">
        <v>39</v>
      </c>
      <c r="L711" t="s">
        <v>67</v>
      </c>
      <c r="M711" t="s">
        <v>96</v>
      </c>
      <c r="O711" s="183">
        <f t="shared" si="35"/>
        <v>170</v>
      </c>
      <c r="P711" s="183" t="str">
        <f t="shared" si="35"/>
        <v>*</v>
      </c>
      <c r="Q711" s="183">
        <f t="shared" si="35"/>
        <v>20</v>
      </c>
      <c r="R711" s="183" t="str">
        <f t="shared" si="34"/>
        <v>*</v>
      </c>
      <c r="S711" s="183" t="str">
        <f t="shared" si="34"/>
        <v>*</v>
      </c>
      <c r="T711" s="183" t="str">
        <f t="shared" si="34"/>
        <v>*</v>
      </c>
      <c r="U711" s="183">
        <f t="shared" si="34"/>
        <v>190</v>
      </c>
    </row>
    <row r="712" spans="1:21">
      <c r="A712" s="183" t="str">
        <f t="shared" si="36"/>
        <v>東側ケース④佐川町</v>
      </c>
      <c r="B712" t="s">
        <v>29</v>
      </c>
      <c r="C712">
        <v>12973.4</v>
      </c>
      <c r="D712" s="160">
        <v>147.27428548490155</v>
      </c>
      <c r="E712" s="160">
        <v>3.5499807122086384</v>
      </c>
      <c r="F712" s="160">
        <v>0</v>
      </c>
      <c r="G712" s="160">
        <v>0.14286293221868474</v>
      </c>
      <c r="H712" s="160">
        <v>0.18622672171165525</v>
      </c>
      <c r="I712" s="160">
        <v>0.26390885733260072</v>
      </c>
      <c r="J712" s="160">
        <v>147.8672839961645</v>
      </c>
      <c r="K712" t="s">
        <v>39</v>
      </c>
      <c r="L712" t="s">
        <v>67</v>
      </c>
      <c r="M712" t="s">
        <v>96</v>
      </c>
      <c r="O712" s="183">
        <f t="shared" si="35"/>
        <v>150</v>
      </c>
      <c r="P712" s="183" t="str">
        <f t="shared" si="35"/>
        <v>*</v>
      </c>
      <c r="Q712" s="183">
        <f t="shared" si="35"/>
        <v>0</v>
      </c>
      <c r="R712" s="183" t="str">
        <f t="shared" si="34"/>
        <v>*</v>
      </c>
      <c r="S712" s="183" t="str">
        <f t="shared" si="34"/>
        <v>*</v>
      </c>
      <c r="T712" s="183" t="str">
        <f t="shared" si="34"/>
        <v>*</v>
      </c>
      <c r="U712" s="183">
        <f t="shared" si="34"/>
        <v>150</v>
      </c>
    </row>
    <row r="713" spans="1:21">
      <c r="A713" s="183" t="str">
        <f t="shared" si="36"/>
        <v>東側ケース④越知町</v>
      </c>
      <c r="B713" t="s">
        <v>30</v>
      </c>
      <c r="C713">
        <v>6192.65</v>
      </c>
      <c r="D713" s="160">
        <v>22.944886225215335</v>
      </c>
      <c r="E713" s="160">
        <v>0.70961896440230221</v>
      </c>
      <c r="F713" s="160">
        <v>0</v>
      </c>
      <c r="G713" s="160">
        <v>1.613766127462574E-2</v>
      </c>
      <c r="H713" s="160">
        <v>1.441690093533005</v>
      </c>
      <c r="I713" s="160">
        <v>5.7127885426702531E-2</v>
      </c>
      <c r="J713" s="160">
        <v>24.459841865449668</v>
      </c>
      <c r="K713" t="s">
        <v>39</v>
      </c>
      <c r="L713" t="s">
        <v>67</v>
      </c>
      <c r="M713" t="s">
        <v>96</v>
      </c>
      <c r="O713" s="183">
        <f t="shared" si="35"/>
        <v>20</v>
      </c>
      <c r="P713" s="183" t="str">
        <f t="shared" si="35"/>
        <v>*</v>
      </c>
      <c r="Q713" s="183">
        <f t="shared" si="35"/>
        <v>0</v>
      </c>
      <c r="R713" s="183" t="str">
        <f t="shared" si="34"/>
        <v>*</v>
      </c>
      <c r="S713" s="183" t="str">
        <f t="shared" si="34"/>
        <v>*</v>
      </c>
      <c r="T713" s="183" t="str">
        <f t="shared" si="34"/>
        <v>*</v>
      </c>
      <c r="U713" s="183">
        <f t="shared" si="34"/>
        <v>20</v>
      </c>
    </row>
    <row r="714" spans="1:21">
      <c r="A714" s="183" t="str">
        <f t="shared" si="36"/>
        <v>東側ケース④檮原町</v>
      </c>
      <c r="B714" t="s">
        <v>31</v>
      </c>
      <c r="C714">
        <v>3984</v>
      </c>
      <c r="D714" s="160">
        <v>3.0591942609956941</v>
      </c>
      <c r="E714" s="160">
        <v>0.2047227952175813</v>
      </c>
      <c r="F714" s="160">
        <v>0</v>
      </c>
      <c r="G714" s="160">
        <v>5.4763794103842157E-4</v>
      </c>
      <c r="H714" s="160">
        <v>2.1531417112339432E-3</v>
      </c>
      <c r="I714" s="160">
        <v>1.4739616477331156E-2</v>
      </c>
      <c r="J714" s="160">
        <v>3.0766346571252976</v>
      </c>
      <c r="K714" t="s">
        <v>39</v>
      </c>
      <c r="L714" t="s">
        <v>67</v>
      </c>
      <c r="M714" t="s">
        <v>96</v>
      </c>
      <c r="O714" s="183" t="str">
        <f t="shared" si="35"/>
        <v>*</v>
      </c>
      <c r="P714" s="183" t="str">
        <f t="shared" si="35"/>
        <v>*</v>
      </c>
      <c r="Q714" s="183">
        <f t="shared" si="35"/>
        <v>0</v>
      </c>
      <c r="R714" s="183" t="str">
        <f t="shared" si="34"/>
        <v>*</v>
      </c>
      <c r="S714" s="183" t="str">
        <f t="shared" si="34"/>
        <v>*</v>
      </c>
      <c r="T714" s="183" t="str">
        <f t="shared" si="34"/>
        <v>*</v>
      </c>
      <c r="U714" s="183" t="str">
        <f t="shared" si="34"/>
        <v>*</v>
      </c>
    </row>
    <row r="715" spans="1:21">
      <c r="A715" s="183" t="str">
        <f t="shared" si="36"/>
        <v>東側ケース④日高村</v>
      </c>
      <c r="B715" t="s">
        <v>32</v>
      </c>
      <c r="C715">
        <v>5197.3999999999996</v>
      </c>
      <c r="D715" s="160">
        <v>17.823259517938713</v>
      </c>
      <c r="E715" s="160">
        <v>0.56762815203474526</v>
      </c>
      <c r="F715" s="160">
        <v>0</v>
      </c>
      <c r="G715" s="160">
        <v>4.1550423489593591E-2</v>
      </c>
      <c r="H715" s="160">
        <v>7.0998380022129692E-3</v>
      </c>
      <c r="I715" s="160">
        <v>3.9871731269050519E-2</v>
      </c>
      <c r="J715" s="160">
        <v>17.911781510699569</v>
      </c>
      <c r="K715" t="s">
        <v>39</v>
      </c>
      <c r="L715" t="s">
        <v>67</v>
      </c>
      <c r="M715" t="s">
        <v>96</v>
      </c>
      <c r="O715" s="183">
        <f t="shared" si="35"/>
        <v>20</v>
      </c>
      <c r="P715" s="183" t="str">
        <f t="shared" si="35"/>
        <v>*</v>
      </c>
      <c r="Q715" s="183">
        <f t="shared" si="35"/>
        <v>0</v>
      </c>
      <c r="R715" s="183" t="str">
        <f t="shared" si="34"/>
        <v>*</v>
      </c>
      <c r="S715" s="183" t="str">
        <f t="shared" si="34"/>
        <v>*</v>
      </c>
      <c r="T715" s="183" t="str">
        <f t="shared" si="34"/>
        <v>*</v>
      </c>
      <c r="U715" s="183">
        <f t="shared" si="34"/>
        <v>20</v>
      </c>
    </row>
    <row r="716" spans="1:21">
      <c r="A716" s="183" t="str">
        <f t="shared" si="36"/>
        <v>東側ケース④津野町</v>
      </c>
      <c r="B716" t="s">
        <v>33</v>
      </c>
      <c r="C716">
        <v>5948.75</v>
      </c>
      <c r="D716" s="160">
        <v>48.829247878228735</v>
      </c>
      <c r="E716" s="160">
        <v>0.81728661105373002</v>
      </c>
      <c r="F716" s="160">
        <v>0</v>
      </c>
      <c r="G716" s="160">
        <v>0.13683488147422854</v>
      </c>
      <c r="H716" s="160">
        <v>7.341454629409469E-2</v>
      </c>
      <c r="I716" s="160">
        <v>4.9470100932683891E-2</v>
      </c>
      <c r="J716" s="160">
        <v>49.08896740692974</v>
      </c>
      <c r="K716" t="s">
        <v>39</v>
      </c>
      <c r="L716" t="s">
        <v>67</v>
      </c>
      <c r="M716" t="s">
        <v>96</v>
      </c>
      <c r="O716" s="183">
        <f t="shared" si="35"/>
        <v>50</v>
      </c>
      <c r="P716" s="183" t="str">
        <f t="shared" si="35"/>
        <v>*</v>
      </c>
      <c r="Q716" s="183">
        <f t="shared" si="35"/>
        <v>0</v>
      </c>
      <c r="R716" s="183" t="str">
        <f t="shared" si="34"/>
        <v>*</v>
      </c>
      <c r="S716" s="183" t="str">
        <f t="shared" si="34"/>
        <v>*</v>
      </c>
      <c r="T716" s="183" t="str">
        <f t="shared" si="34"/>
        <v>*</v>
      </c>
      <c r="U716" s="183">
        <f t="shared" si="34"/>
        <v>50</v>
      </c>
    </row>
    <row r="717" spans="1:21">
      <c r="A717" s="183" t="str">
        <f t="shared" si="36"/>
        <v>東側ケース④四万十町</v>
      </c>
      <c r="B717" t="s">
        <v>34</v>
      </c>
      <c r="C717">
        <v>18746.650000000001</v>
      </c>
      <c r="D717" s="160">
        <v>460.59605368707548</v>
      </c>
      <c r="E717" s="160">
        <v>11.044137099806036</v>
      </c>
      <c r="F717" s="160">
        <v>4.8689676013332539</v>
      </c>
      <c r="G717" s="160">
        <v>1.1509486998934293</v>
      </c>
      <c r="H717" s="160">
        <v>0.93376388534674404</v>
      </c>
      <c r="I717" s="160">
        <v>0.22269679052826166</v>
      </c>
      <c r="J717" s="160">
        <v>467.77243066417725</v>
      </c>
      <c r="K717" t="s">
        <v>39</v>
      </c>
      <c r="L717" t="s">
        <v>67</v>
      </c>
      <c r="M717" t="s">
        <v>96</v>
      </c>
      <c r="O717" s="183">
        <f t="shared" si="35"/>
        <v>460</v>
      </c>
      <c r="P717" s="183">
        <f t="shared" si="35"/>
        <v>10</v>
      </c>
      <c r="Q717" s="183" t="str">
        <f t="shared" si="35"/>
        <v>*</v>
      </c>
      <c r="R717" s="183" t="str">
        <f t="shared" si="34"/>
        <v>*</v>
      </c>
      <c r="S717" s="183" t="str">
        <f t="shared" si="34"/>
        <v>*</v>
      </c>
      <c r="T717" s="183" t="str">
        <f t="shared" si="34"/>
        <v>*</v>
      </c>
      <c r="U717" s="183">
        <f t="shared" si="34"/>
        <v>470</v>
      </c>
    </row>
    <row r="718" spans="1:21">
      <c r="A718" s="183" t="str">
        <f t="shared" si="36"/>
        <v>東側ケース④大月町</v>
      </c>
      <c r="B718" t="s">
        <v>35</v>
      </c>
      <c r="C718">
        <v>5516.5</v>
      </c>
      <c r="D718" s="160">
        <v>16.10961477985656</v>
      </c>
      <c r="E718" s="160">
        <v>0.62894904159896381</v>
      </c>
      <c r="F718" s="160">
        <v>11.010912642493777</v>
      </c>
      <c r="G718" s="160">
        <v>3.8328863042256786E-2</v>
      </c>
      <c r="H718" s="160">
        <v>0.12419041686598199</v>
      </c>
      <c r="I718" s="160">
        <v>1.7900007823319426E-2</v>
      </c>
      <c r="J718" s="160">
        <v>27.300946710081892</v>
      </c>
      <c r="K718" t="s">
        <v>39</v>
      </c>
      <c r="L718" t="s">
        <v>67</v>
      </c>
      <c r="M718" t="s">
        <v>96</v>
      </c>
      <c r="O718" s="183">
        <f t="shared" si="35"/>
        <v>20</v>
      </c>
      <c r="P718" s="183" t="str">
        <f t="shared" si="35"/>
        <v>*</v>
      </c>
      <c r="Q718" s="183">
        <f t="shared" si="35"/>
        <v>10</v>
      </c>
      <c r="R718" s="183" t="str">
        <f t="shared" si="34"/>
        <v>*</v>
      </c>
      <c r="S718" s="183" t="str">
        <f t="shared" si="34"/>
        <v>*</v>
      </c>
      <c r="T718" s="183" t="str">
        <f t="shared" si="34"/>
        <v>*</v>
      </c>
      <c r="U718" s="183">
        <f t="shared" si="34"/>
        <v>30</v>
      </c>
    </row>
    <row r="719" spans="1:21">
      <c r="A719" s="183" t="str">
        <f t="shared" si="36"/>
        <v>東側ケース④三原村</v>
      </c>
      <c r="B719" t="s">
        <v>36</v>
      </c>
      <c r="C719">
        <v>1597.8</v>
      </c>
      <c r="D719" s="160">
        <v>23.232795794275773</v>
      </c>
      <c r="E719" s="160">
        <v>0.39343045814382327</v>
      </c>
      <c r="F719" s="160">
        <v>0</v>
      </c>
      <c r="G719" s="160">
        <v>3.3877780102513598E-2</v>
      </c>
      <c r="H719" s="160">
        <v>3.1986208952269758E-2</v>
      </c>
      <c r="I719" s="160">
        <v>1.2442116098333544E-2</v>
      </c>
      <c r="J719" s="160">
        <v>23.311101899428891</v>
      </c>
      <c r="K719" t="s">
        <v>39</v>
      </c>
      <c r="L719" t="s">
        <v>67</v>
      </c>
      <c r="M719" t="s">
        <v>96</v>
      </c>
      <c r="O719" s="183">
        <f t="shared" si="35"/>
        <v>20</v>
      </c>
      <c r="P719" s="183" t="str">
        <f t="shared" si="35"/>
        <v>*</v>
      </c>
      <c r="Q719" s="183">
        <f t="shared" si="35"/>
        <v>0</v>
      </c>
      <c r="R719" s="183" t="str">
        <f t="shared" si="34"/>
        <v>*</v>
      </c>
      <c r="S719" s="183" t="str">
        <f t="shared" si="34"/>
        <v>*</v>
      </c>
      <c r="T719" s="183" t="str">
        <f t="shared" si="34"/>
        <v>*</v>
      </c>
      <c r="U719" s="183">
        <f t="shared" si="34"/>
        <v>20</v>
      </c>
    </row>
    <row r="720" spans="1:21">
      <c r="A720" s="183" t="str">
        <f t="shared" si="36"/>
        <v>東側ケース④黒潮町</v>
      </c>
      <c r="B720" t="s">
        <v>37</v>
      </c>
      <c r="C720">
        <v>11552.849999999999</v>
      </c>
      <c r="D720" s="160">
        <v>413.2610561732061</v>
      </c>
      <c r="E720" s="160">
        <v>13.397786101831715</v>
      </c>
      <c r="F720" s="160">
        <v>23.174297285548558</v>
      </c>
      <c r="G720" s="160">
        <v>2.2977040276811342</v>
      </c>
      <c r="H720" s="160">
        <v>2.1510289652739081</v>
      </c>
      <c r="I720" s="160">
        <v>0.37593743223570003</v>
      </c>
      <c r="J720" s="160">
        <v>441.26002388394534</v>
      </c>
      <c r="K720" t="s">
        <v>39</v>
      </c>
      <c r="L720" t="s">
        <v>67</v>
      </c>
      <c r="M720" t="s">
        <v>96</v>
      </c>
      <c r="O720" s="183">
        <f t="shared" si="35"/>
        <v>410</v>
      </c>
      <c r="P720" s="183">
        <f t="shared" si="35"/>
        <v>10</v>
      </c>
      <c r="Q720" s="183">
        <f t="shared" si="35"/>
        <v>20</v>
      </c>
      <c r="R720" s="183" t="str">
        <f t="shared" si="34"/>
        <v>*</v>
      </c>
      <c r="S720" s="183" t="str">
        <f t="shared" si="34"/>
        <v>*</v>
      </c>
      <c r="T720" s="183" t="str">
        <f t="shared" si="34"/>
        <v>*</v>
      </c>
      <c r="U720" s="183">
        <f t="shared" si="34"/>
        <v>440</v>
      </c>
    </row>
    <row r="721" spans="1:21">
      <c r="A721" s="183" t="str">
        <f t="shared" si="36"/>
        <v>東側ケース④合計</v>
      </c>
      <c r="B721" t="s">
        <v>84</v>
      </c>
      <c r="C721">
        <v>763820.94999999984</v>
      </c>
      <c r="D721" s="160">
        <v>11243.582422663789</v>
      </c>
      <c r="E721" s="160">
        <v>443.27316215979084</v>
      </c>
      <c r="F721" s="160">
        <v>711.36108255395732</v>
      </c>
      <c r="G721" s="160">
        <v>36.905661582666227</v>
      </c>
      <c r="H721" s="160">
        <v>97.18947854827708</v>
      </c>
      <c r="I721" s="160">
        <v>33.819397957039811</v>
      </c>
      <c r="J721" s="160">
        <v>12122.85804330573</v>
      </c>
      <c r="K721" t="s">
        <v>39</v>
      </c>
      <c r="L721" t="s">
        <v>67</v>
      </c>
      <c r="M721" t="s">
        <v>96</v>
      </c>
      <c r="O721" s="183">
        <f t="shared" si="35"/>
        <v>11000</v>
      </c>
      <c r="P721" s="183">
        <f t="shared" si="35"/>
        <v>440</v>
      </c>
      <c r="Q721" s="183">
        <f t="shared" si="35"/>
        <v>710</v>
      </c>
      <c r="R721" s="183">
        <f t="shared" si="34"/>
        <v>40</v>
      </c>
      <c r="S721" s="183">
        <f t="shared" si="34"/>
        <v>100</v>
      </c>
      <c r="T721" s="183">
        <f t="shared" si="34"/>
        <v>30</v>
      </c>
      <c r="U721" s="183">
        <f t="shared" si="34"/>
        <v>12000</v>
      </c>
    </row>
    <row r="722" spans="1:21">
      <c r="A722" s="183" t="str">
        <f t="shared" si="36"/>
        <v/>
      </c>
      <c r="O722" s="183">
        <f t="shared" si="35"/>
        <v>0</v>
      </c>
      <c r="P722" s="183">
        <f t="shared" si="35"/>
        <v>0</v>
      </c>
      <c r="Q722" s="183">
        <f t="shared" si="35"/>
        <v>0</v>
      </c>
      <c r="R722" s="183">
        <f t="shared" si="34"/>
        <v>0</v>
      </c>
      <c r="S722" s="183">
        <f t="shared" si="34"/>
        <v>0</v>
      </c>
      <c r="T722" s="183">
        <f t="shared" si="34"/>
        <v>0</v>
      </c>
      <c r="U722" s="183">
        <f t="shared" si="34"/>
        <v>0</v>
      </c>
    </row>
    <row r="723" spans="1:21">
      <c r="A723" s="183" t="str">
        <f t="shared" si="36"/>
        <v>東側ケース⑤高知市</v>
      </c>
      <c r="B723" t="s">
        <v>4</v>
      </c>
      <c r="C723">
        <v>343393</v>
      </c>
      <c r="D723" s="160">
        <v>3333.309173530517</v>
      </c>
      <c r="E723" s="160">
        <v>218.28012009225631</v>
      </c>
      <c r="F723" s="160">
        <v>228.91384564135214</v>
      </c>
      <c r="G723" s="160">
        <v>7.3197727710450504</v>
      </c>
      <c r="H723" s="160">
        <v>16.311117840407196</v>
      </c>
      <c r="I723" s="160">
        <v>1.2572645541144494E-2</v>
      </c>
      <c r="J723" s="160">
        <v>3585.8664824288626</v>
      </c>
      <c r="K723" t="s">
        <v>39</v>
      </c>
      <c r="L723" t="s">
        <v>70</v>
      </c>
      <c r="M723" t="s">
        <v>83</v>
      </c>
      <c r="O723" s="183">
        <f t="shared" si="35"/>
        <v>3300</v>
      </c>
      <c r="P723" s="183">
        <f t="shared" si="35"/>
        <v>220</v>
      </c>
      <c r="Q723" s="183">
        <f t="shared" si="35"/>
        <v>230</v>
      </c>
      <c r="R723" s="183">
        <f t="shared" si="34"/>
        <v>10</v>
      </c>
      <c r="S723" s="183">
        <f t="shared" si="34"/>
        <v>20</v>
      </c>
      <c r="T723" s="183" t="str">
        <f t="shared" si="34"/>
        <v>*</v>
      </c>
      <c r="U723" s="183">
        <f t="shared" si="34"/>
        <v>3600</v>
      </c>
    </row>
    <row r="724" spans="1:21">
      <c r="A724" s="183" t="str">
        <f t="shared" si="36"/>
        <v>東側ケース⑤室戸市</v>
      </c>
      <c r="B724" t="s">
        <v>5</v>
      </c>
      <c r="C724">
        <v>15210</v>
      </c>
      <c r="D724" s="160">
        <v>1074.6559728310438</v>
      </c>
      <c r="E724" s="160">
        <v>59.486509049287378</v>
      </c>
      <c r="F724" s="160">
        <v>68.115967757440785</v>
      </c>
      <c r="G724" s="160">
        <v>8.4491182171083636</v>
      </c>
      <c r="H724" s="160">
        <v>5.497708754306621</v>
      </c>
      <c r="I724" s="160">
        <v>7.0913815057505416E-4</v>
      </c>
      <c r="J724" s="160">
        <v>1156.7194766980501</v>
      </c>
      <c r="K724" t="s">
        <v>39</v>
      </c>
      <c r="L724" t="s">
        <v>70</v>
      </c>
      <c r="M724" t="s">
        <v>83</v>
      </c>
      <c r="O724" s="183">
        <f t="shared" si="35"/>
        <v>1100</v>
      </c>
      <c r="P724" s="183">
        <f t="shared" si="35"/>
        <v>60</v>
      </c>
      <c r="Q724" s="183">
        <f t="shared" si="35"/>
        <v>70</v>
      </c>
      <c r="R724" s="183">
        <f t="shared" si="34"/>
        <v>10</v>
      </c>
      <c r="S724" s="183">
        <f t="shared" si="34"/>
        <v>10</v>
      </c>
      <c r="T724" s="183" t="str">
        <f t="shared" si="34"/>
        <v>*</v>
      </c>
      <c r="U724" s="183">
        <f t="shared" si="34"/>
        <v>1200</v>
      </c>
    </row>
    <row r="725" spans="1:21">
      <c r="A725" s="183" t="str">
        <f t="shared" si="36"/>
        <v>東側ケース⑤安芸市</v>
      </c>
      <c r="B725" t="s">
        <v>6</v>
      </c>
      <c r="C725">
        <v>19547</v>
      </c>
      <c r="D725" s="160">
        <v>938.4920569862926</v>
      </c>
      <c r="E725" s="160">
        <v>66.129211744396969</v>
      </c>
      <c r="F725" s="160">
        <v>30.961044196594209</v>
      </c>
      <c r="G725" s="160">
        <v>3.2840337365035039</v>
      </c>
      <c r="H725" s="160">
        <v>6.6033872855607569</v>
      </c>
      <c r="I725" s="160">
        <v>8.6623188549241569E-4</v>
      </c>
      <c r="J725" s="160">
        <v>979.34138843683661</v>
      </c>
      <c r="K725" t="s">
        <v>39</v>
      </c>
      <c r="L725" t="s">
        <v>70</v>
      </c>
      <c r="M725" t="s">
        <v>83</v>
      </c>
      <c r="O725" s="183">
        <f t="shared" si="35"/>
        <v>940</v>
      </c>
      <c r="P725" s="183">
        <f t="shared" si="35"/>
        <v>70</v>
      </c>
      <c r="Q725" s="183">
        <f t="shared" si="35"/>
        <v>30</v>
      </c>
      <c r="R725" s="183" t="str">
        <f t="shared" si="34"/>
        <v>*</v>
      </c>
      <c r="S725" s="183">
        <f t="shared" si="34"/>
        <v>10</v>
      </c>
      <c r="T725" s="183" t="str">
        <f t="shared" si="34"/>
        <v>*</v>
      </c>
      <c r="U725" s="183">
        <f t="shared" si="34"/>
        <v>980</v>
      </c>
    </row>
    <row r="726" spans="1:21">
      <c r="A726" s="183" t="str">
        <f t="shared" si="36"/>
        <v>東側ケース⑤南国市</v>
      </c>
      <c r="B726" t="s">
        <v>7</v>
      </c>
      <c r="C726">
        <v>49472</v>
      </c>
      <c r="D726" s="160">
        <v>897.31195264511337</v>
      </c>
      <c r="E726" s="160">
        <v>29.102474666635963</v>
      </c>
      <c r="F726" s="160">
        <v>59.971456779369923</v>
      </c>
      <c r="G726" s="160">
        <v>0.41695550141943588</v>
      </c>
      <c r="H726" s="160">
        <v>0.71992804465901272</v>
      </c>
      <c r="I726" s="160">
        <v>1.6146674601350531E-3</v>
      </c>
      <c r="J726" s="160">
        <v>958.42190763802182</v>
      </c>
      <c r="K726" t="s">
        <v>39</v>
      </c>
      <c r="L726" t="s">
        <v>70</v>
      </c>
      <c r="M726" t="s">
        <v>83</v>
      </c>
      <c r="O726" s="183">
        <f t="shared" si="35"/>
        <v>900</v>
      </c>
      <c r="P726" s="183">
        <f t="shared" si="35"/>
        <v>30</v>
      </c>
      <c r="Q726" s="183">
        <f t="shared" si="35"/>
        <v>60</v>
      </c>
      <c r="R726" s="183" t="str">
        <f t="shared" si="34"/>
        <v>*</v>
      </c>
      <c r="S726" s="183" t="str">
        <f t="shared" si="34"/>
        <v>*</v>
      </c>
      <c r="T726" s="183" t="str">
        <f t="shared" si="34"/>
        <v>*</v>
      </c>
      <c r="U726" s="183">
        <f t="shared" si="34"/>
        <v>960</v>
      </c>
    </row>
    <row r="727" spans="1:21">
      <c r="A727" s="183" t="str">
        <f t="shared" si="36"/>
        <v>東側ケース⑤土佐市</v>
      </c>
      <c r="B727" t="s">
        <v>8</v>
      </c>
      <c r="C727">
        <v>28686</v>
      </c>
      <c r="D727" s="160">
        <v>484.59815870982311</v>
      </c>
      <c r="E727" s="160">
        <v>20.181299526938901</v>
      </c>
      <c r="F727" s="160">
        <v>33.149391272213549</v>
      </c>
      <c r="G727" s="160">
        <v>1.8046791774599149</v>
      </c>
      <c r="H727" s="160">
        <v>0.60584953016765319</v>
      </c>
      <c r="I727" s="160">
        <v>6.5068154989817665E-4</v>
      </c>
      <c r="J727" s="160">
        <v>520.15872937121412</v>
      </c>
      <c r="K727" t="s">
        <v>39</v>
      </c>
      <c r="L727" t="s">
        <v>70</v>
      </c>
      <c r="M727" t="s">
        <v>83</v>
      </c>
      <c r="O727" s="183">
        <f t="shared" si="35"/>
        <v>480</v>
      </c>
      <c r="P727" s="183">
        <f t="shared" si="35"/>
        <v>20</v>
      </c>
      <c r="Q727" s="183">
        <f t="shared" si="35"/>
        <v>30</v>
      </c>
      <c r="R727" s="183" t="str">
        <f t="shared" si="34"/>
        <v>*</v>
      </c>
      <c r="S727" s="183" t="str">
        <f t="shared" si="34"/>
        <v>*</v>
      </c>
      <c r="T727" s="183" t="str">
        <f t="shared" si="34"/>
        <v>*</v>
      </c>
      <c r="U727" s="183">
        <f t="shared" si="34"/>
        <v>520</v>
      </c>
    </row>
    <row r="728" spans="1:21">
      <c r="A728" s="183" t="str">
        <f t="shared" si="36"/>
        <v>東側ケース⑤須崎市</v>
      </c>
      <c r="B728" t="s">
        <v>9</v>
      </c>
      <c r="C728">
        <v>24698</v>
      </c>
      <c r="D728" s="160">
        <v>323.29579471686156</v>
      </c>
      <c r="E728" s="160">
        <v>9.9450218401075041</v>
      </c>
      <c r="F728" s="160">
        <v>73.869212644892627</v>
      </c>
      <c r="G728" s="160">
        <v>1.051574903181826</v>
      </c>
      <c r="H728" s="160">
        <v>1.9459899911868714</v>
      </c>
      <c r="I728" s="160">
        <v>3.2564831429249822E-4</v>
      </c>
      <c r="J728" s="160">
        <v>400.16289790443716</v>
      </c>
      <c r="K728" t="s">
        <v>39</v>
      </c>
      <c r="L728" t="s">
        <v>70</v>
      </c>
      <c r="M728" t="s">
        <v>83</v>
      </c>
      <c r="O728" s="183">
        <f t="shared" si="35"/>
        <v>320</v>
      </c>
      <c r="P728" s="183">
        <f t="shared" si="35"/>
        <v>10</v>
      </c>
      <c r="Q728" s="183">
        <f t="shared" si="35"/>
        <v>70</v>
      </c>
      <c r="R728" s="183" t="str">
        <f t="shared" si="34"/>
        <v>*</v>
      </c>
      <c r="S728" s="183" t="str">
        <f t="shared" si="34"/>
        <v>*</v>
      </c>
      <c r="T728" s="183" t="str">
        <f t="shared" si="34"/>
        <v>*</v>
      </c>
      <c r="U728" s="183">
        <f t="shared" si="34"/>
        <v>400</v>
      </c>
    </row>
    <row r="729" spans="1:21">
      <c r="A729" s="183" t="str">
        <f t="shared" si="36"/>
        <v>東側ケース⑤宿毛市</v>
      </c>
      <c r="B729" t="s">
        <v>10</v>
      </c>
      <c r="C729">
        <v>22610</v>
      </c>
      <c r="D729" s="160">
        <v>70.387027571107751</v>
      </c>
      <c r="E729" s="160">
        <v>4.0323279257935498</v>
      </c>
      <c r="F729" s="160">
        <v>43.75168262626196</v>
      </c>
      <c r="G729" s="160">
        <v>0.11041133165090365</v>
      </c>
      <c r="H729" s="160">
        <v>0.71540616277603053</v>
      </c>
      <c r="I729" s="160">
        <v>1.4815215821157904E-4</v>
      </c>
      <c r="J729" s="160">
        <v>114.96467584395486</v>
      </c>
      <c r="K729" t="s">
        <v>39</v>
      </c>
      <c r="L729" t="s">
        <v>70</v>
      </c>
      <c r="M729" t="s">
        <v>83</v>
      </c>
      <c r="O729" s="183">
        <f t="shared" si="35"/>
        <v>70</v>
      </c>
      <c r="P729" s="183" t="str">
        <f t="shared" si="35"/>
        <v>*</v>
      </c>
      <c r="Q729" s="183">
        <f t="shared" si="35"/>
        <v>40</v>
      </c>
      <c r="R729" s="183" t="str">
        <f t="shared" si="34"/>
        <v>*</v>
      </c>
      <c r="S729" s="183" t="str">
        <f t="shared" si="34"/>
        <v>*</v>
      </c>
      <c r="T729" s="183" t="str">
        <f t="shared" si="34"/>
        <v>*</v>
      </c>
      <c r="U729" s="183">
        <f t="shared" si="34"/>
        <v>110</v>
      </c>
    </row>
    <row r="730" spans="1:21">
      <c r="A730" s="183" t="str">
        <f t="shared" si="36"/>
        <v>東側ケース⑤土佐清水市</v>
      </c>
      <c r="B730" t="s">
        <v>11</v>
      </c>
      <c r="C730">
        <v>16029</v>
      </c>
      <c r="D730" s="160">
        <v>428.82076231009211</v>
      </c>
      <c r="E730" s="160">
        <v>18.647927468635519</v>
      </c>
      <c r="F730" s="160">
        <v>16.174753374012244</v>
      </c>
      <c r="G730" s="160">
        <v>1.8158030232667157</v>
      </c>
      <c r="H730" s="160">
        <v>1.1157475052810695</v>
      </c>
      <c r="I730" s="160">
        <v>2.4682696791923479E-4</v>
      </c>
      <c r="J730" s="160">
        <v>447.92731303962006</v>
      </c>
      <c r="K730" t="s">
        <v>39</v>
      </c>
      <c r="L730" t="s">
        <v>70</v>
      </c>
      <c r="M730" t="s">
        <v>83</v>
      </c>
      <c r="O730" s="183">
        <f t="shared" si="35"/>
        <v>430</v>
      </c>
      <c r="P730" s="183">
        <f t="shared" si="35"/>
        <v>20</v>
      </c>
      <c r="Q730" s="183">
        <f t="shared" si="35"/>
        <v>20</v>
      </c>
      <c r="R730" s="183" t="str">
        <f t="shared" si="34"/>
        <v>*</v>
      </c>
      <c r="S730" s="183" t="str">
        <f t="shared" si="34"/>
        <v>*</v>
      </c>
      <c r="T730" s="183" t="str">
        <f t="shared" si="34"/>
        <v>*</v>
      </c>
      <c r="U730" s="183">
        <f t="shared" si="34"/>
        <v>450</v>
      </c>
    </row>
    <row r="731" spans="1:21">
      <c r="A731" s="183" t="str">
        <f t="shared" si="36"/>
        <v>東側ケース⑤四万十市</v>
      </c>
      <c r="B731" t="s">
        <v>12</v>
      </c>
      <c r="C731">
        <v>35933</v>
      </c>
      <c r="D731" s="160">
        <v>568.98115171626182</v>
      </c>
      <c r="E731" s="160">
        <v>19.799567804013563</v>
      </c>
      <c r="F731" s="160">
        <v>45.017603791424634</v>
      </c>
      <c r="G731" s="160">
        <v>2.3661700143019933</v>
      </c>
      <c r="H731" s="160">
        <v>0.63215564671024516</v>
      </c>
      <c r="I731" s="160">
        <v>3.186936080850503E-4</v>
      </c>
      <c r="J731" s="160">
        <v>616.99739986230679</v>
      </c>
      <c r="K731" t="s">
        <v>39</v>
      </c>
      <c r="L731" t="s">
        <v>70</v>
      </c>
      <c r="M731" t="s">
        <v>83</v>
      </c>
      <c r="O731" s="183">
        <f t="shared" si="35"/>
        <v>570</v>
      </c>
      <c r="P731" s="183">
        <f t="shared" si="35"/>
        <v>20</v>
      </c>
      <c r="Q731" s="183">
        <f t="shared" si="35"/>
        <v>50</v>
      </c>
      <c r="R731" s="183" t="str">
        <f t="shared" si="34"/>
        <v>*</v>
      </c>
      <c r="S731" s="183" t="str">
        <f t="shared" si="34"/>
        <v>*</v>
      </c>
      <c r="T731" s="183" t="str">
        <f t="shared" si="34"/>
        <v>*</v>
      </c>
      <c r="U731" s="183">
        <f t="shared" si="34"/>
        <v>620</v>
      </c>
    </row>
    <row r="732" spans="1:21">
      <c r="A732" s="183" t="str">
        <f t="shared" si="36"/>
        <v>東側ケース⑤香南市</v>
      </c>
      <c r="B732" t="s">
        <v>13</v>
      </c>
      <c r="C732">
        <v>33830</v>
      </c>
      <c r="D732" s="160">
        <v>667.78827651590098</v>
      </c>
      <c r="E732" s="160">
        <v>27.874020467999202</v>
      </c>
      <c r="F732" s="160">
        <v>37.451038183072072</v>
      </c>
      <c r="G732" s="160">
        <v>0.81489229427018184</v>
      </c>
      <c r="H732" s="160">
        <v>0.52003802415676759</v>
      </c>
      <c r="I732" s="160">
        <v>9.6083225686392575E-4</v>
      </c>
      <c r="J732" s="160">
        <v>706.57520584965687</v>
      </c>
      <c r="K732" t="s">
        <v>39</v>
      </c>
      <c r="L732" t="s">
        <v>70</v>
      </c>
      <c r="M732" t="s">
        <v>83</v>
      </c>
      <c r="O732" s="183">
        <f t="shared" si="35"/>
        <v>670</v>
      </c>
      <c r="P732" s="183">
        <f t="shared" si="35"/>
        <v>30</v>
      </c>
      <c r="Q732" s="183">
        <f t="shared" si="35"/>
        <v>40</v>
      </c>
      <c r="R732" s="183" t="str">
        <f t="shared" si="34"/>
        <v>*</v>
      </c>
      <c r="S732" s="183" t="str">
        <f t="shared" si="34"/>
        <v>*</v>
      </c>
      <c r="T732" s="183" t="str">
        <f t="shared" si="34"/>
        <v>*</v>
      </c>
      <c r="U732" s="183">
        <f t="shared" si="34"/>
        <v>710</v>
      </c>
    </row>
    <row r="733" spans="1:21">
      <c r="A733" s="183" t="str">
        <f t="shared" si="36"/>
        <v>東側ケース⑤香美市</v>
      </c>
      <c r="B733" t="s">
        <v>14</v>
      </c>
      <c r="C733">
        <v>28766</v>
      </c>
      <c r="D733" s="160">
        <v>712.83317630682916</v>
      </c>
      <c r="E733" s="160">
        <v>18.301933425202822</v>
      </c>
      <c r="F733" s="160">
        <v>0</v>
      </c>
      <c r="G733" s="160">
        <v>1.2152022308752179</v>
      </c>
      <c r="H733" s="160">
        <v>2.0854060303030688</v>
      </c>
      <c r="I733" s="160">
        <v>5.8322980758146903E-4</v>
      </c>
      <c r="J733" s="160">
        <v>716.134367797815</v>
      </c>
      <c r="K733" t="s">
        <v>39</v>
      </c>
      <c r="L733" t="s">
        <v>70</v>
      </c>
      <c r="M733" t="s">
        <v>83</v>
      </c>
      <c r="O733" s="183">
        <f t="shared" si="35"/>
        <v>710</v>
      </c>
      <c r="P733" s="183">
        <f t="shared" si="35"/>
        <v>20</v>
      </c>
      <c r="Q733" s="183">
        <f t="shared" si="35"/>
        <v>0</v>
      </c>
      <c r="R733" s="183" t="str">
        <f t="shared" si="34"/>
        <v>*</v>
      </c>
      <c r="S733" s="183" t="str">
        <f t="shared" si="34"/>
        <v>*</v>
      </c>
      <c r="T733" s="183" t="str">
        <f t="shared" si="34"/>
        <v>*</v>
      </c>
      <c r="U733" s="183">
        <f t="shared" si="34"/>
        <v>720</v>
      </c>
    </row>
    <row r="734" spans="1:21">
      <c r="A734" s="183" t="str">
        <f t="shared" si="36"/>
        <v>東側ケース⑤東洋町</v>
      </c>
      <c r="B734" t="s">
        <v>15</v>
      </c>
      <c r="C734">
        <v>2947</v>
      </c>
      <c r="D734" s="160">
        <v>160.12672572561544</v>
      </c>
      <c r="E734" s="160">
        <v>4.1217696031766256</v>
      </c>
      <c r="F734" s="160">
        <v>24.15058417442318</v>
      </c>
      <c r="G734" s="160">
        <v>1.2943952537129688</v>
      </c>
      <c r="H734" s="160">
        <v>0.53109399774834809</v>
      </c>
      <c r="I734" s="160">
        <v>1.1781016037939847E-4</v>
      </c>
      <c r="J734" s="160">
        <v>186.10291696166033</v>
      </c>
      <c r="K734" t="s">
        <v>39</v>
      </c>
      <c r="L734" t="s">
        <v>70</v>
      </c>
      <c r="M734" t="s">
        <v>83</v>
      </c>
      <c r="O734" s="183">
        <f t="shared" si="35"/>
        <v>160</v>
      </c>
      <c r="P734" s="183" t="str">
        <f t="shared" si="35"/>
        <v>*</v>
      </c>
      <c r="Q734" s="183">
        <f t="shared" si="35"/>
        <v>20</v>
      </c>
      <c r="R734" s="183" t="str">
        <f t="shared" si="34"/>
        <v>*</v>
      </c>
      <c r="S734" s="183" t="str">
        <f t="shared" si="34"/>
        <v>*</v>
      </c>
      <c r="T734" s="183" t="str">
        <f t="shared" si="34"/>
        <v>*</v>
      </c>
      <c r="U734" s="183">
        <f t="shared" si="34"/>
        <v>190</v>
      </c>
    </row>
    <row r="735" spans="1:21">
      <c r="A735" s="183" t="str">
        <f t="shared" si="36"/>
        <v>東側ケース⑤奈半利町</v>
      </c>
      <c r="B735" t="s">
        <v>16</v>
      </c>
      <c r="C735">
        <v>3542</v>
      </c>
      <c r="D735" s="160">
        <v>215.41214614350582</v>
      </c>
      <c r="E735" s="160">
        <v>21.03303467101636</v>
      </c>
      <c r="F735" s="160">
        <v>1.382484957873847</v>
      </c>
      <c r="G735" s="160">
        <v>1.1163886055823331</v>
      </c>
      <c r="H735" s="160">
        <v>1.2168540654640412</v>
      </c>
      <c r="I735" s="160">
        <v>2.5470792565716443E-4</v>
      </c>
      <c r="J735" s="160">
        <v>219.12812848035171</v>
      </c>
      <c r="K735" t="s">
        <v>39</v>
      </c>
      <c r="L735" t="s">
        <v>70</v>
      </c>
      <c r="M735" t="s">
        <v>83</v>
      </c>
      <c r="O735" s="183">
        <f t="shared" si="35"/>
        <v>220</v>
      </c>
      <c r="P735" s="183">
        <f t="shared" si="35"/>
        <v>20</v>
      </c>
      <c r="Q735" s="183" t="str">
        <f t="shared" si="35"/>
        <v>*</v>
      </c>
      <c r="R735" s="183" t="str">
        <f t="shared" si="34"/>
        <v>*</v>
      </c>
      <c r="S735" s="183" t="str">
        <f t="shared" si="34"/>
        <v>*</v>
      </c>
      <c r="T735" s="183" t="str">
        <f t="shared" si="34"/>
        <v>*</v>
      </c>
      <c r="U735" s="183">
        <f t="shared" si="34"/>
        <v>220</v>
      </c>
    </row>
    <row r="736" spans="1:21">
      <c r="A736" s="183" t="str">
        <f t="shared" si="36"/>
        <v>東側ケース⑤田野町</v>
      </c>
      <c r="B736" t="s">
        <v>17</v>
      </c>
      <c r="C736">
        <v>2932</v>
      </c>
      <c r="D736" s="160">
        <v>248.34190358545573</v>
      </c>
      <c r="E736" s="160">
        <v>19.609162706978147</v>
      </c>
      <c r="F736" s="160">
        <v>0.43836447926533456</v>
      </c>
      <c r="G736" s="160">
        <v>0.45433582197159711</v>
      </c>
      <c r="H736" s="160">
        <v>2.3520187838985227</v>
      </c>
      <c r="I736" s="160">
        <v>7.3611801683975866E-4</v>
      </c>
      <c r="J736" s="160">
        <v>251.58735878860804</v>
      </c>
      <c r="K736" t="s">
        <v>39</v>
      </c>
      <c r="L736" t="s">
        <v>70</v>
      </c>
      <c r="M736" t="s">
        <v>83</v>
      </c>
      <c r="O736" s="183">
        <f t="shared" si="35"/>
        <v>250</v>
      </c>
      <c r="P736" s="183">
        <f t="shared" si="35"/>
        <v>20</v>
      </c>
      <c r="Q736" s="183" t="str">
        <f t="shared" si="35"/>
        <v>*</v>
      </c>
      <c r="R736" s="183" t="str">
        <f t="shared" si="34"/>
        <v>*</v>
      </c>
      <c r="S736" s="183" t="str">
        <f t="shared" si="34"/>
        <v>*</v>
      </c>
      <c r="T736" s="183" t="str">
        <f t="shared" si="34"/>
        <v>*</v>
      </c>
      <c r="U736" s="183">
        <f t="shared" si="34"/>
        <v>250</v>
      </c>
    </row>
    <row r="737" spans="1:21">
      <c r="A737" s="183" t="str">
        <f t="shared" si="36"/>
        <v>東側ケース⑤安田町</v>
      </c>
      <c r="B737" t="s">
        <v>18</v>
      </c>
      <c r="C737">
        <v>2970</v>
      </c>
      <c r="D737" s="160">
        <v>230.38685354930038</v>
      </c>
      <c r="E737" s="160">
        <v>15.703102482862429</v>
      </c>
      <c r="F737" s="160">
        <v>14.097697661918355</v>
      </c>
      <c r="G737" s="160">
        <v>3.0253043047683703</v>
      </c>
      <c r="H737" s="160">
        <v>0.60098702423187644</v>
      </c>
      <c r="I737" s="160">
        <v>1.6766872431396443E-4</v>
      </c>
      <c r="J737" s="160">
        <v>248.1110102089433</v>
      </c>
      <c r="K737" t="s">
        <v>39</v>
      </c>
      <c r="L737" t="s">
        <v>70</v>
      </c>
      <c r="M737" t="s">
        <v>83</v>
      </c>
      <c r="O737" s="183">
        <f t="shared" si="35"/>
        <v>230</v>
      </c>
      <c r="P737" s="183">
        <f t="shared" si="35"/>
        <v>20</v>
      </c>
      <c r="Q737" s="183">
        <f t="shared" si="35"/>
        <v>10</v>
      </c>
      <c r="R737" s="183" t="str">
        <f t="shared" si="34"/>
        <v>*</v>
      </c>
      <c r="S737" s="183" t="str">
        <f t="shared" si="34"/>
        <v>*</v>
      </c>
      <c r="T737" s="183" t="str">
        <f t="shared" si="34"/>
        <v>*</v>
      </c>
      <c r="U737" s="183">
        <f t="shared" si="34"/>
        <v>250</v>
      </c>
    </row>
    <row r="738" spans="1:21">
      <c r="A738" s="183" t="str">
        <f t="shared" si="36"/>
        <v>東側ケース⑤北川村</v>
      </c>
      <c r="B738" t="s">
        <v>19</v>
      </c>
      <c r="C738">
        <v>1367</v>
      </c>
      <c r="D738" s="160">
        <v>121.6562791061766</v>
      </c>
      <c r="E738" s="160">
        <v>6.0460612930207054</v>
      </c>
      <c r="F738" s="160">
        <v>0</v>
      </c>
      <c r="G738" s="160">
        <v>1.7564242161977173</v>
      </c>
      <c r="H738" s="160">
        <v>0.14895782410954925</v>
      </c>
      <c r="I738" s="160">
        <v>2.5136638288853359E-5</v>
      </c>
      <c r="J738" s="160">
        <v>123.56168628312214</v>
      </c>
      <c r="K738" t="s">
        <v>39</v>
      </c>
      <c r="L738" t="s">
        <v>70</v>
      </c>
      <c r="M738" t="s">
        <v>83</v>
      </c>
      <c r="O738" s="183">
        <f t="shared" si="35"/>
        <v>120</v>
      </c>
      <c r="P738" s="183">
        <f t="shared" si="35"/>
        <v>10</v>
      </c>
      <c r="Q738" s="183">
        <f t="shared" si="35"/>
        <v>0</v>
      </c>
      <c r="R738" s="183" t="str">
        <f t="shared" si="34"/>
        <v>*</v>
      </c>
      <c r="S738" s="183" t="str">
        <f t="shared" si="34"/>
        <v>*</v>
      </c>
      <c r="T738" s="183" t="str">
        <f t="shared" si="34"/>
        <v>*</v>
      </c>
      <c r="U738" s="183">
        <f t="shared" si="34"/>
        <v>120</v>
      </c>
    </row>
    <row r="739" spans="1:21">
      <c r="A739" s="183" t="str">
        <f t="shared" si="36"/>
        <v>東側ケース⑤馬路村</v>
      </c>
      <c r="B739" t="s">
        <v>20</v>
      </c>
      <c r="C739">
        <v>1013</v>
      </c>
      <c r="D739" s="160">
        <v>48.533367688293701</v>
      </c>
      <c r="E739" s="160">
        <v>1.8161528458496128</v>
      </c>
      <c r="F739" s="160">
        <v>0</v>
      </c>
      <c r="G739" s="160">
        <v>0.84671431454255897</v>
      </c>
      <c r="H739" s="160">
        <v>0.14819843229321522</v>
      </c>
      <c r="I739" s="160">
        <v>2.7649251201662145E-5</v>
      </c>
      <c r="J739" s="160">
        <v>49.528308084380676</v>
      </c>
      <c r="K739" t="s">
        <v>39</v>
      </c>
      <c r="L739" t="s">
        <v>70</v>
      </c>
      <c r="M739" t="s">
        <v>83</v>
      </c>
      <c r="O739" s="183">
        <f t="shared" si="35"/>
        <v>50</v>
      </c>
      <c r="P739" s="183" t="str">
        <f t="shared" si="35"/>
        <v>*</v>
      </c>
      <c r="Q739" s="183">
        <f t="shared" si="35"/>
        <v>0</v>
      </c>
      <c r="R739" s="183" t="str">
        <f t="shared" si="34"/>
        <v>*</v>
      </c>
      <c r="S739" s="183" t="str">
        <f t="shared" si="34"/>
        <v>*</v>
      </c>
      <c r="T739" s="183" t="str">
        <f t="shared" si="34"/>
        <v>*</v>
      </c>
      <c r="U739" s="183">
        <f t="shared" si="34"/>
        <v>50</v>
      </c>
    </row>
    <row r="740" spans="1:21">
      <c r="A740" s="183" t="str">
        <f t="shared" si="36"/>
        <v>東側ケース⑤芸西村</v>
      </c>
      <c r="B740" t="s">
        <v>21</v>
      </c>
      <c r="C740">
        <v>4048</v>
      </c>
      <c r="D740" s="160">
        <v>99.006978181415178</v>
      </c>
      <c r="E740" s="160">
        <v>8.6318434898407119</v>
      </c>
      <c r="F740" s="160">
        <v>6.9554132937296496</v>
      </c>
      <c r="G740" s="160">
        <v>0.17474702092770258</v>
      </c>
      <c r="H740" s="160">
        <v>0.22769176458700557</v>
      </c>
      <c r="I740" s="160">
        <v>1.3682809736756288E-4</v>
      </c>
      <c r="J740" s="160">
        <v>106.3649670887569</v>
      </c>
      <c r="K740" t="s">
        <v>39</v>
      </c>
      <c r="L740" t="s">
        <v>70</v>
      </c>
      <c r="M740" t="s">
        <v>83</v>
      </c>
      <c r="O740" s="183">
        <f t="shared" si="35"/>
        <v>100</v>
      </c>
      <c r="P740" s="183">
        <f t="shared" si="35"/>
        <v>10</v>
      </c>
      <c r="Q740" s="183">
        <f t="shared" si="35"/>
        <v>10</v>
      </c>
      <c r="R740" s="183" t="str">
        <f t="shared" si="34"/>
        <v>*</v>
      </c>
      <c r="S740" s="183" t="str">
        <f t="shared" si="34"/>
        <v>*</v>
      </c>
      <c r="T740" s="183" t="str">
        <f t="shared" si="34"/>
        <v>*</v>
      </c>
      <c r="U740" s="183">
        <f t="shared" si="34"/>
        <v>110</v>
      </c>
    </row>
    <row r="741" spans="1:21">
      <c r="A741" s="183" t="str">
        <f t="shared" si="36"/>
        <v>東側ケース⑤本山町</v>
      </c>
      <c r="B741" t="s">
        <v>22</v>
      </c>
      <c r="C741">
        <v>4103</v>
      </c>
      <c r="D741" s="160">
        <v>5.6932752758304419</v>
      </c>
      <c r="E741" s="160">
        <v>0.23524078736499027</v>
      </c>
      <c r="F741" s="160">
        <v>0</v>
      </c>
      <c r="G741" s="160">
        <v>3.0810680213676472E-4</v>
      </c>
      <c r="H741" s="160">
        <v>5.5021977503754013E-4</v>
      </c>
      <c r="I741" s="160">
        <v>2.8510116071582291E-5</v>
      </c>
      <c r="J741" s="160">
        <v>5.6941621125236876</v>
      </c>
      <c r="K741" t="s">
        <v>39</v>
      </c>
      <c r="L741" t="s">
        <v>70</v>
      </c>
      <c r="M741" t="s">
        <v>83</v>
      </c>
      <c r="O741" s="183">
        <f t="shared" si="35"/>
        <v>10</v>
      </c>
      <c r="P741" s="183" t="str">
        <f t="shared" si="35"/>
        <v>*</v>
      </c>
      <c r="Q741" s="183">
        <f t="shared" si="35"/>
        <v>0</v>
      </c>
      <c r="R741" s="183" t="str">
        <f t="shared" si="35"/>
        <v>*</v>
      </c>
      <c r="S741" s="183" t="str">
        <f t="shared" si="35"/>
        <v>*</v>
      </c>
      <c r="T741" s="183" t="str">
        <f t="shared" si="35"/>
        <v>*</v>
      </c>
      <c r="U741" s="183">
        <f t="shared" si="35"/>
        <v>10</v>
      </c>
    </row>
    <row r="742" spans="1:21">
      <c r="A742" s="183" t="str">
        <f t="shared" si="36"/>
        <v>東側ケース⑤大豊町</v>
      </c>
      <c r="B742" t="s">
        <v>23</v>
      </c>
      <c r="C742">
        <v>4719</v>
      </c>
      <c r="D742" s="160">
        <v>87.856548362555003</v>
      </c>
      <c r="E742" s="160">
        <v>0.75001584351852846</v>
      </c>
      <c r="F742" s="160">
        <v>0</v>
      </c>
      <c r="G742" s="160">
        <v>0.20230962603134167</v>
      </c>
      <c r="H742" s="160">
        <v>1.3850567371312945E-2</v>
      </c>
      <c r="I742" s="160">
        <v>2.8702744703877751E-5</v>
      </c>
      <c r="J742" s="160">
        <v>88.072737258702347</v>
      </c>
      <c r="K742" t="s">
        <v>39</v>
      </c>
      <c r="L742" t="s">
        <v>70</v>
      </c>
      <c r="M742" t="s">
        <v>83</v>
      </c>
      <c r="O742" s="183">
        <f t="shared" ref="O742:U778" si="37">IF(D742&gt;10000,ROUND(D742,-3),IF(D742&gt;1000,ROUND(D742,-2),IF(D742&gt;=5,IF(D742&lt;10,ROUND(D742,-1),ROUND(D742,-1)),IF(D742=0,0,"*"))))</f>
        <v>90</v>
      </c>
      <c r="P742" s="183" t="str">
        <f t="shared" si="37"/>
        <v>*</v>
      </c>
      <c r="Q742" s="183">
        <f t="shared" si="37"/>
        <v>0</v>
      </c>
      <c r="R742" s="183" t="str">
        <f t="shared" si="37"/>
        <v>*</v>
      </c>
      <c r="S742" s="183" t="str">
        <f t="shared" si="37"/>
        <v>*</v>
      </c>
      <c r="T742" s="183" t="str">
        <f t="shared" si="37"/>
        <v>*</v>
      </c>
      <c r="U742" s="183">
        <f t="shared" si="37"/>
        <v>90</v>
      </c>
    </row>
    <row r="743" spans="1:21">
      <c r="A743" s="183" t="str">
        <f t="shared" si="36"/>
        <v>東側ケース⑤土佐町</v>
      </c>
      <c r="B743" t="s">
        <v>24</v>
      </c>
      <c r="C743">
        <v>4358</v>
      </c>
      <c r="D743" s="160">
        <v>1.0252796374987514</v>
      </c>
      <c r="E743" s="160">
        <v>0.21426031087251371</v>
      </c>
      <c r="F743" s="160">
        <v>0</v>
      </c>
      <c r="G743" s="160">
        <v>7.8982763677829523E-32</v>
      </c>
      <c r="H743" s="160">
        <v>4.2615061402110006E-4</v>
      </c>
      <c r="I743" s="160">
        <v>1.1814102050066103E-5</v>
      </c>
      <c r="J743" s="160">
        <v>1.0257176022148224</v>
      </c>
      <c r="K743" t="s">
        <v>39</v>
      </c>
      <c r="L743" t="s">
        <v>70</v>
      </c>
      <c r="M743" t="s">
        <v>83</v>
      </c>
      <c r="O743" s="183" t="str">
        <f t="shared" si="37"/>
        <v>*</v>
      </c>
      <c r="P743" s="183" t="str">
        <f t="shared" si="37"/>
        <v>*</v>
      </c>
      <c r="Q743" s="183">
        <f t="shared" si="37"/>
        <v>0</v>
      </c>
      <c r="R743" s="183" t="str">
        <f t="shared" si="37"/>
        <v>*</v>
      </c>
      <c r="S743" s="183" t="str">
        <f t="shared" si="37"/>
        <v>*</v>
      </c>
      <c r="T743" s="183" t="str">
        <f t="shared" si="37"/>
        <v>*</v>
      </c>
      <c r="U743" s="183" t="str">
        <f t="shared" si="37"/>
        <v>*</v>
      </c>
    </row>
    <row r="744" spans="1:21">
      <c r="A744" s="183" t="str">
        <f t="shared" si="36"/>
        <v>東側ケース⑤大川村</v>
      </c>
      <c r="B744" t="s">
        <v>25</v>
      </c>
      <c r="C744">
        <v>411</v>
      </c>
      <c r="D744" s="160">
        <v>0.30187456931387607</v>
      </c>
      <c r="E744" s="160">
        <v>2.0766523281421853E-2</v>
      </c>
      <c r="F744" s="160">
        <v>0</v>
      </c>
      <c r="G744" s="160">
        <v>1.9713714949327451E-4</v>
      </c>
      <c r="H744" s="160">
        <v>4.7537106740122399E-5</v>
      </c>
      <c r="I744" s="160">
        <v>2.7942299713566155E-7</v>
      </c>
      <c r="J744" s="160">
        <v>0.30211952299310657</v>
      </c>
      <c r="K744" t="s">
        <v>39</v>
      </c>
      <c r="L744" t="s">
        <v>70</v>
      </c>
      <c r="M744" t="s">
        <v>83</v>
      </c>
      <c r="O744" s="183" t="str">
        <f t="shared" si="37"/>
        <v>*</v>
      </c>
      <c r="P744" s="183" t="str">
        <f t="shared" si="37"/>
        <v>*</v>
      </c>
      <c r="Q744" s="183">
        <f t="shared" si="37"/>
        <v>0</v>
      </c>
      <c r="R744" s="183" t="str">
        <f t="shared" si="37"/>
        <v>*</v>
      </c>
      <c r="S744" s="183" t="str">
        <f t="shared" si="37"/>
        <v>*</v>
      </c>
      <c r="T744" s="183" t="str">
        <f t="shared" si="37"/>
        <v>*</v>
      </c>
      <c r="U744" s="183" t="str">
        <f t="shared" si="37"/>
        <v>*</v>
      </c>
    </row>
    <row r="745" spans="1:21">
      <c r="A745" s="183" t="str">
        <f t="shared" si="36"/>
        <v>東側ケース⑤いの町</v>
      </c>
      <c r="B745" t="s">
        <v>26</v>
      </c>
      <c r="C745">
        <v>25062</v>
      </c>
      <c r="D745" s="160">
        <v>115.11935338979143</v>
      </c>
      <c r="E745" s="160">
        <v>4.5003238408207675</v>
      </c>
      <c r="F745" s="160">
        <v>0</v>
      </c>
      <c r="G745" s="160">
        <v>0.40398012434680391</v>
      </c>
      <c r="H745" s="160">
        <v>0.29761829259524702</v>
      </c>
      <c r="I745" s="160">
        <v>1.6649598509393295E-4</v>
      </c>
      <c r="J745" s="160">
        <v>115.82111830271857</v>
      </c>
      <c r="K745" t="s">
        <v>39</v>
      </c>
      <c r="L745" t="s">
        <v>70</v>
      </c>
      <c r="M745" t="s">
        <v>83</v>
      </c>
      <c r="O745" s="183">
        <f t="shared" si="37"/>
        <v>120</v>
      </c>
      <c r="P745" s="183" t="str">
        <f t="shared" si="37"/>
        <v>*</v>
      </c>
      <c r="Q745" s="183">
        <f t="shared" si="37"/>
        <v>0</v>
      </c>
      <c r="R745" s="183" t="str">
        <f t="shared" si="37"/>
        <v>*</v>
      </c>
      <c r="S745" s="183" t="str">
        <f t="shared" si="37"/>
        <v>*</v>
      </c>
      <c r="T745" s="183" t="str">
        <f t="shared" si="37"/>
        <v>*</v>
      </c>
      <c r="U745" s="183">
        <f t="shared" si="37"/>
        <v>120</v>
      </c>
    </row>
    <row r="746" spans="1:21">
      <c r="A746" s="183" t="str">
        <f t="shared" si="36"/>
        <v>東側ケース⑤仁淀川町</v>
      </c>
      <c r="B746" t="s">
        <v>27</v>
      </c>
      <c r="C746">
        <v>6500</v>
      </c>
      <c r="D746" s="160">
        <v>8.032326182621583</v>
      </c>
      <c r="E746" s="160">
        <v>0.40596266540793202</v>
      </c>
      <c r="F746" s="160">
        <v>0</v>
      </c>
      <c r="G746" s="160">
        <v>1.9228583031866563E-3</v>
      </c>
      <c r="H746" s="160">
        <v>6.797849150359743E-4</v>
      </c>
      <c r="I746" s="160">
        <v>2.371706663986134E-5</v>
      </c>
      <c r="J746" s="160">
        <v>8.0349525429064457</v>
      </c>
      <c r="K746" t="s">
        <v>39</v>
      </c>
      <c r="L746" t="s">
        <v>70</v>
      </c>
      <c r="M746" t="s">
        <v>83</v>
      </c>
      <c r="O746" s="183">
        <f t="shared" si="37"/>
        <v>10</v>
      </c>
      <c r="P746" s="183" t="str">
        <f t="shared" si="37"/>
        <v>*</v>
      </c>
      <c r="Q746" s="183">
        <f t="shared" si="37"/>
        <v>0</v>
      </c>
      <c r="R746" s="183" t="str">
        <f t="shared" si="37"/>
        <v>*</v>
      </c>
      <c r="S746" s="183" t="str">
        <f t="shared" si="37"/>
        <v>*</v>
      </c>
      <c r="T746" s="183" t="str">
        <f t="shared" si="37"/>
        <v>*</v>
      </c>
      <c r="U746" s="183">
        <f t="shared" si="37"/>
        <v>10</v>
      </c>
    </row>
    <row r="747" spans="1:21">
      <c r="A747" s="183" t="str">
        <f t="shared" si="36"/>
        <v>東側ケース⑤中土佐町</v>
      </c>
      <c r="B747" t="s">
        <v>28</v>
      </c>
      <c r="C747">
        <v>7584</v>
      </c>
      <c r="D747" s="160">
        <v>211.71538695637219</v>
      </c>
      <c r="E747" s="160">
        <v>5.2052286825268421</v>
      </c>
      <c r="F747" s="160">
        <v>22.534859644293341</v>
      </c>
      <c r="G747" s="160">
        <v>0.49035380670356943</v>
      </c>
      <c r="H747" s="160">
        <v>0.94322991942986889</v>
      </c>
      <c r="I747" s="160">
        <v>1.0076674311508324E-4</v>
      </c>
      <c r="J747" s="160">
        <v>235.6839310935421</v>
      </c>
      <c r="K747" t="s">
        <v>39</v>
      </c>
      <c r="L747" t="s">
        <v>70</v>
      </c>
      <c r="M747" t="s">
        <v>83</v>
      </c>
      <c r="O747" s="183">
        <f t="shared" si="37"/>
        <v>210</v>
      </c>
      <c r="P747" s="183">
        <f t="shared" si="37"/>
        <v>10</v>
      </c>
      <c r="Q747" s="183">
        <f t="shared" si="37"/>
        <v>20</v>
      </c>
      <c r="R747" s="183" t="str">
        <f t="shared" si="37"/>
        <v>*</v>
      </c>
      <c r="S747" s="183" t="str">
        <f t="shared" si="37"/>
        <v>*</v>
      </c>
      <c r="T747" s="183" t="str">
        <f t="shared" si="37"/>
        <v>*</v>
      </c>
      <c r="U747" s="183">
        <f t="shared" si="37"/>
        <v>240</v>
      </c>
    </row>
    <row r="748" spans="1:21">
      <c r="A748" s="183" t="str">
        <f t="shared" si="36"/>
        <v>東側ケース⑤佐川町</v>
      </c>
      <c r="B748" t="s">
        <v>29</v>
      </c>
      <c r="C748">
        <v>13951</v>
      </c>
      <c r="D748" s="160">
        <v>179.29407724471938</v>
      </c>
      <c r="E748" s="160">
        <v>4.8688322432892983</v>
      </c>
      <c r="F748" s="160">
        <v>0</v>
      </c>
      <c r="G748" s="160">
        <v>0.17806546089081982</v>
      </c>
      <c r="H748" s="160">
        <v>0.2126241688888692</v>
      </c>
      <c r="I748" s="160">
        <v>2.7368592386537409E-4</v>
      </c>
      <c r="J748" s="160">
        <v>179.68504056042295</v>
      </c>
      <c r="K748" t="s">
        <v>39</v>
      </c>
      <c r="L748" t="s">
        <v>70</v>
      </c>
      <c r="M748" t="s">
        <v>83</v>
      </c>
      <c r="O748" s="183">
        <f t="shared" si="37"/>
        <v>180</v>
      </c>
      <c r="P748" s="183" t="str">
        <f t="shared" si="37"/>
        <v>*</v>
      </c>
      <c r="Q748" s="183">
        <f t="shared" si="37"/>
        <v>0</v>
      </c>
      <c r="R748" s="183" t="str">
        <f t="shared" si="37"/>
        <v>*</v>
      </c>
      <c r="S748" s="183" t="str">
        <f t="shared" si="37"/>
        <v>*</v>
      </c>
      <c r="T748" s="183" t="str">
        <f t="shared" si="37"/>
        <v>*</v>
      </c>
      <c r="U748" s="183">
        <f t="shared" si="37"/>
        <v>180</v>
      </c>
    </row>
    <row r="749" spans="1:21">
      <c r="A749" s="183" t="str">
        <f t="shared" si="36"/>
        <v>東側ケース⑤越知町</v>
      </c>
      <c r="B749" t="s">
        <v>30</v>
      </c>
      <c r="C749">
        <v>6374</v>
      </c>
      <c r="D749" s="160">
        <v>28.688061095502945</v>
      </c>
      <c r="E749" s="160">
        <v>0.90489542701929238</v>
      </c>
      <c r="F749" s="160">
        <v>0</v>
      </c>
      <c r="G749" s="160">
        <v>1.9345262749253848E-2</v>
      </c>
      <c r="H749" s="160">
        <v>1.4902260517737748E-3</v>
      </c>
      <c r="I749" s="160">
        <v>5.5172290652616727E-5</v>
      </c>
      <c r="J749" s="160">
        <v>28.70895175659463</v>
      </c>
      <c r="K749" t="s">
        <v>39</v>
      </c>
      <c r="L749" t="s">
        <v>70</v>
      </c>
      <c r="M749" t="s">
        <v>83</v>
      </c>
      <c r="O749" s="183">
        <f t="shared" si="37"/>
        <v>30</v>
      </c>
      <c r="P749" s="183" t="str">
        <f t="shared" si="37"/>
        <v>*</v>
      </c>
      <c r="Q749" s="183">
        <f t="shared" si="37"/>
        <v>0</v>
      </c>
      <c r="R749" s="183" t="str">
        <f t="shared" si="37"/>
        <v>*</v>
      </c>
      <c r="S749" s="183" t="str">
        <f t="shared" si="37"/>
        <v>*</v>
      </c>
      <c r="T749" s="183" t="str">
        <f t="shared" si="37"/>
        <v>*</v>
      </c>
      <c r="U749" s="183">
        <f t="shared" si="37"/>
        <v>30</v>
      </c>
    </row>
    <row r="750" spans="1:21">
      <c r="A750" s="183" t="str">
        <f t="shared" si="36"/>
        <v>東側ケース⑤檮原町</v>
      </c>
      <c r="B750" t="s">
        <v>31</v>
      </c>
      <c r="C750">
        <v>3984</v>
      </c>
      <c r="D750" s="160">
        <v>3.582139004020334</v>
      </c>
      <c r="E750" s="160">
        <v>0.28175091155901733</v>
      </c>
      <c r="F750" s="160">
        <v>0</v>
      </c>
      <c r="G750" s="160">
        <v>5.9755285638302027E-4</v>
      </c>
      <c r="H750" s="160">
        <v>3.6825332631968018E-4</v>
      </c>
      <c r="I750" s="160">
        <v>1.4245267835797708E-5</v>
      </c>
      <c r="J750" s="160">
        <v>3.5831190554708727</v>
      </c>
      <c r="K750" t="s">
        <v>39</v>
      </c>
      <c r="L750" t="s">
        <v>70</v>
      </c>
      <c r="M750" t="s">
        <v>83</v>
      </c>
      <c r="O750" s="183" t="str">
        <f t="shared" si="37"/>
        <v>*</v>
      </c>
      <c r="P750" s="183" t="str">
        <f t="shared" si="37"/>
        <v>*</v>
      </c>
      <c r="Q750" s="183">
        <f t="shared" si="37"/>
        <v>0</v>
      </c>
      <c r="R750" s="183" t="str">
        <f t="shared" si="37"/>
        <v>*</v>
      </c>
      <c r="S750" s="183" t="str">
        <f t="shared" si="37"/>
        <v>*</v>
      </c>
      <c r="T750" s="183" t="str">
        <f t="shared" si="37"/>
        <v>*</v>
      </c>
      <c r="U750" s="183" t="str">
        <f t="shared" si="37"/>
        <v>*</v>
      </c>
    </row>
    <row r="751" spans="1:21">
      <c r="A751" s="183" t="str">
        <f t="shared" si="36"/>
        <v>東側ケース⑤日高村</v>
      </c>
      <c r="B751" t="s">
        <v>32</v>
      </c>
      <c r="C751">
        <v>5447</v>
      </c>
      <c r="D751" s="160">
        <v>24.241230502350991</v>
      </c>
      <c r="E751" s="160">
        <v>0.79670991302553806</v>
      </c>
      <c r="F751" s="160">
        <v>0</v>
      </c>
      <c r="G751" s="160">
        <v>5.0975329654391908E-2</v>
      </c>
      <c r="H751" s="160">
        <v>1.6366292654869522E-3</v>
      </c>
      <c r="I751" s="160">
        <v>3.8507914637256289E-5</v>
      </c>
      <c r="J751" s="160">
        <v>24.293880969185508</v>
      </c>
      <c r="K751" t="s">
        <v>39</v>
      </c>
      <c r="L751" t="s">
        <v>70</v>
      </c>
      <c r="M751" t="s">
        <v>83</v>
      </c>
      <c r="O751" s="183">
        <f t="shared" si="37"/>
        <v>20</v>
      </c>
      <c r="P751" s="183" t="str">
        <f t="shared" si="37"/>
        <v>*</v>
      </c>
      <c r="Q751" s="183">
        <f t="shared" si="37"/>
        <v>0</v>
      </c>
      <c r="R751" s="183" t="str">
        <f t="shared" si="37"/>
        <v>*</v>
      </c>
      <c r="S751" s="183" t="str">
        <f t="shared" si="37"/>
        <v>*</v>
      </c>
      <c r="T751" s="183" t="str">
        <f t="shared" si="37"/>
        <v>*</v>
      </c>
      <c r="U751" s="183">
        <f t="shared" si="37"/>
        <v>20</v>
      </c>
    </row>
    <row r="752" spans="1:21">
      <c r="A752" s="183" t="str">
        <f t="shared" si="36"/>
        <v>東側ケース⑤津野町</v>
      </c>
      <c r="B752" t="s">
        <v>33</v>
      </c>
      <c r="C752">
        <v>6407</v>
      </c>
      <c r="D752" s="160">
        <v>61.077871504849533</v>
      </c>
      <c r="E752" s="160">
        <v>1.1630799150318216</v>
      </c>
      <c r="F752" s="160">
        <v>0</v>
      </c>
      <c r="G752" s="160">
        <v>0.15228633717570447</v>
      </c>
      <c r="H752" s="160">
        <v>3.5780244125475771E-2</v>
      </c>
      <c r="I752" s="160">
        <v>5.2873686905538634E-5</v>
      </c>
      <c r="J752" s="160">
        <v>61.265990959837616</v>
      </c>
      <c r="K752" t="s">
        <v>39</v>
      </c>
      <c r="L752" t="s">
        <v>70</v>
      </c>
      <c r="M752" t="s">
        <v>83</v>
      </c>
      <c r="O752" s="183">
        <f t="shared" si="37"/>
        <v>60</v>
      </c>
      <c r="P752" s="183" t="str">
        <f t="shared" si="37"/>
        <v>*</v>
      </c>
      <c r="Q752" s="183">
        <f t="shared" si="37"/>
        <v>0</v>
      </c>
      <c r="R752" s="183" t="str">
        <f t="shared" si="37"/>
        <v>*</v>
      </c>
      <c r="S752" s="183" t="str">
        <f t="shared" si="37"/>
        <v>*</v>
      </c>
      <c r="T752" s="183" t="str">
        <f t="shared" si="37"/>
        <v>*</v>
      </c>
      <c r="U752" s="183">
        <f t="shared" si="37"/>
        <v>60</v>
      </c>
    </row>
    <row r="753" spans="1:21">
      <c r="A753" s="183" t="str">
        <f t="shared" si="36"/>
        <v>東側ケース⑤四万十町</v>
      </c>
      <c r="B753" t="s">
        <v>34</v>
      </c>
      <c r="C753">
        <v>18733</v>
      </c>
      <c r="D753" s="160">
        <v>540.95489149945979</v>
      </c>
      <c r="E753" s="160">
        <v>13.64418370740745</v>
      </c>
      <c r="F753" s="160">
        <v>3.8278309401158048</v>
      </c>
      <c r="G753" s="160">
        <v>1.3728219812275781</v>
      </c>
      <c r="H753" s="160">
        <v>0.43811481682613068</v>
      </c>
      <c r="I753" s="160">
        <v>1.9464237415791789E-4</v>
      </c>
      <c r="J753" s="160">
        <v>546.59385388000351</v>
      </c>
      <c r="K753" t="s">
        <v>39</v>
      </c>
      <c r="L753" t="s">
        <v>70</v>
      </c>
      <c r="M753" t="s">
        <v>83</v>
      </c>
      <c r="O753" s="183">
        <f t="shared" si="37"/>
        <v>540</v>
      </c>
      <c r="P753" s="183">
        <f t="shared" si="37"/>
        <v>10</v>
      </c>
      <c r="Q753" s="183" t="str">
        <f t="shared" si="37"/>
        <v>*</v>
      </c>
      <c r="R753" s="183" t="str">
        <f t="shared" si="37"/>
        <v>*</v>
      </c>
      <c r="S753" s="183" t="str">
        <f t="shared" si="37"/>
        <v>*</v>
      </c>
      <c r="T753" s="183" t="str">
        <f t="shared" si="37"/>
        <v>*</v>
      </c>
      <c r="U753" s="183">
        <f t="shared" si="37"/>
        <v>550</v>
      </c>
    </row>
    <row r="754" spans="1:21">
      <c r="A754" s="183" t="str">
        <f t="shared" si="36"/>
        <v>東側ケース⑤大月町</v>
      </c>
      <c r="B754" t="s">
        <v>35</v>
      </c>
      <c r="C754">
        <v>5783</v>
      </c>
      <c r="D754" s="160">
        <v>19.398016500601688</v>
      </c>
      <c r="E754" s="160">
        <v>0.85210003468068507</v>
      </c>
      <c r="F754" s="160">
        <v>4.8892726406256752</v>
      </c>
      <c r="G754" s="160">
        <v>4.5574593398386605E-2</v>
      </c>
      <c r="H754" s="160">
        <v>0.16662471047421368</v>
      </c>
      <c r="I754" s="160">
        <v>1.7286584917421437E-5</v>
      </c>
      <c r="J754" s="160">
        <v>24.499505731684877</v>
      </c>
      <c r="K754" t="s">
        <v>39</v>
      </c>
      <c r="L754" t="s">
        <v>70</v>
      </c>
      <c r="M754" t="s">
        <v>83</v>
      </c>
      <c r="O754" s="183">
        <f t="shared" si="37"/>
        <v>20</v>
      </c>
      <c r="P754" s="183" t="str">
        <f t="shared" si="37"/>
        <v>*</v>
      </c>
      <c r="Q754" s="183" t="str">
        <f t="shared" si="37"/>
        <v>*</v>
      </c>
      <c r="R754" s="183" t="str">
        <f t="shared" si="37"/>
        <v>*</v>
      </c>
      <c r="S754" s="183" t="str">
        <f t="shared" si="37"/>
        <v>*</v>
      </c>
      <c r="T754" s="183" t="str">
        <f t="shared" si="37"/>
        <v>*</v>
      </c>
      <c r="U754" s="183">
        <f t="shared" si="37"/>
        <v>20</v>
      </c>
    </row>
    <row r="755" spans="1:21">
      <c r="A755" s="183" t="str">
        <f t="shared" si="36"/>
        <v>東側ケース⑤三原村</v>
      </c>
      <c r="B755" t="s">
        <v>36</v>
      </c>
      <c r="C755">
        <v>1681</v>
      </c>
      <c r="D755" s="160">
        <v>26.680626831916456</v>
      </c>
      <c r="E755" s="160">
        <v>0.54460774901370923</v>
      </c>
      <c r="F755" s="160">
        <v>0</v>
      </c>
      <c r="G755" s="160">
        <v>3.9464395066845008E-2</v>
      </c>
      <c r="H755" s="160">
        <v>2.1552014813157272E-2</v>
      </c>
      <c r="I755" s="160">
        <v>1.3699625656288815E-5</v>
      </c>
      <c r="J755" s="160">
        <v>26.741656941422114</v>
      </c>
      <c r="K755" t="s">
        <v>39</v>
      </c>
      <c r="L755" t="s">
        <v>70</v>
      </c>
      <c r="M755" t="s">
        <v>83</v>
      </c>
      <c r="O755" s="183">
        <f t="shared" si="37"/>
        <v>30</v>
      </c>
      <c r="P755" s="183" t="str">
        <f t="shared" si="37"/>
        <v>*</v>
      </c>
      <c r="Q755" s="183">
        <f t="shared" si="37"/>
        <v>0</v>
      </c>
      <c r="R755" s="183" t="str">
        <f t="shared" si="37"/>
        <v>*</v>
      </c>
      <c r="S755" s="183" t="str">
        <f t="shared" si="37"/>
        <v>*</v>
      </c>
      <c r="T755" s="183" t="str">
        <f t="shared" si="37"/>
        <v>*</v>
      </c>
      <c r="U755" s="183">
        <f t="shared" si="37"/>
        <v>30</v>
      </c>
    </row>
    <row r="756" spans="1:21">
      <c r="A756" s="183" t="str">
        <f t="shared" si="36"/>
        <v>東側ケース⑤黒潮町</v>
      </c>
      <c r="B756" t="s">
        <v>37</v>
      </c>
      <c r="C756">
        <v>12366</v>
      </c>
      <c r="D756" s="160">
        <v>517.47154243267357</v>
      </c>
      <c r="E756" s="160">
        <v>19.534377650555125</v>
      </c>
      <c r="F756" s="160">
        <v>43.296329505323662</v>
      </c>
      <c r="G756" s="160">
        <v>2.6663281695086067</v>
      </c>
      <c r="H756" s="160">
        <v>0.82322318707460329</v>
      </c>
      <c r="I756" s="160">
        <v>4.0407125631968356E-4</v>
      </c>
      <c r="J756" s="160">
        <v>564.25782736583676</v>
      </c>
      <c r="K756" t="s">
        <v>39</v>
      </c>
      <c r="L756" t="s">
        <v>70</v>
      </c>
      <c r="M756" t="s">
        <v>83</v>
      </c>
      <c r="O756" s="183">
        <f t="shared" si="37"/>
        <v>520</v>
      </c>
      <c r="P756" s="183">
        <f t="shared" si="37"/>
        <v>20</v>
      </c>
      <c r="Q756" s="183">
        <f t="shared" si="37"/>
        <v>40</v>
      </c>
      <c r="R756" s="183" t="str">
        <f t="shared" si="37"/>
        <v>*</v>
      </c>
      <c r="S756" s="183" t="str">
        <f t="shared" si="37"/>
        <v>*</v>
      </c>
      <c r="T756" s="183" t="str">
        <f t="shared" si="37"/>
        <v>*</v>
      </c>
      <c r="U756" s="183">
        <f t="shared" si="37"/>
        <v>560</v>
      </c>
    </row>
    <row r="757" spans="1:21">
      <c r="A757" s="183" t="str">
        <f t="shared" si="36"/>
        <v>東側ケース⑤合計</v>
      </c>
      <c r="B757" t="s">
        <v>84</v>
      </c>
      <c r="C757">
        <v>764456</v>
      </c>
      <c r="D757" s="160">
        <v>12455.070258809681</v>
      </c>
      <c r="E757" s="160">
        <v>622.66387730938732</v>
      </c>
      <c r="F757" s="160">
        <v>758.94883356420326</v>
      </c>
      <c r="G757" s="160">
        <v>42.941453480650864</v>
      </c>
      <c r="H757" s="160">
        <v>44.93635343050115</v>
      </c>
      <c r="I757" s="160">
        <v>2.1887137619866749E-2</v>
      </c>
      <c r="J757" s="160">
        <v>13301.918786422661</v>
      </c>
      <c r="K757" t="s">
        <v>39</v>
      </c>
      <c r="L757" t="s">
        <v>70</v>
      </c>
      <c r="M757" t="s">
        <v>83</v>
      </c>
      <c r="O757" s="183">
        <f t="shared" si="37"/>
        <v>12000</v>
      </c>
      <c r="P757" s="183">
        <f t="shared" si="37"/>
        <v>620</v>
      </c>
      <c r="Q757" s="183">
        <f t="shared" si="37"/>
        <v>760</v>
      </c>
      <c r="R757" s="183">
        <f t="shared" si="37"/>
        <v>40</v>
      </c>
      <c r="S757" s="183">
        <f t="shared" si="37"/>
        <v>40</v>
      </c>
      <c r="T757" s="183" t="str">
        <f t="shared" si="37"/>
        <v>*</v>
      </c>
      <c r="U757" s="183">
        <f t="shared" si="37"/>
        <v>13000</v>
      </c>
    </row>
    <row r="758" spans="1:21">
      <c r="A758" s="183" t="str">
        <f t="shared" si="36"/>
        <v>東側ケース⑤0</v>
      </c>
      <c r="B758">
        <v>0</v>
      </c>
      <c r="C758">
        <v>0</v>
      </c>
      <c r="D758" s="160">
        <v>0</v>
      </c>
      <c r="E758" s="160">
        <v>0</v>
      </c>
      <c r="F758" s="160">
        <v>0</v>
      </c>
      <c r="G758" s="160">
        <v>0</v>
      </c>
      <c r="H758" s="160">
        <v>0</v>
      </c>
      <c r="I758" s="160">
        <v>0</v>
      </c>
      <c r="J758" s="160">
        <v>0</v>
      </c>
      <c r="K758" t="s">
        <v>39</v>
      </c>
      <c r="L758" t="s">
        <v>70</v>
      </c>
      <c r="M758">
        <v>0</v>
      </c>
      <c r="O758" s="183">
        <f t="shared" si="37"/>
        <v>0</v>
      </c>
      <c r="P758" s="183">
        <f t="shared" si="37"/>
        <v>0</v>
      </c>
      <c r="Q758" s="183">
        <f t="shared" si="37"/>
        <v>0</v>
      </c>
      <c r="R758" s="183">
        <f t="shared" si="37"/>
        <v>0</v>
      </c>
      <c r="S758" s="183">
        <f t="shared" si="37"/>
        <v>0</v>
      </c>
      <c r="T758" s="183">
        <f t="shared" si="37"/>
        <v>0</v>
      </c>
      <c r="U758" s="183">
        <f t="shared" si="37"/>
        <v>0</v>
      </c>
    </row>
    <row r="759" spans="1:21">
      <c r="A759" s="183" t="str">
        <f t="shared" si="36"/>
        <v>東側ケース⑤重傷者数</v>
      </c>
      <c r="B759" t="s">
        <v>115</v>
      </c>
      <c r="C759">
        <v>0</v>
      </c>
      <c r="D759" s="160">
        <v>0</v>
      </c>
      <c r="E759" s="160">
        <v>0</v>
      </c>
      <c r="F759" s="160">
        <v>0</v>
      </c>
      <c r="G759" s="160">
        <v>0</v>
      </c>
      <c r="H759" s="160">
        <v>0</v>
      </c>
      <c r="I759" s="160">
        <v>0</v>
      </c>
      <c r="J759" s="160">
        <v>0</v>
      </c>
      <c r="K759" t="s">
        <v>39</v>
      </c>
      <c r="L759" t="s">
        <v>70</v>
      </c>
      <c r="M759">
        <v>0</v>
      </c>
      <c r="O759" s="183">
        <f t="shared" si="37"/>
        <v>0</v>
      </c>
      <c r="P759" s="183">
        <f t="shared" si="37"/>
        <v>0</v>
      </c>
      <c r="Q759" s="183">
        <f t="shared" si="37"/>
        <v>0</v>
      </c>
      <c r="R759" s="183">
        <f t="shared" si="37"/>
        <v>0</v>
      </c>
      <c r="S759" s="183">
        <f t="shared" si="37"/>
        <v>0</v>
      </c>
      <c r="T759" s="183">
        <f t="shared" si="37"/>
        <v>0</v>
      </c>
      <c r="U759" s="183">
        <f t="shared" si="37"/>
        <v>0</v>
      </c>
    </row>
    <row r="760" spans="1:21">
      <c r="A760" s="183" t="str">
        <f t="shared" si="36"/>
        <v>東側ケース⑤地震動：東側ケース、津波ケース⑤、夏12時、早期避難率20%</v>
      </c>
      <c r="B760" t="s">
        <v>107</v>
      </c>
      <c r="C760">
        <v>0</v>
      </c>
      <c r="D760" s="160">
        <v>0</v>
      </c>
      <c r="E760" s="160">
        <v>0</v>
      </c>
      <c r="F760" s="160">
        <v>0</v>
      </c>
      <c r="G760" s="160">
        <v>0</v>
      </c>
      <c r="H760" s="160">
        <v>0</v>
      </c>
      <c r="I760" s="160">
        <v>0</v>
      </c>
      <c r="J760" s="160">
        <v>0</v>
      </c>
      <c r="K760" t="s">
        <v>39</v>
      </c>
      <c r="L760" t="s">
        <v>70</v>
      </c>
      <c r="M760">
        <v>0</v>
      </c>
      <c r="O760" s="183">
        <f t="shared" si="37"/>
        <v>0</v>
      </c>
      <c r="P760" s="183">
        <f t="shared" si="37"/>
        <v>0</v>
      </c>
      <c r="Q760" s="183">
        <f t="shared" si="37"/>
        <v>0</v>
      </c>
      <c r="R760" s="183">
        <f t="shared" si="37"/>
        <v>0</v>
      </c>
      <c r="S760" s="183">
        <f t="shared" si="37"/>
        <v>0</v>
      </c>
      <c r="T760" s="183">
        <f t="shared" si="37"/>
        <v>0</v>
      </c>
      <c r="U760" s="183">
        <f t="shared" si="37"/>
        <v>0</v>
      </c>
    </row>
    <row r="761" spans="1:21">
      <c r="A761" s="183" t="str">
        <f t="shared" si="36"/>
        <v>東側ケース⑤市町村名</v>
      </c>
      <c r="B761" t="s">
        <v>86</v>
      </c>
      <c r="C761" t="s">
        <v>87</v>
      </c>
      <c r="D761" s="160" t="s">
        <v>88</v>
      </c>
      <c r="E761" s="160">
        <v>0</v>
      </c>
      <c r="F761" s="160" t="s">
        <v>89</v>
      </c>
      <c r="G761" s="160" t="s">
        <v>90</v>
      </c>
      <c r="H761" s="160" t="s">
        <v>91</v>
      </c>
      <c r="I761" s="160" t="s">
        <v>92</v>
      </c>
      <c r="J761" s="160" t="s">
        <v>84</v>
      </c>
      <c r="K761" t="s">
        <v>39</v>
      </c>
      <c r="L761" t="s">
        <v>70</v>
      </c>
      <c r="M761">
        <v>0</v>
      </c>
      <c r="O761" s="183" t="e">
        <f t="shared" si="37"/>
        <v>#VALUE!</v>
      </c>
      <c r="P761" s="183">
        <f t="shared" si="37"/>
        <v>0</v>
      </c>
      <c r="Q761" s="183" t="e">
        <f t="shared" si="37"/>
        <v>#VALUE!</v>
      </c>
      <c r="R761" s="183" t="e">
        <f t="shared" si="37"/>
        <v>#VALUE!</v>
      </c>
      <c r="S761" s="183" t="e">
        <f t="shared" si="37"/>
        <v>#VALUE!</v>
      </c>
      <c r="T761" s="183" t="e">
        <f t="shared" si="37"/>
        <v>#VALUE!</v>
      </c>
      <c r="U761" s="183" t="e">
        <f t="shared" si="37"/>
        <v>#VALUE!</v>
      </c>
    </row>
    <row r="762" spans="1:21">
      <c r="A762" s="183" t="str">
        <f t="shared" si="36"/>
        <v>東側ケース⑤0</v>
      </c>
      <c r="B762">
        <v>0</v>
      </c>
      <c r="C762">
        <v>0</v>
      </c>
      <c r="D762" s="160">
        <v>0</v>
      </c>
      <c r="E762" s="160" t="s">
        <v>93</v>
      </c>
      <c r="F762" s="160">
        <v>0</v>
      </c>
      <c r="G762" s="160">
        <v>0</v>
      </c>
      <c r="H762" s="160">
        <v>0</v>
      </c>
      <c r="I762" s="160">
        <v>0</v>
      </c>
      <c r="J762" s="160">
        <v>0</v>
      </c>
      <c r="K762" t="s">
        <v>39</v>
      </c>
      <c r="L762" t="s">
        <v>70</v>
      </c>
      <c r="M762">
        <v>0</v>
      </c>
      <c r="O762" s="183">
        <f t="shared" si="37"/>
        <v>0</v>
      </c>
      <c r="P762" s="183" t="e">
        <f t="shared" si="37"/>
        <v>#VALUE!</v>
      </c>
      <c r="Q762" s="183">
        <f t="shared" si="37"/>
        <v>0</v>
      </c>
      <c r="R762" s="183">
        <f t="shared" si="37"/>
        <v>0</v>
      </c>
      <c r="S762" s="183">
        <f t="shared" si="37"/>
        <v>0</v>
      </c>
      <c r="T762" s="183">
        <f t="shared" si="37"/>
        <v>0</v>
      </c>
      <c r="U762" s="183">
        <f t="shared" si="37"/>
        <v>0</v>
      </c>
    </row>
    <row r="763" spans="1:21">
      <c r="A763" s="183" t="str">
        <f t="shared" si="36"/>
        <v>東側ケース⑤0</v>
      </c>
      <c r="B763">
        <v>0</v>
      </c>
      <c r="C763">
        <v>0</v>
      </c>
      <c r="D763" s="160">
        <v>0</v>
      </c>
      <c r="E763" s="160">
        <v>0</v>
      </c>
      <c r="F763" s="160">
        <v>0</v>
      </c>
      <c r="G763" s="160">
        <v>0</v>
      </c>
      <c r="H763" s="160">
        <v>0</v>
      </c>
      <c r="I763" s="160">
        <v>0</v>
      </c>
      <c r="J763" s="160">
        <v>0</v>
      </c>
      <c r="K763" t="s">
        <v>39</v>
      </c>
      <c r="L763" t="s">
        <v>70</v>
      </c>
      <c r="M763">
        <v>0</v>
      </c>
      <c r="O763" s="183">
        <f t="shared" si="37"/>
        <v>0</v>
      </c>
      <c r="P763" s="183">
        <f t="shared" si="37"/>
        <v>0</v>
      </c>
      <c r="Q763" s="183">
        <f t="shared" si="37"/>
        <v>0</v>
      </c>
      <c r="R763" s="183">
        <f t="shared" si="37"/>
        <v>0</v>
      </c>
      <c r="S763" s="183">
        <f t="shared" si="37"/>
        <v>0</v>
      </c>
      <c r="T763" s="183">
        <f t="shared" si="37"/>
        <v>0</v>
      </c>
      <c r="U763" s="183">
        <f t="shared" si="37"/>
        <v>0</v>
      </c>
    </row>
    <row r="764" spans="1:21">
      <c r="A764" s="183" t="str">
        <f t="shared" si="36"/>
        <v>東側ケース⑤0</v>
      </c>
      <c r="B764">
        <v>0</v>
      </c>
      <c r="C764">
        <v>0</v>
      </c>
      <c r="D764" s="160">
        <v>0</v>
      </c>
      <c r="E764" s="160">
        <v>0</v>
      </c>
      <c r="F764" s="160">
        <v>0</v>
      </c>
      <c r="G764" s="160">
        <v>0</v>
      </c>
      <c r="H764" s="160">
        <v>0</v>
      </c>
      <c r="I764" s="160">
        <v>0</v>
      </c>
      <c r="J764" s="160">
        <v>0</v>
      </c>
      <c r="K764" t="s">
        <v>39</v>
      </c>
      <c r="L764" t="s">
        <v>70</v>
      </c>
      <c r="M764">
        <v>0</v>
      </c>
      <c r="O764" s="183">
        <f t="shared" si="37"/>
        <v>0</v>
      </c>
      <c r="P764" s="183">
        <f t="shared" si="37"/>
        <v>0</v>
      </c>
      <c r="Q764" s="183">
        <f t="shared" si="37"/>
        <v>0</v>
      </c>
      <c r="R764" s="183">
        <f t="shared" si="37"/>
        <v>0</v>
      </c>
      <c r="S764" s="183">
        <f t="shared" si="37"/>
        <v>0</v>
      </c>
      <c r="T764" s="183">
        <f t="shared" si="37"/>
        <v>0</v>
      </c>
      <c r="U764" s="183">
        <f t="shared" si="37"/>
        <v>0</v>
      </c>
    </row>
    <row r="765" spans="1:21">
      <c r="A765" s="183" t="str">
        <f t="shared" si="36"/>
        <v>東側ケース⑤高知市</v>
      </c>
      <c r="B765" t="s">
        <v>4</v>
      </c>
      <c r="C765">
        <v>353217</v>
      </c>
      <c r="D765" s="160">
        <v>3421.5828781020555</v>
      </c>
      <c r="E765" s="160">
        <v>148.71805492169062</v>
      </c>
      <c r="F765" s="160">
        <v>149.60519461338347</v>
      </c>
      <c r="G765" s="160">
        <v>5.9783116824070319</v>
      </c>
      <c r="H765" s="160">
        <v>18.939239793147244</v>
      </c>
      <c r="I765" s="160">
        <v>8.1201094236118152</v>
      </c>
      <c r="J765" s="160">
        <v>3604.2257336146049</v>
      </c>
      <c r="K765" t="s">
        <v>39</v>
      </c>
      <c r="L765" t="s">
        <v>70</v>
      </c>
      <c r="M765" t="s">
        <v>94</v>
      </c>
      <c r="O765" s="183">
        <f t="shared" si="37"/>
        <v>3400</v>
      </c>
      <c r="P765" s="183">
        <f t="shared" si="37"/>
        <v>150</v>
      </c>
      <c r="Q765" s="183">
        <f t="shared" si="37"/>
        <v>150</v>
      </c>
      <c r="R765" s="183">
        <f t="shared" si="37"/>
        <v>10</v>
      </c>
      <c r="S765" s="183">
        <f t="shared" si="37"/>
        <v>20</v>
      </c>
      <c r="T765" s="183">
        <f t="shared" si="37"/>
        <v>10</v>
      </c>
      <c r="U765" s="183">
        <f t="shared" si="37"/>
        <v>3600</v>
      </c>
    </row>
    <row r="766" spans="1:21">
      <c r="A766" s="183" t="str">
        <f t="shared" si="36"/>
        <v>東側ケース⑤室戸市</v>
      </c>
      <c r="B766" t="s">
        <v>5</v>
      </c>
      <c r="C766">
        <v>14904</v>
      </c>
      <c r="D766" s="160">
        <v>1042.6467471927815</v>
      </c>
      <c r="E766" s="160">
        <v>40.169249794599068</v>
      </c>
      <c r="F766" s="160">
        <v>58.919035611686603</v>
      </c>
      <c r="G766" s="160">
        <v>7.1440707505569234</v>
      </c>
      <c r="H766" s="160">
        <v>6.2258833363454809</v>
      </c>
      <c r="I766" s="160">
        <v>0.3491835386852658</v>
      </c>
      <c r="J766" s="160">
        <v>1115.284920430056</v>
      </c>
      <c r="K766" t="s">
        <v>39</v>
      </c>
      <c r="L766" t="s">
        <v>70</v>
      </c>
      <c r="M766" t="s">
        <v>94</v>
      </c>
      <c r="O766" s="183">
        <f t="shared" si="37"/>
        <v>1000</v>
      </c>
      <c r="P766" s="183">
        <f t="shared" si="37"/>
        <v>40</v>
      </c>
      <c r="Q766" s="183">
        <f t="shared" si="37"/>
        <v>60</v>
      </c>
      <c r="R766" s="183">
        <f t="shared" si="37"/>
        <v>10</v>
      </c>
      <c r="S766" s="183">
        <f t="shared" si="37"/>
        <v>10</v>
      </c>
      <c r="T766" s="183" t="str">
        <f t="shared" si="37"/>
        <v>*</v>
      </c>
      <c r="U766" s="183">
        <f t="shared" si="37"/>
        <v>1100</v>
      </c>
    </row>
    <row r="767" spans="1:21">
      <c r="A767" s="183" t="str">
        <f t="shared" si="36"/>
        <v>東側ケース⑤安芸市</v>
      </c>
      <c r="B767" t="s">
        <v>6</v>
      </c>
      <c r="C767">
        <v>19587</v>
      </c>
      <c r="D767" s="160">
        <v>810.04344652688087</v>
      </c>
      <c r="E767" s="160">
        <v>43.185750635579581</v>
      </c>
      <c r="F767" s="160">
        <v>29.611288849730414</v>
      </c>
      <c r="G767" s="160">
        <v>2.5388211485264138</v>
      </c>
      <c r="H767" s="160">
        <v>8.8724520258298281</v>
      </c>
      <c r="I767" s="160">
        <v>0.34478868819343944</v>
      </c>
      <c r="J767" s="160">
        <v>851.41079723916096</v>
      </c>
      <c r="K767" t="s">
        <v>39</v>
      </c>
      <c r="L767" t="s">
        <v>70</v>
      </c>
      <c r="M767" t="s">
        <v>94</v>
      </c>
      <c r="O767" s="183">
        <f t="shared" si="37"/>
        <v>810</v>
      </c>
      <c r="P767" s="183">
        <f t="shared" si="37"/>
        <v>40</v>
      </c>
      <c r="Q767" s="183">
        <f t="shared" si="37"/>
        <v>30</v>
      </c>
      <c r="R767" s="183" t="str">
        <f t="shared" si="37"/>
        <v>*</v>
      </c>
      <c r="S767" s="183">
        <f t="shared" si="37"/>
        <v>10</v>
      </c>
      <c r="T767" s="183" t="str">
        <f t="shared" si="37"/>
        <v>*</v>
      </c>
      <c r="U767" s="183">
        <f t="shared" si="37"/>
        <v>850</v>
      </c>
    </row>
    <row r="768" spans="1:21">
      <c r="A768" s="183" t="str">
        <f t="shared" si="36"/>
        <v>東側ケース⑤南国市</v>
      </c>
      <c r="B768" t="s">
        <v>7</v>
      </c>
      <c r="C768">
        <v>52216</v>
      </c>
      <c r="D768" s="160">
        <v>809.75881768367333</v>
      </c>
      <c r="E768" s="160">
        <v>20.080596037926046</v>
      </c>
      <c r="F768" s="160">
        <v>46.595726586032654</v>
      </c>
      <c r="G768" s="160">
        <v>0.29254038960249179</v>
      </c>
      <c r="H768" s="160">
        <v>1.9658663499897755</v>
      </c>
      <c r="I768" s="160">
        <v>0.68295430356743392</v>
      </c>
      <c r="J768" s="160">
        <v>859.29590531286567</v>
      </c>
      <c r="K768" t="s">
        <v>39</v>
      </c>
      <c r="L768" t="s">
        <v>70</v>
      </c>
      <c r="M768" t="s">
        <v>94</v>
      </c>
      <c r="O768" s="183">
        <f t="shared" si="37"/>
        <v>810</v>
      </c>
      <c r="P768" s="183">
        <f t="shared" si="37"/>
        <v>20</v>
      </c>
      <c r="Q768" s="183">
        <f t="shared" si="37"/>
        <v>50</v>
      </c>
      <c r="R768" s="183" t="str">
        <f t="shared" si="37"/>
        <v>*</v>
      </c>
      <c r="S768" s="183" t="str">
        <f t="shared" si="37"/>
        <v>*</v>
      </c>
      <c r="T768" s="183" t="str">
        <f t="shared" si="37"/>
        <v>*</v>
      </c>
      <c r="U768" s="183">
        <f t="shared" si="37"/>
        <v>860</v>
      </c>
    </row>
    <row r="769" spans="1:21">
      <c r="A769" s="183" t="str">
        <f t="shared" si="36"/>
        <v>東側ケース⑤土佐市</v>
      </c>
      <c r="B769" t="s">
        <v>8</v>
      </c>
      <c r="C769">
        <v>26818</v>
      </c>
      <c r="D769" s="160">
        <v>341.53430912968344</v>
      </c>
      <c r="E769" s="160">
        <v>12.29361997766763</v>
      </c>
      <c r="F769" s="160">
        <v>34.806878533271984</v>
      </c>
      <c r="G769" s="160">
        <v>1.2207662153407832</v>
      </c>
      <c r="H769" s="160">
        <v>0.49805334219843195</v>
      </c>
      <c r="I769" s="160">
        <v>0.28183344392379395</v>
      </c>
      <c r="J769" s="160">
        <v>378.34184066441844</v>
      </c>
      <c r="K769" t="s">
        <v>39</v>
      </c>
      <c r="L769" t="s">
        <v>70</v>
      </c>
      <c r="M769" t="s">
        <v>94</v>
      </c>
      <c r="O769" s="183">
        <f t="shared" si="37"/>
        <v>340</v>
      </c>
      <c r="P769" s="183">
        <f t="shared" si="37"/>
        <v>10</v>
      </c>
      <c r="Q769" s="183">
        <f t="shared" si="37"/>
        <v>30</v>
      </c>
      <c r="R769" s="183" t="str">
        <f t="shared" si="37"/>
        <v>*</v>
      </c>
      <c r="S769" s="183" t="str">
        <f t="shared" si="37"/>
        <v>*</v>
      </c>
      <c r="T769" s="183" t="str">
        <f t="shared" si="37"/>
        <v>*</v>
      </c>
      <c r="U769" s="183">
        <f t="shared" si="37"/>
        <v>380</v>
      </c>
    </row>
    <row r="770" spans="1:21">
      <c r="A770" s="183" t="str">
        <f t="shared" si="36"/>
        <v>東側ケース⑤須崎市</v>
      </c>
      <c r="B770" t="s">
        <v>9</v>
      </c>
      <c r="C770">
        <v>25623</v>
      </c>
      <c r="D770" s="160">
        <v>408.65850770663798</v>
      </c>
      <c r="E770" s="160">
        <v>7.0404768099989514</v>
      </c>
      <c r="F770" s="160">
        <v>42.21747104467488</v>
      </c>
      <c r="G770" s="160">
        <v>0.76296110928348182</v>
      </c>
      <c r="H770" s="160">
        <v>1.1998559519997616</v>
      </c>
      <c r="I770" s="160">
        <v>0.16386713030629707</v>
      </c>
      <c r="J770" s="160">
        <v>453.00266294290242</v>
      </c>
      <c r="K770" t="s">
        <v>39</v>
      </c>
      <c r="L770" t="s">
        <v>70</v>
      </c>
      <c r="M770" t="s">
        <v>94</v>
      </c>
      <c r="O770" s="183">
        <f t="shared" si="37"/>
        <v>410</v>
      </c>
      <c r="P770" s="183">
        <f t="shared" si="37"/>
        <v>10</v>
      </c>
      <c r="Q770" s="183">
        <f t="shared" si="37"/>
        <v>40</v>
      </c>
      <c r="R770" s="183" t="str">
        <f t="shared" si="37"/>
        <v>*</v>
      </c>
      <c r="S770" s="183" t="str">
        <f t="shared" si="37"/>
        <v>*</v>
      </c>
      <c r="T770" s="183" t="str">
        <f t="shared" si="37"/>
        <v>*</v>
      </c>
      <c r="U770" s="183">
        <f t="shared" si="37"/>
        <v>450</v>
      </c>
    </row>
    <row r="771" spans="1:21">
      <c r="A771" s="183" t="str">
        <f t="shared" si="36"/>
        <v>東側ケース⑤宿毛市</v>
      </c>
      <c r="B771" t="s">
        <v>10</v>
      </c>
      <c r="C771">
        <v>23137</v>
      </c>
      <c r="D771" s="160">
        <v>67.124244478054166</v>
      </c>
      <c r="E771" s="160">
        <v>3.2258601539537159</v>
      </c>
      <c r="F771" s="160">
        <v>19.608449244414899</v>
      </c>
      <c r="G771" s="160">
        <v>7.8478462354115916E-2</v>
      </c>
      <c r="H771" s="160">
        <v>0.58853651587915756</v>
      </c>
      <c r="I771" s="160">
        <v>6.4581564579308165E-2</v>
      </c>
      <c r="J771" s="160">
        <v>87.464290265281647</v>
      </c>
      <c r="K771" t="s">
        <v>39</v>
      </c>
      <c r="L771" t="s">
        <v>70</v>
      </c>
      <c r="M771" t="s">
        <v>94</v>
      </c>
      <c r="O771" s="183">
        <f t="shared" si="37"/>
        <v>70</v>
      </c>
      <c r="P771" s="183" t="str">
        <f t="shared" si="37"/>
        <v>*</v>
      </c>
      <c r="Q771" s="183">
        <f t="shared" si="37"/>
        <v>20</v>
      </c>
      <c r="R771" s="183" t="str">
        <f t="shared" si="37"/>
        <v>*</v>
      </c>
      <c r="S771" s="183" t="str">
        <f t="shared" si="37"/>
        <v>*</v>
      </c>
      <c r="T771" s="183" t="str">
        <f t="shared" si="37"/>
        <v>*</v>
      </c>
      <c r="U771" s="183">
        <f t="shared" si="37"/>
        <v>90</v>
      </c>
    </row>
    <row r="772" spans="1:21">
      <c r="A772" s="183" t="str">
        <f t="shared" ref="A772:A835" si="38">K772&amp;L772&amp;B772</f>
        <v>東側ケース⑤土佐清水市</v>
      </c>
      <c r="B772" t="s">
        <v>11</v>
      </c>
      <c r="C772">
        <v>15786</v>
      </c>
      <c r="D772" s="160">
        <v>360.05632358627821</v>
      </c>
      <c r="E772" s="160">
        <v>15.0254053761814</v>
      </c>
      <c r="F772" s="160">
        <v>15.576316159941264</v>
      </c>
      <c r="G772" s="160">
        <v>1.464839366510984</v>
      </c>
      <c r="H772" s="160">
        <v>0.96746632515868669</v>
      </c>
      <c r="I772" s="160">
        <v>0.13528321544598512</v>
      </c>
      <c r="J772" s="160">
        <v>378.20022865333516</v>
      </c>
      <c r="K772" t="s">
        <v>39</v>
      </c>
      <c r="L772" t="s">
        <v>70</v>
      </c>
      <c r="M772" t="s">
        <v>94</v>
      </c>
      <c r="O772" s="183">
        <f t="shared" si="37"/>
        <v>360</v>
      </c>
      <c r="P772" s="183">
        <f t="shared" si="37"/>
        <v>20</v>
      </c>
      <c r="Q772" s="183">
        <f t="shared" si="37"/>
        <v>20</v>
      </c>
      <c r="R772" s="183" t="str">
        <f t="shared" si="37"/>
        <v>*</v>
      </c>
      <c r="S772" s="183" t="str">
        <f t="shared" si="37"/>
        <v>*</v>
      </c>
      <c r="T772" s="183" t="str">
        <f t="shared" si="37"/>
        <v>*</v>
      </c>
      <c r="U772" s="183">
        <f t="shared" si="37"/>
        <v>380</v>
      </c>
    </row>
    <row r="773" spans="1:21">
      <c r="A773" s="183" t="str">
        <f t="shared" si="38"/>
        <v>東側ケース⑤四万十市</v>
      </c>
      <c r="B773" t="s">
        <v>12</v>
      </c>
      <c r="C773">
        <v>37078</v>
      </c>
      <c r="D773" s="160">
        <v>455.93217695038504</v>
      </c>
      <c r="E773" s="160">
        <v>14.509177876745181</v>
      </c>
      <c r="F773" s="160">
        <v>38.402050631832246</v>
      </c>
      <c r="G773" s="160">
        <v>1.89666554085182</v>
      </c>
      <c r="H773" s="160">
        <v>0.83342019992375505</v>
      </c>
      <c r="I773" s="160">
        <v>0.22149488064258319</v>
      </c>
      <c r="J773" s="160">
        <v>497.28580820363544</v>
      </c>
      <c r="K773" t="s">
        <v>39</v>
      </c>
      <c r="L773" t="s">
        <v>70</v>
      </c>
      <c r="M773" t="s">
        <v>94</v>
      </c>
      <c r="O773" s="183">
        <f t="shared" si="37"/>
        <v>460</v>
      </c>
      <c r="P773" s="183">
        <f t="shared" si="37"/>
        <v>10</v>
      </c>
      <c r="Q773" s="183">
        <f t="shared" si="37"/>
        <v>40</v>
      </c>
      <c r="R773" s="183" t="str">
        <f t="shared" si="37"/>
        <v>*</v>
      </c>
      <c r="S773" s="183" t="str">
        <f t="shared" si="37"/>
        <v>*</v>
      </c>
      <c r="T773" s="183" t="str">
        <f t="shared" si="37"/>
        <v>*</v>
      </c>
      <c r="U773" s="183">
        <f t="shared" si="37"/>
        <v>500</v>
      </c>
    </row>
    <row r="774" spans="1:21">
      <c r="A774" s="183" t="str">
        <f t="shared" si="38"/>
        <v>東側ケース⑤香南市</v>
      </c>
      <c r="B774" t="s">
        <v>13</v>
      </c>
      <c r="C774">
        <v>29794</v>
      </c>
      <c r="D774" s="160">
        <v>470.27500211798531</v>
      </c>
      <c r="E774" s="160">
        <v>15.714047696332337</v>
      </c>
      <c r="F774" s="160">
        <v>20.08223988812378</v>
      </c>
      <c r="G774" s="160">
        <v>0.53825683408785685</v>
      </c>
      <c r="H774" s="160">
        <v>0.70789382448193039</v>
      </c>
      <c r="I774" s="160">
        <v>0.36691150686319585</v>
      </c>
      <c r="J774" s="160">
        <v>491.97030417154207</v>
      </c>
      <c r="K774" t="s">
        <v>39</v>
      </c>
      <c r="L774" t="s">
        <v>70</v>
      </c>
      <c r="M774" t="s">
        <v>94</v>
      </c>
      <c r="O774" s="183">
        <f t="shared" si="37"/>
        <v>470</v>
      </c>
      <c r="P774" s="183">
        <f t="shared" si="37"/>
        <v>20</v>
      </c>
      <c r="Q774" s="183">
        <f t="shared" si="37"/>
        <v>20</v>
      </c>
      <c r="R774" s="183" t="str">
        <f t="shared" si="37"/>
        <v>*</v>
      </c>
      <c r="S774" s="183" t="str">
        <f t="shared" si="37"/>
        <v>*</v>
      </c>
      <c r="T774" s="183" t="str">
        <f t="shared" si="37"/>
        <v>*</v>
      </c>
      <c r="U774" s="183">
        <f t="shared" si="37"/>
        <v>490</v>
      </c>
    </row>
    <row r="775" spans="1:21">
      <c r="A775" s="183" t="str">
        <f t="shared" si="38"/>
        <v>東側ケース⑤香美市</v>
      </c>
      <c r="B775" t="s">
        <v>14</v>
      </c>
      <c r="C775">
        <v>27891</v>
      </c>
      <c r="D775" s="160">
        <v>576.66143159730723</v>
      </c>
      <c r="E775" s="160">
        <v>12.220964555416352</v>
      </c>
      <c r="F775" s="160">
        <v>0</v>
      </c>
      <c r="G775" s="160">
        <v>0.92731005604164785</v>
      </c>
      <c r="H775" s="160">
        <v>3.0189238061183321</v>
      </c>
      <c r="I775" s="160">
        <v>0.21684295867018993</v>
      </c>
      <c r="J775" s="160">
        <v>580.82450841813738</v>
      </c>
      <c r="K775" t="s">
        <v>39</v>
      </c>
      <c r="L775" t="s">
        <v>70</v>
      </c>
      <c r="M775" t="s">
        <v>94</v>
      </c>
      <c r="O775" s="183">
        <f t="shared" si="37"/>
        <v>580</v>
      </c>
      <c r="P775" s="183">
        <f t="shared" si="37"/>
        <v>10</v>
      </c>
      <c r="Q775" s="183">
        <f t="shared" si="37"/>
        <v>0</v>
      </c>
      <c r="R775" s="183" t="str">
        <f t="shared" si="37"/>
        <v>*</v>
      </c>
      <c r="S775" s="183" t="str">
        <f t="shared" si="37"/>
        <v>*</v>
      </c>
      <c r="T775" s="183" t="str">
        <f t="shared" si="37"/>
        <v>*</v>
      </c>
      <c r="U775" s="183">
        <f t="shared" si="37"/>
        <v>580</v>
      </c>
    </row>
    <row r="776" spans="1:21">
      <c r="A776" s="183" t="str">
        <f t="shared" si="38"/>
        <v>東側ケース⑤東洋町</v>
      </c>
      <c r="B776" t="s">
        <v>15</v>
      </c>
      <c r="C776">
        <v>2784</v>
      </c>
      <c r="D776" s="160">
        <v>138.49553873471058</v>
      </c>
      <c r="E776" s="160">
        <v>2.5771737321940873</v>
      </c>
      <c r="F776" s="160">
        <v>3.9159591540185335</v>
      </c>
      <c r="G776" s="160">
        <v>1.0057657190829246</v>
      </c>
      <c r="H776" s="160">
        <v>0.44507331666554301</v>
      </c>
      <c r="I776" s="160">
        <v>0.18092810089200939</v>
      </c>
      <c r="J776" s="160">
        <v>144.04326502536958</v>
      </c>
      <c r="K776" t="s">
        <v>39</v>
      </c>
      <c r="L776" t="s">
        <v>70</v>
      </c>
      <c r="M776" t="s">
        <v>94</v>
      </c>
      <c r="O776" s="183">
        <f t="shared" si="37"/>
        <v>140</v>
      </c>
      <c r="P776" s="183" t="str">
        <f t="shared" si="37"/>
        <v>*</v>
      </c>
      <c r="Q776" s="183" t="str">
        <f t="shared" si="37"/>
        <v>*</v>
      </c>
      <c r="R776" s="183" t="str">
        <f t="shared" si="37"/>
        <v>*</v>
      </c>
      <c r="S776" s="183" t="str">
        <f t="shared" si="37"/>
        <v>*</v>
      </c>
      <c r="T776" s="183" t="str">
        <f t="shared" si="37"/>
        <v>*</v>
      </c>
      <c r="U776" s="183">
        <f t="shared" si="37"/>
        <v>140</v>
      </c>
    </row>
    <row r="777" spans="1:21">
      <c r="A777" s="183" t="str">
        <f t="shared" si="38"/>
        <v>東側ケース⑤奈半利町</v>
      </c>
      <c r="B777" t="s">
        <v>16</v>
      </c>
      <c r="C777">
        <v>3467</v>
      </c>
      <c r="D777" s="160">
        <v>219.51832781674278</v>
      </c>
      <c r="E777" s="160">
        <v>15.077440673514056</v>
      </c>
      <c r="F777" s="160">
        <v>1.2134710317603135</v>
      </c>
      <c r="G777" s="160">
        <v>0.80621639393668243</v>
      </c>
      <c r="H777" s="160">
        <v>1.5003629451266507</v>
      </c>
      <c r="I777" s="160">
        <v>8.9251033661443657E-2</v>
      </c>
      <c r="J777" s="160">
        <v>223.12762922122789</v>
      </c>
      <c r="K777" t="s">
        <v>39</v>
      </c>
      <c r="L777" t="s">
        <v>70</v>
      </c>
      <c r="M777" t="s">
        <v>94</v>
      </c>
      <c r="O777" s="183">
        <f t="shared" si="37"/>
        <v>220</v>
      </c>
      <c r="P777" s="183">
        <f t="shared" si="37"/>
        <v>20</v>
      </c>
      <c r="Q777" s="183" t="str">
        <f t="shared" si="37"/>
        <v>*</v>
      </c>
      <c r="R777" s="183" t="str">
        <f t="shared" si="37"/>
        <v>*</v>
      </c>
      <c r="S777" s="183" t="str">
        <f t="shared" si="37"/>
        <v>*</v>
      </c>
      <c r="T777" s="183" t="str">
        <f t="shared" si="37"/>
        <v>*</v>
      </c>
      <c r="U777" s="183">
        <f t="shared" si="37"/>
        <v>220</v>
      </c>
    </row>
    <row r="778" spans="1:21">
      <c r="A778" s="183" t="str">
        <f t="shared" si="38"/>
        <v>東側ケース⑤田野町</v>
      </c>
      <c r="B778" t="s">
        <v>17</v>
      </c>
      <c r="C778">
        <v>3060</v>
      </c>
      <c r="D778" s="160">
        <v>297.22805362292337</v>
      </c>
      <c r="E778" s="160">
        <v>13.847586122799083</v>
      </c>
      <c r="F778" s="160">
        <v>0.23054059690592335</v>
      </c>
      <c r="G778" s="160">
        <v>0.32121152092751148</v>
      </c>
      <c r="H778" s="160">
        <v>2.2949155818874196</v>
      </c>
      <c r="I778" s="160">
        <v>0.19652091873557781</v>
      </c>
      <c r="J778" s="160">
        <v>300.27124224137987</v>
      </c>
      <c r="K778" t="s">
        <v>39</v>
      </c>
      <c r="L778" t="s">
        <v>70</v>
      </c>
      <c r="M778" t="s">
        <v>94</v>
      </c>
      <c r="O778" s="183">
        <f t="shared" si="37"/>
        <v>300</v>
      </c>
      <c r="P778" s="183">
        <f t="shared" si="37"/>
        <v>10</v>
      </c>
      <c r="Q778" s="183" t="str">
        <f t="shared" si="37"/>
        <v>*</v>
      </c>
      <c r="R778" s="183" t="str">
        <f t="shared" ref="R778:U841" si="39">IF(G778&gt;10000,ROUND(G778,-3),IF(G778&gt;1000,ROUND(G778,-2),IF(G778&gt;=5,IF(G778&lt;10,ROUND(G778,-1),ROUND(G778,-1)),IF(G778=0,0,"*"))))</f>
        <v>*</v>
      </c>
      <c r="S778" s="183" t="str">
        <f t="shared" si="39"/>
        <v>*</v>
      </c>
      <c r="T778" s="183" t="str">
        <f t="shared" si="39"/>
        <v>*</v>
      </c>
      <c r="U778" s="183">
        <f t="shared" si="39"/>
        <v>300</v>
      </c>
    </row>
    <row r="779" spans="1:21">
      <c r="A779" s="183" t="str">
        <f t="shared" si="38"/>
        <v>東側ケース⑤安田町</v>
      </c>
      <c r="B779" t="s">
        <v>18</v>
      </c>
      <c r="C779">
        <v>2678</v>
      </c>
      <c r="D779" s="160">
        <v>227.5957900105941</v>
      </c>
      <c r="E779" s="160">
        <v>9.9106603323878844</v>
      </c>
      <c r="F779" s="160">
        <v>12.07920343381452</v>
      </c>
      <c r="G779" s="160">
        <v>2.1312754320611309</v>
      </c>
      <c r="H779" s="160">
        <v>0.67847371337073037</v>
      </c>
      <c r="I779" s="160">
        <v>4.4145237480908962E-2</v>
      </c>
      <c r="J779" s="160">
        <v>242.52888782732137</v>
      </c>
      <c r="K779" t="s">
        <v>39</v>
      </c>
      <c r="L779" t="s">
        <v>70</v>
      </c>
      <c r="M779" t="s">
        <v>94</v>
      </c>
      <c r="O779" s="183">
        <f t="shared" ref="O779:T842" si="40">IF(D779&gt;10000,ROUND(D779,-3),IF(D779&gt;1000,ROUND(D779,-2),IF(D779&gt;=5,IF(D779&lt;10,ROUND(D779,-1),ROUND(D779,-1)),IF(D779=0,0,"*"))))</f>
        <v>230</v>
      </c>
      <c r="P779" s="183">
        <f t="shared" si="40"/>
        <v>10</v>
      </c>
      <c r="Q779" s="183">
        <f t="shared" si="40"/>
        <v>10</v>
      </c>
      <c r="R779" s="183" t="str">
        <f t="shared" si="39"/>
        <v>*</v>
      </c>
      <c r="S779" s="183" t="str">
        <f t="shared" si="39"/>
        <v>*</v>
      </c>
      <c r="T779" s="183" t="str">
        <f t="shared" si="39"/>
        <v>*</v>
      </c>
      <c r="U779" s="183">
        <f t="shared" si="39"/>
        <v>240</v>
      </c>
    </row>
    <row r="780" spans="1:21">
      <c r="A780" s="183" t="str">
        <f t="shared" si="38"/>
        <v>東側ケース⑤北川村</v>
      </c>
      <c r="B780" t="s">
        <v>19</v>
      </c>
      <c r="C780">
        <v>1349</v>
      </c>
      <c r="D780" s="160">
        <v>126.53889921163264</v>
      </c>
      <c r="E780" s="160">
        <v>3.3982673158158412</v>
      </c>
      <c r="F780" s="160">
        <v>0</v>
      </c>
      <c r="G780" s="160">
        <v>0.95581285245865277</v>
      </c>
      <c r="H780" s="160">
        <v>0.31977160840646635</v>
      </c>
      <c r="I780" s="160">
        <v>1.0987506098915434E-2</v>
      </c>
      <c r="J780" s="160">
        <v>127.82547117859667</v>
      </c>
      <c r="K780" t="s">
        <v>39</v>
      </c>
      <c r="L780" t="s">
        <v>70</v>
      </c>
      <c r="M780" t="s">
        <v>94</v>
      </c>
      <c r="O780" s="183">
        <f t="shared" si="40"/>
        <v>130</v>
      </c>
      <c r="P780" s="183" t="str">
        <f t="shared" si="40"/>
        <v>*</v>
      </c>
      <c r="Q780" s="183">
        <f t="shared" si="40"/>
        <v>0</v>
      </c>
      <c r="R780" s="183" t="str">
        <f t="shared" si="39"/>
        <v>*</v>
      </c>
      <c r="S780" s="183" t="str">
        <f t="shared" si="39"/>
        <v>*</v>
      </c>
      <c r="T780" s="183" t="str">
        <f t="shared" si="39"/>
        <v>*</v>
      </c>
      <c r="U780" s="183">
        <f t="shared" si="39"/>
        <v>130</v>
      </c>
    </row>
    <row r="781" spans="1:21">
      <c r="A781" s="183" t="str">
        <f t="shared" si="38"/>
        <v>東側ケース⑤馬路村</v>
      </c>
      <c r="B781" t="s">
        <v>20</v>
      </c>
      <c r="C781">
        <v>1061</v>
      </c>
      <c r="D781" s="160">
        <v>59.506033979199657</v>
      </c>
      <c r="E781" s="160">
        <v>1.3754106186538397</v>
      </c>
      <c r="F781" s="160">
        <v>0</v>
      </c>
      <c r="G781" s="160">
        <v>0.64075931954239296</v>
      </c>
      <c r="H781" s="160">
        <v>0.15469757228020434</v>
      </c>
      <c r="I781" s="160">
        <v>1.0916136470526409E-2</v>
      </c>
      <c r="J781" s="160">
        <v>60.31240700749278</v>
      </c>
      <c r="K781" t="s">
        <v>39</v>
      </c>
      <c r="L781" t="s">
        <v>70</v>
      </c>
      <c r="M781" t="s">
        <v>94</v>
      </c>
      <c r="O781" s="183">
        <f t="shared" si="40"/>
        <v>60</v>
      </c>
      <c r="P781" s="183" t="str">
        <f t="shared" si="40"/>
        <v>*</v>
      </c>
      <c r="Q781" s="183">
        <f t="shared" si="40"/>
        <v>0</v>
      </c>
      <c r="R781" s="183" t="str">
        <f t="shared" si="39"/>
        <v>*</v>
      </c>
      <c r="S781" s="183" t="str">
        <f t="shared" si="39"/>
        <v>*</v>
      </c>
      <c r="T781" s="183" t="str">
        <f t="shared" si="39"/>
        <v>*</v>
      </c>
      <c r="U781" s="183">
        <f t="shared" si="39"/>
        <v>60</v>
      </c>
    </row>
    <row r="782" spans="1:21">
      <c r="A782" s="183" t="str">
        <f t="shared" si="38"/>
        <v>東側ケース⑤芸西村</v>
      </c>
      <c r="B782" t="s">
        <v>21</v>
      </c>
      <c r="C782">
        <v>4139</v>
      </c>
      <c r="D782" s="160">
        <v>103.55830612339547</v>
      </c>
      <c r="E782" s="160">
        <v>5.704100401673859</v>
      </c>
      <c r="F782" s="160">
        <v>6.1467465605725726</v>
      </c>
      <c r="G782" s="160">
        <v>0.1164985863919277</v>
      </c>
      <c r="H782" s="160">
        <v>0.20876279643158266</v>
      </c>
      <c r="I782" s="160">
        <v>5.7230767161679233E-3</v>
      </c>
      <c r="J782" s="160">
        <v>110.03603714350771</v>
      </c>
      <c r="K782" t="s">
        <v>39</v>
      </c>
      <c r="L782" t="s">
        <v>70</v>
      </c>
      <c r="M782" t="s">
        <v>94</v>
      </c>
      <c r="O782" s="183">
        <f t="shared" si="40"/>
        <v>100</v>
      </c>
      <c r="P782" s="183">
        <f t="shared" si="40"/>
        <v>10</v>
      </c>
      <c r="Q782" s="183">
        <f t="shared" si="40"/>
        <v>10</v>
      </c>
      <c r="R782" s="183" t="str">
        <f t="shared" si="39"/>
        <v>*</v>
      </c>
      <c r="S782" s="183" t="str">
        <f t="shared" si="39"/>
        <v>*</v>
      </c>
      <c r="T782" s="183" t="str">
        <f t="shared" si="39"/>
        <v>*</v>
      </c>
      <c r="U782" s="183">
        <f t="shared" si="39"/>
        <v>110</v>
      </c>
    </row>
    <row r="783" spans="1:21">
      <c r="A783" s="183" t="str">
        <f t="shared" si="38"/>
        <v>東側ケース⑤本山町</v>
      </c>
      <c r="B783" t="s">
        <v>22</v>
      </c>
      <c r="C783">
        <v>3986</v>
      </c>
      <c r="D783" s="160">
        <v>3.9547785395769437</v>
      </c>
      <c r="E783" s="160">
        <v>0.17410046569749099</v>
      </c>
      <c r="F783" s="160">
        <v>0</v>
      </c>
      <c r="G783" s="160">
        <v>2.012213313275169E-4</v>
      </c>
      <c r="H783" s="160">
        <v>3.9902251585038044E-4</v>
      </c>
      <c r="I783" s="160">
        <v>4.2823911193992363E-2</v>
      </c>
      <c r="J783" s="160">
        <v>3.9982026946181142</v>
      </c>
      <c r="K783" t="s">
        <v>39</v>
      </c>
      <c r="L783" t="s">
        <v>70</v>
      </c>
      <c r="M783" t="s">
        <v>94</v>
      </c>
      <c r="O783" s="183" t="str">
        <f t="shared" si="40"/>
        <v>*</v>
      </c>
      <c r="P783" s="183" t="str">
        <f t="shared" si="40"/>
        <v>*</v>
      </c>
      <c r="Q783" s="183">
        <f t="shared" si="40"/>
        <v>0</v>
      </c>
      <c r="R783" s="183" t="str">
        <f t="shared" si="39"/>
        <v>*</v>
      </c>
      <c r="S783" s="183" t="str">
        <f t="shared" si="39"/>
        <v>*</v>
      </c>
      <c r="T783" s="183" t="str">
        <f t="shared" si="39"/>
        <v>*</v>
      </c>
      <c r="U783" s="183" t="str">
        <f t="shared" si="39"/>
        <v>*</v>
      </c>
    </row>
    <row r="784" spans="1:21">
      <c r="A784" s="183" t="str">
        <f t="shared" si="38"/>
        <v>東側ケース⑤大豊町</v>
      </c>
      <c r="B784" t="s">
        <v>23</v>
      </c>
      <c r="C784">
        <v>4713</v>
      </c>
      <c r="D784" s="160">
        <v>68.646715494956254</v>
      </c>
      <c r="E784" s="160">
        <v>0.55469636227355934</v>
      </c>
      <c r="F784" s="160">
        <v>0</v>
      </c>
      <c r="G784" s="160">
        <v>0.17589329836788456</v>
      </c>
      <c r="H784" s="160">
        <v>1.9072335342318992E-2</v>
      </c>
      <c r="I784" s="160">
        <v>1.2647705224556745E-2</v>
      </c>
      <c r="J784" s="160">
        <v>68.854328833891003</v>
      </c>
      <c r="K784" t="s">
        <v>39</v>
      </c>
      <c r="L784" t="s">
        <v>70</v>
      </c>
      <c r="M784" t="s">
        <v>94</v>
      </c>
      <c r="O784" s="183">
        <f t="shared" si="40"/>
        <v>70</v>
      </c>
      <c r="P784" s="183" t="str">
        <f t="shared" si="40"/>
        <v>*</v>
      </c>
      <c r="Q784" s="183">
        <f t="shared" si="40"/>
        <v>0</v>
      </c>
      <c r="R784" s="183" t="str">
        <f t="shared" si="39"/>
        <v>*</v>
      </c>
      <c r="S784" s="183" t="str">
        <f t="shared" si="39"/>
        <v>*</v>
      </c>
      <c r="T784" s="183" t="str">
        <f t="shared" si="39"/>
        <v>*</v>
      </c>
      <c r="U784" s="183">
        <f t="shared" si="39"/>
        <v>70</v>
      </c>
    </row>
    <row r="785" spans="1:21">
      <c r="A785" s="183" t="str">
        <f t="shared" si="38"/>
        <v>東側ケース⑤土佐町</v>
      </c>
      <c r="B785" t="s">
        <v>24</v>
      </c>
      <c r="C785">
        <v>4386</v>
      </c>
      <c r="D785" s="160">
        <v>0.96576291620341359</v>
      </c>
      <c r="E785" s="160">
        <v>0.16679724700989246</v>
      </c>
      <c r="F785" s="160">
        <v>0</v>
      </c>
      <c r="G785" s="160">
        <v>6.7736916412824731E-32</v>
      </c>
      <c r="H785" s="160">
        <v>8.1880905285087622E-4</v>
      </c>
      <c r="I785" s="160">
        <v>3.0310687052536936E-3</v>
      </c>
      <c r="J785" s="160">
        <v>0.96961279396151823</v>
      </c>
      <c r="K785" t="s">
        <v>39</v>
      </c>
      <c r="L785" t="s">
        <v>70</v>
      </c>
      <c r="M785" t="s">
        <v>94</v>
      </c>
      <c r="O785" s="183" t="str">
        <f t="shared" si="40"/>
        <v>*</v>
      </c>
      <c r="P785" s="183" t="str">
        <f t="shared" si="40"/>
        <v>*</v>
      </c>
      <c r="Q785" s="183">
        <f t="shared" si="40"/>
        <v>0</v>
      </c>
      <c r="R785" s="183" t="str">
        <f t="shared" si="39"/>
        <v>*</v>
      </c>
      <c r="S785" s="183" t="str">
        <f t="shared" si="39"/>
        <v>*</v>
      </c>
      <c r="T785" s="183" t="str">
        <f t="shared" si="39"/>
        <v>*</v>
      </c>
      <c r="U785" s="183" t="str">
        <f t="shared" si="39"/>
        <v>*</v>
      </c>
    </row>
    <row r="786" spans="1:21">
      <c r="A786" s="183" t="str">
        <f t="shared" si="38"/>
        <v>東側ケース⑤大川村</v>
      </c>
      <c r="B786" t="s">
        <v>25</v>
      </c>
      <c r="C786">
        <v>427</v>
      </c>
      <c r="D786" s="160">
        <v>0.34633459228517188</v>
      </c>
      <c r="E786" s="160">
        <v>1.6362329522272411E-2</v>
      </c>
      <c r="F786" s="160">
        <v>0</v>
      </c>
      <c r="G786" s="160">
        <v>1.268198041616707E-4</v>
      </c>
      <c r="H786" s="160">
        <v>4.9433246163046895E-5</v>
      </c>
      <c r="I786" s="160">
        <v>2.5561053959659546E-4</v>
      </c>
      <c r="J786" s="160">
        <v>0.34676645587509319</v>
      </c>
      <c r="K786" t="s">
        <v>39</v>
      </c>
      <c r="L786" t="s">
        <v>70</v>
      </c>
      <c r="M786" t="s">
        <v>94</v>
      </c>
      <c r="O786" s="183" t="str">
        <f t="shared" si="40"/>
        <v>*</v>
      </c>
      <c r="P786" s="183" t="str">
        <f t="shared" si="40"/>
        <v>*</v>
      </c>
      <c r="Q786" s="183">
        <f t="shared" si="40"/>
        <v>0</v>
      </c>
      <c r="R786" s="183" t="str">
        <f t="shared" si="39"/>
        <v>*</v>
      </c>
      <c r="S786" s="183" t="str">
        <f t="shared" si="39"/>
        <v>*</v>
      </c>
      <c r="T786" s="183" t="str">
        <f t="shared" si="39"/>
        <v>*</v>
      </c>
      <c r="U786" s="183" t="str">
        <f t="shared" si="39"/>
        <v>*</v>
      </c>
    </row>
    <row r="787" spans="1:21">
      <c r="A787" s="183" t="str">
        <f t="shared" si="38"/>
        <v>東側ケース⑤いの町</v>
      </c>
      <c r="B787" t="s">
        <v>26</v>
      </c>
      <c r="C787">
        <v>21716</v>
      </c>
      <c r="D787" s="160">
        <v>84.054938221975718</v>
      </c>
      <c r="E787" s="160">
        <v>2.8066146988233491</v>
      </c>
      <c r="F787" s="160">
        <v>0</v>
      </c>
      <c r="G787" s="160">
        <v>0.26030175383636556</v>
      </c>
      <c r="H787" s="160">
        <v>0.1101890900870922</v>
      </c>
      <c r="I787" s="160">
        <v>4.4223147578982075E-2</v>
      </c>
      <c r="J787" s="160">
        <v>84.469652213478142</v>
      </c>
      <c r="K787" t="s">
        <v>39</v>
      </c>
      <c r="L787" t="s">
        <v>70</v>
      </c>
      <c r="M787" t="s">
        <v>94</v>
      </c>
      <c r="O787" s="183">
        <f t="shared" si="40"/>
        <v>80</v>
      </c>
      <c r="P787" s="183" t="str">
        <f t="shared" si="40"/>
        <v>*</v>
      </c>
      <c r="Q787" s="183">
        <f t="shared" si="40"/>
        <v>0</v>
      </c>
      <c r="R787" s="183" t="str">
        <f t="shared" si="39"/>
        <v>*</v>
      </c>
      <c r="S787" s="183" t="str">
        <f t="shared" si="39"/>
        <v>*</v>
      </c>
      <c r="T787" s="183" t="str">
        <f t="shared" si="39"/>
        <v>*</v>
      </c>
      <c r="U787" s="183">
        <f t="shared" si="39"/>
        <v>80</v>
      </c>
    </row>
    <row r="788" spans="1:21">
      <c r="A788" s="183" t="str">
        <f t="shared" si="38"/>
        <v>東側ケース⑤仁淀川町</v>
      </c>
      <c r="B788" t="s">
        <v>27</v>
      </c>
      <c r="C788">
        <v>6649</v>
      </c>
      <c r="D788" s="160">
        <v>12.793763484013489</v>
      </c>
      <c r="E788" s="160">
        <v>0.32151817074031841</v>
      </c>
      <c r="F788" s="160">
        <v>0</v>
      </c>
      <c r="G788" s="160">
        <v>1.3376931796556257E-3</v>
      </c>
      <c r="H788" s="160">
        <v>2.4980333192707437E-3</v>
      </c>
      <c r="I788" s="160">
        <v>3.5585808008993997E-2</v>
      </c>
      <c r="J788" s="160">
        <v>12.833185018521409</v>
      </c>
      <c r="K788" t="s">
        <v>39</v>
      </c>
      <c r="L788" t="s">
        <v>70</v>
      </c>
      <c r="M788" t="s">
        <v>94</v>
      </c>
      <c r="O788" s="183">
        <f t="shared" si="40"/>
        <v>10</v>
      </c>
      <c r="P788" s="183" t="str">
        <f t="shared" si="40"/>
        <v>*</v>
      </c>
      <c r="Q788" s="183">
        <f t="shared" si="40"/>
        <v>0</v>
      </c>
      <c r="R788" s="183" t="str">
        <f t="shared" si="39"/>
        <v>*</v>
      </c>
      <c r="S788" s="183" t="str">
        <f t="shared" si="39"/>
        <v>*</v>
      </c>
      <c r="T788" s="183" t="str">
        <f t="shared" si="39"/>
        <v>*</v>
      </c>
      <c r="U788" s="183">
        <f t="shared" si="39"/>
        <v>10</v>
      </c>
    </row>
    <row r="789" spans="1:21">
      <c r="A789" s="183" t="str">
        <f t="shared" si="38"/>
        <v>東側ケース⑤中土佐町</v>
      </c>
      <c r="B789" t="s">
        <v>28</v>
      </c>
      <c r="C789">
        <v>6927</v>
      </c>
      <c r="D789" s="160">
        <v>157.89997382756351</v>
      </c>
      <c r="E789" s="160">
        <v>3.3928774755309026</v>
      </c>
      <c r="F789" s="160">
        <v>14.089644173948487</v>
      </c>
      <c r="G789" s="160">
        <v>0.38296625154193081</v>
      </c>
      <c r="H789" s="160">
        <v>1.0685125587960997</v>
      </c>
      <c r="I789" s="160">
        <v>3.9466344566555234E-2</v>
      </c>
      <c r="J789" s="160">
        <v>173.48056315641662</v>
      </c>
      <c r="K789" t="s">
        <v>39</v>
      </c>
      <c r="L789" t="s">
        <v>70</v>
      </c>
      <c r="M789" t="s">
        <v>94</v>
      </c>
      <c r="O789" s="183">
        <f t="shared" si="40"/>
        <v>160</v>
      </c>
      <c r="P789" s="183" t="str">
        <f t="shared" si="40"/>
        <v>*</v>
      </c>
      <c r="Q789" s="183">
        <f t="shared" si="40"/>
        <v>10</v>
      </c>
      <c r="R789" s="183" t="str">
        <f t="shared" si="39"/>
        <v>*</v>
      </c>
      <c r="S789" s="183" t="str">
        <f t="shared" si="39"/>
        <v>*</v>
      </c>
      <c r="T789" s="183" t="str">
        <f t="shared" si="39"/>
        <v>*</v>
      </c>
      <c r="U789" s="183">
        <f t="shared" si="39"/>
        <v>170</v>
      </c>
    </row>
    <row r="790" spans="1:21">
      <c r="A790" s="183" t="str">
        <f t="shared" si="38"/>
        <v>東側ケース⑤佐川町</v>
      </c>
      <c r="B790" t="s">
        <v>29</v>
      </c>
      <c r="C790">
        <v>12447</v>
      </c>
      <c r="D790" s="160">
        <v>137.26058609141577</v>
      </c>
      <c r="E790" s="160">
        <v>3.3667167239855216</v>
      </c>
      <c r="F790" s="160">
        <v>0</v>
      </c>
      <c r="G790" s="160">
        <v>0.11254287306837067</v>
      </c>
      <c r="H790" s="160">
        <v>0.1039679154873077</v>
      </c>
      <c r="I790" s="160">
        <v>7.1043415254427006E-2</v>
      </c>
      <c r="J790" s="160">
        <v>137.54814029522589</v>
      </c>
      <c r="K790" t="s">
        <v>39</v>
      </c>
      <c r="L790" t="s">
        <v>70</v>
      </c>
      <c r="M790" t="s">
        <v>94</v>
      </c>
      <c r="O790" s="183">
        <f t="shared" si="40"/>
        <v>140</v>
      </c>
      <c r="P790" s="183" t="str">
        <f t="shared" si="40"/>
        <v>*</v>
      </c>
      <c r="Q790" s="183">
        <f t="shared" si="40"/>
        <v>0</v>
      </c>
      <c r="R790" s="183" t="str">
        <f t="shared" si="39"/>
        <v>*</v>
      </c>
      <c r="S790" s="183" t="str">
        <f t="shared" si="39"/>
        <v>*</v>
      </c>
      <c r="T790" s="183" t="str">
        <f t="shared" si="39"/>
        <v>*</v>
      </c>
      <c r="U790" s="183">
        <f t="shared" si="39"/>
        <v>140</v>
      </c>
    </row>
    <row r="791" spans="1:21">
      <c r="A791" s="183" t="str">
        <f t="shared" si="38"/>
        <v>東側ケース⑤越知町</v>
      </c>
      <c r="B791" t="s">
        <v>30</v>
      </c>
      <c r="C791">
        <v>6095</v>
      </c>
      <c r="D791" s="160">
        <v>21.192830437850716</v>
      </c>
      <c r="E791" s="160">
        <v>0.74555027351736036</v>
      </c>
      <c r="F791" s="160">
        <v>0</v>
      </c>
      <c r="G791" s="160">
        <v>1.3641653487281887E-2</v>
      </c>
      <c r="H791" s="160">
        <v>2.2752315135934551</v>
      </c>
      <c r="I791" s="160">
        <v>4.8603341385555721E-2</v>
      </c>
      <c r="J791" s="160">
        <v>23.530306946317008</v>
      </c>
      <c r="K791" t="s">
        <v>39</v>
      </c>
      <c r="L791" t="s">
        <v>70</v>
      </c>
      <c r="M791" t="s">
        <v>94</v>
      </c>
      <c r="O791" s="183">
        <f t="shared" si="40"/>
        <v>20</v>
      </c>
      <c r="P791" s="183" t="str">
        <f t="shared" si="40"/>
        <v>*</v>
      </c>
      <c r="Q791" s="183">
        <f t="shared" si="40"/>
        <v>0</v>
      </c>
      <c r="R791" s="183" t="str">
        <f t="shared" si="39"/>
        <v>*</v>
      </c>
      <c r="S791" s="183" t="str">
        <f t="shared" si="39"/>
        <v>*</v>
      </c>
      <c r="T791" s="183" t="str">
        <f t="shared" si="39"/>
        <v>*</v>
      </c>
      <c r="U791" s="183">
        <f t="shared" si="39"/>
        <v>20</v>
      </c>
    </row>
    <row r="792" spans="1:21">
      <c r="A792" s="183" t="str">
        <f t="shared" si="38"/>
        <v>東側ケース⑤檮原町</v>
      </c>
      <c r="B792" t="s">
        <v>31</v>
      </c>
      <c r="C792">
        <v>3984</v>
      </c>
      <c r="D792" s="160">
        <v>3.2842023856561018</v>
      </c>
      <c r="E792" s="160">
        <v>0.206635755884094</v>
      </c>
      <c r="F792" s="160">
        <v>0</v>
      </c>
      <c r="G792" s="160">
        <v>5.5966790632651039E-4</v>
      </c>
      <c r="H792" s="160">
        <v>1.1097961202973172E-3</v>
      </c>
      <c r="I792" s="160">
        <v>8.1376921886936911E-3</v>
      </c>
      <c r="J792" s="160">
        <v>3.2940095418714193</v>
      </c>
      <c r="K792" t="s">
        <v>39</v>
      </c>
      <c r="L792" t="s">
        <v>70</v>
      </c>
      <c r="M792" t="s">
        <v>94</v>
      </c>
      <c r="O792" s="183" t="str">
        <f t="shared" si="40"/>
        <v>*</v>
      </c>
      <c r="P792" s="183" t="str">
        <f t="shared" si="40"/>
        <v>*</v>
      </c>
      <c r="Q792" s="183">
        <f t="shared" si="40"/>
        <v>0</v>
      </c>
      <c r="R792" s="183" t="str">
        <f t="shared" si="39"/>
        <v>*</v>
      </c>
      <c r="S792" s="183" t="str">
        <f t="shared" si="39"/>
        <v>*</v>
      </c>
      <c r="T792" s="183" t="str">
        <f t="shared" si="39"/>
        <v>*</v>
      </c>
      <c r="U792" s="183" t="str">
        <f t="shared" si="39"/>
        <v>*</v>
      </c>
    </row>
    <row r="793" spans="1:21">
      <c r="A793" s="183" t="str">
        <f t="shared" si="38"/>
        <v>東側ケース⑤日高村</v>
      </c>
      <c r="B793" t="s">
        <v>32</v>
      </c>
      <c r="C793">
        <v>5063</v>
      </c>
      <c r="D793" s="160">
        <v>14.811449992985663</v>
      </c>
      <c r="E793" s="160">
        <v>0.56685625021727049</v>
      </c>
      <c r="F793" s="160">
        <v>0</v>
      </c>
      <c r="G793" s="160">
        <v>3.4109348985139516E-2</v>
      </c>
      <c r="H793" s="160">
        <v>2.2255667722065942E-3</v>
      </c>
      <c r="I793" s="160">
        <v>7.4849685497805534E-3</v>
      </c>
      <c r="J793" s="160">
        <v>14.855269877292791</v>
      </c>
      <c r="K793" t="s">
        <v>39</v>
      </c>
      <c r="L793" t="s">
        <v>70</v>
      </c>
      <c r="M793" t="s">
        <v>94</v>
      </c>
      <c r="O793" s="183">
        <f t="shared" si="40"/>
        <v>10</v>
      </c>
      <c r="P793" s="183" t="str">
        <f t="shared" si="40"/>
        <v>*</v>
      </c>
      <c r="Q793" s="183">
        <f t="shared" si="40"/>
        <v>0</v>
      </c>
      <c r="R793" s="183" t="str">
        <f t="shared" si="39"/>
        <v>*</v>
      </c>
      <c r="S793" s="183" t="str">
        <f t="shared" si="39"/>
        <v>*</v>
      </c>
      <c r="T793" s="183" t="str">
        <f t="shared" si="39"/>
        <v>*</v>
      </c>
      <c r="U793" s="183">
        <f t="shared" si="39"/>
        <v>10</v>
      </c>
    </row>
    <row r="794" spans="1:21">
      <c r="A794" s="183" t="str">
        <f t="shared" si="38"/>
        <v>東側ケース⑤津野町</v>
      </c>
      <c r="B794" t="s">
        <v>33</v>
      </c>
      <c r="C794">
        <v>5702</v>
      </c>
      <c r="D794" s="160">
        <v>44.705149487980435</v>
      </c>
      <c r="E794" s="160">
        <v>0.79619865666620204</v>
      </c>
      <c r="F794" s="160">
        <v>0</v>
      </c>
      <c r="G794" s="160">
        <v>0.13044439989531892</v>
      </c>
      <c r="H794" s="160">
        <v>6.6377644328430269E-2</v>
      </c>
      <c r="I794" s="160">
        <v>2.0733615523687715E-2</v>
      </c>
      <c r="J794" s="160">
        <v>44.922705147727875</v>
      </c>
      <c r="K794" t="s">
        <v>39</v>
      </c>
      <c r="L794" t="s">
        <v>70</v>
      </c>
      <c r="M794" t="s">
        <v>94</v>
      </c>
      <c r="O794" s="183">
        <f t="shared" si="40"/>
        <v>40</v>
      </c>
      <c r="P794" s="183" t="str">
        <f t="shared" si="40"/>
        <v>*</v>
      </c>
      <c r="Q794" s="183">
        <f t="shared" si="40"/>
        <v>0</v>
      </c>
      <c r="R794" s="183" t="str">
        <f t="shared" si="39"/>
        <v>*</v>
      </c>
      <c r="S794" s="183" t="str">
        <f t="shared" si="39"/>
        <v>*</v>
      </c>
      <c r="T794" s="183" t="str">
        <f t="shared" si="39"/>
        <v>*</v>
      </c>
      <c r="U794" s="183">
        <f t="shared" si="39"/>
        <v>40</v>
      </c>
    </row>
    <row r="795" spans="1:21">
      <c r="A795" s="183" t="str">
        <f t="shared" si="38"/>
        <v>東側ケース⑤四万十町</v>
      </c>
      <c r="B795" t="s">
        <v>34</v>
      </c>
      <c r="C795">
        <v>18754</v>
      </c>
      <c r="D795" s="160">
        <v>489.37272695618657</v>
      </c>
      <c r="E795" s="160">
        <v>11.539101962643063</v>
      </c>
      <c r="F795" s="160">
        <v>0.89318252323506986</v>
      </c>
      <c r="G795" s="160">
        <v>0.99671589774067149</v>
      </c>
      <c r="H795" s="160">
        <v>0.11640930464823138</v>
      </c>
      <c r="I795" s="160">
        <v>2.5146148352589683E-2</v>
      </c>
      <c r="J795" s="160">
        <v>491.40418083016311</v>
      </c>
      <c r="K795" t="s">
        <v>39</v>
      </c>
      <c r="L795" t="s">
        <v>70</v>
      </c>
      <c r="M795" t="s">
        <v>94</v>
      </c>
      <c r="O795" s="183">
        <f t="shared" si="40"/>
        <v>490</v>
      </c>
      <c r="P795" s="183">
        <f t="shared" si="40"/>
        <v>10</v>
      </c>
      <c r="Q795" s="183" t="str">
        <f t="shared" si="40"/>
        <v>*</v>
      </c>
      <c r="R795" s="183" t="str">
        <f t="shared" si="39"/>
        <v>*</v>
      </c>
      <c r="S795" s="183" t="str">
        <f t="shared" si="39"/>
        <v>*</v>
      </c>
      <c r="T795" s="183" t="str">
        <f t="shared" si="39"/>
        <v>*</v>
      </c>
      <c r="U795" s="183">
        <f t="shared" si="39"/>
        <v>490</v>
      </c>
    </row>
    <row r="796" spans="1:21">
      <c r="A796" s="183" t="str">
        <f t="shared" si="38"/>
        <v>東側ケース⑤大月町</v>
      </c>
      <c r="B796" t="s">
        <v>35</v>
      </c>
      <c r="C796">
        <v>5373</v>
      </c>
      <c r="D796" s="160">
        <v>16.940235959075192</v>
      </c>
      <c r="E796" s="160">
        <v>0.62359662410344363</v>
      </c>
      <c r="F796" s="160">
        <v>3.4063510235558501</v>
      </c>
      <c r="G796" s="160">
        <v>3.2621045233831948E-2</v>
      </c>
      <c r="H796" s="160">
        <v>0.34307884417582291</v>
      </c>
      <c r="I796" s="160">
        <v>7.801517987540558E-3</v>
      </c>
      <c r="J796" s="160">
        <v>20.730088390028239</v>
      </c>
      <c r="K796" t="s">
        <v>39</v>
      </c>
      <c r="L796" t="s">
        <v>70</v>
      </c>
      <c r="M796" t="s">
        <v>94</v>
      </c>
      <c r="O796" s="183">
        <f t="shared" si="40"/>
        <v>20</v>
      </c>
      <c r="P796" s="183" t="str">
        <f t="shared" si="40"/>
        <v>*</v>
      </c>
      <c r="Q796" s="183" t="str">
        <f t="shared" si="40"/>
        <v>*</v>
      </c>
      <c r="R796" s="183" t="str">
        <f t="shared" si="39"/>
        <v>*</v>
      </c>
      <c r="S796" s="183" t="str">
        <f t="shared" si="39"/>
        <v>*</v>
      </c>
      <c r="T796" s="183" t="str">
        <f t="shared" si="39"/>
        <v>*</v>
      </c>
      <c r="U796" s="183">
        <f t="shared" si="39"/>
        <v>20</v>
      </c>
    </row>
    <row r="797" spans="1:21">
      <c r="A797" s="183" t="str">
        <f t="shared" si="38"/>
        <v>東側ケース⑤三原村</v>
      </c>
      <c r="B797" t="s">
        <v>36</v>
      </c>
      <c r="C797">
        <v>1553</v>
      </c>
      <c r="D797" s="160">
        <v>21.771809982670668</v>
      </c>
      <c r="E797" s="160">
        <v>0.38476718330849635</v>
      </c>
      <c r="F797" s="160">
        <v>0</v>
      </c>
      <c r="G797" s="160">
        <v>3.005104710688623E-2</v>
      </c>
      <c r="H797" s="160">
        <v>6.7783772737784201E-2</v>
      </c>
      <c r="I797" s="160">
        <v>6.9620050808094844E-2</v>
      </c>
      <c r="J797" s="160">
        <v>21.939264853323433</v>
      </c>
      <c r="K797" t="s">
        <v>39</v>
      </c>
      <c r="L797" t="s">
        <v>70</v>
      </c>
      <c r="M797" t="s">
        <v>94</v>
      </c>
      <c r="O797" s="183">
        <f t="shared" si="40"/>
        <v>20</v>
      </c>
      <c r="P797" s="183" t="str">
        <f t="shared" si="40"/>
        <v>*</v>
      </c>
      <c r="Q797" s="183">
        <f t="shared" si="40"/>
        <v>0</v>
      </c>
      <c r="R797" s="183" t="str">
        <f t="shared" si="39"/>
        <v>*</v>
      </c>
      <c r="S797" s="183" t="str">
        <f t="shared" si="39"/>
        <v>*</v>
      </c>
      <c r="T797" s="183" t="str">
        <f t="shared" si="39"/>
        <v>*</v>
      </c>
      <c r="U797" s="183">
        <f t="shared" si="39"/>
        <v>20</v>
      </c>
    </row>
    <row r="798" spans="1:21">
      <c r="A798" s="183" t="str">
        <f t="shared" si="38"/>
        <v>東側ケース⑤黒潮町</v>
      </c>
      <c r="B798" t="s">
        <v>37</v>
      </c>
      <c r="C798">
        <v>11115</v>
      </c>
      <c r="D798" s="160">
        <v>391.85130341737846</v>
      </c>
      <c r="E798" s="160">
        <v>12.468862965057564</v>
      </c>
      <c r="F798" s="160">
        <v>25.610367775710102</v>
      </c>
      <c r="G798" s="160">
        <v>2.0433738212884003</v>
      </c>
      <c r="H798" s="160">
        <v>0.15364006183004927</v>
      </c>
      <c r="I798" s="160">
        <v>1.7357166925095556E-2</v>
      </c>
      <c r="J798" s="160">
        <v>419.67604224313214</v>
      </c>
      <c r="K798" t="s">
        <v>39</v>
      </c>
      <c r="L798" t="s">
        <v>70</v>
      </c>
      <c r="M798" t="s">
        <v>94</v>
      </c>
      <c r="O798" s="183">
        <f t="shared" si="40"/>
        <v>390</v>
      </c>
      <c r="P798" s="183">
        <f t="shared" si="40"/>
        <v>10</v>
      </c>
      <c r="Q798" s="183">
        <f t="shared" si="40"/>
        <v>30</v>
      </c>
      <c r="R798" s="183" t="str">
        <f t="shared" si="39"/>
        <v>*</v>
      </c>
      <c r="S798" s="183" t="str">
        <f t="shared" si="39"/>
        <v>*</v>
      </c>
      <c r="T798" s="183" t="str">
        <f t="shared" si="39"/>
        <v>*</v>
      </c>
      <c r="U798" s="183">
        <f t="shared" si="39"/>
        <v>420</v>
      </c>
    </row>
    <row r="799" spans="1:21">
      <c r="A799" s="183" t="str">
        <f t="shared" si="38"/>
        <v>東側ケース⑤合計</v>
      </c>
      <c r="B799" t="s">
        <v>84</v>
      </c>
      <c r="C799">
        <v>763479</v>
      </c>
      <c r="D799" s="160">
        <v>11406.567396358694</v>
      </c>
      <c r="E799" s="160">
        <v>422.20509617811041</v>
      </c>
      <c r="F799" s="160">
        <v>523.01011743661365</v>
      </c>
      <c r="G799" s="160">
        <v>33.035448172738327</v>
      </c>
      <c r="H799" s="160">
        <v>53.751012707294208</v>
      </c>
      <c r="I799" s="160">
        <v>11.940284177338251</v>
      </c>
      <c r="J799" s="160">
        <v>12028.304258852682</v>
      </c>
      <c r="K799" t="s">
        <v>39</v>
      </c>
      <c r="L799" t="s">
        <v>70</v>
      </c>
      <c r="M799" t="s">
        <v>94</v>
      </c>
      <c r="O799" s="183">
        <f t="shared" si="40"/>
        <v>11000</v>
      </c>
      <c r="P799" s="183">
        <f t="shared" si="40"/>
        <v>420</v>
      </c>
      <c r="Q799" s="183">
        <f t="shared" si="40"/>
        <v>520</v>
      </c>
      <c r="R799" s="183">
        <f t="shared" si="39"/>
        <v>30</v>
      </c>
      <c r="S799" s="183">
        <f t="shared" si="39"/>
        <v>50</v>
      </c>
      <c r="T799" s="183">
        <f t="shared" si="39"/>
        <v>10</v>
      </c>
      <c r="U799" s="183">
        <f t="shared" si="39"/>
        <v>12000</v>
      </c>
    </row>
    <row r="800" spans="1:21">
      <c r="A800" s="183" t="str">
        <f t="shared" si="38"/>
        <v>東側ケース⑤0</v>
      </c>
      <c r="B800">
        <v>0</v>
      </c>
      <c r="C800">
        <v>0</v>
      </c>
      <c r="D800" s="160">
        <v>0</v>
      </c>
      <c r="E800" s="160">
        <v>0</v>
      </c>
      <c r="F800" s="160">
        <v>0</v>
      </c>
      <c r="G800" s="160">
        <v>0</v>
      </c>
      <c r="H800" s="160">
        <v>0</v>
      </c>
      <c r="I800" s="160">
        <v>0</v>
      </c>
      <c r="J800" s="160">
        <v>0</v>
      </c>
      <c r="K800" t="s">
        <v>39</v>
      </c>
      <c r="L800" t="s">
        <v>70</v>
      </c>
      <c r="M800">
        <v>0</v>
      </c>
      <c r="O800" s="183">
        <f t="shared" si="40"/>
        <v>0</v>
      </c>
      <c r="P800" s="183">
        <f t="shared" si="40"/>
        <v>0</v>
      </c>
      <c r="Q800" s="183">
        <f t="shared" si="40"/>
        <v>0</v>
      </c>
      <c r="R800" s="183">
        <f t="shared" si="39"/>
        <v>0</v>
      </c>
      <c r="S800" s="183">
        <f t="shared" si="39"/>
        <v>0</v>
      </c>
      <c r="T800" s="183">
        <f t="shared" si="39"/>
        <v>0</v>
      </c>
      <c r="U800" s="183">
        <f t="shared" si="39"/>
        <v>0</v>
      </c>
    </row>
    <row r="801" spans="1:21">
      <c r="A801" s="183" t="str">
        <f t="shared" si="38"/>
        <v>東側ケース⑤重傷者数</v>
      </c>
      <c r="B801" t="s">
        <v>115</v>
      </c>
      <c r="C801">
        <v>0</v>
      </c>
      <c r="D801" s="160">
        <v>0</v>
      </c>
      <c r="E801" s="160">
        <v>0</v>
      </c>
      <c r="F801" s="160">
        <v>0</v>
      </c>
      <c r="G801" s="160">
        <v>0</v>
      </c>
      <c r="H801" s="160">
        <v>0</v>
      </c>
      <c r="I801" s="160">
        <v>0</v>
      </c>
      <c r="J801" s="160">
        <v>0</v>
      </c>
      <c r="K801" t="s">
        <v>39</v>
      </c>
      <c r="L801" t="s">
        <v>70</v>
      </c>
      <c r="M801">
        <v>0</v>
      </c>
      <c r="O801" s="183">
        <f t="shared" si="40"/>
        <v>0</v>
      </c>
      <c r="P801" s="183">
        <f t="shared" si="40"/>
        <v>0</v>
      </c>
      <c r="Q801" s="183">
        <f t="shared" si="40"/>
        <v>0</v>
      </c>
      <c r="R801" s="183">
        <f t="shared" si="39"/>
        <v>0</v>
      </c>
      <c r="S801" s="183">
        <f t="shared" si="39"/>
        <v>0</v>
      </c>
      <c r="T801" s="183">
        <f t="shared" si="39"/>
        <v>0</v>
      </c>
      <c r="U801" s="183">
        <f t="shared" si="39"/>
        <v>0</v>
      </c>
    </row>
    <row r="802" spans="1:21">
      <c r="A802" s="183" t="str">
        <f t="shared" si="38"/>
        <v>東側ケース⑤地震動：東側ケース、津波ケース⑤、冬18時、早期避難率20%</v>
      </c>
      <c r="B802" t="s">
        <v>108</v>
      </c>
      <c r="C802">
        <v>0</v>
      </c>
      <c r="D802" s="160">
        <v>0</v>
      </c>
      <c r="E802" s="160">
        <v>0</v>
      </c>
      <c r="F802" s="160">
        <v>0</v>
      </c>
      <c r="G802" s="160">
        <v>0</v>
      </c>
      <c r="H802" s="160">
        <v>0</v>
      </c>
      <c r="I802" s="160">
        <v>0</v>
      </c>
      <c r="J802" s="160">
        <v>0</v>
      </c>
      <c r="K802" t="s">
        <v>39</v>
      </c>
      <c r="L802" t="s">
        <v>70</v>
      </c>
      <c r="M802">
        <v>0</v>
      </c>
      <c r="O802" s="183">
        <f t="shared" si="40"/>
        <v>0</v>
      </c>
      <c r="P802" s="183">
        <f t="shared" si="40"/>
        <v>0</v>
      </c>
      <c r="Q802" s="183">
        <f t="shared" si="40"/>
        <v>0</v>
      </c>
      <c r="R802" s="183">
        <f t="shared" si="39"/>
        <v>0</v>
      </c>
      <c r="S802" s="183">
        <f t="shared" si="39"/>
        <v>0</v>
      </c>
      <c r="T802" s="183">
        <f t="shared" si="39"/>
        <v>0</v>
      </c>
      <c r="U802" s="183">
        <f t="shared" si="39"/>
        <v>0</v>
      </c>
    </row>
    <row r="803" spans="1:21">
      <c r="A803" s="183" t="str">
        <f t="shared" si="38"/>
        <v>東側ケース⑤市町村名</v>
      </c>
      <c r="B803" t="s">
        <v>86</v>
      </c>
      <c r="C803" t="s">
        <v>87</v>
      </c>
      <c r="D803" s="160" t="s">
        <v>88</v>
      </c>
      <c r="E803" s="160">
        <v>0</v>
      </c>
      <c r="F803" s="160" t="s">
        <v>89</v>
      </c>
      <c r="G803" s="160" t="s">
        <v>90</v>
      </c>
      <c r="H803" s="160" t="s">
        <v>91</v>
      </c>
      <c r="I803" s="160" t="s">
        <v>92</v>
      </c>
      <c r="J803" s="160" t="s">
        <v>84</v>
      </c>
      <c r="K803" t="s">
        <v>39</v>
      </c>
      <c r="L803" t="s">
        <v>70</v>
      </c>
      <c r="M803">
        <v>0</v>
      </c>
      <c r="O803" s="183" t="e">
        <f t="shared" si="40"/>
        <v>#VALUE!</v>
      </c>
      <c r="P803" s="183">
        <f t="shared" si="40"/>
        <v>0</v>
      </c>
      <c r="Q803" s="183" t="e">
        <f t="shared" si="40"/>
        <v>#VALUE!</v>
      </c>
      <c r="R803" s="183" t="e">
        <f t="shared" si="39"/>
        <v>#VALUE!</v>
      </c>
      <c r="S803" s="183" t="e">
        <f t="shared" si="39"/>
        <v>#VALUE!</v>
      </c>
      <c r="T803" s="183" t="e">
        <f t="shared" si="39"/>
        <v>#VALUE!</v>
      </c>
      <c r="U803" s="183" t="e">
        <f t="shared" si="39"/>
        <v>#VALUE!</v>
      </c>
    </row>
    <row r="804" spans="1:21">
      <c r="A804" s="183" t="str">
        <f t="shared" si="38"/>
        <v>東側ケース⑤0</v>
      </c>
      <c r="B804">
        <v>0</v>
      </c>
      <c r="C804">
        <v>0</v>
      </c>
      <c r="D804" s="160">
        <v>0</v>
      </c>
      <c r="E804" s="160" t="s">
        <v>93</v>
      </c>
      <c r="F804" s="160">
        <v>0</v>
      </c>
      <c r="G804" s="160">
        <v>0</v>
      </c>
      <c r="H804" s="160">
        <v>0</v>
      </c>
      <c r="I804" s="160">
        <v>0</v>
      </c>
      <c r="J804" s="160">
        <v>0</v>
      </c>
      <c r="K804" t="s">
        <v>39</v>
      </c>
      <c r="L804" t="s">
        <v>70</v>
      </c>
      <c r="M804">
        <v>0</v>
      </c>
      <c r="O804" s="183">
        <f t="shared" si="40"/>
        <v>0</v>
      </c>
      <c r="P804" s="183" t="e">
        <f t="shared" si="40"/>
        <v>#VALUE!</v>
      </c>
      <c r="Q804" s="183">
        <f t="shared" si="40"/>
        <v>0</v>
      </c>
      <c r="R804" s="183">
        <f t="shared" si="39"/>
        <v>0</v>
      </c>
      <c r="S804" s="183">
        <f t="shared" si="39"/>
        <v>0</v>
      </c>
      <c r="T804" s="183">
        <f t="shared" si="39"/>
        <v>0</v>
      </c>
      <c r="U804" s="183">
        <f t="shared" si="39"/>
        <v>0</v>
      </c>
    </row>
    <row r="805" spans="1:21">
      <c r="A805" s="183" t="str">
        <f t="shared" si="38"/>
        <v>東側ケース⑤0</v>
      </c>
      <c r="B805">
        <v>0</v>
      </c>
      <c r="C805">
        <v>0</v>
      </c>
      <c r="D805" s="160">
        <v>0</v>
      </c>
      <c r="E805" s="160">
        <v>0</v>
      </c>
      <c r="F805" s="160">
        <v>0</v>
      </c>
      <c r="G805" s="160">
        <v>0</v>
      </c>
      <c r="H805" s="160">
        <v>0</v>
      </c>
      <c r="I805" s="160">
        <v>0</v>
      </c>
      <c r="J805" s="160">
        <v>0</v>
      </c>
      <c r="K805" t="s">
        <v>39</v>
      </c>
      <c r="L805" t="s">
        <v>70</v>
      </c>
      <c r="M805">
        <v>0</v>
      </c>
      <c r="O805" s="183">
        <f t="shared" si="40"/>
        <v>0</v>
      </c>
      <c r="P805" s="183">
        <f t="shared" si="40"/>
        <v>0</v>
      </c>
      <c r="Q805" s="183">
        <f t="shared" si="40"/>
        <v>0</v>
      </c>
      <c r="R805" s="183">
        <f t="shared" si="39"/>
        <v>0</v>
      </c>
      <c r="S805" s="183">
        <f t="shared" si="39"/>
        <v>0</v>
      </c>
      <c r="T805" s="183">
        <f t="shared" si="39"/>
        <v>0</v>
      </c>
      <c r="U805" s="183">
        <f t="shared" si="39"/>
        <v>0</v>
      </c>
    </row>
    <row r="806" spans="1:21">
      <c r="A806" s="183" t="str">
        <f t="shared" si="38"/>
        <v>東側ケース⑤0</v>
      </c>
      <c r="B806">
        <v>0</v>
      </c>
      <c r="C806">
        <v>0</v>
      </c>
      <c r="D806" s="160">
        <v>0</v>
      </c>
      <c r="E806" s="160">
        <v>0</v>
      </c>
      <c r="F806" s="160">
        <v>0</v>
      </c>
      <c r="G806" s="160">
        <v>0</v>
      </c>
      <c r="H806" s="160">
        <v>0</v>
      </c>
      <c r="I806" s="160">
        <v>0</v>
      </c>
      <c r="J806" s="160">
        <v>0</v>
      </c>
      <c r="K806" t="s">
        <v>39</v>
      </c>
      <c r="L806" t="s">
        <v>70</v>
      </c>
      <c r="M806">
        <v>0</v>
      </c>
      <c r="O806" s="183">
        <f t="shared" si="40"/>
        <v>0</v>
      </c>
      <c r="P806" s="183">
        <f t="shared" si="40"/>
        <v>0</v>
      </c>
      <c r="Q806" s="183">
        <f t="shared" si="40"/>
        <v>0</v>
      </c>
      <c r="R806" s="183">
        <f t="shared" si="39"/>
        <v>0</v>
      </c>
      <c r="S806" s="183">
        <f t="shared" si="39"/>
        <v>0</v>
      </c>
      <c r="T806" s="183">
        <f t="shared" si="39"/>
        <v>0</v>
      </c>
      <c r="U806" s="183">
        <f t="shared" si="39"/>
        <v>0</v>
      </c>
    </row>
    <row r="807" spans="1:21">
      <c r="A807" s="183" t="str">
        <f t="shared" si="38"/>
        <v>東側ケース⑤高知市</v>
      </c>
      <c r="B807" t="s">
        <v>4</v>
      </c>
      <c r="C807">
        <v>349778.6</v>
      </c>
      <c r="D807" s="160">
        <v>3384.337032722111</v>
      </c>
      <c r="E807" s="160">
        <v>155.19119050912138</v>
      </c>
      <c r="F807" s="160">
        <v>168.90145795605434</v>
      </c>
      <c r="G807" s="160">
        <v>6.3831122100030653</v>
      </c>
      <c r="H807" s="160">
        <v>42.193454396243041</v>
      </c>
      <c r="I807" s="160">
        <v>23.905545883192325</v>
      </c>
      <c r="J807" s="160">
        <v>3625.7206031676037</v>
      </c>
      <c r="K807" t="s">
        <v>39</v>
      </c>
      <c r="L807" t="s">
        <v>70</v>
      </c>
      <c r="M807" t="s">
        <v>96</v>
      </c>
      <c r="O807" s="183">
        <f t="shared" si="40"/>
        <v>3400</v>
      </c>
      <c r="P807" s="183">
        <f t="shared" si="40"/>
        <v>160</v>
      </c>
      <c r="Q807" s="183">
        <f t="shared" si="40"/>
        <v>170</v>
      </c>
      <c r="R807" s="183">
        <f t="shared" si="39"/>
        <v>10</v>
      </c>
      <c r="S807" s="183">
        <f t="shared" si="39"/>
        <v>40</v>
      </c>
      <c r="T807" s="183">
        <f t="shared" si="39"/>
        <v>20</v>
      </c>
      <c r="U807" s="183">
        <f t="shared" si="39"/>
        <v>3600</v>
      </c>
    </row>
    <row r="808" spans="1:21">
      <c r="A808" s="183" t="str">
        <f t="shared" si="38"/>
        <v>東側ケース⑤室戸市</v>
      </c>
      <c r="B808" t="s">
        <v>5</v>
      </c>
      <c r="C808">
        <v>15011.1</v>
      </c>
      <c r="D808" s="160">
        <v>997.54046786207823</v>
      </c>
      <c r="E808" s="160">
        <v>42.223234647089797</v>
      </c>
      <c r="F808" s="160">
        <v>58.69542922607571</v>
      </c>
      <c r="G808" s="160">
        <v>7.5792132887333885</v>
      </c>
      <c r="H808" s="160">
        <v>10.625789873970882</v>
      </c>
      <c r="I808" s="160">
        <v>0.73911038852821387</v>
      </c>
      <c r="J808" s="160">
        <v>1075.1800106393864</v>
      </c>
      <c r="K808" t="s">
        <v>39</v>
      </c>
      <c r="L808" t="s">
        <v>70</v>
      </c>
      <c r="M808" t="s">
        <v>96</v>
      </c>
      <c r="O808" s="183">
        <f t="shared" si="40"/>
        <v>1000</v>
      </c>
      <c r="P808" s="183">
        <f t="shared" si="40"/>
        <v>40</v>
      </c>
      <c r="Q808" s="183">
        <f t="shared" si="40"/>
        <v>60</v>
      </c>
      <c r="R808" s="183">
        <f t="shared" si="39"/>
        <v>10</v>
      </c>
      <c r="S808" s="183">
        <f t="shared" si="39"/>
        <v>10</v>
      </c>
      <c r="T808" s="183" t="str">
        <f t="shared" si="39"/>
        <v>*</v>
      </c>
      <c r="U808" s="183">
        <f t="shared" si="39"/>
        <v>1100</v>
      </c>
    </row>
    <row r="809" spans="1:21">
      <c r="A809" s="183" t="str">
        <f t="shared" si="38"/>
        <v>東側ケース⑤安芸市</v>
      </c>
      <c r="B809" t="s">
        <v>6</v>
      </c>
      <c r="C809">
        <v>19573</v>
      </c>
      <c r="D809" s="160">
        <v>774.49569069441566</v>
      </c>
      <c r="E809" s="160">
        <v>46.421352213620892</v>
      </c>
      <c r="F809" s="160">
        <v>29.087804410688165</v>
      </c>
      <c r="G809" s="160">
        <v>2.817412045559978</v>
      </c>
      <c r="H809" s="160">
        <v>12.697071960653037</v>
      </c>
      <c r="I809" s="160">
        <v>0.95765795703264411</v>
      </c>
      <c r="J809" s="160">
        <v>820.05563706834948</v>
      </c>
      <c r="K809" t="s">
        <v>39</v>
      </c>
      <c r="L809" t="s">
        <v>70</v>
      </c>
      <c r="M809" t="s">
        <v>96</v>
      </c>
      <c r="O809" s="183">
        <f t="shared" si="40"/>
        <v>770</v>
      </c>
      <c r="P809" s="183">
        <f t="shared" si="40"/>
        <v>50</v>
      </c>
      <c r="Q809" s="183">
        <f t="shared" si="40"/>
        <v>30</v>
      </c>
      <c r="R809" s="183" t="str">
        <f t="shared" si="39"/>
        <v>*</v>
      </c>
      <c r="S809" s="183">
        <f t="shared" si="39"/>
        <v>10</v>
      </c>
      <c r="T809" s="183" t="str">
        <f t="shared" si="39"/>
        <v>*</v>
      </c>
      <c r="U809" s="183">
        <f t="shared" si="39"/>
        <v>820</v>
      </c>
    </row>
    <row r="810" spans="1:21">
      <c r="A810" s="183" t="str">
        <f t="shared" si="38"/>
        <v>東側ケース⑤南国市</v>
      </c>
      <c r="B810" t="s">
        <v>7</v>
      </c>
      <c r="C810">
        <v>51255.6</v>
      </c>
      <c r="D810" s="160">
        <v>806.10890874209019</v>
      </c>
      <c r="E810" s="160">
        <v>21.074576667849335</v>
      </c>
      <c r="F810" s="160">
        <v>50.045922517113326</v>
      </c>
      <c r="G810" s="160">
        <v>0.34331055449106807</v>
      </c>
      <c r="H810" s="160">
        <v>2.9884003020012329</v>
      </c>
      <c r="I810" s="160">
        <v>1.9375373864363907</v>
      </c>
      <c r="J810" s="160">
        <v>861.42407950213214</v>
      </c>
      <c r="K810" t="s">
        <v>39</v>
      </c>
      <c r="L810" t="s">
        <v>70</v>
      </c>
      <c r="M810" t="s">
        <v>96</v>
      </c>
      <c r="O810" s="183">
        <f t="shared" si="40"/>
        <v>810</v>
      </c>
      <c r="P810" s="183">
        <f t="shared" si="40"/>
        <v>20</v>
      </c>
      <c r="Q810" s="183">
        <f t="shared" si="40"/>
        <v>50</v>
      </c>
      <c r="R810" s="183" t="str">
        <f t="shared" si="39"/>
        <v>*</v>
      </c>
      <c r="S810" s="183" t="str">
        <f t="shared" si="39"/>
        <v>*</v>
      </c>
      <c r="T810" s="183" t="str">
        <f t="shared" si="39"/>
        <v>*</v>
      </c>
      <c r="U810" s="183">
        <f t="shared" si="39"/>
        <v>860</v>
      </c>
    </row>
    <row r="811" spans="1:21">
      <c r="A811" s="183" t="str">
        <f t="shared" si="38"/>
        <v>東側ケース⑤土佐市</v>
      </c>
      <c r="B811" t="s">
        <v>8</v>
      </c>
      <c r="C811">
        <v>27471.8</v>
      </c>
      <c r="D811" s="160">
        <v>372.29728048996355</v>
      </c>
      <c r="E811" s="160">
        <v>13.569373015747493</v>
      </c>
      <c r="F811" s="160">
        <v>30.079044324597351</v>
      </c>
      <c r="G811" s="160">
        <v>1.4760863960479431</v>
      </c>
      <c r="H811" s="160">
        <v>1.6709141627152342</v>
      </c>
      <c r="I811" s="160">
        <v>0.73374865313388826</v>
      </c>
      <c r="J811" s="160">
        <v>406.25707402645799</v>
      </c>
      <c r="K811" t="s">
        <v>39</v>
      </c>
      <c r="L811" t="s">
        <v>70</v>
      </c>
      <c r="M811" t="s">
        <v>96</v>
      </c>
      <c r="O811" s="183">
        <f t="shared" si="40"/>
        <v>370</v>
      </c>
      <c r="P811" s="183">
        <f t="shared" si="40"/>
        <v>10</v>
      </c>
      <c r="Q811" s="183">
        <f t="shared" si="40"/>
        <v>30</v>
      </c>
      <c r="R811" s="183" t="str">
        <f t="shared" si="39"/>
        <v>*</v>
      </c>
      <c r="S811" s="183" t="str">
        <f t="shared" si="39"/>
        <v>*</v>
      </c>
      <c r="T811" s="183" t="str">
        <f t="shared" si="39"/>
        <v>*</v>
      </c>
      <c r="U811" s="183">
        <f t="shared" si="39"/>
        <v>410</v>
      </c>
    </row>
    <row r="812" spans="1:21">
      <c r="A812" s="183" t="str">
        <f t="shared" si="38"/>
        <v>東側ケース⑤須崎市</v>
      </c>
      <c r="B812" t="s">
        <v>9</v>
      </c>
      <c r="C812">
        <v>25299.25</v>
      </c>
      <c r="D812" s="160">
        <v>365.82661260979046</v>
      </c>
      <c r="E812" s="160">
        <v>7.2227847054679515</v>
      </c>
      <c r="F812" s="160">
        <v>45.172065520897938</v>
      </c>
      <c r="G812" s="160">
        <v>0.87618037005509908</v>
      </c>
      <c r="H812" s="160">
        <v>2.3924773300570545</v>
      </c>
      <c r="I812" s="160">
        <v>0.4522641973331849</v>
      </c>
      <c r="J812" s="160">
        <v>414.71960002813375</v>
      </c>
      <c r="K812" t="s">
        <v>39</v>
      </c>
      <c r="L812" t="s">
        <v>70</v>
      </c>
      <c r="M812" t="s">
        <v>96</v>
      </c>
      <c r="O812" s="183">
        <f t="shared" si="40"/>
        <v>370</v>
      </c>
      <c r="P812" s="183">
        <f t="shared" si="40"/>
        <v>10</v>
      </c>
      <c r="Q812" s="183">
        <f t="shared" si="40"/>
        <v>50</v>
      </c>
      <c r="R812" s="183" t="str">
        <f t="shared" si="39"/>
        <v>*</v>
      </c>
      <c r="S812" s="183" t="str">
        <f t="shared" si="39"/>
        <v>*</v>
      </c>
      <c r="T812" s="183" t="str">
        <f t="shared" si="39"/>
        <v>*</v>
      </c>
      <c r="U812" s="183">
        <f t="shared" si="39"/>
        <v>410</v>
      </c>
    </row>
    <row r="813" spans="1:21">
      <c r="A813" s="183" t="str">
        <f t="shared" si="38"/>
        <v>東側ケース⑤宿毛市</v>
      </c>
      <c r="B813" t="s">
        <v>10</v>
      </c>
      <c r="C813">
        <v>22952.55</v>
      </c>
      <c r="D813" s="160">
        <v>67.533823356120692</v>
      </c>
      <c r="E813" s="160">
        <v>3.1306134700569506</v>
      </c>
      <c r="F813" s="160">
        <v>19.956473990999172</v>
      </c>
      <c r="G813" s="160">
        <v>9.1848597029788065E-2</v>
      </c>
      <c r="H813" s="160">
        <v>0.45142865730465287</v>
      </c>
      <c r="I813" s="160">
        <v>0.18289270058830387</v>
      </c>
      <c r="J813" s="160">
        <v>88.216467302042602</v>
      </c>
      <c r="K813" t="s">
        <v>39</v>
      </c>
      <c r="L813" t="s">
        <v>70</v>
      </c>
      <c r="M813" t="s">
        <v>96</v>
      </c>
      <c r="O813" s="183">
        <f t="shared" si="40"/>
        <v>70</v>
      </c>
      <c r="P813" s="183" t="str">
        <f t="shared" si="40"/>
        <v>*</v>
      </c>
      <c r="Q813" s="183">
        <f t="shared" si="40"/>
        <v>20</v>
      </c>
      <c r="R813" s="183" t="str">
        <f t="shared" si="39"/>
        <v>*</v>
      </c>
      <c r="S813" s="183" t="str">
        <f t="shared" si="39"/>
        <v>*</v>
      </c>
      <c r="T813" s="183" t="str">
        <f t="shared" si="39"/>
        <v>*</v>
      </c>
      <c r="U813" s="183">
        <f t="shared" si="39"/>
        <v>90</v>
      </c>
    </row>
    <row r="814" spans="1:21">
      <c r="A814" s="183" t="str">
        <f t="shared" si="38"/>
        <v>東側ケース⑤土佐清水市</v>
      </c>
      <c r="B814" t="s">
        <v>11</v>
      </c>
      <c r="C814">
        <v>15871.05</v>
      </c>
      <c r="D814" s="160">
        <v>372.33907501552216</v>
      </c>
      <c r="E814" s="160">
        <v>14.99566706703936</v>
      </c>
      <c r="F814" s="160">
        <v>15.87029320859504</v>
      </c>
      <c r="G814" s="160">
        <v>1.5946390333467149</v>
      </c>
      <c r="H814" s="160">
        <v>2.0921857628774889</v>
      </c>
      <c r="I814" s="160">
        <v>0.29379123744437508</v>
      </c>
      <c r="J814" s="160">
        <v>392.1899842577858</v>
      </c>
      <c r="K814" t="s">
        <v>39</v>
      </c>
      <c r="L814" t="s">
        <v>70</v>
      </c>
      <c r="M814" t="s">
        <v>96</v>
      </c>
      <c r="O814" s="183">
        <f t="shared" si="40"/>
        <v>370</v>
      </c>
      <c r="P814" s="183">
        <f t="shared" si="40"/>
        <v>10</v>
      </c>
      <c r="Q814" s="183">
        <f t="shared" si="40"/>
        <v>20</v>
      </c>
      <c r="R814" s="183" t="str">
        <f t="shared" si="39"/>
        <v>*</v>
      </c>
      <c r="S814" s="183" t="str">
        <f t="shared" si="39"/>
        <v>*</v>
      </c>
      <c r="T814" s="183" t="str">
        <f t="shared" si="39"/>
        <v>*</v>
      </c>
      <c r="U814" s="183">
        <f t="shared" si="39"/>
        <v>390</v>
      </c>
    </row>
    <row r="815" spans="1:21">
      <c r="A815" s="183" t="str">
        <f t="shared" si="38"/>
        <v>東側ケース⑤四万十市</v>
      </c>
      <c r="B815" t="s">
        <v>12</v>
      </c>
      <c r="C815">
        <v>36677.25</v>
      </c>
      <c r="D815" s="160">
        <v>481.69679694719247</v>
      </c>
      <c r="E815" s="160">
        <v>14.806724186853602</v>
      </c>
      <c r="F815" s="160">
        <v>46.106719147437076</v>
      </c>
      <c r="G815" s="160">
        <v>2.0514524417578923</v>
      </c>
      <c r="H815" s="160">
        <v>1.4339063288183069</v>
      </c>
      <c r="I815" s="160">
        <v>0.45680620205738648</v>
      </c>
      <c r="J815" s="160">
        <v>531.74568106726315</v>
      </c>
      <c r="K815" t="s">
        <v>39</v>
      </c>
      <c r="L815" t="s">
        <v>70</v>
      </c>
      <c r="M815" t="s">
        <v>96</v>
      </c>
      <c r="O815" s="183">
        <f t="shared" si="40"/>
        <v>480</v>
      </c>
      <c r="P815" s="183">
        <f t="shared" si="40"/>
        <v>10</v>
      </c>
      <c r="Q815" s="183">
        <f t="shared" si="40"/>
        <v>50</v>
      </c>
      <c r="R815" s="183" t="str">
        <f t="shared" si="39"/>
        <v>*</v>
      </c>
      <c r="S815" s="183" t="str">
        <f t="shared" si="39"/>
        <v>*</v>
      </c>
      <c r="T815" s="183" t="str">
        <f t="shared" si="39"/>
        <v>*</v>
      </c>
      <c r="U815" s="183">
        <f t="shared" si="39"/>
        <v>530</v>
      </c>
    </row>
    <row r="816" spans="1:21">
      <c r="A816" s="183" t="str">
        <f t="shared" si="38"/>
        <v>東側ケース⑤香南市</v>
      </c>
      <c r="B816" t="s">
        <v>13</v>
      </c>
      <c r="C816">
        <v>31206.600000000002</v>
      </c>
      <c r="D816" s="160">
        <v>511.07834433651851</v>
      </c>
      <c r="E816" s="160">
        <v>17.789462635024396</v>
      </c>
      <c r="F816" s="160">
        <v>26.089488555996383</v>
      </c>
      <c r="G816" s="160">
        <v>0.66222346352618999</v>
      </c>
      <c r="H816" s="160">
        <v>1.1903657677006123</v>
      </c>
      <c r="I816" s="160">
        <v>1.0385083108091435</v>
      </c>
      <c r="J816" s="160">
        <v>540.0589304345508</v>
      </c>
      <c r="K816" t="s">
        <v>39</v>
      </c>
      <c r="L816" t="s">
        <v>70</v>
      </c>
      <c r="M816" t="s">
        <v>96</v>
      </c>
      <c r="O816" s="183">
        <f t="shared" si="40"/>
        <v>510</v>
      </c>
      <c r="P816" s="183">
        <f t="shared" si="40"/>
        <v>20</v>
      </c>
      <c r="Q816" s="183">
        <f t="shared" si="40"/>
        <v>30</v>
      </c>
      <c r="R816" s="183" t="str">
        <f t="shared" si="39"/>
        <v>*</v>
      </c>
      <c r="S816" s="183" t="str">
        <f t="shared" si="39"/>
        <v>*</v>
      </c>
      <c r="T816" s="183" t="str">
        <f t="shared" si="39"/>
        <v>*</v>
      </c>
      <c r="U816" s="183">
        <f t="shared" si="39"/>
        <v>540</v>
      </c>
    </row>
    <row r="817" spans="1:21">
      <c r="A817" s="183" t="str">
        <f t="shared" si="38"/>
        <v>東側ケース⑤香美市</v>
      </c>
      <c r="B817" t="s">
        <v>14</v>
      </c>
      <c r="C817">
        <v>28197.25</v>
      </c>
      <c r="D817" s="160">
        <v>604.61933143549163</v>
      </c>
      <c r="E817" s="160">
        <v>12.910922063888639</v>
      </c>
      <c r="F817" s="160">
        <v>0</v>
      </c>
      <c r="G817" s="160">
        <v>1.0325163600687461</v>
      </c>
      <c r="H817" s="160">
        <v>4.3551824719163781</v>
      </c>
      <c r="I817" s="160">
        <v>0.56778434537777622</v>
      </c>
      <c r="J817" s="160">
        <v>610.57481461285442</v>
      </c>
      <c r="K817" t="s">
        <v>39</v>
      </c>
      <c r="L817" t="s">
        <v>70</v>
      </c>
      <c r="M817" t="s">
        <v>96</v>
      </c>
      <c r="O817" s="183">
        <f t="shared" si="40"/>
        <v>600</v>
      </c>
      <c r="P817" s="183">
        <f t="shared" si="40"/>
        <v>10</v>
      </c>
      <c r="Q817" s="183">
        <f t="shared" si="40"/>
        <v>0</v>
      </c>
      <c r="R817" s="183" t="str">
        <f t="shared" si="39"/>
        <v>*</v>
      </c>
      <c r="S817" s="183" t="str">
        <f t="shared" si="39"/>
        <v>*</v>
      </c>
      <c r="T817" s="183" t="str">
        <f t="shared" si="39"/>
        <v>*</v>
      </c>
      <c r="U817" s="183">
        <f t="shared" si="39"/>
        <v>610</v>
      </c>
    </row>
    <row r="818" spans="1:21">
      <c r="A818" s="183" t="str">
        <f t="shared" si="38"/>
        <v>東側ケース⑤東洋町</v>
      </c>
      <c r="B818" t="s">
        <v>15</v>
      </c>
      <c r="C818">
        <v>2841.05</v>
      </c>
      <c r="D818" s="160">
        <v>139.44397110893365</v>
      </c>
      <c r="E818" s="160">
        <v>2.8207557784616268</v>
      </c>
      <c r="F818" s="160">
        <v>5.2406389856298379</v>
      </c>
      <c r="G818" s="160">
        <v>1.1305927391646204</v>
      </c>
      <c r="H818" s="160">
        <v>0.95345479074536466</v>
      </c>
      <c r="I818" s="160">
        <v>0.10437281748642571</v>
      </c>
      <c r="J818" s="160">
        <v>146.87303044195988</v>
      </c>
      <c r="K818" t="s">
        <v>39</v>
      </c>
      <c r="L818" t="s">
        <v>70</v>
      </c>
      <c r="M818" t="s">
        <v>96</v>
      </c>
      <c r="O818" s="183">
        <f t="shared" si="40"/>
        <v>140</v>
      </c>
      <c r="P818" s="183" t="str">
        <f t="shared" si="40"/>
        <v>*</v>
      </c>
      <c r="Q818" s="183">
        <f t="shared" si="40"/>
        <v>10</v>
      </c>
      <c r="R818" s="183" t="str">
        <f t="shared" si="39"/>
        <v>*</v>
      </c>
      <c r="S818" s="183" t="str">
        <f t="shared" si="39"/>
        <v>*</v>
      </c>
      <c r="T818" s="183" t="str">
        <f t="shared" si="39"/>
        <v>*</v>
      </c>
      <c r="U818" s="183">
        <f t="shared" si="39"/>
        <v>150</v>
      </c>
    </row>
    <row r="819" spans="1:21">
      <c r="A819" s="183" t="str">
        <f t="shared" si="38"/>
        <v>東側ケース⑤奈半利町</v>
      </c>
      <c r="B819" t="s">
        <v>16</v>
      </c>
      <c r="C819">
        <v>3493.25</v>
      </c>
      <c r="D819" s="160">
        <v>194.57457445436242</v>
      </c>
      <c r="E819" s="160">
        <v>15.47600644287674</v>
      </c>
      <c r="F819" s="160">
        <v>1.2114690455505028</v>
      </c>
      <c r="G819" s="160">
        <v>0.94732897710910935</v>
      </c>
      <c r="H819" s="160">
        <v>2.0219358243158752</v>
      </c>
      <c r="I819" s="160">
        <v>0.20760573860901391</v>
      </c>
      <c r="J819" s="160">
        <v>198.96291403994692</v>
      </c>
      <c r="K819" t="s">
        <v>39</v>
      </c>
      <c r="L819" t="s">
        <v>70</v>
      </c>
      <c r="M819" t="s">
        <v>96</v>
      </c>
      <c r="O819" s="183">
        <f t="shared" si="40"/>
        <v>190</v>
      </c>
      <c r="P819" s="183">
        <f t="shared" si="40"/>
        <v>20</v>
      </c>
      <c r="Q819" s="183" t="str">
        <f t="shared" si="40"/>
        <v>*</v>
      </c>
      <c r="R819" s="183" t="str">
        <f t="shared" si="39"/>
        <v>*</v>
      </c>
      <c r="S819" s="183" t="str">
        <f t="shared" si="39"/>
        <v>*</v>
      </c>
      <c r="T819" s="183" t="str">
        <f t="shared" si="39"/>
        <v>*</v>
      </c>
      <c r="U819" s="183">
        <f t="shared" si="39"/>
        <v>200</v>
      </c>
    </row>
    <row r="820" spans="1:21">
      <c r="A820" s="183" t="str">
        <f t="shared" si="38"/>
        <v>東側ケース⑤田野町</v>
      </c>
      <c r="B820" t="s">
        <v>17</v>
      </c>
      <c r="C820">
        <v>3015.2</v>
      </c>
      <c r="D820" s="160">
        <v>230.42994528618377</v>
      </c>
      <c r="E820" s="160">
        <v>14.263682785894751</v>
      </c>
      <c r="F820" s="160">
        <v>0.37323842899261839</v>
      </c>
      <c r="G820" s="160">
        <v>0.38171319462682529</v>
      </c>
      <c r="H820" s="160">
        <v>3.4567266240870635</v>
      </c>
      <c r="I820" s="160">
        <v>0.50772042933393502</v>
      </c>
      <c r="J820" s="160">
        <v>235.1493439632242</v>
      </c>
      <c r="K820" t="s">
        <v>39</v>
      </c>
      <c r="L820" t="s">
        <v>70</v>
      </c>
      <c r="M820" t="s">
        <v>96</v>
      </c>
      <c r="O820" s="183">
        <f t="shared" si="40"/>
        <v>230</v>
      </c>
      <c r="P820" s="183">
        <f t="shared" si="40"/>
        <v>10</v>
      </c>
      <c r="Q820" s="183" t="str">
        <f t="shared" si="40"/>
        <v>*</v>
      </c>
      <c r="R820" s="183" t="str">
        <f t="shared" si="39"/>
        <v>*</v>
      </c>
      <c r="S820" s="183" t="str">
        <f t="shared" si="39"/>
        <v>*</v>
      </c>
      <c r="T820" s="183" t="str">
        <f t="shared" si="39"/>
        <v>*</v>
      </c>
      <c r="U820" s="183">
        <f t="shared" si="39"/>
        <v>240</v>
      </c>
    </row>
    <row r="821" spans="1:21">
      <c r="A821" s="183" t="str">
        <f t="shared" si="38"/>
        <v>東側ケース⑤安田町</v>
      </c>
      <c r="B821" t="s">
        <v>18</v>
      </c>
      <c r="C821">
        <v>2780.2</v>
      </c>
      <c r="D821" s="160">
        <v>199.50628379124763</v>
      </c>
      <c r="E821" s="160">
        <v>10.700947447818095</v>
      </c>
      <c r="F821" s="160">
        <v>13.911056307144364</v>
      </c>
      <c r="G821" s="160">
        <v>2.5323793412875752</v>
      </c>
      <c r="H821" s="160">
        <v>1.1590146641611794</v>
      </c>
      <c r="I821" s="160">
        <v>0.11430946876546562</v>
      </c>
      <c r="J821" s="160">
        <v>217.22304357260623</v>
      </c>
      <c r="K821" t="s">
        <v>39</v>
      </c>
      <c r="L821" t="s">
        <v>70</v>
      </c>
      <c r="M821" t="s">
        <v>96</v>
      </c>
      <c r="O821" s="183">
        <f t="shared" si="40"/>
        <v>200</v>
      </c>
      <c r="P821" s="183">
        <f t="shared" si="40"/>
        <v>10</v>
      </c>
      <c r="Q821" s="183">
        <f t="shared" si="40"/>
        <v>10</v>
      </c>
      <c r="R821" s="183" t="str">
        <f t="shared" si="39"/>
        <v>*</v>
      </c>
      <c r="S821" s="183" t="str">
        <f t="shared" si="39"/>
        <v>*</v>
      </c>
      <c r="T821" s="183" t="str">
        <f t="shared" si="39"/>
        <v>*</v>
      </c>
      <c r="U821" s="183">
        <f t="shared" si="39"/>
        <v>220</v>
      </c>
    </row>
    <row r="822" spans="1:21">
      <c r="A822" s="183" t="str">
        <f t="shared" si="38"/>
        <v>東側ケース⑤北川村</v>
      </c>
      <c r="B822" t="s">
        <v>19</v>
      </c>
      <c r="C822">
        <v>1355.3</v>
      </c>
      <c r="D822" s="160">
        <v>102.60427599198583</v>
      </c>
      <c r="E822" s="160">
        <v>3.9143952399690871</v>
      </c>
      <c r="F822" s="160">
        <v>0</v>
      </c>
      <c r="G822" s="160">
        <v>1.3464973207890947</v>
      </c>
      <c r="H822" s="160">
        <v>0.42948795837899761</v>
      </c>
      <c r="I822" s="160">
        <v>3.0926105163200695E-2</v>
      </c>
      <c r="J822" s="160">
        <v>104.41118737631713</v>
      </c>
      <c r="K822" t="s">
        <v>39</v>
      </c>
      <c r="L822" t="s">
        <v>70</v>
      </c>
      <c r="M822" t="s">
        <v>96</v>
      </c>
      <c r="O822" s="183">
        <f t="shared" si="40"/>
        <v>100</v>
      </c>
      <c r="P822" s="183" t="str">
        <f t="shared" si="40"/>
        <v>*</v>
      </c>
      <c r="Q822" s="183">
        <f t="shared" si="40"/>
        <v>0</v>
      </c>
      <c r="R822" s="183" t="str">
        <f t="shared" si="39"/>
        <v>*</v>
      </c>
      <c r="S822" s="183" t="str">
        <f t="shared" si="39"/>
        <v>*</v>
      </c>
      <c r="T822" s="183" t="str">
        <f t="shared" si="39"/>
        <v>*</v>
      </c>
      <c r="U822" s="183">
        <f t="shared" si="39"/>
        <v>100</v>
      </c>
    </row>
    <row r="823" spans="1:21">
      <c r="A823" s="183" t="str">
        <f t="shared" si="38"/>
        <v>東側ケース⑤馬路村</v>
      </c>
      <c r="B823" t="s">
        <v>20</v>
      </c>
      <c r="C823">
        <v>1044.1999999999998</v>
      </c>
      <c r="D823" s="160">
        <v>46.268814841457143</v>
      </c>
      <c r="E823" s="160">
        <v>1.4096003299864137</v>
      </c>
      <c r="F823" s="160">
        <v>0</v>
      </c>
      <c r="G823" s="160">
        <v>0.7224749197238568</v>
      </c>
      <c r="H823" s="160">
        <v>0.2024332257310773</v>
      </c>
      <c r="I823" s="160">
        <v>3.1085666434684571E-2</v>
      </c>
      <c r="J823" s="160">
        <v>47.224808653346763</v>
      </c>
      <c r="K823" t="s">
        <v>39</v>
      </c>
      <c r="L823" t="s">
        <v>70</v>
      </c>
      <c r="M823" t="s">
        <v>96</v>
      </c>
      <c r="O823" s="183">
        <f t="shared" si="40"/>
        <v>50</v>
      </c>
      <c r="P823" s="183" t="str">
        <f t="shared" si="40"/>
        <v>*</v>
      </c>
      <c r="Q823" s="183">
        <f t="shared" si="40"/>
        <v>0</v>
      </c>
      <c r="R823" s="183" t="str">
        <f t="shared" si="39"/>
        <v>*</v>
      </c>
      <c r="S823" s="183" t="str">
        <f t="shared" si="39"/>
        <v>*</v>
      </c>
      <c r="T823" s="183" t="str">
        <f t="shared" si="39"/>
        <v>*</v>
      </c>
      <c r="U823" s="183">
        <f t="shared" si="39"/>
        <v>50</v>
      </c>
    </row>
    <row r="824" spans="1:21">
      <c r="A824" s="183" t="str">
        <f t="shared" si="38"/>
        <v>東側ケース⑤芸西村</v>
      </c>
      <c r="B824" t="s">
        <v>21</v>
      </c>
      <c r="C824">
        <v>4107.1499999999996</v>
      </c>
      <c r="D824" s="160">
        <v>90.290172384652422</v>
      </c>
      <c r="E824" s="160">
        <v>6.1870839412980718</v>
      </c>
      <c r="F824" s="160">
        <v>5.8511363142268644</v>
      </c>
      <c r="G824" s="160">
        <v>0.14153860737887458</v>
      </c>
      <c r="H824" s="160">
        <v>0.30471011877458265</v>
      </c>
      <c r="I824" s="160">
        <v>0.10678387402713993</v>
      </c>
      <c r="J824" s="160">
        <v>96.694341299059886</v>
      </c>
      <c r="K824" t="s">
        <v>39</v>
      </c>
      <c r="L824" t="s">
        <v>70</v>
      </c>
      <c r="M824" t="s">
        <v>96</v>
      </c>
      <c r="O824" s="183">
        <f t="shared" si="40"/>
        <v>90</v>
      </c>
      <c r="P824" s="183">
        <f t="shared" si="40"/>
        <v>10</v>
      </c>
      <c r="Q824" s="183">
        <f t="shared" si="40"/>
        <v>10</v>
      </c>
      <c r="R824" s="183" t="str">
        <f t="shared" si="39"/>
        <v>*</v>
      </c>
      <c r="S824" s="183" t="str">
        <f t="shared" si="39"/>
        <v>*</v>
      </c>
      <c r="T824" s="183" t="str">
        <f t="shared" si="39"/>
        <v>*</v>
      </c>
      <c r="U824" s="183">
        <f t="shared" si="39"/>
        <v>100</v>
      </c>
    </row>
    <row r="825" spans="1:21">
      <c r="A825" s="183" t="str">
        <f t="shared" si="38"/>
        <v>東側ケース⑤本山町</v>
      </c>
      <c r="B825" t="s">
        <v>22</v>
      </c>
      <c r="C825">
        <v>4026.95</v>
      </c>
      <c r="D825" s="160">
        <v>4.2604969268521726</v>
      </c>
      <c r="E825" s="160">
        <v>0.17333324323627486</v>
      </c>
      <c r="F825" s="160">
        <v>0</v>
      </c>
      <c r="G825" s="160">
        <v>2.485156077438188E-4</v>
      </c>
      <c r="H825" s="160">
        <v>2.8863190084139666E-3</v>
      </c>
      <c r="I825" s="160">
        <v>2.8722891005968715E-2</v>
      </c>
      <c r="J825" s="160">
        <v>4.292354652474299</v>
      </c>
      <c r="K825" t="s">
        <v>39</v>
      </c>
      <c r="L825" t="s">
        <v>70</v>
      </c>
      <c r="M825" t="s">
        <v>96</v>
      </c>
      <c r="O825" s="183" t="str">
        <f t="shared" si="40"/>
        <v>*</v>
      </c>
      <c r="P825" s="183" t="str">
        <f t="shared" si="40"/>
        <v>*</v>
      </c>
      <c r="Q825" s="183">
        <f t="shared" si="40"/>
        <v>0</v>
      </c>
      <c r="R825" s="183" t="str">
        <f t="shared" si="39"/>
        <v>*</v>
      </c>
      <c r="S825" s="183" t="str">
        <f t="shared" si="39"/>
        <v>*</v>
      </c>
      <c r="T825" s="183" t="str">
        <f t="shared" si="39"/>
        <v>*</v>
      </c>
      <c r="U825" s="183" t="str">
        <f t="shared" si="39"/>
        <v>*</v>
      </c>
    </row>
    <row r="826" spans="1:21">
      <c r="A826" s="183" t="str">
        <f t="shared" si="38"/>
        <v>東側ケース⑤大豊町</v>
      </c>
      <c r="B826" t="s">
        <v>23</v>
      </c>
      <c r="C826">
        <v>4715.1000000000004</v>
      </c>
      <c r="D826" s="160">
        <v>71.999909941302093</v>
      </c>
      <c r="E826" s="160">
        <v>0.56042893619899692</v>
      </c>
      <c r="F826" s="160">
        <v>0</v>
      </c>
      <c r="G826" s="160">
        <v>0.18360628220123856</v>
      </c>
      <c r="H826" s="160">
        <v>3.4838318281865129E-2</v>
      </c>
      <c r="I826" s="160">
        <v>2.8303023099275383E-2</v>
      </c>
      <c r="J826" s="160">
        <v>72.246657564884472</v>
      </c>
      <c r="K826" t="s">
        <v>39</v>
      </c>
      <c r="L826" t="s">
        <v>70</v>
      </c>
      <c r="M826" t="s">
        <v>96</v>
      </c>
      <c r="O826" s="183">
        <f t="shared" si="40"/>
        <v>70</v>
      </c>
      <c r="P826" s="183" t="str">
        <f t="shared" si="40"/>
        <v>*</v>
      </c>
      <c r="Q826" s="183">
        <f t="shared" si="40"/>
        <v>0</v>
      </c>
      <c r="R826" s="183" t="str">
        <f t="shared" si="39"/>
        <v>*</v>
      </c>
      <c r="S826" s="183" t="str">
        <f t="shared" si="39"/>
        <v>*</v>
      </c>
      <c r="T826" s="183" t="str">
        <f t="shared" si="39"/>
        <v>*</v>
      </c>
      <c r="U826" s="183">
        <f t="shared" si="39"/>
        <v>70</v>
      </c>
    </row>
    <row r="827" spans="1:21">
      <c r="A827" s="183" t="str">
        <f t="shared" si="38"/>
        <v>東側ケース⑤土佐町</v>
      </c>
      <c r="B827" t="s">
        <v>24</v>
      </c>
      <c r="C827">
        <v>4376.2</v>
      </c>
      <c r="D827" s="160">
        <v>0.90532807451579289</v>
      </c>
      <c r="E827" s="160">
        <v>0.16322610783751482</v>
      </c>
      <c r="F827" s="160">
        <v>0</v>
      </c>
      <c r="G827" s="160">
        <v>7.0580922311415553E-32</v>
      </c>
      <c r="H827" s="160">
        <v>2.4635510638508634E-3</v>
      </c>
      <c r="I827" s="160">
        <v>1.2737914726829391E-2</v>
      </c>
      <c r="J827" s="160">
        <v>0.92052954030647316</v>
      </c>
      <c r="K827" t="s">
        <v>39</v>
      </c>
      <c r="L827" t="s">
        <v>70</v>
      </c>
      <c r="M827" t="s">
        <v>96</v>
      </c>
      <c r="O827" s="183" t="str">
        <f t="shared" si="40"/>
        <v>*</v>
      </c>
      <c r="P827" s="183" t="str">
        <f t="shared" si="40"/>
        <v>*</v>
      </c>
      <c r="Q827" s="183">
        <f t="shared" si="40"/>
        <v>0</v>
      </c>
      <c r="R827" s="183" t="str">
        <f t="shared" si="39"/>
        <v>*</v>
      </c>
      <c r="S827" s="183" t="str">
        <f t="shared" si="39"/>
        <v>*</v>
      </c>
      <c r="T827" s="183" t="str">
        <f t="shared" si="39"/>
        <v>*</v>
      </c>
      <c r="U827" s="183" t="str">
        <f t="shared" si="39"/>
        <v>*</v>
      </c>
    </row>
    <row r="828" spans="1:21">
      <c r="A828" s="183" t="str">
        <f t="shared" si="38"/>
        <v>東側ケース⑤大川村</v>
      </c>
      <c r="B828" t="s">
        <v>25</v>
      </c>
      <c r="C828">
        <v>421.4</v>
      </c>
      <c r="D828" s="160">
        <v>0.25754009715323295</v>
      </c>
      <c r="E828" s="160">
        <v>1.5879260202943273E-2</v>
      </c>
      <c r="F828" s="160">
        <v>0</v>
      </c>
      <c r="G828" s="160">
        <v>1.5789751489613232E-4</v>
      </c>
      <c r="H828" s="160">
        <v>6.9735976495282166E-3</v>
      </c>
      <c r="I828" s="160">
        <v>3.1683373684743575E-4</v>
      </c>
      <c r="J828" s="160">
        <v>0.26498842605450473</v>
      </c>
      <c r="K828" t="s">
        <v>39</v>
      </c>
      <c r="L828" t="s">
        <v>70</v>
      </c>
      <c r="M828" t="s">
        <v>96</v>
      </c>
      <c r="O828" s="183" t="str">
        <f t="shared" si="40"/>
        <v>*</v>
      </c>
      <c r="P828" s="183" t="str">
        <f t="shared" si="40"/>
        <v>*</v>
      </c>
      <c r="Q828" s="183">
        <f t="shared" si="40"/>
        <v>0</v>
      </c>
      <c r="R828" s="183" t="str">
        <f t="shared" si="39"/>
        <v>*</v>
      </c>
      <c r="S828" s="183" t="str">
        <f t="shared" si="39"/>
        <v>*</v>
      </c>
      <c r="T828" s="183" t="str">
        <f t="shared" si="39"/>
        <v>*</v>
      </c>
      <c r="U828" s="183" t="str">
        <f t="shared" si="39"/>
        <v>*</v>
      </c>
    </row>
    <row r="829" spans="1:21">
      <c r="A829" s="183" t="str">
        <f t="shared" si="38"/>
        <v>東側ケース⑤いの町</v>
      </c>
      <c r="B829" t="s">
        <v>26</v>
      </c>
      <c r="C829">
        <v>22887.1</v>
      </c>
      <c r="D829" s="160">
        <v>93.083810420864879</v>
      </c>
      <c r="E829" s="160">
        <v>3.0073789598244547</v>
      </c>
      <c r="F829" s="160">
        <v>0</v>
      </c>
      <c r="G829" s="160">
        <v>0.32644409345499792</v>
      </c>
      <c r="H829" s="160">
        <v>0.24291108209257967</v>
      </c>
      <c r="I829" s="160">
        <v>0.20349977323245075</v>
      </c>
      <c r="J829" s="160">
        <v>93.856665369644901</v>
      </c>
      <c r="K829" t="s">
        <v>39</v>
      </c>
      <c r="L829" t="s">
        <v>70</v>
      </c>
      <c r="M829" t="s">
        <v>96</v>
      </c>
      <c r="O829" s="183">
        <f t="shared" si="40"/>
        <v>90</v>
      </c>
      <c r="P829" s="183" t="str">
        <f t="shared" si="40"/>
        <v>*</v>
      </c>
      <c r="Q829" s="183">
        <f t="shared" si="40"/>
        <v>0</v>
      </c>
      <c r="R829" s="183" t="str">
        <f t="shared" si="39"/>
        <v>*</v>
      </c>
      <c r="S829" s="183" t="str">
        <f t="shared" si="39"/>
        <v>*</v>
      </c>
      <c r="T829" s="183" t="str">
        <f t="shared" si="39"/>
        <v>*</v>
      </c>
      <c r="U829" s="183">
        <f t="shared" si="39"/>
        <v>90</v>
      </c>
    </row>
    <row r="830" spans="1:21">
      <c r="A830" s="183" t="str">
        <f t="shared" si="38"/>
        <v>東側ケース⑤仁淀川町</v>
      </c>
      <c r="B830" t="s">
        <v>27</v>
      </c>
      <c r="C830">
        <v>6596.85</v>
      </c>
      <c r="D830" s="160">
        <v>7.3253895206344417</v>
      </c>
      <c r="E830" s="160">
        <v>0.31596010526810053</v>
      </c>
      <c r="F830" s="160">
        <v>0</v>
      </c>
      <c r="G830" s="160">
        <v>1.6056818863173401E-3</v>
      </c>
      <c r="H830" s="160">
        <v>6.1975380002209438E-2</v>
      </c>
      <c r="I830" s="160">
        <v>2.3888976187554097E-2</v>
      </c>
      <c r="J830" s="160">
        <v>7.4128595587105233</v>
      </c>
      <c r="K830" t="s">
        <v>39</v>
      </c>
      <c r="L830" t="s">
        <v>70</v>
      </c>
      <c r="M830" t="s">
        <v>96</v>
      </c>
      <c r="O830" s="183">
        <f t="shared" si="40"/>
        <v>10</v>
      </c>
      <c r="P830" s="183" t="str">
        <f t="shared" si="40"/>
        <v>*</v>
      </c>
      <c r="Q830" s="183">
        <f t="shared" si="40"/>
        <v>0</v>
      </c>
      <c r="R830" s="183" t="str">
        <f t="shared" si="39"/>
        <v>*</v>
      </c>
      <c r="S830" s="183" t="str">
        <f t="shared" si="39"/>
        <v>*</v>
      </c>
      <c r="T830" s="183" t="str">
        <f t="shared" si="39"/>
        <v>*</v>
      </c>
      <c r="U830" s="183">
        <f t="shared" si="39"/>
        <v>10</v>
      </c>
    </row>
    <row r="831" spans="1:21">
      <c r="A831" s="183" t="str">
        <f t="shared" si="38"/>
        <v>東側ケース⑤中土佐町</v>
      </c>
      <c r="B831" t="s">
        <v>28</v>
      </c>
      <c r="C831">
        <v>7156.95</v>
      </c>
      <c r="D831" s="160">
        <v>171.62815181065628</v>
      </c>
      <c r="E831" s="160">
        <v>3.6150424628604512</v>
      </c>
      <c r="F831" s="160">
        <v>18.958822681601632</v>
      </c>
      <c r="G831" s="160">
        <v>0.42428634418368999</v>
      </c>
      <c r="H831" s="160">
        <v>1.3238839849149777</v>
      </c>
      <c r="I831" s="160">
        <v>0.10613594813478365</v>
      </c>
      <c r="J831" s="160">
        <v>192.44128076949136</v>
      </c>
      <c r="K831" t="s">
        <v>39</v>
      </c>
      <c r="L831" t="s">
        <v>70</v>
      </c>
      <c r="M831" t="s">
        <v>96</v>
      </c>
      <c r="O831" s="183">
        <f t="shared" si="40"/>
        <v>170</v>
      </c>
      <c r="P831" s="183" t="str">
        <f t="shared" si="40"/>
        <v>*</v>
      </c>
      <c r="Q831" s="183">
        <f t="shared" si="40"/>
        <v>20</v>
      </c>
      <c r="R831" s="183" t="str">
        <f t="shared" si="39"/>
        <v>*</v>
      </c>
      <c r="S831" s="183" t="str">
        <f t="shared" si="39"/>
        <v>*</v>
      </c>
      <c r="T831" s="183" t="str">
        <f t="shared" si="39"/>
        <v>*</v>
      </c>
      <c r="U831" s="183">
        <f t="shared" si="39"/>
        <v>190</v>
      </c>
    </row>
    <row r="832" spans="1:21">
      <c r="A832" s="183" t="str">
        <f t="shared" si="38"/>
        <v>東側ケース⑤佐川町</v>
      </c>
      <c r="B832" t="s">
        <v>29</v>
      </c>
      <c r="C832">
        <v>12973.4</v>
      </c>
      <c r="D832" s="160">
        <v>147.27428548490155</v>
      </c>
      <c r="E832" s="160">
        <v>3.5499807122086384</v>
      </c>
      <c r="F832" s="160">
        <v>0</v>
      </c>
      <c r="G832" s="160">
        <v>0.14286293221868474</v>
      </c>
      <c r="H832" s="160">
        <v>0.18622672171165525</v>
      </c>
      <c r="I832" s="160">
        <v>0.26390885733260072</v>
      </c>
      <c r="J832" s="160">
        <v>147.8672839961645</v>
      </c>
      <c r="K832" t="s">
        <v>39</v>
      </c>
      <c r="L832" t="s">
        <v>70</v>
      </c>
      <c r="M832" t="s">
        <v>96</v>
      </c>
      <c r="O832" s="183">
        <f t="shared" si="40"/>
        <v>150</v>
      </c>
      <c r="P832" s="183" t="str">
        <f t="shared" si="40"/>
        <v>*</v>
      </c>
      <c r="Q832" s="183">
        <f t="shared" si="40"/>
        <v>0</v>
      </c>
      <c r="R832" s="183" t="str">
        <f t="shared" si="39"/>
        <v>*</v>
      </c>
      <c r="S832" s="183" t="str">
        <f t="shared" si="39"/>
        <v>*</v>
      </c>
      <c r="T832" s="183" t="str">
        <f t="shared" si="39"/>
        <v>*</v>
      </c>
      <c r="U832" s="183">
        <f t="shared" si="39"/>
        <v>150</v>
      </c>
    </row>
    <row r="833" spans="1:21">
      <c r="A833" s="183" t="str">
        <f t="shared" si="38"/>
        <v>東側ケース⑤越知町</v>
      </c>
      <c r="B833" t="s">
        <v>30</v>
      </c>
      <c r="C833">
        <v>6192.65</v>
      </c>
      <c r="D833" s="160">
        <v>22.944886225215335</v>
      </c>
      <c r="E833" s="160">
        <v>0.70961896440230221</v>
      </c>
      <c r="F833" s="160">
        <v>0</v>
      </c>
      <c r="G833" s="160">
        <v>1.613766127462574E-2</v>
      </c>
      <c r="H833" s="160">
        <v>1.441690093533005</v>
      </c>
      <c r="I833" s="160">
        <v>5.7127885426702531E-2</v>
      </c>
      <c r="J833" s="160">
        <v>24.459841865449668</v>
      </c>
      <c r="K833" t="s">
        <v>39</v>
      </c>
      <c r="L833" t="s">
        <v>70</v>
      </c>
      <c r="M833" t="s">
        <v>96</v>
      </c>
      <c r="O833" s="183">
        <f t="shared" si="40"/>
        <v>20</v>
      </c>
      <c r="P833" s="183" t="str">
        <f t="shared" si="40"/>
        <v>*</v>
      </c>
      <c r="Q833" s="183">
        <f t="shared" si="40"/>
        <v>0</v>
      </c>
      <c r="R833" s="183" t="str">
        <f t="shared" si="39"/>
        <v>*</v>
      </c>
      <c r="S833" s="183" t="str">
        <f t="shared" si="39"/>
        <v>*</v>
      </c>
      <c r="T833" s="183" t="str">
        <f t="shared" si="39"/>
        <v>*</v>
      </c>
      <c r="U833" s="183">
        <f t="shared" si="39"/>
        <v>20</v>
      </c>
    </row>
    <row r="834" spans="1:21">
      <c r="A834" s="183" t="str">
        <f t="shared" si="38"/>
        <v>東側ケース⑤檮原町</v>
      </c>
      <c r="B834" t="s">
        <v>31</v>
      </c>
      <c r="C834">
        <v>3984</v>
      </c>
      <c r="D834" s="160">
        <v>3.0591942609956941</v>
      </c>
      <c r="E834" s="160">
        <v>0.2047227952175813</v>
      </c>
      <c r="F834" s="160">
        <v>0</v>
      </c>
      <c r="G834" s="160">
        <v>5.4763794103842157E-4</v>
      </c>
      <c r="H834" s="160">
        <v>2.1531417112339432E-3</v>
      </c>
      <c r="I834" s="160">
        <v>1.4739616477331156E-2</v>
      </c>
      <c r="J834" s="160">
        <v>3.0766346571252976</v>
      </c>
      <c r="K834" t="s">
        <v>39</v>
      </c>
      <c r="L834" t="s">
        <v>70</v>
      </c>
      <c r="M834" t="s">
        <v>96</v>
      </c>
      <c r="O834" s="183" t="str">
        <f t="shared" si="40"/>
        <v>*</v>
      </c>
      <c r="P834" s="183" t="str">
        <f t="shared" si="40"/>
        <v>*</v>
      </c>
      <c r="Q834" s="183">
        <f t="shared" si="40"/>
        <v>0</v>
      </c>
      <c r="R834" s="183" t="str">
        <f t="shared" si="39"/>
        <v>*</v>
      </c>
      <c r="S834" s="183" t="str">
        <f t="shared" si="39"/>
        <v>*</v>
      </c>
      <c r="T834" s="183" t="str">
        <f t="shared" si="39"/>
        <v>*</v>
      </c>
      <c r="U834" s="183" t="str">
        <f t="shared" si="39"/>
        <v>*</v>
      </c>
    </row>
    <row r="835" spans="1:21">
      <c r="A835" s="183" t="str">
        <f t="shared" si="38"/>
        <v>東側ケース⑤日高村</v>
      </c>
      <c r="B835" t="s">
        <v>32</v>
      </c>
      <c r="C835">
        <v>5197.3999999999996</v>
      </c>
      <c r="D835" s="160">
        <v>17.823259517938713</v>
      </c>
      <c r="E835" s="160">
        <v>0.56762815203474526</v>
      </c>
      <c r="F835" s="160">
        <v>0</v>
      </c>
      <c r="G835" s="160">
        <v>4.1550423489593591E-2</v>
      </c>
      <c r="H835" s="160">
        <v>7.0998380022129692E-3</v>
      </c>
      <c r="I835" s="160">
        <v>3.9871731269050519E-2</v>
      </c>
      <c r="J835" s="160">
        <v>17.911781510699569</v>
      </c>
      <c r="K835" t="s">
        <v>39</v>
      </c>
      <c r="L835" t="s">
        <v>70</v>
      </c>
      <c r="M835" t="s">
        <v>96</v>
      </c>
      <c r="O835" s="183">
        <f t="shared" si="40"/>
        <v>20</v>
      </c>
      <c r="P835" s="183" t="str">
        <f t="shared" si="40"/>
        <v>*</v>
      </c>
      <c r="Q835" s="183">
        <f t="shared" si="40"/>
        <v>0</v>
      </c>
      <c r="R835" s="183" t="str">
        <f t="shared" si="39"/>
        <v>*</v>
      </c>
      <c r="S835" s="183" t="str">
        <f t="shared" si="39"/>
        <v>*</v>
      </c>
      <c r="T835" s="183" t="str">
        <f t="shared" si="39"/>
        <v>*</v>
      </c>
      <c r="U835" s="183">
        <f t="shared" si="39"/>
        <v>20</v>
      </c>
    </row>
    <row r="836" spans="1:21">
      <c r="A836" s="183" t="str">
        <f t="shared" ref="A836:A899" si="41">K836&amp;L836&amp;B836</f>
        <v>東側ケース⑤津野町</v>
      </c>
      <c r="B836" t="s">
        <v>33</v>
      </c>
      <c r="C836">
        <v>5948.75</v>
      </c>
      <c r="D836" s="160">
        <v>48.829247878228735</v>
      </c>
      <c r="E836" s="160">
        <v>0.81728661105373002</v>
      </c>
      <c r="F836" s="160">
        <v>0</v>
      </c>
      <c r="G836" s="160">
        <v>0.13683488147422854</v>
      </c>
      <c r="H836" s="160">
        <v>7.341454629409469E-2</v>
      </c>
      <c r="I836" s="160">
        <v>4.9470100932683891E-2</v>
      </c>
      <c r="J836" s="160">
        <v>49.08896740692974</v>
      </c>
      <c r="K836" t="s">
        <v>39</v>
      </c>
      <c r="L836" t="s">
        <v>70</v>
      </c>
      <c r="M836" t="s">
        <v>96</v>
      </c>
      <c r="O836" s="183">
        <f t="shared" si="40"/>
        <v>50</v>
      </c>
      <c r="P836" s="183" t="str">
        <f t="shared" si="40"/>
        <v>*</v>
      </c>
      <c r="Q836" s="183">
        <f t="shared" si="40"/>
        <v>0</v>
      </c>
      <c r="R836" s="183" t="str">
        <f t="shared" si="39"/>
        <v>*</v>
      </c>
      <c r="S836" s="183" t="str">
        <f t="shared" si="39"/>
        <v>*</v>
      </c>
      <c r="T836" s="183" t="str">
        <f t="shared" si="39"/>
        <v>*</v>
      </c>
      <c r="U836" s="183">
        <f t="shared" si="39"/>
        <v>50</v>
      </c>
    </row>
    <row r="837" spans="1:21">
      <c r="A837" s="183" t="str">
        <f t="shared" si="41"/>
        <v>東側ケース⑤四万十町</v>
      </c>
      <c r="B837" t="s">
        <v>34</v>
      </c>
      <c r="C837">
        <v>18746.650000000001</v>
      </c>
      <c r="D837" s="160">
        <v>460.59605368707548</v>
      </c>
      <c r="E837" s="160">
        <v>11.044137099806036</v>
      </c>
      <c r="F837" s="160">
        <v>1.9304754772928738</v>
      </c>
      <c r="G837" s="160">
        <v>1.1509486998934293</v>
      </c>
      <c r="H837" s="160">
        <v>0.93391398669876025</v>
      </c>
      <c r="I837" s="160">
        <v>0.22273258875292259</v>
      </c>
      <c r="J837" s="160">
        <v>464.83412443971349</v>
      </c>
      <c r="K837" t="s">
        <v>39</v>
      </c>
      <c r="L837" t="s">
        <v>70</v>
      </c>
      <c r="M837" t="s">
        <v>96</v>
      </c>
      <c r="O837" s="183">
        <f t="shared" si="40"/>
        <v>460</v>
      </c>
      <c r="P837" s="183">
        <f t="shared" si="40"/>
        <v>10</v>
      </c>
      <c r="Q837" s="183" t="str">
        <f t="shared" si="40"/>
        <v>*</v>
      </c>
      <c r="R837" s="183" t="str">
        <f t="shared" si="39"/>
        <v>*</v>
      </c>
      <c r="S837" s="183" t="str">
        <f t="shared" si="39"/>
        <v>*</v>
      </c>
      <c r="T837" s="183" t="str">
        <f t="shared" si="39"/>
        <v>*</v>
      </c>
      <c r="U837" s="183">
        <f t="shared" si="39"/>
        <v>460</v>
      </c>
    </row>
    <row r="838" spans="1:21">
      <c r="A838" s="183" t="str">
        <f t="shared" si="41"/>
        <v>東側ケース⑤大月町</v>
      </c>
      <c r="B838" t="s">
        <v>35</v>
      </c>
      <c r="C838">
        <v>5516.5</v>
      </c>
      <c r="D838" s="160">
        <v>16.10961477985656</v>
      </c>
      <c r="E838" s="160">
        <v>0.62894904159896381</v>
      </c>
      <c r="F838" s="160">
        <v>4.493320302026202</v>
      </c>
      <c r="G838" s="160">
        <v>3.8328863042256786E-2</v>
      </c>
      <c r="H838" s="160">
        <v>0.12433787035603369</v>
      </c>
      <c r="I838" s="160">
        <v>1.7921260820870352E-2</v>
      </c>
      <c r="J838" s="160">
        <v>20.783523076101922</v>
      </c>
      <c r="K838" t="s">
        <v>39</v>
      </c>
      <c r="L838" t="s">
        <v>70</v>
      </c>
      <c r="M838" t="s">
        <v>96</v>
      </c>
      <c r="O838" s="183">
        <f t="shared" si="40"/>
        <v>20</v>
      </c>
      <c r="P838" s="183" t="str">
        <f t="shared" si="40"/>
        <v>*</v>
      </c>
      <c r="Q838" s="183" t="str">
        <f t="shared" si="40"/>
        <v>*</v>
      </c>
      <c r="R838" s="183" t="str">
        <f t="shared" si="39"/>
        <v>*</v>
      </c>
      <c r="S838" s="183" t="str">
        <f t="shared" si="39"/>
        <v>*</v>
      </c>
      <c r="T838" s="183" t="str">
        <f t="shared" si="39"/>
        <v>*</v>
      </c>
      <c r="U838" s="183">
        <f t="shared" si="39"/>
        <v>20</v>
      </c>
    </row>
    <row r="839" spans="1:21">
      <c r="A839" s="183" t="str">
        <f t="shared" si="41"/>
        <v>東側ケース⑤三原村</v>
      </c>
      <c r="B839" t="s">
        <v>36</v>
      </c>
      <c r="C839">
        <v>1597.8</v>
      </c>
      <c r="D839" s="160">
        <v>23.232795794275773</v>
      </c>
      <c r="E839" s="160">
        <v>0.39343045814382327</v>
      </c>
      <c r="F839" s="160">
        <v>0</v>
      </c>
      <c r="G839" s="160">
        <v>3.3877780102513598E-2</v>
      </c>
      <c r="H839" s="160">
        <v>3.1986208952269758E-2</v>
      </c>
      <c r="I839" s="160">
        <v>1.2442116098333544E-2</v>
      </c>
      <c r="J839" s="160">
        <v>23.311101899428891</v>
      </c>
      <c r="K839" t="s">
        <v>39</v>
      </c>
      <c r="L839" t="s">
        <v>70</v>
      </c>
      <c r="M839" t="s">
        <v>96</v>
      </c>
      <c r="O839" s="183">
        <f t="shared" si="40"/>
        <v>20</v>
      </c>
      <c r="P839" s="183" t="str">
        <f t="shared" si="40"/>
        <v>*</v>
      </c>
      <c r="Q839" s="183">
        <f t="shared" si="40"/>
        <v>0</v>
      </c>
      <c r="R839" s="183" t="str">
        <f t="shared" si="39"/>
        <v>*</v>
      </c>
      <c r="S839" s="183" t="str">
        <f t="shared" si="39"/>
        <v>*</v>
      </c>
      <c r="T839" s="183" t="str">
        <f t="shared" si="39"/>
        <v>*</v>
      </c>
      <c r="U839" s="183">
        <f t="shared" si="39"/>
        <v>20</v>
      </c>
    </row>
    <row r="840" spans="1:21">
      <c r="A840" s="183" t="str">
        <f t="shared" si="41"/>
        <v>東側ケース⑤黒潮町</v>
      </c>
      <c r="B840" t="s">
        <v>37</v>
      </c>
      <c r="C840">
        <v>11552.849999999999</v>
      </c>
      <c r="D840" s="160">
        <v>413.2610561732061</v>
      </c>
      <c r="E840" s="160">
        <v>13.397786101831715</v>
      </c>
      <c r="F840" s="160">
        <v>37.279873471530856</v>
      </c>
      <c r="G840" s="160">
        <v>2.2977040276811342</v>
      </c>
      <c r="H840" s="160">
        <v>2.1482989685404865</v>
      </c>
      <c r="I840" s="160">
        <v>0.37546030804139907</v>
      </c>
      <c r="J840" s="160">
        <v>455.36239294899991</v>
      </c>
      <c r="K840" t="s">
        <v>39</v>
      </c>
      <c r="L840" t="s">
        <v>70</v>
      </c>
      <c r="M840" t="s">
        <v>96</v>
      </c>
      <c r="O840" s="183">
        <f t="shared" si="40"/>
        <v>410</v>
      </c>
      <c r="P840" s="183">
        <f t="shared" si="40"/>
        <v>10</v>
      </c>
      <c r="Q840" s="183">
        <f t="shared" si="40"/>
        <v>40</v>
      </c>
      <c r="R840" s="183" t="str">
        <f t="shared" si="39"/>
        <v>*</v>
      </c>
      <c r="S840" s="183" t="str">
        <f t="shared" si="39"/>
        <v>*</v>
      </c>
      <c r="T840" s="183" t="str">
        <f t="shared" si="39"/>
        <v>*</v>
      </c>
      <c r="U840" s="183">
        <f t="shared" si="39"/>
        <v>460</v>
      </c>
    </row>
    <row r="841" spans="1:21">
      <c r="A841" s="183" t="str">
        <f t="shared" si="41"/>
        <v>東側ケース⑤合計</v>
      </c>
      <c r="B841" t="s">
        <v>84</v>
      </c>
      <c r="C841">
        <v>763820.94999999984</v>
      </c>
      <c r="D841" s="160">
        <v>11243.582422663789</v>
      </c>
      <c r="E841" s="160">
        <v>443.27316215979084</v>
      </c>
      <c r="F841" s="160">
        <v>579.25472987245041</v>
      </c>
      <c r="G841" s="160">
        <v>36.905661582666227</v>
      </c>
      <c r="H841" s="160">
        <v>97.243993829265236</v>
      </c>
      <c r="I841" s="160">
        <v>33.825731187029106</v>
      </c>
      <c r="J841" s="160">
        <v>11990.812539135204</v>
      </c>
      <c r="K841" t="s">
        <v>39</v>
      </c>
      <c r="L841" t="s">
        <v>70</v>
      </c>
      <c r="M841" t="s">
        <v>96</v>
      </c>
      <c r="O841" s="183">
        <f t="shared" si="40"/>
        <v>11000</v>
      </c>
      <c r="P841" s="183">
        <f t="shared" si="40"/>
        <v>440</v>
      </c>
      <c r="Q841" s="183">
        <f t="shared" si="40"/>
        <v>580</v>
      </c>
      <c r="R841" s="183">
        <f t="shared" si="39"/>
        <v>40</v>
      </c>
      <c r="S841" s="183">
        <f t="shared" si="39"/>
        <v>100</v>
      </c>
      <c r="T841" s="183">
        <f t="shared" si="39"/>
        <v>30</v>
      </c>
      <c r="U841" s="183">
        <f t="shared" ref="U841:U904" si="42">IF(J841&gt;10000,ROUND(J841,-3),IF(J841&gt;1000,ROUND(J841,-2),IF(J841&gt;=5,IF(J841&lt;10,ROUND(J841,-1),ROUND(J841,-1)),IF(J841=0,0,"*"))))</f>
        <v>12000</v>
      </c>
    </row>
    <row r="842" spans="1:21">
      <c r="A842" s="183" t="str">
        <f t="shared" si="41"/>
        <v/>
      </c>
      <c r="O842" s="183">
        <f t="shared" si="40"/>
        <v>0</v>
      </c>
      <c r="P842" s="183">
        <f t="shared" si="40"/>
        <v>0</v>
      </c>
      <c r="Q842" s="183">
        <f t="shared" si="40"/>
        <v>0</v>
      </c>
      <c r="R842" s="183">
        <f t="shared" si="40"/>
        <v>0</v>
      </c>
      <c r="S842" s="183">
        <f t="shared" si="40"/>
        <v>0</v>
      </c>
      <c r="T842" s="183">
        <f t="shared" si="40"/>
        <v>0</v>
      </c>
      <c r="U842" s="183">
        <f t="shared" si="42"/>
        <v>0</v>
      </c>
    </row>
    <row r="843" spans="1:21">
      <c r="A843" s="183" t="str">
        <f t="shared" si="41"/>
        <v>東側ケース⑨高知市</v>
      </c>
      <c r="B843" t="s">
        <v>4</v>
      </c>
      <c r="C843">
        <v>343393</v>
      </c>
      <c r="D843" s="160">
        <v>3333.309173530517</v>
      </c>
      <c r="E843" s="160">
        <v>218.28012009225631</v>
      </c>
      <c r="F843" s="160">
        <v>254.65957821297582</v>
      </c>
      <c r="G843" s="160">
        <v>7.3197727710450504</v>
      </c>
      <c r="H843" s="160">
        <v>16.309882076162687</v>
      </c>
      <c r="I843" s="160">
        <v>1.2571693011344226E-2</v>
      </c>
      <c r="J843" s="160">
        <v>3611.6109782837116</v>
      </c>
      <c r="K843" t="s">
        <v>39</v>
      </c>
      <c r="L843" t="s">
        <v>109</v>
      </c>
      <c r="M843" t="s">
        <v>83</v>
      </c>
      <c r="O843" s="183">
        <f t="shared" ref="O843:T885" si="43">IF(D843&gt;10000,ROUND(D843,-3),IF(D843&gt;1000,ROUND(D843,-2),IF(D843&gt;=5,IF(D843&lt;10,ROUND(D843,-1),ROUND(D843,-1)),IF(D843=0,0,"*"))))</f>
        <v>3300</v>
      </c>
      <c r="P843" s="183">
        <f t="shared" si="43"/>
        <v>220</v>
      </c>
      <c r="Q843" s="183">
        <f t="shared" si="43"/>
        <v>250</v>
      </c>
      <c r="R843" s="183">
        <f t="shared" si="43"/>
        <v>10</v>
      </c>
      <c r="S843" s="183">
        <f t="shared" si="43"/>
        <v>20</v>
      </c>
      <c r="T843" s="183" t="str">
        <f t="shared" si="43"/>
        <v>*</v>
      </c>
      <c r="U843" s="183">
        <f t="shared" si="42"/>
        <v>3600</v>
      </c>
    </row>
    <row r="844" spans="1:21">
      <c r="A844" s="183" t="str">
        <f t="shared" si="41"/>
        <v>東側ケース⑨室戸市</v>
      </c>
      <c r="B844" t="s">
        <v>5</v>
      </c>
      <c r="C844">
        <v>15210</v>
      </c>
      <c r="D844" s="160">
        <v>1074.6559728310438</v>
      </c>
      <c r="E844" s="160">
        <v>59.486509049287378</v>
      </c>
      <c r="F844" s="160">
        <v>103.47544175210736</v>
      </c>
      <c r="G844" s="160">
        <v>8.4491182171083636</v>
      </c>
      <c r="H844" s="160">
        <v>5.4838813735261649</v>
      </c>
      <c r="I844" s="160">
        <v>7.0735458515313742E-4</v>
      </c>
      <c r="J844" s="160">
        <v>1192.0651215283708</v>
      </c>
      <c r="K844" t="s">
        <v>39</v>
      </c>
      <c r="L844" t="s">
        <v>109</v>
      </c>
      <c r="M844" t="s">
        <v>83</v>
      </c>
      <c r="O844" s="183">
        <f t="shared" si="43"/>
        <v>1100</v>
      </c>
      <c r="P844" s="183">
        <f t="shared" si="43"/>
        <v>60</v>
      </c>
      <c r="Q844" s="183">
        <f t="shared" si="43"/>
        <v>100</v>
      </c>
      <c r="R844" s="183">
        <f t="shared" si="43"/>
        <v>10</v>
      </c>
      <c r="S844" s="183">
        <f t="shared" si="43"/>
        <v>10</v>
      </c>
      <c r="T844" s="183" t="str">
        <f t="shared" si="43"/>
        <v>*</v>
      </c>
      <c r="U844" s="183">
        <f t="shared" si="42"/>
        <v>1200</v>
      </c>
    </row>
    <row r="845" spans="1:21">
      <c r="A845" s="183" t="str">
        <f t="shared" si="41"/>
        <v>東側ケース⑨安芸市</v>
      </c>
      <c r="B845" t="s">
        <v>6</v>
      </c>
      <c r="C845">
        <v>19547</v>
      </c>
      <c r="D845" s="160">
        <v>938.4920569862926</v>
      </c>
      <c r="E845" s="160">
        <v>66.129211744396969</v>
      </c>
      <c r="F845" s="160">
        <v>21.449485497681504</v>
      </c>
      <c r="G845" s="160">
        <v>3.2840337365035039</v>
      </c>
      <c r="H845" s="160">
        <v>6.6067687659583632</v>
      </c>
      <c r="I845" s="160">
        <v>8.6667546785611845E-4</v>
      </c>
      <c r="J845" s="160">
        <v>969.83321166190376</v>
      </c>
      <c r="K845" t="s">
        <v>39</v>
      </c>
      <c r="L845" t="s">
        <v>109</v>
      </c>
      <c r="M845" t="s">
        <v>83</v>
      </c>
      <c r="O845" s="183">
        <f t="shared" si="43"/>
        <v>940</v>
      </c>
      <c r="P845" s="183">
        <f t="shared" si="43"/>
        <v>70</v>
      </c>
      <c r="Q845" s="183">
        <f t="shared" si="43"/>
        <v>20</v>
      </c>
      <c r="R845" s="183" t="str">
        <f t="shared" si="43"/>
        <v>*</v>
      </c>
      <c r="S845" s="183">
        <f t="shared" si="43"/>
        <v>10</v>
      </c>
      <c r="T845" s="183" t="str">
        <f t="shared" si="43"/>
        <v>*</v>
      </c>
      <c r="U845" s="183">
        <f t="shared" si="42"/>
        <v>970</v>
      </c>
    </row>
    <row r="846" spans="1:21">
      <c r="A846" s="183" t="str">
        <f t="shared" si="41"/>
        <v>東側ケース⑨南国市</v>
      </c>
      <c r="B846" t="s">
        <v>7</v>
      </c>
      <c r="C846">
        <v>49472</v>
      </c>
      <c r="D846" s="160">
        <v>897.31195264511337</v>
      </c>
      <c r="E846" s="160">
        <v>29.102474666635963</v>
      </c>
      <c r="F846" s="160">
        <v>49.148525173465963</v>
      </c>
      <c r="G846" s="160">
        <v>0.41695550141943588</v>
      </c>
      <c r="H846" s="160">
        <v>0.72008865157382196</v>
      </c>
      <c r="I846" s="160">
        <v>1.6150276721883813E-3</v>
      </c>
      <c r="J846" s="160">
        <v>947.59913699924482</v>
      </c>
      <c r="K846" t="s">
        <v>39</v>
      </c>
      <c r="L846" t="s">
        <v>109</v>
      </c>
      <c r="M846" t="s">
        <v>83</v>
      </c>
      <c r="O846" s="183">
        <f t="shared" si="43"/>
        <v>900</v>
      </c>
      <c r="P846" s="183">
        <f t="shared" si="43"/>
        <v>30</v>
      </c>
      <c r="Q846" s="183">
        <f t="shared" si="43"/>
        <v>50</v>
      </c>
      <c r="R846" s="183" t="str">
        <f t="shared" si="43"/>
        <v>*</v>
      </c>
      <c r="S846" s="183" t="str">
        <f t="shared" si="43"/>
        <v>*</v>
      </c>
      <c r="T846" s="183" t="str">
        <f t="shared" si="43"/>
        <v>*</v>
      </c>
      <c r="U846" s="183">
        <f t="shared" si="42"/>
        <v>950</v>
      </c>
    </row>
    <row r="847" spans="1:21">
      <c r="A847" s="183" t="str">
        <f t="shared" si="41"/>
        <v>東側ケース⑨土佐市</v>
      </c>
      <c r="B847" t="s">
        <v>8</v>
      </c>
      <c r="C847">
        <v>28686</v>
      </c>
      <c r="D847" s="160">
        <v>484.59815870982311</v>
      </c>
      <c r="E847" s="160">
        <v>20.181299526938901</v>
      </c>
      <c r="F847" s="160">
        <v>14.941378527096106</v>
      </c>
      <c r="G847" s="160">
        <v>1.8046791774599149</v>
      </c>
      <c r="H847" s="160">
        <v>0.60624117756517626</v>
      </c>
      <c r="I847" s="160">
        <v>6.511021786565471E-4</v>
      </c>
      <c r="J847" s="160">
        <v>501.95110869412292</v>
      </c>
      <c r="K847" t="s">
        <v>39</v>
      </c>
      <c r="L847" t="s">
        <v>109</v>
      </c>
      <c r="M847" t="s">
        <v>83</v>
      </c>
      <c r="O847" s="183">
        <f t="shared" si="43"/>
        <v>480</v>
      </c>
      <c r="P847" s="183">
        <f t="shared" si="43"/>
        <v>20</v>
      </c>
      <c r="Q847" s="183">
        <f t="shared" si="43"/>
        <v>10</v>
      </c>
      <c r="R847" s="183" t="str">
        <f t="shared" si="43"/>
        <v>*</v>
      </c>
      <c r="S847" s="183" t="str">
        <f t="shared" si="43"/>
        <v>*</v>
      </c>
      <c r="T847" s="183" t="str">
        <f t="shared" si="43"/>
        <v>*</v>
      </c>
      <c r="U847" s="183">
        <f t="shared" si="42"/>
        <v>500</v>
      </c>
    </row>
    <row r="848" spans="1:21">
      <c r="A848" s="183" t="str">
        <f t="shared" si="41"/>
        <v>東側ケース⑨須崎市</v>
      </c>
      <c r="B848" t="s">
        <v>9</v>
      </c>
      <c r="C848">
        <v>24698</v>
      </c>
      <c r="D848" s="160">
        <v>323.29579471686156</v>
      </c>
      <c r="E848" s="160">
        <v>9.9450218401075041</v>
      </c>
      <c r="F848" s="160">
        <v>51.483085428822193</v>
      </c>
      <c r="G848" s="160">
        <v>1.051574903181826</v>
      </c>
      <c r="H848" s="160">
        <v>1.9477827306016646</v>
      </c>
      <c r="I848" s="160">
        <v>3.259483171553274E-4</v>
      </c>
      <c r="J848" s="160">
        <v>377.77856372778433</v>
      </c>
      <c r="K848" t="s">
        <v>39</v>
      </c>
      <c r="L848" t="s">
        <v>109</v>
      </c>
      <c r="M848" t="s">
        <v>83</v>
      </c>
      <c r="O848" s="183">
        <f t="shared" si="43"/>
        <v>320</v>
      </c>
      <c r="P848" s="183">
        <f t="shared" si="43"/>
        <v>10</v>
      </c>
      <c r="Q848" s="183">
        <f t="shared" si="43"/>
        <v>50</v>
      </c>
      <c r="R848" s="183" t="str">
        <f t="shared" si="43"/>
        <v>*</v>
      </c>
      <c r="S848" s="183" t="str">
        <f t="shared" si="43"/>
        <v>*</v>
      </c>
      <c r="T848" s="183" t="str">
        <f t="shared" si="43"/>
        <v>*</v>
      </c>
      <c r="U848" s="183">
        <f t="shared" si="42"/>
        <v>380</v>
      </c>
    </row>
    <row r="849" spans="1:21">
      <c r="A849" s="183" t="str">
        <f t="shared" si="41"/>
        <v>東側ケース⑨宿毛市</v>
      </c>
      <c r="B849" t="s">
        <v>10</v>
      </c>
      <c r="C849">
        <v>22610</v>
      </c>
      <c r="D849" s="160">
        <v>70.387027571107751</v>
      </c>
      <c r="E849" s="160">
        <v>4.0323279257935498</v>
      </c>
      <c r="F849" s="160">
        <v>49.04023247948416</v>
      </c>
      <c r="G849" s="160">
        <v>0.11041133165090365</v>
      </c>
      <c r="H849" s="160">
        <v>0.71523797718500126</v>
      </c>
      <c r="I849" s="160">
        <v>1.4811732896410039E-4</v>
      </c>
      <c r="J849" s="160">
        <v>120.25305747675678</v>
      </c>
      <c r="K849" t="s">
        <v>39</v>
      </c>
      <c r="L849" t="s">
        <v>109</v>
      </c>
      <c r="M849" t="s">
        <v>83</v>
      </c>
      <c r="O849" s="183">
        <f t="shared" si="43"/>
        <v>70</v>
      </c>
      <c r="P849" s="183" t="str">
        <f t="shared" si="43"/>
        <v>*</v>
      </c>
      <c r="Q849" s="183">
        <f t="shared" si="43"/>
        <v>50</v>
      </c>
      <c r="R849" s="183" t="str">
        <f t="shared" si="43"/>
        <v>*</v>
      </c>
      <c r="S849" s="183" t="str">
        <f t="shared" si="43"/>
        <v>*</v>
      </c>
      <c r="T849" s="183" t="str">
        <f t="shared" si="43"/>
        <v>*</v>
      </c>
      <c r="U849" s="183">
        <f t="shared" si="42"/>
        <v>120</v>
      </c>
    </row>
    <row r="850" spans="1:21">
      <c r="A850" s="183" t="str">
        <f t="shared" si="41"/>
        <v>東側ケース⑨土佐清水市</v>
      </c>
      <c r="B850" t="s">
        <v>11</v>
      </c>
      <c r="C850">
        <v>16029</v>
      </c>
      <c r="D850" s="160">
        <v>428.82076231009211</v>
      </c>
      <c r="E850" s="160">
        <v>18.647927468635519</v>
      </c>
      <c r="F850" s="160">
        <v>34.620201550265868</v>
      </c>
      <c r="G850" s="160">
        <v>1.8158030232667157</v>
      </c>
      <c r="H850" s="160">
        <v>1.114426736857109</v>
      </c>
      <c r="I850" s="160">
        <v>2.4653478598392543E-4</v>
      </c>
      <c r="J850" s="160">
        <v>466.37144015526775</v>
      </c>
      <c r="K850" t="s">
        <v>39</v>
      </c>
      <c r="L850" t="s">
        <v>109</v>
      </c>
      <c r="M850" t="s">
        <v>83</v>
      </c>
      <c r="O850" s="183">
        <f t="shared" si="43"/>
        <v>430</v>
      </c>
      <c r="P850" s="183">
        <f t="shared" si="43"/>
        <v>20</v>
      </c>
      <c r="Q850" s="183">
        <f t="shared" si="43"/>
        <v>30</v>
      </c>
      <c r="R850" s="183" t="str">
        <f t="shared" si="43"/>
        <v>*</v>
      </c>
      <c r="S850" s="183" t="str">
        <f t="shared" si="43"/>
        <v>*</v>
      </c>
      <c r="T850" s="183" t="str">
        <f t="shared" si="43"/>
        <v>*</v>
      </c>
      <c r="U850" s="183">
        <f t="shared" si="42"/>
        <v>470</v>
      </c>
    </row>
    <row r="851" spans="1:21">
      <c r="A851" s="183" t="str">
        <f t="shared" si="41"/>
        <v>東側ケース⑨四万十市</v>
      </c>
      <c r="B851" t="s">
        <v>12</v>
      </c>
      <c r="C851">
        <v>35933</v>
      </c>
      <c r="D851" s="160">
        <v>568.98115171626182</v>
      </c>
      <c r="E851" s="160">
        <v>19.799567804013563</v>
      </c>
      <c r="F851" s="160">
        <v>10.706456034815618</v>
      </c>
      <c r="G851" s="160">
        <v>2.3661700143019933</v>
      </c>
      <c r="H851" s="160">
        <v>0.63276980447906161</v>
      </c>
      <c r="I851" s="160">
        <v>3.1900322828111471E-4</v>
      </c>
      <c r="J851" s="160">
        <v>582.68686657308672</v>
      </c>
      <c r="K851" t="s">
        <v>39</v>
      </c>
      <c r="L851" t="s">
        <v>109</v>
      </c>
      <c r="M851" t="s">
        <v>83</v>
      </c>
      <c r="O851" s="183">
        <f t="shared" si="43"/>
        <v>570</v>
      </c>
      <c r="P851" s="183">
        <f t="shared" si="43"/>
        <v>20</v>
      </c>
      <c r="Q851" s="183">
        <f t="shared" si="43"/>
        <v>10</v>
      </c>
      <c r="R851" s="183" t="str">
        <f t="shared" si="43"/>
        <v>*</v>
      </c>
      <c r="S851" s="183" t="str">
        <f t="shared" si="43"/>
        <v>*</v>
      </c>
      <c r="T851" s="183" t="str">
        <f t="shared" si="43"/>
        <v>*</v>
      </c>
      <c r="U851" s="183">
        <f t="shared" si="42"/>
        <v>580</v>
      </c>
    </row>
    <row r="852" spans="1:21">
      <c r="A852" s="183" t="str">
        <f t="shared" si="41"/>
        <v>東側ケース⑨香南市</v>
      </c>
      <c r="B852" t="s">
        <v>13</v>
      </c>
      <c r="C852">
        <v>33830</v>
      </c>
      <c r="D852" s="160">
        <v>667.78827651590098</v>
      </c>
      <c r="E852" s="160">
        <v>27.874020467999202</v>
      </c>
      <c r="F852" s="160">
        <v>37.951582168655619</v>
      </c>
      <c r="G852" s="160">
        <v>0.81489229427018184</v>
      </c>
      <c r="H852" s="160">
        <v>0.52003016573594729</v>
      </c>
      <c r="I852" s="160">
        <v>9.6081773749445406E-4</v>
      </c>
      <c r="J852" s="160">
        <v>707.07574196230019</v>
      </c>
      <c r="K852" t="s">
        <v>39</v>
      </c>
      <c r="L852" t="s">
        <v>109</v>
      </c>
      <c r="M852" t="s">
        <v>83</v>
      </c>
      <c r="O852" s="183">
        <f t="shared" si="43"/>
        <v>670</v>
      </c>
      <c r="P852" s="183">
        <f t="shared" si="43"/>
        <v>30</v>
      </c>
      <c r="Q852" s="183">
        <f t="shared" si="43"/>
        <v>40</v>
      </c>
      <c r="R852" s="183" t="str">
        <f t="shared" si="43"/>
        <v>*</v>
      </c>
      <c r="S852" s="183" t="str">
        <f t="shared" si="43"/>
        <v>*</v>
      </c>
      <c r="T852" s="183" t="str">
        <f t="shared" si="43"/>
        <v>*</v>
      </c>
      <c r="U852" s="183">
        <f t="shared" si="42"/>
        <v>710</v>
      </c>
    </row>
    <row r="853" spans="1:21">
      <c r="A853" s="183" t="str">
        <f t="shared" si="41"/>
        <v>東側ケース⑨香美市</v>
      </c>
      <c r="B853" t="s">
        <v>14</v>
      </c>
      <c r="C853">
        <v>28766</v>
      </c>
      <c r="D853" s="160">
        <v>712.83317630682916</v>
      </c>
      <c r="E853" s="160">
        <v>18.301933425202822</v>
      </c>
      <c r="F853" s="160">
        <v>0</v>
      </c>
      <c r="G853" s="160">
        <v>1.2152022308752179</v>
      </c>
      <c r="H853" s="160">
        <v>2.0854060303030688</v>
      </c>
      <c r="I853" s="160">
        <v>5.8322980758146903E-4</v>
      </c>
      <c r="J853" s="160">
        <v>716.134367797815</v>
      </c>
      <c r="K853" t="s">
        <v>39</v>
      </c>
      <c r="L853" t="s">
        <v>109</v>
      </c>
      <c r="M853" t="s">
        <v>83</v>
      </c>
      <c r="O853" s="183">
        <f t="shared" si="43"/>
        <v>710</v>
      </c>
      <c r="P853" s="183">
        <f t="shared" si="43"/>
        <v>20</v>
      </c>
      <c r="Q853" s="183">
        <f t="shared" si="43"/>
        <v>0</v>
      </c>
      <c r="R853" s="183" t="str">
        <f t="shared" si="43"/>
        <v>*</v>
      </c>
      <c r="S853" s="183" t="str">
        <f t="shared" si="43"/>
        <v>*</v>
      </c>
      <c r="T853" s="183" t="str">
        <f t="shared" si="43"/>
        <v>*</v>
      </c>
      <c r="U853" s="183">
        <f t="shared" si="42"/>
        <v>720</v>
      </c>
    </row>
    <row r="854" spans="1:21">
      <c r="A854" s="183" t="str">
        <f t="shared" si="41"/>
        <v>東側ケース⑨東洋町</v>
      </c>
      <c r="B854" t="s">
        <v>15</v>
      </c>
      <c r="C854">
        <v>2947</v>
      </c>
      <c r="D854" s="160">
        <v>160.12672572561544</v>
      </c>
      <c r="E854" s="160">
        <v>4.1217696031766256</v>
      </c>
      <c r="F854" s="160">
        <v>15.425712540803847</v>
      </c>
      <c r="G854" s="160">
        <v>1.2943952537129688</v>
      </c>
      <c r="H854" s="160">
        <v>0.53277201595522605</v>
      </c>
      <c r="I854" s="160">
        <v>1.1818238750851302E-4</v>
      </c>
      <c r="J854" s="160">
        <v>177.37972371847499</v>
      </c>
      <c r="K854" t="s">
        <v>39</v>
      </c>
      <c r="L854" t="s">
        <v>109</v>
      </c>
      <c r="M854" t="s">
        <v>83</v>
      </c>
      <c r="O854" s="183">
        <f t="shared" si="43"/>
        <v>160</v>
      </c>
      <c r="P854" s="183" t="str">
        <f t="shared" si="43"/>
        <v>*</v>
      </c>
      <c r="Q854" s="183">
        <f t="shared" si="43"/>
        <v>20</v>
      </c>
      <c r="R854" s="183" t="str">
        <f t="shared" si="43"/>
        <v>*</v>
      </c>
      <c r="S854" s="183" t="str">
        <f t="shared" si="43"/>
        <v>*</v>
      </c>
      <c r="T854" s="183" t="str">
        <f t="shared" si="43"/>
        <v>*</v>
      </c>
      <c r="U854" s="183">
        <f t="shared" si="42"/>
        <v>180</v>
      </c>
    </row>
    <row r="855" spans="1:21">
      <c r="A855" s="183" t="str">
        <f t="shared" si="41"/>
        <v>東側ケース⑨奈半利町</v>
      </c>
      <c r="B855" t="s">
        <v>16</v>
      </c>
      <c r="C855">
        <v>3542</v>
      </c>
      <c r="D855" s="160">
        <v>215.41214614350582</v>
      </c>
      <c r="E855" s="160">
        <v>21.03303467101636</v>
      </c>
      <c r="F855" s="160">
        <v>8.6877097987091929</v>
      </c>
      <c r="G855" s="160">
        <v>1.1163886055823331</v>
      </c>
      <c r="H855" s="160">
        <v>1.2141798312304208</v>
      </c>
      <c r="I855" s="160">
        <v>2.541481636662251E-4</v>
      </c>
      <c r="J855" s="160">
        <v>226.43067852719142</v>
      </c>
      <c r="K855" t="s">
        <v>39</v>
      </c>
      <c r="L855" t="s">
        <v>109</v>
      </c>
      <c r="M855" t="s">
        <v>83</v>
      </c>
      <c r="O855" s="183">
        <f t="shared" si="43"/>
        <v>220</v>
      </c>
      <c r="P855" s="183">
        <f t="shared" si="43"/>
        <v>20</v>
      </c>
      <c r="Q855" s="183">
        <f t="shared" si="43"/>
        <v>10</v>
      </c>
      <c r="R855" s="183" t="str">
        <f t="shared" si="43"/>
        <v>*</v>
      </c>
      <c r="S855" s="183" t="str">
        <f t="shared" si="43"/>
        <v>*</v>
      </c>
      <c r="T855" s="183" t="str">
        <f t="shared" si="43"/>
        <v>*</v>
      </c>
      <c r="U855" s="183">
        <f t="shared" si="42"/>
        <v>230</v>
      </c>
    </row>
    <row r="856" spans="1:21">
      <c r="A856" s="183" t="str">
        <f t="shared" si="41"/>
        <v>東側ケース⑨田野町</v>
      </c>
      <c r="B856" t="s">
        <v>17</v>
      </c>
      <c r="C856">
        <v>2932</v>
      </c>
      <c r="D856" s="160">
        <v>248.34190358545573</v>
      </c>
      <c r="E856" s="160">
        <v>19.609162706978147</v>
      </c>
      <c r="F856" s="160">
        <v>23.266906133759107</v>
      </c>
      <c r="G856" s="160">
        <v>0.45433582197159711</v>
      </c>
      <c r="H856" s="160">
        <v>2.3320046750024681</v>
      </c>
      <c r="I856" s="160">
        <v>7.2985414418268787E-4</v>
      </c>
      <c r="J856" s="160">
        <v>274.39588007033308</v>
      </c>
      <c r="K856" t="s">
        <v>39</v>
      </c>
      <c r="L856" t="s">
        <v>109</v>
      </c>
      <c r="M856" t="s">
        <v>83</v>
      </c>
      <c r="O856" s="183">
        <f t="shared" si="43"/>
        <v>250</v>
      </c>
      <c r="P856" s="183">
        <f t="shared" si="43"/>
        <v>20</v>
      </c>
      <c r="Q856" s="183">
        <f t="shared" si="43"/>
        <v>20</v>
      </c>
      <c r="R856" s="183" t="str">
        <f t="shared" si="43"/>
        <v>*</v>
      </c>
      <c r="S856" s="183" t="str">
        <f t="shared" si="43"/>
        <v>*</v>
      </c>
      <c r="T856" s="183" t="str">
        <f t="shared" si="43"/>
        <v>*</v>
      </c>
      <c r="U856" s="183">
        <f t="shared" si="42"/>
        <v>270</v>
      </c>
    </row>
    <row r="857" spans="1:21">
      <c r="A857" s="183" t="str">
        <f t="shared" si="41"/>
        <v>東側ケース⑨安田町</v>
      </c>
      <c r="B857" t="s">
        <v>18</v>
      </c>
      <c r="C857">
        <v>2970</v>
      </c>
      <c r="D857" s="160">
        <v>230.38685354930038</v>
      </c>
      <c r="E857" s="160">
        <v>15.703102482862429</v>
      </c>
      <c r="F857" s="160">
        <v>9.0117794716807182</v>
      </c>
      <c r="G857" s="160">
        <v>3.0253043047683703</v>
      </c>
      <c r="H857" s="160">
        <v>0.6021097356748657</v>
      </c>
      <c r="I857" s="160">
        <v>1.6798194837343441E-4</v>
      </c>
      <c r="J857" s="160">
        <v>243.02621504337273</v>
      </c>
      <c r="K857" t="s">
        <v>39</v>
      </c>
      <c r="L857" t="s">
        <v>109</v>
      </c>
      <c r="M857" t="s">
        <v>83</v>
      </c>
      <c r="O857" s="183">
        <f t="shared" si="43"/>
        <v>230</v>
      </c>
      <c r="P857" s="183">
        <f t="shared" si="43"/>
        <v>20</v>
      </c>
      <c r="Q857" s="183">
        <f t="shared" si="43"/>
        <v>10</v>
      </c>
      <c r="R857" s="183" t="str">
        <f t="shared" si="43"/>
        <v>*</v>
      </c>
      <c r="S857" s="183" t="str">
        <f t="shared" si="43"/>
        <v>*</v>
      </c>
      <c r="T857" s="183" t="str">
        <f t="shared" si="43"/>
        <v>*</v>
      </c>
      <c r="U857" s="183">
        <f t="shared" si="42"/>
        <v>240</v>
      </c>
    </row>
    <row r="858" spans="1:21">
      <c r="A858" s="183" t="str">
        <f t="shared" si="41"/>
        <v>東側ケース⑨北川村</v>
      </c>
      <c r="B858" t="s">
        <v>19</v>
      </c>
      <c r="C858">
        <v>1367</v>
      </c>
      <c r="D858" s="160">
        <v>121.6562791061766</v>
      </c>
      <c r="E858" s="160">
        <v>6.0460612930207054</v>
      </c>
      <c r="F858" s="160">
        <v>0</v>
      </c>
      <c r="G858" s="160">
        <v>1.7564242161977173</v>
      </c>
      <c r="H858" s="160">
        <v>0.14895782410954925</v>
      </c>
      <c r="I858" s="160">
        <v>2.5136638288853359E-5</v>
      </c>
      <c r="J858" s="160">
        <v>123.56168628312214</v>
      </c>
      <c r="K858" t="s">
        <v>39</v>
      </c>
      <c r="L858" t="s">
        <v>109</v>
      </c>
      <c r="M858" t="s">
        <v>83</v>
      </c>
      <c r="O858" s="183">
        <f t="shared" si="43"/>
        <v>120</v>
      </c>
      <c r="P858" s="183">
        <f t="shared" si="43"/>
        <v>10</v>
      </c>
      <c r="Q858" s="183">
        <f t="shared" si="43"/>
        <v>0</v>
      </c>
      <c r="R858" s="183" t="str">
        <f t="shared" si="43"/>
        <v>*</v>
      </c>
      <c r="S858" s="183" t="str">
        <f t="shared" si="43"/>
        <v>*</v>
      </c>
      <c r="T858" s="183" t="str">
        <f t="shared" si="43"/>
        <v>*</v>
      </c>
      <c r="U858" s="183">
        <f t="shared" si="42"/>
        <v>120</v>
      </c>
    </row>
    <row r="859" spans="1:21">
      <c r="A859" s="183" t="str">
        <f t="shared" si="41"/>
        <v>東側ケース⑨馬路村</v>
      </c>
      <c r="B859" t="s">
        <v>20</v>
      </c>
      <c r="C859">
        <v>1013</v>
      </c>
      <c r="D859" s="160">
        <v>48.533367688293701</v>
      </c>
      <c r="E859" s="160">
        <v>1.8161528458496128</v>
      </c>
      <c r="F859" s="160">
        <v>0</v>
      </c>
      <c r="G859" s="160">
        <v>0.84671431454255897</v>
      </c>
      <c r="H859" s="160">
        <v>0.14819843229321522</v>
      </c>
      <c r="I859" s="160">
        <v>2.7649251201662145E-5</v>
      </c>
      <c r="J859" s="160">
        <v>49.528308084380676</v>
      </c>
      <c r="K859" t="s">
        <v>39</v>
      </c>
      <c r="L859" t="s">
        <v>109</v>
      </c>
      <c r="M859" t="s">
        <v>83</v>
      </c>
      <c r="O859" s="183">
        <f t="shared" si="43"/>
        <v>50</v>
      </c>
      <c r="P859" s="183" t="str">
        <f t="shared" si="43"/>
        <v>*</v>
      </c>
      <c r="Q859" s="183">
        <f t="shared" si="43"/>
        <v>0</v>
      </c>
      <c r="R859" s="183" t="str">
        <f t="shared" si="43"/>
        <v>*</v>
      </c>
      <c r="S859" s="183" t="str">
        <f t="shared" si="43"/>
        <v>*</v>
      </c>
      <c r="T859" s="183" t="str">
        <f t="shared" si="43"/>
        <v>*</v>
      </c>
      <c r="U859" s="183">
        <f t="shared" si="42"/>
        <v>50</v>
      </c>
    </row>
    <row r="860" spans="1:21">
      <c r="A860" s="183" t="str">
        <f t="shared" si="41"/>
        <v>東側ケース⑨芸西村</v>
      </c>
      <c r="B860" t="s">
        <v>21</v>
      </c>
      <c r="C860">
        <v>4048</v>
      </c>
      <c r="D860" s="160">
        <v>99.006978181415178</v>
      </c>
      <c r="E860" s="160">
        <v>8.6318434898407119</v>
      </c>
      <c r="F860" s="160">
        <v>1.0366214736022124</v>
      </c>
      <c r="G860" s="160">
        <v>0.17474702092770258</v>
      </c>
      <c r="H860" s="160">
        <v>0.22803364866595444</v>
      </c>
      <c r="I860" s="160">
        <v>1.3703354769699258E-4</v>
      </c>
      <c r="J860" s="160">
        <v>100.44651735815874</v>
      </c>
      <c r="K860" t="s">
        <v>39</v>
      </c>
      <c r="L860" t="s">
        <v>109</v>
      </c>
      <c r="M860" t="s">
        <v>83</v>
      </c>
      <c r="O860" s="183">
        <f t="shared" si="43"/>
        <v>100</v>
      </c>
      <c r="P860" s="183">
        <f t="shared" si="43"/>
        <v>10</v>
      </c>
      <c r="Q860" s="183" t="str">
        <f t="shared" si="43"/>
        <v>*</v>
      </c>
      <c r="R860" s="183" t="str">
        <f t="shared" si="43"/>
        <v>*</v>
      </c>
      <c r="S860" s="183" t="str">
        <f t="shared" si="43"/>
        <v>*</v>
      </c>
      <c r="T860" s="183" t="str">
        <f t="shared" si="43"/>
        <v>*</v>
      </c>
      <c r="U860" s="183">
        <f t="shared" si="42"/>
        <v>100</v>
      </c>
    </row>
    <row r="861" spans="1:21">
      <c r="A861" s="183" t="str">
        <f t="shared" si="41"/>
        <v>東側ケース⑨本山町</v>
      </c>
      <c r="B861" t="s">
        <v>22</v>
      </c>
      <c r="C861">
        <v>4103</v>
      </c>
      <c r="D861" s="160">
        <v>5.6932752758304419</v>
      </c>
      <c r="E861" s="160">
        <v>0.23524078736499027</v>
      </c>
      <c r="F861" s="160">
        <v>0</v>
      </c>
      <c r="G861" s="160">
        <v>3.0810680213676472E-4</v>
      </c>
      <c r="H861" s="160">
        <v>5.5021977503754013E-4</v>
      </c>
      <c r="I861" s="160">
        <v>2.8510116071582291E-5</v>
      </c>
      <c r="J861" s="160">
        <v>5.6941621125236876</v>
      </c>
      <c r="K861" t="s">
        <v>39</v>
      </c>
      <c r="L861" t="s">
        <v>109</v>
      </c>
      <c r="M861" t="s">
        <v>83</v>
      </c>
      <c r="O861" s="183">
        <f t="shared" si="43"/>
        <v>10</v>
      </c>
      <c r="P861" s="183" t="str">
        <f t="shared" si="43"/>
        <v>*</v>
      </c>
      <c r="Q861" s="183">
        <f t="shared" si="43"/>
        <v>0</v>
      </c>
      <c r="R861" s="183" t="str">
        <f t="shared" si="43"/>
        <v>*</v>
      </c>
      <c r="S861" s="183" t="str">
        <f t="shared" si="43"/>
        <v>*</v>
      </c>
      <c r="T861" s="183" t="str">
        <f t="shared" si="43"/>
        <v>*</v>
      </c>
      <c r="U861" s="183">
        <f t="shared" si="42"/>
        <v>10</v>
      </c>
    </row>
    <row r="862" spans="1:21">
      <c r="A862" s="183" t="str">
        <f t="shared" si="41"/>
        <v>東側ケース⑨大豊町</v>
      </c>
      <c r="B862" t="s">
        <v>23</v>
      </c>
      <c r="C862">
        <v>4719</v>
      </c>
      <c r="D862" s="160">
        <v>87.856548362555003</v>
      </c>
      <c r="E862" s="160">
        <v>0.75001584351852846</v>
      </c>
      <c r="F862" s="160">
        <v>0</v>
      </c>
      <c r="G862" s="160">
        <v>0.20230962603134167</v>
      </c>
      <c r="H862" s="160">
        <v>1.3850567371312945E-2</v>
      </c>
      <c r="I862" s="160">
        <v>2.8702744703877751E-5</v>
      </c>
      <c r="J862" s="160">
        <v>88.072737258702347</v>
      </c>
      <c r="K862" t="s">
        <v>39</v>
      </c>
      <c r="L862" t="s">
        <v>109</v>
      </c>
      <c r="M862" t="s">
        <v>83</v>
      </c>
      <c r="O862" s="183">
        <f t="shared" si="43"/>
        <v>90</v>
      </c>
      <c r="P862" s="183" t="str">
        <f t="shared" si="43"/>
        <v>*</v>
      </c>
      <c r="Q862" s="183">
        <f t="shared" si="43"/>
        <v>0</v>
      </c>
      <c r="R862" s="183" t="str">
        <f t="shared" si="43"/>
        <v>*</v>
      </c>
      <c r="S862" s="183" t="str">
        <f t="shared" si="43"/>
        <v>*</v>
      </c>
      <c r="T862" s="183" t="str">
        <f t="shared" si="43"/>
        <v>*</v>
      </c>
      <c r="U862" s="183">
        <f t="shared" si="42"/>
        <v>90</v>
      </c>
    </row>
    <row r="863" spans="1:21">
      <c r="A863" s="183" t="str">
        <f t="shared" si="41"/>
        <v>東側ケース⑨土佐町</v>
      </c>
      <c r="B863" t="s">
        <v>24</v>
      </c>
      <c r="C863">
        <v>4358</v>
      </c>
      <c r="D863" s="160">
        <v>1.0252796374987514</v>
      </c>
      <c r="E863" s="160">
        <v>0.21426031087251371</v>
      </c>
      <c r="F863" s="160">
        <v>0</v>
      </c>
      <c r="G863" s="160">
        <v>7.8982763677829523E-32</v>
      </c>
      <c r="H863" s="160">
        <v>4.2615061402110006E-4</v>
      </c>
      <c r="I863" s="160">
        <v>1.1814102050066103E-5</v>
      </c>
      <c r="J863" s="160">
        <v>1.0257176022148224</v>
      </c>
      <c r="K863" t="s">
        <v>39</v>
      </c>
      <c r="L863" t="s">
        <v>109</v>
      </c>
      <c r="M863" t="s">
        <v>83</v>
      </c>
      <c r="O863" s="183" t="str">
        <f t="shared" si="43"/>
        <v>*</v>
      </c>
      <c r="P863" s="183" t="str">
        <f t="shared" si="43"/>
        <v>*</v>
      </c>
      <c r="Q863" s="183">
        <f t="shared" si="43"/>
        <v>0</v>
      </c>
      <c r="R863" s="183" t="str">
        <f t="shared" si="43"/>
        <v>*</v>
      </c>
      <c r="S863" s="183" t="str">
        <f t="shared" si="43"/>
        <v>*</v>
      </c>
      <c r="T863" s="183" t="str">
        <f t="shared" si="43"/>
        <v>*</v>
      </c>
      <c r="U863" s="183" t="str">
        <f t="shared" si="42"/>
        <v>*</v>
      </c>
    </row>
    <row r="864" spans="1:21">
      <c r="A864" s="183" t="str">
        <f t="shared" si="41"/>
        <v>東側ケース⑨大川村</v>
      </c>
      <c r="B864" t="s">
        <v>25</v>
      </c>
      <c r="C864">
        <v>411</v>
      </c>
      <c r="D864" s="160">
        <v>0.30187456931387607</v>
      </c>
      <c r="E864" s="160">
        <v>2.0766523281421853E-2</v>
      </c>
      <c r="F864" s="160">
        <v>0</v>
      </c>
      <c r="G864" s="160">
        <v>1.9713714949327451E-4</v>
      </c>
      <c r="H864" s="160">
        <v>4.7537106740122399E-5</v>
      </c>
      <c r="I864" s="160">
        <v>2.7942299713566155E-7</v>
      </c>
      <c r="J864" s="160">
        <v>0.30211952299310657</v>
      </c>
      <c r="K864" t="s">
        <v>39</v>
      </c>
      <c r="L864" t="s">
        <v>109</v>
      </c>
      <c r="M864" t="s">
        <v>83</v>
      </c>
      <c r="O864" s="183" t="str">
        <f t="shared" si="43"/>
        <v>*</v>
      </c>
      <c r="P864" s="183" t="str">
        <f t="shared" si="43"/>
        <v>*</v>
      </c>
      <c r="Q864" s="183">
        <f t="shared" si="43"/>
        <v>0</v>
      </c>
      <c r="R864" s="183" t="str">
        <f t="shared" si="43"/>
        <v>*</v>
      </c>
      <c r="S864" s="183" t="str">
        <f t="shared" si="43"/>
        <v>*</v>
      </c>
      <c r="T864" s="183" t="str">
        <f t="shared" si="43"/>
        <v>*</v>
      </c>
      <c r="U864" s="183" t="str">
        <f t="shared" si="42"/>
        <v>*</v>
      </c>
    </row>
    <row r="865" spans="1:21">
      <c r="A865" s="183" t="str">
        <f t="shared" si="41"/>
        <v>東側ケース⑨いの町</v>
      </c>
      <c r="B865" t="s">
        <v>26</v>
      </c>
      <c r="C865">
        <v>25062</v>
      </c>
      <c r="D865" s="160">
        <v>115.11935338979143</v>
      </c>
      <c r="E865" s="160">
        <v>4.5003238408207675</v>
      </c>
      <c r="F865" s="160">
        <v>0</v>
      </c>
      <c r="G865" s="160">
        <v>0.40398012434680391</v>
      </c>
      <c r="H865" s="160">
        <v>0.29761829259524702</v>
      </c>
      <c r="I865" s="160">
        <v>1.6649598509393295E-4</v>
      </c>
      <c r="J865" s="160">
        <v>115.82111830271857</v>
      </c>
      <c r="K865" t="s">
        <v>39</v>
      </c>
      <c r="L865" t="s">
        <v>109</v>
      </c>
      <c r="M865" t="s">
        <v>83</v>
      </c>
      <c r="O865" s="183">
        <f t="shared" si="43"/>
        <v>120</v>
      </c>
      <c r="P865" s="183" t="str">
        <f t="shared" si="43"/>
        <v>*</v>
      </c>
      <c r="Q865" s="183">
        <f t="shared" si="43"/>
        <v>0</v>
      </c>
      <c r="R865" s="183" t="str">
        <f t="shared" si="43"/>
        <v>*</v>
      </c>
      <c r="S865" s="183" t="str">
        <f t="shared" si="43"/>
        <v>*</v>
      </c>
      <c r="T865" s="183" t="str">
        <f t="shared" si="43"/>
        <v>*</v>
      </c>
      <c r="U865" s="183">
        <f t="shared" si="42"/>
        <v>120</v>
      </c>
    </row>
    <row r="866" spans="1:21">
      <c r="A866" s="183" t="str">
        <f t="shared" si="41"/>
        <v>東側ケース⑨仁淀川町</v>
      </c>
      <c r="B866" t="s">
        <v>27</v>
      </c>
      <c r="C866">
        <v>6500</v>
      </c>
      <c r="D866" s="160">
        <v>8.032326182621583</v>
      </c>
      <c r="E866" s="160">
        <v>0.40596266540793202</v>
      </c>
      <c r="F866" s="160">
        <v>0</v>
      </c>
      <c r="G866" s="160">
        <v>1.9228583031866563E-3</v>
      </c>
      <c r="H866" s="160">
        <v>6.797849150359743E-4</v>
      </c>
      <c r="I866" s="160">
        <v>2.371706663986134E-5</v>
      </c>
      <c r="J866" s="160">
        <v>8.0349525429064457</v>
      </c>
      <c r="K866" t="s">
        <v>39</v>
      </c>
      <c r="L866" t="s">
        <v>109</v>
      </c>
      <c r="M866" t="s">
        <v>83</v>
      </c>
      <c r="O866" s="183">
        <f t="shared" si="43"/>
        <v>10</v>
      </c>
      <c r="P866" s="183" t="str">
        <f t="shared" si="43"/>
        <v>*</v>
      </c>
      <c r="Q866" s="183">
        <f t="shared" si="43"/>
        <v>0</v>
      </c>
      <c r="R866" s="183" t="str">
        <f t="shared" si="43"/>
        <v>*</v>
      </c>
      <c r="S866" s="183" t="str">
        <f t="shared" si="43"/>
        <v>*</v>
      </c>
      <c r="T866" s="183" t="str">
        <f t="shared" si="43"/>
        <v>*</v>
      </c>
      <c r="U866" s="183">
        <f t="shared" si="42"/>
        <v>10</v>
      </c>
    </row>
    <row r="867" spans="1:21">
      <c r="A867" s="183" t="str">
        <f t="shared" si="41"/>
        <v>東側ケース⑨中土佐町</v>
      </c>
      <c r="B867" t="s">
        <v>28</v>
      </c>
      <c r="C867">
        <v>7584</v>
      </c>
      <c r="D867" s="160">
        <v>211.71538695637219</v>
      </c>
      <c r="E867" s="160">
        <v>5.2052286825268421</v>
      </c>
      <c r="F867" s="160">
        <v>33.306848903908467</v>
      </c>
      <c r="G867" s="160">
        <v>0.49035380670356943</v>
      </c>
      <c r="H867" s="160">
        <v>0.94184740426623081</v>
      </c>
      <c r="I867" s="160">
        <v>1.0061904683501695E-4</v>
      </c>
      <c r="J867" s="160">
        <v>246.45453769029731</v>
      </c>
      <c r="K867" t="s">
        <v>39</v>
      </c>
      <c r="L867" t="s">
        <v>109</v>
      </c>
      <c r="M867" t="s">
        <v>83</v>
      </c>
      <c r="O867" s="183">
        <f t="shared" si="43"/>
        <v>210</v>
      </c>
      <c r="P867" s="183">
        <f t="shared" si="43"/>
        <v>10</v>
      </c>
      <c r="Q867" s="183">
        <f t="shared" si="43"/>
        <v>30</v>
      </c>
      <c r="R867" s="183" t="str">
        <f t="shared" si="43"/>
        <v>*</v>
      </c>
      <c r="S867" s="183" t="str">
        <f t="shared" si="43"/>
        <v>*</v>
      </c>
      <c r="T867" s="183" t="str">
        <f t="shared" si="43"/>
        <v>*</v>
      </c>
      <c r="U867" s="183">
        <f t="shared" si="42"/>
        <v>250</v>
      </c>
    </row>
    <row r="868" spans="1:21">
      <c r="A868" s="183" t="str">
        <f t="shared" si="41"/>
        <v>東側ケース⑨佐川町</v>
      </c>
      <c r="B868" t="s">
        <v>29</v>
      </c>
      <c r="C868">
        <v>13951</v>
      </c>
      <c r="D868" s="160">
        <v>179.29407724471938</v>
      </c>
      <c r="E868" s="160">
        <v>4.8688322432892983</v>
      </c>
      <c r="F868" s="160">
        <v>0</v>
      </c>
      <c r="G868" s="160">
        <v>0.17806546089081982</v>
      </c>
      <c r="H868" s="160">
        <v>0.2126241688888692</v>
      </c>
      <c r="I868" s="160">
        <v>2.7368592386537409E-4</v>
      </c>
      <c r="J868" s="160">
        <v>179.68504056042295</v>
      </c>
      <c r="K868" t="s">
        <v>39</v>
      </c>
      <c r="L868" t="s">
        <v>109</v>
      </c>
      <c r="M868" t="s">
        <v>83</v>
      </c>
      <c r="O868" s="183">
        <f t="shared" si="43"/>
        <v>180</v>
      </c>
      <c r="P868" s="183" t="str">
        <f t="shared" si="43"/>
        <v>*</v>
      </c>
      <c r="Q868" s="183">
        <f t="shared" si="43"/>
        <v>0</v>
      </c>
      <c r="R868" s="183" t="str">
        <f t="shared" si="43"/>
        <v>*</v>
      </c>
      <c r="S868" s="183" t="str">
        <f t="shared" si="43"/>
        <v>*</v>
      </c>
      <c r="T868" s="183" t="str">
        <f t="shared" si="43"/>
        <v>*</v>
      </c>
      <c r="U868" s="183">
        <f t="shared" si="42"/>
        <v>180</v>
      </c>
    </row>
    <row r="869" spans="1:21">
      <c r="A869" s="183" t="str">
        <f t="shared" si="41"/>
        <v>東側ケース⑨越知町</v>
      </c>
      <c r="B869" t="s">
        <v>30</v>
      </c>
      <c r="C869">
        <v>6374</v>
      </c>
      <c r="D869" s="160">
        <v>28.688061095502945</v>
      </c>
      <c r="E869" s="160">
        <v>0.90489542701929238</v>
      </c>
      <c r="F869" s="160">
        <v>0</v>
      </c>
      <c r="G869" s="160">
        <v>1.9345262749253848E-2</v>
      </c>
      <c r="H869" s="160">
        <v>1.4902260517737748E-3</v>
      </c>
      <c r="I869" s="160">
        <v>5.5172290652616727E-5</v>
      </c>
      <c r="J869" s="160">
        <v>28.70895175659463</v>
      </c>
      <c r="K869" t="s">
        <v>39</v>
      </c>
      <c r="L869" t="s">
        <v>109</v>
      </c>
      <c r="M869" t="s">
        <v>83</v>
      </c>
      <c r="O869" s="183">
        <f t="shared" si="43"/>
        <v>30</v>
      </c>
      <c r="P869" s="183" t="str">
        <f t="shared" si="43"/>
        <v>*</v>
      </c>
      <c r="Q869" s="183">
        <f t="shared" si="43"/>
        <v>0</v>
      </c>
      <c r="R869" s="183" t="str">
        <f t="shared" si="43"/>
        <v>*</v>
      </c>
      <c r="S869" s="183" t="str">
        <f t="shared" si="43"/>
        <v>*</v>
      </c>
      <c r="T869" s="183" t="str">
        <f t="shared" si="43"/>
        <v>*</v>
      </c>
      <c r="U869" s="183">
        <f t="shared" si="42"/>
        <v>30</v>
      </c>
    </row>
    <row r="870" spans="1:21">
      <c r="A870" s="183" t="str">
        <f t="shared" si="41"/>
        <v>東側ケース⑨檮原町</v>
      </c>
      <c r="B870" t="s">
        <v>31</v>
      </c>
      <c r="C870">
        <v>3984</v>
      </c>
      <c r="D870" s="160">
        <v>3.582139004020334</v>
      </c>
      <c r="E870" s="160">
        <v>0.28175091155901733</v>
      </c>
      <c r="F870" s="160">
        <v>0</v>
      </c>
      <c r="G870" s="160">
        <v>5.9755285638302027E-4</v>
      </c>
      <c r="H870" s="160">
        <v>3.6825332631968018E-4</v>
      </c>
      <c r="I870" s="160">
        <v>1.4245267835797708E-5</v>
      </c>
      <c r="J870" s="160">
        <v>3.5831190554708727</v>
      </c>
      <c r="K870" t="s">
        <v>39</v>
      </c>
      <c r="L870" t="s">
        <v>109</v>
      </c>
      <c r="M870" t="s">
        <v>83</v>
      </c>
      <c r="O870" s="183" t="str">
        <f t="shared" si="43"/>
        <v>*</v>
      </c>
      <c r="P870" s="183" t="str">
        <f t="shared" si="43"/>
        <v>*</v>
      </c>
      <c r="Q870" s="183">
        <f t="shared" si="43"/>
        <v>0</v>
      </c>
      <c r="R870" s="183" t="str">
        <f t="shared" si="43"/>
        <v>*</v>
      </c>
      <c r="S870" s="183" t="str">
        <f t="shared" si="43"/>
        <v>*</v>
      </c>
      <c r="T870" s="183" t="str">
        <f t="shared" si="43"/>
        <v>*</v>
      </c>
      <c r="U870" s="183" t="str">
        <f t="shared" si="42"/>
        <v>*</v>
      </c>
    </row>
    <row r="871" spans="1:21">
      <c r="A871" s="183" t="str">
        <f t="shared" si="41"/>
        <v>東側ケース⑨日高村</v>
      </c>
      <c r="B871" t="s">
        <v>32</v>
      </c>
      <c r="C871">
        <v>5447</v>
      </c>
      <c r="D871" s="160">
        <v>24.241230502350991</v>
      </c>
      <c r="E871" s="160">
        <v>0.79670991302553806</v>
      </c>
      <c r="F871" s="160">
        <v>0</v>
      </c>
      <c r="G871" s="160">
        <v>5.0975329654391908E-2</v>
      </c>
      <c r="H871" s="160">
        <v>1.6366292654869522E-3</v>
      </c>
      <c r="I871" s="160">
        <v>3.8507914637256289E-5</v>
      </c>
      <c r="J871" s="160">
        <v>24.293880969185508</v>
      </c>
      <c r="K871" t="s">
        <v>39</v>
      </c>
      <c r="L871" t="s">
        <v>109</v>
      </c>
      <c r="M871" t="s">
        <v>83</v>
      </c>
      <c r="O871" s="183">
        <f t="shared" si="43"/>
        <v>20</v>
      </c>
      <c r="P871" s="183" t="str">
        <f t="shared" si="43"/>
        <v>*</v>
      </c>
      <c r="Q871" s="183">
        <f t="shared" si="43"/>
        <v>0</v>
      </c>
      <c r="R871" s="183" t="str">
        <f t="shared" si="43"/>
        <v>*</v>
      </c>
      <c r="S871" s="183" t="str">
        <f t="shared" si="43"/>
        <v>*</v>
      </c>
      <c r="T871" s="183" t="str">
        <f t="shared" si="43"/>
        <v>*</v>
      </c>
      <c r="U871" s="183">
        <f t="shared" si="42"/>
        <v>20</v>
      </c>
    </row>
    <row r="872" spans="1:21">
      <c r="A872" s="183" t="str">
        <f t="shared" si="41"/>
        <v>東側ケース⑨津野町</v>
      </c>
      <c r="B872" t="s">
        <v>33</v>
      </c>
      <c r="C872">
        <v>6407</v>
      </c>
      <c r="D872" s="160">
        <v>61.077871504849533</v>
      </c>
      <c r="E872" s="160">
        <v>1.1630799150318216</v>
      </c>
      <c r="F872" s="160">
        <v>0</v>
      </c>
      <c r="G872" s="160">
        <v>0.15228633717570447</v>
      </c>
      <c r="H872" s="160">
        <v>3.5780244125475771E-2</v>
      </c>
      <c r="I872" s="160">
        <v>5.2873686905538634E-5</v>
      </c>
      <c r="J872" s="160">
        <v>61.265990959837616</v>
      </c>
      <c r="K872" t="s">
        <v>39</v>
      </c>
      <c r="L872" t="s">
        <v>109</v>
      </c>
      <c r="M872" t="s">
        <v>83</v>
      </c>
      <c r="O872" s="183">
        <f t="shared" si="43"/>
        <v>60</v>
      </c>
      <c r="P872" s="183" t="str">
        <f t="shared" si="43"/>
        <v>*</v>
      </c>
      <c r="Q872" s="183">
        <f t="shared" si="43"/>
        <v>0</v>
      </c>
      <c r="R872" s="183" t="str">
        <f t="shared" si="43"/>
        <v>*</v>
      </c>
      <c r="S872" s="183" t="str">
        <f t="shared" si="43"/>
        <v>*</v>
      </c>
      <c r="T872" s="183" t="str">
        <f t="shared" si="43"/>
        <v>*</v>
      </c>
      <c r="U872" s="183">
        <f t="shared" si="42"/>
        <v>60</v>
      </c>
    </row>
    <row r="873" spans="1:21">
      <c r="A873" s="183" t="str">
        <f t="shared" si="41"/>
        <v>東側ケース⑨四万十町</v>
      </c>
      <c r="B873" t="s">
        <v>34</v>
      </c>
      <c r="C873">
        <v>18733</v>
      </c>
      <c r="D873" s="160">
        <v>540.95489149945979</v>
      </c>
      <c r="E873" s="160">
        <v>13.64418370740745</v>
      </c>
      <c r="F873" s="160">
        <v>5.9273116595379491</v>
      </c>
      <c r="G873" s="160">
        <v>1.3728219812275781</v>
      </c>
      <c r="H873" s="160">
        <v>0.43806424105895647</v>
      </c>
      <c r="I873" s="160">
        <v>1.9461990473433396E-4</v>
      </c>
      <c r="J873" s="160">
        <v>548.69328400118911</v>
      </c>
      <c r="K873" t="s">
        <v>39</v>
      </c>
      <c r="L873" t="s">
        <v>109</v>
      </c>
      <c r="M873" t="s">
        <v>83</v>
      </c>
      <c r="O873" s="183">
        <f t="shared" si="43"/>
        <v>540</v>
      </c>
      <c r="P873" s="183">
        <f t="shared" si="43"/>
        <v>10</v>
      </c>
      <c r="Q873" s="183">
        <f t="shared" si="43"/>
        <v>10</v>
      </c>
      <c r="R873" s="183" t="str">
        <f t="shared" si="43"/>
        <v>*</v>
      </c>
      <c r="S873" s="183" t="str">
        <f t="shared" si="43"/>
        <v>*</v>
      </c>
      <c r="T873" s="183" t="str">
        <f t="shared" si="43"/>
        <v>*</v>
      </c>
      <c r="U873" s="183">
        <f t="shared" si="42"/>
        <v>550</v>
      </c>
    </row>
    <row r="874" spans="1:21">
      <c r="A874" s="183" t="str">
        <f t="shared" si="41"/>
        <v>東側ケース⑨大月町</v>
      </c>
      <c r="B874" t="s">
        <v>35</v>
      </c>
      <c r="C874">
        <v>5783</v>
      </c>
      <c r="D874" s="160">
        <v>19.398016500601688</v>
      </c>
      <c r="E874" s="160">
        <v>0.85210003468068507</v>
      </c>
      <c r="F874" s="160">
        <v>13.36461871720172</v>
      </c>
      <c r="G874" s="160">
        <v>4.5574593398386605E-2</v>
      </c>
      <c r="H874" s="160">
        <v>0.16637947975454162</v>
      </c>
      <c r="I874" s="160">
        <v>1.7261143302861947E-5</v>
      </c>
      <c r="J874" s="160">
        <v>32.974606552099637</v>
      </c>
      <c r="K874" t="s">
        <v>39</v>
      </c>
      <c r="L874" t="s">
        <v>109</v>
      </c>
      <c r="M874" t="s">
        <v>83</v>
      </c>
      <c r="O874" s="183">
        <f t="shared" si="43"/>
        <v>20</v>
      </c>
      <c r="P874" s="183" t="str">
        <f t="shared" si="43"/>
        <v>*</v>
      </c>
      <c r="Q874" s="183">
        <f t="shared" si="43"/>
        <v>10</v>
      </c>
      <c r="R874" s="183" t="str">
        <f t="shared" si="43"/>
        <v>*</v>
      </c>
      <c r="S874" s="183" t="str">
        <f t="shared" si="43"/>
        <v>*</v>
      </c>
      <c r="T874" s="183" t="str">
        <f t="shared" si="43"/>
        <v>*</v>
      </c>
      <c r="U874" s="183">
        <f t="shared" si="42"/>
        <v>30</v>
      </c>
    </row>
    <row r="875" spans="1:21">
      <c r="A875" s="183" t="str">
        <f t="shared" si="41"/>
        <v>東側ケース⑨三原村</v>
      </c>
      <c r="B875" t="s">
        <v>36</v>
      </c>
      <c r="C875">
        <v>1681</v>
      </c>
      <c r="D875" s="160">
        <v>26.680626831916456</v>
      </c>
      <c r="E875" s="160">
        <v>0.54460774901370923</v>
      </c>
      <c r="F875" s="160">
        <v>0</v>
      </c>
      <c r="G875" s="160">
        <v>3.9464395066845008E-2</v>
      </c>
      <c r="H875" s="160">
        <v>2.1552014813157272E-2</v>
      </c>
      <c r="I875" s="160">
        <v>1.3699625656288815E-5</v>
      </c>
      <c r="J875" s="160">
        <v>26.741656941422114</v>
      </c>
      <c r="K875" t="s">
        <v>39</v>
      </c>
      <c r="L875" t="s">
        <v>109</v>
      </c>
      <c r="M875" t="s">
        <v>83</v>
      </c>
      <c r="O875" s="183">
        <f t="shared" si="43"/>
        <v>30</v>
      </c>
      <c r="P875" s="183" t="str">
        <f t="shared" si="43"/>
        <v>*</v>
      </c>
      <c r="Q875" s="183">
        <f t="shared" si="43"/>
        <v>0</v>
      </c>
      <c r="R875" s="183" t="str">
        <f t="shared" si="43"/>
        <v>*</v>
      </c>
      <c r="S875" s="183" t="str">
        <f t="shared" si="43"/>
        <v>*</v>
      </c>
      <c r="T875" s="183" t="str">
        <f t="shared" si="43"/>
        <v>*</v>
      </c>
      <c r="U875" s="183">
        <f t="shared" si="42"/>
        <v>30</v>
      </c>
    </row>
    <row r="876" spans="1:21">
      <c r="A876" s="183" t="str">
        <f t="shared" si="41"/>
        <v>東側ケース⑨黒潮町</v>
      </c>
      <c r="B876" t="s">
        <v>37</v>
      </c>
      <c r="C876">
        <v>12366</v>
      </c>
      <c r="D876" s="160">
        <v>517.47154243267357</v>
      </c>
      <c r="E876" s="160">
        <v>19.534377650555125</v>
      </c>
      <c r="F876" s="160">
        <v>26.414242486206767</v>
      </c>
      <c r="G876" s="160">
        <v>2.6663281695086067</v>
      </c>
      <c r="H876" s="160">
        <v>0.82440070438024493</v>
      </c>
      <c r="I876" s="160">
        <v>4.0464922946779132E-4</v>
      </c>
      <c r="J876" s="160">
        <v>547.37691844199855</v>
      </c>
      <c r="K876" t="s">
        <v>39</v>
      </c>
      <c r="L876" t="s">
        <v>109</v>
      </c>
      <c r="M876" t="s">
        <v>83</v>
      </c>
      <c r="O876" s="183">
        <f t="shared" si="43"/>
        <v>520</v>
      </c>
      <c r="P876" s="183">
        <f t="shared" si="43"/>
        <v>20</v>
      </c>
      <c r="Q876" s="183">
        <f t="shared" si="43"/>
        <v>30</v>
      </c>
      <c r="R876" s="183" t="str">
        <f t="shared" si="43"/>
        <v>*</v>
      </c>
      <c r="S876" s="183" t="str">
        <f t="shared" si="43"/>
        <v>*</v>
      </c>
      <c r="T876" s="183" t="str">
        <f t="shared" si="43"/>
        <v>*</v>
      </c>
      <c r="U876" s="183">
        <f t="shared" si="42"/>
        <v>550</v>
      </c>
    </row>
    <row r="877" spans="1:21">
      <c r="A877" s="183" t="str">
        <f t="shared" si="41"/>
        <v>東側ケース⑨合計</v>
      </c>
      <c r="B877" t="s">
        <v>84</v>
      </c>
      <c r="C877">
        <v>764456</v>
      </c>
      <c r="D877" s="160">
        <v>12455.070258809681</v>
      </c>
      <c r="E877" s="160">
        <v>622.66387730938732</v>
      </c>
      <c r="F877" s="160">
        <v>763.91771801077994</v>
      </c>
      <c r="G877" s="160">
        <v>42.941453480650864</v>
      </c>
      <c r="H877" s="160">
        <v>44.906087571188209</v>
      </c>
      <c r="I877" s="160">
        <v>2.1880343673026499E-2</v>
      </c>
      <c r="J877" s="160">
        <v>13306.857398215976</v>
      </c>
      <c r="K877" t="s">
        <v>39</v>
      </c>
      <c r="L877" t="s">
        <v>109</v>
      </c>
      <c r="M877" t="s">
        <v>83</v>
      </c>
      <c r="O877" s="183">
        <f t="shared" si="43"/>
        <v>12000</v>
      </c>
      <c r="P877" s="183">
        <f t="shared" si="43"/>
        <v>620</v>
      </c>
      <c r="Q877" s="183">
        <f t="shared" si="43"/>
        <v>760</v>
      </c>
      <c r="R877" s="183">
        <f t="shared" si="43"/>
        <v>40</v>
      </c>
      <c r="S877" s="183">
        <f t="shared" si="43"/>
        <v>40</v>
      </c>
      <c r="T877" s="183" t="str">
        <f t="shared" si="43"/>
        <v>*</v>
      </c>
      <c r="U877" s="183">
        <f t="shared" si="42"/>
        <v>13000</v>
      </c>
    </row>
    <row r="878" spans="1:21">
      <c r="A878" s="183" t="str">
        <f t="shared" si="41"/>
        <v>東側ケース⑨0</v>
      </c>
      <c r="B878">
        <v>0</v>
      </c>
      <c r="C878">
        <v>0</v>
      </c>
      <c r="D878" s="160">
        <v>0</v>
      </c>
      <c r="E878" s="160">
        <v>0</v>
      </c>
      <c r="F878" s="160">
        <v>0</v>
      </c>
      <c r="G878" s="160">
        <v>0</v>
      </c>
      <c r="H878" s="160">
        <v>0</v>
      </c>
      <c r="I878" s="160">
        <v>0</v>
      </c>
      <c r="J878" s="160">
        <v>0</v>
      </c>
      <c r="K878" t="s">
        <v>39</v>
      </c>
      <c r="L878" t="s">
        <v>109</v>
      </c>
      <c r="M878">
        <v>0</v>
      </c>
      <c r="O878" s="183">
        <f t="shared" si="43"/>
        <v>0</v>
      </c>
      <c r="P878" s="183">
        <f t="shared" si="43"/>
        <v>0</v>
      </c>
      <c r="Q878" s="183">
        <f t="shared" si="43"/>
        <v>0</v>
      </c>
      <c r="R878" s="183">
        <f t="shared" si="43"/>
        <v>0</v>
      </c>
      <c r="S878" s="183">
        <f t="shared" si="43"/>
        <v>0</v>
      </c>
      <c r="T878" s="183">
        <f t="shared" si="43"/>
        <v>0</v>
      </c>
      <c r="U878" s="183">
        <f t="shared" si="42"/>
        <v>0</v>
      </c>
    </row>
    <row r="879" spans="1:21">
      <c r="A879" s="183" t="str">
        <f t="shared" si="41"/>
        <v>東側ケース⑨重傷者数</v>
      </c>
      <c r="B879" t="s">
        <v>115</v>
      </c>
      <c r="C879">
        <v>0</v>
      </c>
      <c r="D879" s="160">
        <v>0</v>
      </c>
      <c r="E879" s="160">
        <v>0</v>
      </c>
      <c r="F879" s="160">
        <v>0</v>
      </c>
      <c r="G879" s="160">
        <v>0</v>
      </c>
      <c r="H879" s="160">
        <v>0</v>
      </c>
      <c r="I879" s="160">
        <v>0</v>
      </c>
      <c r="J879" s="160">
        <v>0</v>
      </c>
      <c r="K879" t="s">
        <v>39</v>
      </c>
      <c r="L879" t="s">
        <v>109</v>
      </c>
      <c r="M879">
        <v>0</v>
      </c>
      <c r="O879" s="183">
        <f t="shared" si="43"/>
        <v>0</v>
      </c>
      <c r="P879" s="183">
        <f t="shared" si="43"/>
        <v>0</v>
      </c>
      <c r="Q879" s="183">
        <f t="shared" si="43"/>
        <v>0</v>
      </c>
      <c r="R879" s="183">
        <f t="shared" si="43"/>
        <v>0</v>
      </c>
      <c r="S879" s="183">
        <f t="shared" si="43"/>
        <v>0</v>
      </c>
      <c r="T879" s="183">
        <f t="shared" si="43"/>
        <v>0</v>
      </c>
      <c r="U879" s="183">
        <f t="shared" si="42"/>
        <v>0</v>
      </c>
    </row>
    <row r="880" spans="1:21">
      <c r="A880" s="183" t="str">
        <f t="shared" si="41"/>
        <v>東側ケース⑨地震動：東側ケース、津波ケース⑨、夏12時、早期避難率20%</v>
      </c>
      <c r="B880" t="s">
        <v>110</v>
      </c>
      <c r="C880">
        <v>0</v>
      </c>
      <c r="D880" s="160">
        <v>0</v>
      </c>
      <c r="E880" s="160">
        <v>0</v>
      </c>
      <c r="F880" s="160">
        <v>0</v>
      </c>
      <c r="G880" s="160">
        <v>0</v>
      </c>
      <c r="H880" s="160">
        <v>0</v>
      </c>
      <c r="I880" s="160">
        <v>0</v>
      </c>
      <c r="J880" s="160">
        <v>0</v>
      </c>
      <c r="K880" t="s">
        <v>39</v>
      </c>
      <c r="L880" t="s">
        <v>109</v>
      </c>
      <c r="M880">
        <v>0</v>
      </c>
      <c r="O880" s="183">
        <f t="shared" si="43"/>
        <v>0</v>
      </c>
      <c r="P880" s="183">
        <f t="shared" si="43"/>
        <v>0</v>
      </c>
      <c r="Q880" s="183">
        <f t="shared" si="43"/>
        <v>0</v>
      </c>
      <c r="R880" s="183">
        <f t="shared" si="43"/>
        <v>0</v>
      </c>
      <c r="S880" s="183">
        <f t="shared" si="43"/>
        <v>0</v>
      </c>
      <c r="T880" s="183">
        <f t="shared" si="43"/>
        <v>0</v>
      </c>
      <c r="U880" s="183">
        <f t="shared" si="42"/>
        <v>0</v>
      </c>
    </row>
    <row r="881" spans="1:21">
      <c r="A881" s="183" t="str">
        <f t="shared" si="41"/>
        <v>東側ケース⑨市町村名</v>
      </c>
      <c r="B881" t="s">
        <v>86</v>
      </c>
      <c r="C881" t="s">
        <v>87</v>
      </c>
      <c r="D881" s="160" t="s">
        <v>88</v>
      </c>
      <c r="E881" s="160">
        <v>0</v>
      </c>
      <c r="F881" s="160" t="s">
        <v>89</v>
      </c>
      <c r="G881" s="160" t="s">
        <v>90</v>
      </c>
      <c r="H881" s="160" t="s">
        <v>91</v>
      </c>
      <c r="I881" s="160" t="s">
        <v>92</v>
      </c>
      <c r="J881" s="160" t="s">
        <v>84</v>
      </c>
      <c r="K881" t="s">
        <v>39</v>
      </c>
      <c r="L881" t="s">
        <v>109</v>
      </c>
      <c r="M881">
        <v>0</v>
      </c>
      <c r="O881" s="183" t="e">
        <f t="shared" si="43"/>
        <v>#VALUE!</v>
      </c>
      <c r="P881" s="183">
        <f t="shared" si="43"/>
        <v>0</v>
      </c>
      <c r="Q881" s="183" t="e">
        <f t="shared" si="43"/>
        <v>#VALUE!</v>
      </c>
      <c r="R881" s="183" t="e">
        <f t="shared" si="43"/>
        <v>#VALUE!</v>
      </c>
      <c r="S881" s="183" t="e">
        <f t="shared" si="43"/>
        <v>#VALUE!</v>
      </c>
      <c r="T881" s="183" t="e">
        <f t="shared" si="43"/>
        <v>#VALUE!</v>
      </c>
      <c r="U881" s="183" t="e">
        <f t="shared" si="42"/>
        <v>#VALUE!</v>
      </c>
    </row>
    <row r="882" spans="1:21">
      <c r="A882" s="183" t="str">
        <f t="shared" si="41"/>
        <v>東側ケース⑨0</v>
      </c>
      <c r="B882">
        <v>0</v>
      </c>
      <c r="C882">
        <v>0</v>
      </c>
      <c r="D882" s="160">
        <v>0</v>
      </c>
      <c r="E882" s="160" t="s">
        <v>93</v>
      </c>
      <c r="F882" s="160">
        <v>0</v>
      </c>
      <c r="G882" s="160">
        <v>0</v>
      </c>
      <c r="H882" s="160">
        <v>0</v>
      </c>
      <c r="I882" s="160">
        <v>0</v>
      </c>
      <c r="J882" s="160">
        <v>0</v>
      </c>
      <c r="K882" t="s">
        <v>39</v>
      </c>
      <c r="L882" t="s">
        <v>109</v>
      </c>
      <c r="M882">
        <v>0</v>
      </c>
      <c r="O882" s="183">
        <f t="shared" si="43"/>
        <v>0</v>
      </c>
      <c r="P882" s="183" t="e">
        <f t="shared" si="43"/>
        <v>#VALUE!</v>
      </c>
      <c r="Q882" s="183">
        <f t="shared" si="43"/>
        <v>0</v>
      </c>
      <c r="R882" s="183">
        <f t="shared" si="43"/>
        <v>0</v>
      </c>
      <c r="S882" s="183">
        <f t="shared" si="43"/>
        <v>0</v>
      </c>
      <c r="T882" s="183">
        <f t="shared" si="43"/>
        <v>0</v>
      </c>
      <c r="U882" s="183">
        <f t="shared" si="42"/>
        <v>0</v>
      </c>
    </row>
    <row r="883" spans="1:21">
      <c r="A883" s="183" t="str">
        <f t="shared" si="41"/>
        <v>東側ケース⑨0</v>
      </c>
      <c r="B883">
        <v>0</v>
      </c>
      <c r="C883">
        <v>0</v>
      </c>
      <c r="D883" s="160">
        <v>0</v>
      </c>
      <c r="E883" s="160">
        <v>0</v>
      </c>
      <c r="F883" s="160">
        <v>0</v>
      </c>
      <c r="G883" s="160">
        <v>0</v>
      </c>
      <c r="H883" s="160">
        <v>0</v>
      </c>
      <c r="I883" s="160">
        <v>0</v>
      </c>
      <c r="J883" s="160">
        <v>0</v>
      </c>
      <c r="K883" t="s">
        <v>39</v>
      </c>
      <c r="L883" t="s">
        <v>109</v>
      </c>
      <c r="M883">
        <v>0</v>
      </c>
      <c r="O883" s="183">
        <f t="shared" si="43"/>
        <v>0</v>
      </c>
      <c r="P883" s="183">
        <f t="shared" si="43"/>
        <v>0</v>
      </c>
      <c r="Q883" s="183">
        <f t="shared" si="43"/>
        <v>0</v>
      </c>
      <c r="R883" s="183">
        <f t="shared" si="43"/>
        <v>0</v>
      </c>
      <c r="S883" s="183">
        <f t="shared" si="43"/>
        <v>0</v>
      </c>
      <c r="T883" s="183">
        <f t="shared" si="43"/>
        <v>0</v>
      </c>
      <c r="U883" s="183">
        <f t="shared" si="42"/>
        <v>0</v>
      </c>
    </row>
    <row r="884" spans="1:21">
      <c r="A884" s="183" t="str">
        <f t="shared" si="41"/>
        <v>東側ケース⑨0</v>
      </c>
      <c r="B884">
        <v>0</v>
      </c>
      <c r="C884">
        <v>0</v>
      </c>
      <c r="D884" s="160">
        <v>0</v>
      </c>
      <c r="E884" s="160">
        <v>0</v>
      </c>
      <c r="F884" s="160">
        <v>0</v>
      </c>
      <c r="G884" s="160">
        <v>0</v>
      </c>
      <c r="H884" s="160">
        <v>0</v>
      </c>
      <c r="I884" s="160">
        <v>0</v>
      </c>
      <c r="J884" s="160">
        <v>0</v>
      </c>
      <c r="K884" t="s">
        <v>39</v>
      </c>
      <c r="L884" t="s">
        <v>109</v>
      </c>
      <c r="M884">
        <v>0</v>
      </c>
      <c r="O884" s="183">
        <f t="shared" si="43"/>
        <v>0</v>
      </c>
      <c r="P884" s="183">
        <f t="shared" si="43"/>
        <v>0</v>
      </c>
      <c r="Q884" s="183">
        <f t="shared" si="43"/>
        <v>0</v>
      </c>
      <c r="R884" s="183">
        <f t="shared" si="43"/>
        <v>0</v>
      </c>
      <c r="S884" s="183">
        <f t="shared" si="43"/>
        <v>0</v>
      </c>
      <c r="T884" s="183">
        <f t="shared" si="43"/>
        <v>0</v>
      </c>
      <c r="U884" s="183">
        <f t="shared" si="42"/>
        <v>0</v>
      </c>
    </row>
    <row r="885" spans="1:21">
      <c r="A885" s="183" t="str">
        <f t="shared" si="41"/>
        <v>東側ケース⑨高知市</v>
      </c>
      <c r="B885" t="s">
        <v>4</v>
      </c>
      <c r="C885">
        <v>353217</v>
      </c>
      <c r="D885" s="160">
        <v>3421.5828781020555</v>
      </c>
      <c r="E885" s="160">
        <v>148.71805492169062</v>
      </c>
      <c r="F885" s="160">
        <v>177.79168604041507</v>
      </c>
      <c r="G885" s="160">
        <v>5.9783116824070319</v>
      </c>
      <c r="H885" s="160">
        <v>18.937712991367984</v>
      </c>
      <c r="I885" s="160">
        <v>8.1194548145751728</v>
      </c>
      <c r="J885" s="160">
        <v>3632.4100436308204</v>
      </c>
      <c r="K885" t="s">
        <v>39</v>
      </c>
      <c r="L885" t="s">
        <v>109</v>
      </c>
      <c r="M885" t="s">
        <v>94</v>
      </c>
      <c r="O885" s="183">
        <f t="shared" si="43"/>
        <v>3400</v>
      </c>
      <c r="P885" s="183">
        <f t="shared" si="43"/>
        <v>150</v>
      </c>
      <c r="Q885" s="183">
        <f t="shared" si="43"/>
        <v>180</v>
      </c>
      <c r="R885" s="183">
        <f t="shared" ref="R885:U948" si="44">IF(G885&gt;10000,ROUND(G885,-3),IF(G885&gt;1000,ROUND(G885,-2),IF(G885&gt;=5,IF(G885&lt;10,ROUND(G885,-1),ROUND(G885,-1)),IF(G885=0,0,"*"))))</f>
        <v>10</v>
      </c>
      <c r="S885" s="183">
        <f t="shared" si="44"/>
        <v>20</v>
      </c>
      <c r="T885" s="183">
        <f t="shared" si="44"/>
        <v>10</v>
      </c>
      <c r="U885" s="183">
        <f t="shared" si="42"/>
        <v>3600</v>
      </c>
    </row>
    <row r="886" spans="1:21">
      <c r="A886" s="183" t="str">
        <f t="shared" si="41"/>
        <v>東側ケース⑨室戸市</v>
      </c>
      <c r="B886" t="s">
        <v>5</v>
      </c>
      <c r="C886">
        <v>14904</v>
      </c>
      <c r="D886" s="160">
        <v>1042.6467471927815</v>
      </c>
      <c r="E886" s="160">
        <v>40.169249794599068</v>
      </c>
      <c r="F886" s="160">
        <v>90.991590289752494</v>
      </c>
      <c r="G886" s="160">
        <v>7.1440707505569234</v>
      </c>
      <c r="H886" s="160">
        <v>6.2114088322499175</v>
      </c>
      <c r="I886" s="160">
        <v>0.34837172479673734</v>
      </c>
      <c r="J886" s="160">
        <v>1147.3421887901377</v>
      </c>
      <c r="K886" t="s">
        <v>39</v>
      </c>
      <c r="L886" t="s">
        <v>109</v>
      </c>
      <c r="M886" t="s">
        <v>94</v>
      </c>
      <c r="O886" s="183">
        <f t="shared" ref="O886:U949" si="45">IF(D886&gt;10000,ROUND(D886,-3),IF(D886&gt;1000,ROUND(D886,-2),IF(D886&gt;=5,IF(D886&lt;10,ROUND(D886,-1),ROUND(D886,-1)),IF(D886=0,0,"*"))))</f>
        <v>1000</v>
      </c>
      <c r="P886" s="183">
        <f t="shared" si="45"/>
        <v>40</v>
      </c>
      <c r="Q886" s="183">
        <f t="shared" si="45"/>
        <v>90</v>
      </c>
      <c r="R886" s="183">
        <f t="shared" si="44"/>
        <v>10</v>
      </c>
      <c r="S886" s="183">
        <f t="shared" si="44"/>
        <v>10</v>
      </c>
      <c r="T886" s="183" t="str">
        <f t="shared" si="44"/>
        <v>*</v>
      </c>
      <c r="U886" s="183">
        <f t="shared" si="42"/>
        <v>1100</v>
      </c>
    </row>
    <row r="887" spans="1:21">
      <c r="A887" s="183" t="str">
        <f t="shared" si="41"/>
        <v>東側ケース⑨安芸市</v>
      </c>
      <c r="B887" t="s">
        <v>6</v>
      </c>
      <c r="C887">
        <v>19587</v>
      </c>
      <c r="D887" s="160">
        <v>810.04344652688087</v>
      </c>
      <c r="E887" s="160">
        <v>43.185750635579581</v>
      </c>
      <c r="F887" s="160">
        <v>12.311957766232771</v>
      </c>
      <c r="G887" s="160">
        <v>2.5388211485264138</v>
      </c>
      <c r="H887" s="160">
        <v>8.8806402931016244</v>
      </c>
      <c r="I887" s="160">
        <v>0.34510688906091119</v>
      </c>
      <c r="J887" s="160">
        <v>834.1199726238026</v>
      </c>
      <c r="K887" t="s">
        <v>39</v>
      </c>
      <c r="L887" t="s">
        <v>109</v>
      </c>
      <c r="M887" t="s">
        <v>94</v>
      </c>
      <c r="O887" s="183">
        <f t="shared" si="45"/>
        <v>810</v>
      </c>
      <c r="P887" s="183">
        <f t="shared" si="45"/>
        <v>40</v>
      </c>
      <c r="Q887" s="183">
        <f t="shared" si="45"/>
        <v>10</v>
      </c>
      <c r="R887" s="183" t="str">
        <f t="shared" si="44"/>
        <v>*</v>
      </c>
      <c r="S887" s="183">
        <f t="shared" si="44"/>
        <v>10</v>
      </c>
      <c r="T887" s="183" t="str">
        <f t="shared" si="44"/>
        <v>*</v>
      </c>
      <c r="U887" s="183">
        <f t="shared" si="42"/>
        <v>830</v>
      </c>
    </row>
    <row r="888" spans="1:21">
      <c r="A888" s="183" t="str">
        <f t="shared" si="41"/>
        <v>東側ケース⑨南国市</v>
      </c>
      <c r="B888" t="s">
        <v>7</v>
      </c>
      <c r="C888">
        <v>52216</v>
      </c>
      <c r="D888" s="160">
        <v>809.75881768367333</v>
      </c>
      <c r="E888" s="160">
        <v>20.080596037926046</v>
      </c>
      <c r="F888" s="160">
        <v>53.268959841214397</v>
      </c>
      <c r="G888" s="160">
        <v>0.29254038960249179</v>
      </c>
      <c r="H888" s="160">
        <v>1.9656109206676105</v>
      </c>
      <c r="I888" s="160">
        <v>0.68286556581838465</v>
      </c>
      <c r="J888" s="160">
        <v>865.96879440097609</v>
      </c>
      <c r="K888" t="s">
        <v>39</v>
      </c>
      <c r="L888" t="s">
        <v>109</v>
      </c>
      <c r="M888" t="s">
        <v>94</v>
      </c>
      <c r="O888" s="183">
        <f t="shared" si="45"/>
        <v>810</v>
      </c>
      <c r="P888" s="183">
        <f t="shared" si="45"/>
        <v>20</v>
      </c>
      <c r="Q888" s="183">
        <f t="shared" si="45"/>
        <v>50</v>
      </c>
      <c r="R888" s="183" t="str">
        <f t="shared" si="44"/>
        <v>*</v>
      </c>
      <c r="S888" s="183" t="str">
        <f t="shared" si="44"/>
        <v>*</v>
      </c>
      <c r="T888" s="183" t="str">
        <f t="shared" si="44"/>
        <v>*</v>
      </c>
      <c r="U888" s="183">
        <f t="shared" si="42"/>
        <v>870</v>
      </c>
    </row>
    <row r="889" spans="1:21">
      <c r="A889" s="183" t="str">
        <f t="shared" si="41"/>
        <v>東側ケース⑨土佐市</v>
      </c>
      <c r="B889" t="s">
        <v>8</v>
      </c>
      <c r="C889">
        <v>26818</v>
      </c>
      <c r="D889" s="160">
        <v>341.53430912968344</v>
      </c>
      <c r="E889" s="160">
        <v>12.29361997766763</v>
      </c>
      <c r="F889" s="160">
        <v>9.0994048520206317</v>
      </c>
      <c r="G889" s="160">
        <v>1.2207662153407832</v>
      </c>
      <c r="H889" s="160">
        <v>0.49853758883474297</v>
      </c>
      <c r="I889" s="160">
        <v>0.28210746456708014</v>
      </c>
      <c r="J889" s="160">
        <v>352.63512525044672</v>
      </c>
      <c r="K889" t="s">
        <v>39</v>
      </c>
      <c r="L889" t="s">
        <v>109</v>
      </c>
      <c r="M889" t="s">
        <v>94</v>
      </c>
      <c r="O889" s="183">
        <f t="shared" si="45"/>
        <v>340</v>
      </c>
      <c r="P889" s="183">
        <f t="shared" si="45"/>
        <v>10</v>
      </c>
      <c r="Q889" s="183">
        <f t="shared" si="45"/>
        <v>10</v>
      </c>
      <c r="R889" s="183" t="str">
        <f t="shared" si="44"/>
        <v>*</v>
      </c>
      <c r="S889" s="183" t="str">
        <f t="shared" si="44"/>
        <v>*</v>
      </c>
      <c r="T889" s="183" t="str">
        <f t="shared" si="44"/>
        <v>*</v>
      </c>
      <c r="U889" s="183">
        <f t="shared" si="42"/>
        <v>350</v>
      </c>
    </row>
    <row r="890" spans="1:21">
      <c r="A890" s="183" t="str">
        <f t="shared" si="41"/>
        <v>東側ケース⑨須崎市</v>
      </c>
      <c r="B890" t="s">
        <v>9</v>
      </c>
      <c r="C890">
        <v>25623</v>
      </c>
      <c r="D890" s="160">
        <v>408.65850770663798</v>
      </c>
      <c r="E890" s="160">
        <v>7.0404768099989514</v>
      </c>
      <c r="F890" s="160">
        <v>26.928420202204755</v>
      </c>
      <c r="G890" s="160">
        <v>0.76296110928348182</v>
      </c>
      <c r="H890" s="160">
        <v>1.2005847428907244</v>
      </c>
      <c r="I890" s="160">
        <v>0.16396666298077889</v>
      </c>
      <c r="J890" s="160">
        <v>437.7144404239977</v>
      </c>
      <c r="K890" t="s">
        <v>39</v>
      </c>
      <c r="L890" t="s">
        <v>109</v>
      </c>
      <c r="M890" t="s">
        <v>94</v>
      </c>
      <c r="O890" s="183">
        <f t="shared" si="45"/>
        <v>410</v>
      </c>
      <c r="P890" s="183">
        <f t="shared" si="45"/>
        <v>10</v>
      </c>
      <c r="Q890" s="183">
        <f t="shared" si="45"/>
        <v>30</v>
      </c>
      <c r="R890" s="183" t="str">
        <f t="shared" si="44"/>
        <v>*</v>
      </c>
      <c r="S890" s="183" t="str">
        <f t="shared" si="44"/>
        <v>*</v>
      </c>
      <c r="T890" s="183" t="str">
        <f t="shared" si="44"/>
        <v>*</v>
      </c>
      <c r="U890" s="183">
        <f t="shared" si="42"/>
        <v>440</v>
      </c>
    </row>
    <row r="891" spans="1:21">
      <c r="A891" s="183" t="str">
        <f t="shared" si="41"/>
        <v>東側ケース⑨宿毛市</v>
      </c>
      <c r="B891" t="s">
        <v>10</v>
      </c>
      <c r="C891">
        <v>23137</v>
      </c>
      <c r="D891" s="160">
        <v>67.124244478054166</v>
      </c>
      <c r="E891" s="160">
        <v>3.2258601539537159</v>
      </c>
      <c r="F891" s="160">
        <v>19.45064094275757</v>
      </c>
      <c r="G891" s="160">
        <v>7.8478462354115916E-2</v>
      </c>
      <c r="H891" s="160">
        <v>0.58854054517144361</v>
      </c>
      <c r="I891" s="160">
        <v>6.4582006723496246E-2</v>
      </c>
      <c r="J891" s="160">
        <v>87.306486435060791</v>
      </c>
      <c r="K891" t="s">
        <v>39</v>
      </c>
      <c r="L891" t="s">
        <v>109</v>
      </c>
      <c r="M891" t="s">
        <v>94</v>
      </c>
      <c r="O891" s="183">
        <f t="shared" si="45"/>
        <v>70</v>
      </c>
      <c r="P891" s="183" t="str">
        <f t="shared" si="45"/>
        <v>*</v>
      </c>
      <c r="Q891" s="183">
        <f t="shared" si="45"/>
        <v>20</v>
      </c>
      <c r="R891" s="183" t="str">
        <f t="shared" si="44"/>
        <v>*</v>
      </c>
      <c r="S891" s="183" t="str">
        <f t="shared" si="44"/>
        <v>*</v>
      </c>
      <c r="T891" s="183" t="str">
        <f t="shared" si="44"/>
        <v>*</v>
      </c>
      <c r="U891" s="183">
        <f t="shared" si="42"/>
        <v>90</v>
      </c>
    </row>
    <row r="892" spans="1:21">
      <c r="A892" s="183" t="str">
        <f t="shared" si="41"/>
        <v>東側ケース⑨土佐清水市</v>
      </c>
      <c r="B892" t="s">
        <v>11</v>
      </c>
      <c r="C892">
        <v>15786</v>
      </c>
      <c r="D892" s="160">
        <v>360.05632358627821</v>
      </c>
      <c r="E892" s="160">
        <v>15.0254053761814</v>
      </c>
      <c r="F892" s="160">
        <v>24.050568463399738</v>
      </c>
      <c r="G892" s="160">
        <v>1.464839366510984</v>
      </c>
      <c r="H892" s="160">
        <v>0.96693425911937081</v>
      </c>
      <c r="I892" s="160">
        <v>0.13520881533224835</v>
      </c>
      <c r="J892" s="160">
        <v>386.67387449064057</v>
      </c>
      <c r="K892" t="s">
        <v>39</v>
      </c>
      <c r="L892" t="s">
        <v>109</v>
      </c>
      <c r="M892" t="s">
        <v>94</v>
      </c>
      <c r="O892" s="183">
        <f t="shared" si="45"/>
        <v>360</v>
      </c>
      <c r="P892" s="183">
        <f t="shared" si="45"/>
        <v>20</v>
      </c>
      <c r="Q892" s="183">
        <f t="shared" si="45"/>
        <v>20</v>
      </c>
      <c r="R892" s="183" t="str">
        <f t="shared" si="44"/>
        <v>*</v>
      </c>
      <c r="S892" s="183" t="str">
        <f t="shared" si="44"/>
        <v>*</v>
      </c>
      <c r="T892" s="183" t="str">
        <f t="shared" si="44"/>
        <v>*</v>
      </c>
      <c r="U892" s="183">
        <f t="shared" si="42"/>
        <v>390</v>
      </c>
    </row>
    <row r="893" spans="1:21">
      <c r="A893" s="183" t="str">
        <f t="shared" si="41"/>
        <v>東側ケース⑨四万十市</v>
      </c>
      <c r="B893" t="s">
        <v>12</v>
      </c>
      <c r="C893">
        <v>37078</v>
      </c>
      <c r="D893" s="160">
        <v>455.93217695038504</v>
      </c>
      <c r="E893" s="160">
        <v>14.509177876745181</v>
      </c>
      <c r="F893" s="160">
        <v>7.211542711126306</v>
      </c>
      <c r="G893" s="160">
        <v>1.89666554085182</v>
      </c>
      <c r="H893" s="160">
        <v>0.83413079429853898</v>
      </c>
      <c r="I893" s="160">
        <v>0.2216837325761486</v>
      </c>
      <c r="J893" s="160">
        <v>466.09619972923781</v>
      </c>
      <c r="K893" t="s">
        <v>39</v>
      </c>
      <c r="L893" t="s">
        <v>109</v>
      </c>
      <c r="M893" t="s">
        <v>94</v>
      </c>
      <c r="O893" s="183">
        <f t="shared" si="45"/>
        <v>460</v>
      </c>
      <c r="P893" s="183">
        <f t="shared" si="45"/>
        <v>10</v>
      </c>
      <c r="Q893" s="183">
        <f t="shared" si="45"/>
        <v>10</v>
      </c>
      <c r="R893" s="183" t="str">
        <f t="shared" si="44"/>
        <v>*</v>
      </c>
      <c r="S893" s="183" t="str">
        <f t="shared" si="44"/>
        <v>*</v>
      </c>
      <c r="T893" s="183" t="str">
        <f t="shared" si="44"/>
        <v>*</v>
      </c>
      <c r="U893" s="183">
        <f t="shared" si="42"/>
        <v>470</v>
      </c>
    </row>
    <row r="894" spans="1:21">
      <c r="A894" s="183" t="str">
        <f t="shared" si="41"/>
        <v>東側ケース⑨香南市</v>
      </c>
      <c r="B894" t="s">
        <v>13</v>
      </c>
      <c r="C894">
        <v>29794</v>
      </c>
      <c r="D894" s="160">
        <v>470.27500211798531</v>
      </c>
      <c r="E894" s="160">
        <v>15.714047696332337</v>
      </c>
      <c r="F894" s="160">
        <v>18.874694838549072</v>
      </c>
      <c r="G894" s="160">
        <v>0.53825683408785685</v>
      </c>
      <c r="H894" s="160">
        <v>0.70792299591949404</v>
      </c>
      <c r="I894" s="160">
        <v>0.36692662683704458</v>
      </c>
      <c r="J894" s="160">
        <v>490.76280341337878</v>
      </c>
      <c r="K894" t="s">
        <v>39</v>
      </c>
      <c r="L894" t="s">
        <v>109</v>
      </c>
      <c r="M894" t="s">
        <v>94</v>
      </c>
      <c r="O894" s="183">
        <f t="shared" si="45"/>
        <v>470</v>
      </c>
      <c r="P894" s="183">
        <f t="shared" si="45"/>
        <v>20</v>
      </c>
      <c r="Q894" s="183">
        <f t="shared" si="45"/>
        <v>20</v>
      </c>
      <c r="R894" s="183" t="str">
        <f t="shared" si="44"/>
        <v>*</v>
      </c>
      <c r="S894" s="183" t="str">
        <f t="shared" si="44"/>
        <v>*</v>
      </c>
      <c r="T894" s="183" t="str">
        <f t="shared" si="44"/>
        <v>*</v>
      </c>
      <c r="U894" s="183">
        <f t="shared" si="42"/>
        <v>490</v>
      </c>
    </row>
    <row r="895" spans="1:21">
      <c r="A895" s="183" t="str">
        <f t="shared" si="41"/>
        <v>東側ケース⑨香美市</v>
      </c>
      <c r="B895" t="s">
        <v>14</v>
      </c>
      <c r="C895">
        <v>27891</v>
      </c>
      <c r="D895" s="160">
        <v>576.66143159730723</v>
      </c>
      <c r="E895" s="160">
        <v>12.220964555416352</v>
      </c>
      <c r="F895" s="160">
        <v>0</v>
      </c>
      <c r="G895" s="160">
        <v>0.92731005604164785</v>
      </c>
      <c r="H895" s="160">
        <v>3.0189238061183321</v>
      </c>
      <c r="I895" s="160">
        <v>0.21684295867018993</v>
      </c>
      <c r="J895" s="160">
        <v>580.82450841813738</v>
      </c>
      <c r="K895" t="s">
        <v>39</v>
      </c>
      <c r="L895" t="s">
        <v>109</v>
      </c>
      <c r="M895" t="s">
        <v>94</v>
      </c>
      <c r="O895" s="183">
        <f t="shared" si="45"/>
        <v>580</v>
      </c>
      <c r="P895" s="183">
        <f t="shared" si="45"/>
        <v>10</v>
      </c>
      <c r="Q895" s="183">
        <f t="shared" si="45"/>
        <v>0</v>
      </c>
      <c r="R895" s="183" t="str">
        <f t="shared" si="44"/>
        <v>*</v>
      </c>
      <c r="S895" s="183" t="str">
        <f t="shared" si="44"/>
        <v>*</v>
      </c>
      <c r="T895" s="183" t="str">
        <f t="shared" si="44"/>
        <v>*</v>
      </c>
      <c r="U895" s="183">
        <f t="shared" si="42"/>
        <v>580</v>
      </c>
    </row>
    <row r="896" spans="1:21">
      <c r="A896" s="183" t="str">
        <f t="shared" si="41"/>
        <v>東側ケース⑨東洋町</v>
      </c>
      <c r="B896" t="s">
        <v>15</v>
      </c>
      <c r="C896">
        <v>2784</v>
      </c>
      <c r="D896" s="160">
        <v>138.49553873471058</v>
      </c>
      <c r="E896" s="160">
        <v>2.5771737321940873</v>
      </c>
      <c r="F896" s="160">
        <v>13.612228524753384</v>
      </c>
      <c r="G896" s="160">
        <v>1.0057657190829246</v>
      </c>
      <c r="H896" s="160">
        <v>0.44343899909289541</v>
      </c>
      <c r="I896" s="160">
        <v>0.18026372950958439</v>
      </c>
      <c r="J896" s="160">
        <v>153.73723570714938</v>
      </c>
      <c r="K896" t="s">
        <v>39</v>
      </c>
      <c r="L896" t="s">
        <v>109</v>
      </c>
      <c r="M896" t="s">
        <v>94</v>
      </c>
      <c r="O896" s="183">
        <f t="shared" si="45"/>
        <v>140</v>
      </c>
      <c r="P896" s="183" t="str">
        <f t="shared" si="45"/>
        <v>*</v>
      </c>
      <c r="Q896" s="183">
        <f t="shared" si="45"/>
        <v>10</v>
      </c>
      <c r="R896" s="183" t="str">
        <f t="shared" si="44"/>
        <v>*</v>
      </c>
      <c r="S896" s="183" t="str">
        <f t="shared" si="44"/>
        <v>*</v>
      </c>
      <c r="T896" s="183" t="str">
        <f t="shared" si="44"/>
        <v>*</v>
      </c>
      <c r="U896" s="183">
        <f t="shared" si="42"/>
        <v>150</v>
      </c>
    </row>
    <row r="897" spans="1:21">
      <c r="A897" s="183" t="str">
        <f t="shared" si="41"/>
        <v>東側ケース⑨奈半利町</v>
      </c>
      <c r="B897" t="s">
        <v>16</v>
      </c>
      <c r="C897">
        <v>3467</v>
      </c>
      <c r="D897" s="160">
        <v>219.51832781674278</v>
      </c>
      <c r="E897" s="160">
        <v>15.077440673514056</v>
      </c>
      <c r="F897" s="160">
        <v>0.87790020043957406</v>
      </c>
      <c r="G897" s="160">
        <v>0.80621639393668243</v>
      </c>
      <c r="H897" s="160">
        <v>1.5005180780609275</v>
      </c>
      <c r="I897" s="160">
        <v>8.9260261945029382E-2</v>
      </c>
      <c r="J897" s="160">
        <v>222.79222275112502</v>
      </c>
      <c r="K897" t="s">
        <v>39</v>
      </c>
      <c r="L897" t="s">
        <v>109</v>
      </c>
      <c r="M897" t="s">
        <v>94</v>
      </c>
      <c r="O897" s="183">
        <f t="shared" si="45"/>
        <v>220</v>
      </c>
      <c r="P897" s="183">
        <f t="shared" si="45"/>
        <v>20</v>
      </c>
      <c r="Q897" s="183" t="str">
        <f t="shared" si="45"/>
        <v>*</v>
      </c>
      <c r="R897" s="183" t="str">
        <f t="shared" si="44"/>
        <v>*</v>
      </c>
      <c r="S897" s="183" t="str">
        <f t="shared" si="44"/>
        <v>*</v>
      </c>
      <c r="T897" s="183" t="str">
        <f t="shared" si="44"/>
        <v>*</v>
      </c>
      <c r="U897" s="183">
        <f t="shared" si="42"/>
        <v>220</v>
      </c>
    </row>
    <row r="898" spans="1:21">
      <c r="A898" s="183" t="str">
        <f t="shared" si="41"/>
        <v>東側ケース⑨田野町</v>
      </c>
      <c r="B898" t="s">
        <v>17</v>
      </c>
      <c r="C898">
        <v>3060</v>
      </c>
      <c r="D898" s="160">
        <v>297.22805362292337</v>
      </c>
      <c r="E898" s="160">
        <v>13.847586122799083</v>
      </c>
      <c r="F898" s="160">
        <v>3.2606803911677287</v>
      </c>
      <c r="G898" s="160">
        <v>0.32121152092751148</v>
      </c>
      <c r="H898" s="160">
        <v>2.2923980725868938</v>
      </c>
      <c r="I898" s="160">
        <v>0.19630533640890332</v>
      </c>
      <c r="J898" s="160">
        <v>303.29864894401442</v>
      </c>
      <c r="K898" t="s">
        <v>39</v>
      </c>
      <c r="L898" t="s">
        <v>109</v>
      </c>
      <c r="M898" t="s">
        <v>94</v>
      </c>
      <c r="O898" s="183">
        <f t="shared" si="45"/>
        <v>300</v>
      </c>
      <c r="P898" s="183">
        <f t="shared" si="45"/>
        <v>10</v>
      </c>
      <c r="Q898" s="183" t="str">
        <f t="shared" si="45"/>
        <v>*</v>
      </c>
      <c r="R898" s="183" t="str">
        <f t="shared" si="44"/>
        <v>*</v>
      </c>
      <c r="S898" s="183" t="str">
        <f t="shared" si="44"/>
        <v>*</v>
      </c>
      <c r="T898" s="183" t="str">
        <f t="shared" si="44"/>
        <v>*</v>
      </c>
      <c r="U898" s="183">
        <f t="shared" si="42"/>
        <v>300</v>
      </c>
    </row>
    <row r="899" spans="1:21">
      <c r="A899" s="183" t="str">
        <f t="shared" si="41"/>
        <v>東側ケース⑨安田町</v>
      </c>
      <c r="B899" t="s">
        <v>18</v>
      </c>
      <c r="C899">
        <v>2678</v>
      </c>
      <c r="D899" s="160">
        <v>227.5957900105941</v>
      </c>
      <c r="E899" s="160">
        <v>9.9106603323878844</v>
      </c>
      <c r="F899" s="160">
        <v>9.2872945487460825</v>
      </c>
      <c r="G899" s="160">
        <v>2.1312754320611309</v>
      </c>
      <c r="H899" s="160">
        <v>0.67925125284324661</v>
      </c>
      <c r="I899" s="160">
        <v>4.4195828482429832E-2</v>
      </c>
      <c r="J899" s="160">
        <v>239.73780707272698</v>
      </c>
      <c r="K899" t="s">
        <v>39</v>
      </c>
      <c r="L899" t="s">
        <v>109</v>
      </c>
      <c r="M899" t="s">
        <v>94</v>
      </c>
      <c r="O899" s="183">
        <f t="shared" si="45"/>
        <v>230</v>
      </c>
      <c r="P899" s="183">
        <f t="shared" si="45"/>
        <v>10</v>
      </c>
      <c r="Q899" s="183">
        <f t="shared" si="45"/>
        <v>10</v>
      </c>
      <c r="R899" s="183" t="str">
        <f t="shared" si="44"/>
        <v>*</v>
      </c>
      <c r="S899" s="183" t="str">
        <f t="shared" si="44"/>
        <v>*</v>
      </c>
      <c r="T899" s="183" t="str">
        <f t="shared" si="44"/>
        <v>*</v>
      </c>
      <c r="U899" s="183">
        <f t="shared" si="42"/>
        <v>240</v>
      </c>
    </row>
    <row r="900" spans="1:21">
      <c r="A900" s="183" t="str">
        <f t="shared" ref="A900:A963" si="46">K900&amp;L900&amp;B900</f>
        <v>東側ケース⑨北川村</v>
      </c>
      <c r="B900" t="s">
        <v>19</v>
      </c>
      <c r="C900">
        <v>1349</v>
      </c>
      <c r="D900" s="160">
        <v>126.53889921163264</v>
      </c>
      <c r="E900" s="160">
        <v>3.3982673158158412</v>
      </c>
      <c r="F900" s="160">
        <v>0</v>
      </c>
      <c r="G900" s="160">
        <v>0.95581285245865277</v>
      </c>
      <c r="H900" s="160">
        <v>0.31977160840646635</v>
      </c>
      <c r="I900" s="160">
        <v>1.0987506098915434E-2</v>
      </c>
      <c r="J900" s="160">
        <v>127.82547117859667</v>
      </c>
      <c r="K900" t="s">
        <v>39</v>
      </c>
      <c r="L900" t="s">
        <v>109</v>
      </c>
      <c r="M900" t="s">
        <v>94</v>
      </c>
      <c r="O900" s="183">
        <f t="shared" si="45"/>
        <v>130</v>
      </c>
      <c r="P900" s="183" t="str">
        <f t="shared" si="45"/>
        <v>*</v>
      </c>
      <c r="Q900" s="183">
        <f t="shared" si="45"/>
        <v>0</v>
      </c>
      <c r="R900" s="183" t="str">
        <f t="shared" si="44"/>
        <v>*</v>
      </c>
      <c r="S900" s="183" t="str">
        <f t="shared" si="44"/>
        <v>*</v>
      </c>
      <c r="T900" s="183" t="str">
        <f t="shared" si="44"/>
        <v>*</v>
      </c>
      <c r="U900" s="183">
        <f t="shared" si="42"/>
        <v>130</v>
      </c>
    </row>
    <row r="901" spans="1:21">
      <c r="A901" s="183" t="str">
        <f t="shared" si="46"/>
        <v>東側ケース⑨馬路村</v>
      </c>
      <c r="B901" t="s">
        <v>20</v>
      </c>
      <c r="C901">
        <v>1061</v>
      </c>
      <c r="D901" s="160">
        <v>59.506033979199657</v>
      </c>
      <c r="E901" s="160">
        <v>1.3754106186538397</v>
      </c>
      <c r="F901" s="160">
        <v>0</v>
      </c>
      <c r="G901" s="160">
        <v>0.64075931954239296</v>
      </c>
      <c r="H901" s="160">
        <v>0.15469757228020434</v>
      </c>
      <c r="I901" s="160">
        <v>1.0916136470526409E-2</v>
      </c>
      <c r="J901" s="160">
        <v>60.31240700749278</v>
      </c>
      <c r="K901" t="s">
        <v>39</v>
      </c>
      <c r="L901" t="s">
        <v>109</v>
      </c>
      <c r="M901" t="s">
        <v>94</v>
      </c>
      <c r="O901" s="183">
        <f t="shared" si="45"/>
        <v>60</v>
      </c>
      <c r="P901" s="183" t="str">
        <f t="shared" si="45"/>
        <v>*</v>
      </c>
      <c r="Q901" s="183">
        <f t="shared" si="45"/>
        <v>0</v>
      </c>
      <c r="R901" s="183" t="str">
        <f t="shared" si="44"/>
        <v>*</v>
      </c>
      <c r="S901" s="183" t="str">
        <f t="shared" si="44"/>
        <v>*</v>
      </c>
      <c r="T901" s="183" t="str">
        <f t="shared" si="44"/>
        <v>*</v>
      </c>
      <c r="U901" s="183">
        <f t="shared" si="42"/>
        <v>60</v>
      </c>
    </row>
    <row r="902" spans="1:21">
      <c r="A902" s="183" t="str">
        <f t="shared" si="46"/>
        <v>東側ケース⑨芸西村</v>
      </c>
      <c r="B902" t="s">
        <v>21</v>
      </c>
      <c r="C902">
        <v>4139</v>
      </c>
      <c r="D902" s="160">
        <v>103.55830612339547</v>
      </c>
      <c r="E902" s="160">
        <v>5.704100401673859</v>
      </c>
      <c r="F902" s="160">
        <v>0.77783949612880898</v>
      </c>
      <c r="G902" s="160">
        <v>0.1164985863919277</v>
      </c>
      <c r="H902" s="160">
        <v>0.20904097424545137</v>
      </c>
      <c r="I902" s="160">
        <v>5.7307027539328856E-3</v>
      </c>
      <c r="J902" s="160">
        <v>104.66741588291559</v>
      </c>
      <c r="K902" t="s">
        <v>39</v>
      </c>
      <c r="L902" t="s">
        <v>109</v>
      </c>
      <c r="M902" t="s">
        <v>94</v>
      </c>
      <c r="O902" s="183">
        <f t="shared" si="45"/>
        <v>100</v>
      </c>
      <c r="P902" s="183">
        <f t="shared" si="45"/>
        <v>10</v>
      </c>
      <c r="Q902" s="183" t="str">
        <f t="shared" si="45"/>
        <v>*</v>
      </c>
      <c r="R902" s="183" t="str">
        <f t="shared" si="44"/>
        <v>*</v>
      </c>
      <c r="S902" s="183" t="str">
        <f t="shared" si="44"/>
        <v>*</v>
      </c>
      <c r="T902" s="183" t="str">
        <f t="shared" si="44"/>
        <v>*</v>
      </c>
      <c r="U902" s="183">
        <f t="shared" si="42"/>
        <v>100</v>
      </c>
    </row>
    <row r="903" spans="1:21">
      <c r="A903" s="183" t="str">
        <f t="shared" si="46"/>
        <v>東側ケース⑨本山町</v>
      </c>
      <c r="B903" t="s">
        <v>22</v>
      </c>
      <c r="C903">
        <v>3986</v>
      </c>
      <c r="D903" s="160">
        <v>3.9547785395769437</v>
      </c>
      <c r="E903" s="160">
        <v>0.17410046569749099</v>
      </c>
      <c r="F903" s="160">
        <v>0</v>
      </c>
      <c r="G903" s="160">
        <v>2.012213313275169E-4</v>
      </c>
      <c r="H903" s="160">
        <v>3.9902251585038044E-4</v>
      </c>
      <c r="I903" s="160">
        <v>4.2823911193992363E-2</v>
      </c>
      <c r="J903" s="160">
        <v>3.9982026946181142</v>
      </c>
      <c r="K903" t="s">
        <v>39</v>
      </c>
      <c r="L903" t="s">
        <v>109</v>
      </c>
      <c r="M903" t="s">
        <v>94</v>
      </c>
      <c r="O903" s="183" t="str">
        <f t="shared" si="45"/>
        <v>*</v>
      </c>
      <c r="P903" s="183" t="str">
        <f t="shared" si="45"/>
        <v>*</v>
      </c>
      <c r="Q903" s="183">
        <f t="shared" si="45"/>
        <v>0</v>
      </c>
      <c r="R903" s="183" t="str">
        <f t="shared" si="44"/>
        <v>*</v>
      </c>
      <c r="S903" s="183" t="str">
        <f t="shared" si="44"/>
        <v>*</v>
      </c>
      <c r="T903" s="183" t="str">
        <f t="shared" si="44"/>
        <v>*</v>
      </c>
      <c r="U903" s="183" t="str">
        <f t="shared" si="42"/>
        <v>*</v>
      </c>
    </row>
    <row r="904" spans="1:21">
      <c r="A904" s="183" t="str">
        <f t="shared" si="46"/>
        <v>東側ケース⑨大豊町</v>
      </c>
      <c r="B904" t="s">
        <v>23</v>
      </c>
      <c r="C904">
        <v>4713</v>
      </c>
      <c r="D904" s="160">
        <v>68.646715494956254</v>
      </c>
      <c r="E904" s="160">
        <v>0.55469636227355934</v>
      </c>
      <c r="F904" s="160">
        <v>0</v>
      </c>
      <c r="G904" s="160">
        <v>0.17589329836788456</v>
      </c>
      <c r="H904" s="160">
        <v>1.9072335342318992E-2</v>
      </c>
      <c r="I904" s="160">
        <v>1.2647705224556745E-2</v>
      </c>
      <c r="J904" s="160">
        <v>68.854328833891003</v>
      </c>
      <c r="K904" t="s">
        <v>39</v>
      </c>
      <c r="L904" t="s">
        <v>109</v>
      </c>
      <c r="M904" t="s">
        <v>94</v>
      </c>
      <c r="O904" s="183">
        <f t="shared" si="45"/>
        <v>70</v>
      </c>
      <c r="P904" s="183" t="str">
        <f t="shared" si="45"/>
        <v>*</v>
      </c>
      <c r="Q904" s="183">
        <f t="shared" si="45"/>
        <v>0</v>
      </c>
      <c r="R904" s="183" t="str">
        <f t="shared" si="44"/>
        <v>*</v>
      </c>
      <c r="S904" s="183" t="str">
        <f t="shared" si="44"/>
        <v>*</v>
      </c>
      <c r="T904" s="183" t="str">
        <f t="shared" si="44"/>
        <v>*</v>
      </c>
      <c r="U904" s="183">
        <f t="shared" si="42"/>
        <v>70</v>
      </c>
    </row>
    <row r="905" spans="1:21">
      <c r="A905" s="183" t="str">
        <f t="shared" si="46"/>
        <v>東側ケース⑨土佐町</v>
      </c>
      <c r="B905" t="s">
        <v>24</v>
      </c>
      <c r="C905">
        <v>4386</v>
      </c>
      <c r="D905" s="160">
        <v>0.96576291620341359</v>
      </c>
      <c r="E905" s="160">
        <v>0.16679724700989246</v>
      </c>
      <c r="F905" s="160">
        <v>0</v>
      </c>
      <c r="G905" s="160">
        <v>6.7736916412824731E-32</v>
      </c>
      <c r="H905" s="160">
        <v>8.1880905285087622E-4</v>
      </c>
      <c r="I905" s="160">
        <v>3.0310687052536936E-3</v>
      </c>
      <c r="J905" s="160">
        <v>0.96961279396151823</v>
      </c>
      <c r="K905" t="s">
        <v>39</v>
      </c>
      <c r="L905" t="s">
        <v>109</v>
      </c>
      <c r="M905" t="s">
        <v>94</v>
      </c>
      <c r="O905" s="183" t="str">
        <f t="shared" si="45"/>
        <v>*</v>
      </c>
      <c r="P905" s="183" t="str">
        <f t="shared" si="45"/>
        <v>*</v>
      </c>
      <c r="Q905" s="183">
        <f t="shared" si="45"/>
        <v>0</v>
      </c>
      <c r="R905" s="183" t="str">
        <f t="shared" si="44"/>
        <v>*</v>
      </c>
      <c r="S905" s="183" t="str">
        <f t="shared" si="44"/>
        <v>*</v>
      </c>
      <c r="T905" s="183" t="str">
        <f t="shared" si="44"/>
        <v>*</v>
      </c>
      <c r="U905" s="183" t="str">
        <f t="shared" si="44"/>
        <v>*</v>
      </c>
    </row>
    <row r="906" spans="1:21">
      <c r="A906" s="183" t="str">
        <f t="shared" si="46"/>
        <v>東側ケース⑨大川村</v>
      </c>
      <c r="B906" t="s">
        <v>25</v>
      </c>
      <c r="C906">
        <v>427</v>
      </c>
      <c r="D906" s="160">
        <v>0.34633459228517188</v>
      </c>
      <c r="E906" s="160">
        <v>1.6362329522272411E-2</v>
      </c>
      <c r="F906" s="160">
        <v>0</v>
      </c>
      <c r="G906" s="160">
        <v>1.268198041616707E-4</v>
      </c>
      <c r="H906" s="160">
        <v>4.9433246163046895E-5</v>
      </c>
      <c r="I906" s="160">
        <v>2.5561053959659546E-4</v>
      </c>
      <c r="J906" s="160">
        <v>0.34676645587509319</v>
      </c>
      <c r="K906" t="s">
        <v>39</v>
      </c>
      <c r="L906" t="s">
        <v>109</v>
      </c>
      <c r="M906" t="s">
        <v>94</v>
      </c>
      <c r="O906" s="183" t="str">
        <f t="shared" si="45"/>
        <v>*</v>
      </c>
      <c r="P906" s="183" t="str">
        <f t="shared" si="45"/>
        <v>*</v>
      </c>
      <c r="Q906" s="183">
        <f t="shared" si="45"/>
        <v>0</v>
      </c>
      <c r="R906" s="183" t="str">
        <f t="shared" si="44"/>
        <v>*</v>
      </c>
      <c r="S906" s="183" t="str">
        <f t="shared" si="44"/>
        <v>*</v>
      </c>
      <c r="T906" s="183" t="str">
        <f t="shared" si="44"/>
        <v>*</v>
      </c>
      <c r="U906" s="183" t="str">
        <f t="shared" si="44"/>
        <v>*</v>
      </c>
    </row>
    <row r="907" spans="1:21">
      <c r="A907" s="183" t="str">
        <f t="shared" si="46"/>
        <v>東側ケース⑨いの町</v>
      </c>
      <c r="B907" t="s">
        <v>26</v>
      </c>
      <c r="C907">
        <v>21716</v>
      </c>
      <c r="D907" s="160">
        <v>84.054938221975718</v>
      </c>
      <c r="E907" s="160">
        <v>2.8066146988233491</v>
      </c>
      <c r="F907" s="160">
        <v>0</v>
      </c>
      <c r="G907" s="160">
        <v>0.26030175383636556</v>
      </c>
      <c r="H907" s="160">
        <v>0.1101890900870922</v>
      </c>
      <c r="I907" s="160">
        <v>4.4223147578982075E-2</v>
      </c>
      <c r="J907" s="160">
        <v>84.469652213478142</v>
      </c>
      <c r="K907" t="s">
        <v>39</v>
      </c>
      <c r="L907" t="s">
        <v>109</v>
      </c>
      <c r="M907" t="s">
        <v>94</v>
      </c>
      <c r="O907" s="183">
        <f t="shared" si="45"/>
        <v>80</v>
      </c>
      <c r="P907" s="183" t="str">
        <f t="shared" si="45"/>
        <v>*</v>
      </c>
      <c r="Q907" s="183">
        <f t="shared" si="45"/>
        <v>0</v>
      </c>
      <c r="R907" s="183" t="str">
        <f t="shared" si="44"/>
        <v>*</v>
      </c>
      <c r="S907" s="183" t="str">
        <f t="shared" si="44"/>
        <v>*</v>
      </c>
      <c r="T907" s="183" t="str">
        <f t="shared" si="44"/>
        <v>*</v>
      </c>
      <c r="U907" s="183">
        <f t="shared" si="44"/>
        <v>80</v>
      </c>
    </row>
    <row r="908" spans="1:21">
      <c r="A908" s="183" t="str">
        <f t="shared" si="46"/>
        <v>東側ケース⑨仁淀川町</v>
      </c>
      <c r="B908" t="s">
        <v>27</v>
      </c>
      <c r="C908">
        <v>6649</v>
      </c>
      <c r="D908" s="160">
        <v>12.793763484013489</v>
      </c>
      <c r="E908" s="160">
        <v>0.32151817074031841</v>
      </c>
      <c r="F908" s="160">
        <v>0</v>
      </c>
      <c r="G908" s="160">
        <v>1.3376931796556257E-3</v>
      </c>
      <c r="H908" s="160">
        <v>2.4980333192707437E-3</v>
      </c>
      <c r="I908" s="160">
        <v>3.5585808008993997E-2</v>
      </c>
      <c r="J908" s="160">
        <v>12.833185018521409</v>
      </c>
      <c r="K908" t="s">
        <v>39</v>
      </c>
      <c r="L908" t="s">
        <v>109</v>
      </c>
      <c r="M908" t="s">
        <v>94</v>
      </c>
      <c r="O908" s="183">
        <f t="shared" si="45"/>
        <v>10</v>
      </c>
      <c r="P908" s="183" t="str">
        <f t="shared" si="45"/>
        <v>*</v>
      </c>
      <c r="Q908" s="183">
        <f t="shared" si="45"/>
        <v>0</v>
      </c>
      <c r="R908" s="183" t="str">
        <f t="shared" si="44"/>
        <v>*</v>
      </c>
      <c r="S908" s="183" t="str">
        <f t="shared" si="44"/>
        <v>*</v>
      </c>
      <c r="T908" s="183" t="str">
        <f t="shared" si="44"/>
        <v>*</v>
      </c>
      <c r="U908" s="183">
        <f t="shared" si="44"/>
        <v>10</v>
      </c>
    </row>
    <row r="909" spans="1:21">
      <c r="A909" s="183" t="str">
        <f t="shared" si="46"/>
        <v>東側ケース⑨中土佐町</v>
      </c>
      <c r="B909" t="s">
        <v>28</v>
      </c>
      <c r="C909">
        <v>6927</v>
      </c>
      <c r="D909" s="160">
        <v>157.89997382756351</v>
      </c>
      <c r="E909" s="160">
        <v>3.3928774755309026</v>
      </c>
      <c r="F909" s="160">
        <v>18.184518070339873</v>
      </c>
      <c r="G909" s="160">
        <v>0.38296625154193081</v>
      </c>
      <c r="H909" s="160">
        <v>1.0678647918778565</v>
      </c>
      <c r="I909" s="160">
        <v>3.9442418790312586E-2</v>
      </c>
      <c r="J909" s="160">
        <v>177.5747653601135</v>
      </c>
      <c r="K909" t="s">
        <v>39</v>
      </c>
      <c r="L909" t="s">
        <v>109</v>
      </c>
      <c r="M909" t="s">
        <v>94</v>
      </c>
      <c r="O909" s="183">
        <f t="shared" si="45"/>
        <v>160</v>
      </c>
      <c r="P909" s="183" t="str">
        <f t="shared" si="45"/>
        <v>*</v>
      </c>
      <c r="Q909" s="183">
        <f t="shared" si="45"/>
        <v>20</v>
      </c>
      <c r="R909" s="183" t="str">
        <f t="shared" si="44"/>
        <v>*</v>
      </c>
      <c r="S909" s="183" t="str">
        <f t="shared" si="44"/>
        <v>*</v>
      </c>
      <c r="T909" s="183" t="str">
        <f t="shared" si="44"/>
        <v>*</v>
      </c>
      <c r="U909" s="183">
        <f t="shared" si="44"/>
        <v>180</v>
      </c>
    </row>
    <row r="910" spans="1:21">
      <c r="A910" s="183" t="str">
        <f t="shared" si="46"/>
        <v>東側ケース⑨佐川町</v>
      </c>
      <c r="B910" t="s">
        <v>29</v>
      </c>
      <c r="C910">
        <v>12447</v>
      </c>
      <c r="D910" s="160">
        <v>137.26058609141577</v>
      </c>
      <c r="E910" s="160">
        <v>3.3667167239855216</v>
      </c>
      <c r="F910" s="160">
        <v>0</v>
      </c>
      <c r="G910" s="160">
        <v>0.11254287306837067</v>
      </c>
      <c r="H910" s="160">
        <v>0.1039679154873077</v>
      </c>
      <c r="I910" s="160">
        <v>7.1043415254427006E-2</v>
      </c>
      <c r="J910" s="160">
        <v>137.54814029522589</v>
      </c>
      <c r="K910" t="s">
        <v>39</v>
      </c>
      <c r="L910" t="s">
        <v>109</v>
      </c>
      <c r="M910" t="s">
        <v>94</v>
      </c>
      <c r="O910" s="183">
        <f t="shared" si="45"/>
        <v>140</v>
      </c>
      <c r="P910" s="183" t="str">
        <f t="shared" si="45"/>
        <v>*</v>
      </c>
      <c r="Q910" s="183">
        <f t="shared" si="45"/>
        <v>0</v>
      </c>
      <c r="R910" s="183" t="str">
        <f t="shared" si="44"/>
        <v>*</v>
      </c>
      <c r="S910" s="183" t="str">
        <f t="shared" si="44"/>
        <v>*</v>
      </c>
      <c r="T910" s="183" t="str">
        <f t="shared" si="44"/>
        <v>*</v>
      </c>
      <c r="U910" s="183">
        <f t="shared" si="44"/>
        <v>140</v>
      </c>
    </row>
    <row r="911" spans="1:21">
      <c r="A911" s="183" t="str">
        <f t="shared" si="46"/>
        <v>東側ケース⑨越知町</v>
      </c>
      <c r="B911" t="s">
        <v>30</v>
      </c>
      <c r="C911">
        <v>6095</v>
      </c>
      <c r="D911" s="160">
        <v>21.192830437850716</v>
      </c>
      <c r="E911" s="160">
        <v>0.74555027351736036</v>
      </c>
      <c r="F911" s="160">
        <v>0</v>
      </c>
      <c r="G911" s="160">
        <v>1.3641653487281887E-2</v>
      </c>
      <c r="H911" s="160">
        <v>2.2752315135934551</v>
      </c>
      <c r="I911" s="160">
        <v>4.8603341385555721E-2</v>
      </c>
      <c r="J911" s="160">
        <v>23.530306946317008</v>
      </c>
      <c r="K911" t="s">
        <v>39</v>
      </c>
      <c r="L911" t="s">
        <v>109</v>
      </c>
      <c r="M911" t="s">
        <v>94</v>
      </c>
      <c r="O911" s="183">
        <f t="shared" si="45"/>
        <v>20</v>
      </c>
      <c r="P911" s="183" t="str">
        <f t="shared" si="45"/>
        <v>*</v>
      </c>
      <c r="Q911" s="183">
        <f t="shared" si="45"/>
        <v>0</v>
      </c>
      <c r="R911" s="183" t="str">
        <f t="shared" si="44"/>
        <v>*</v>
      </c>
      <c r="S911" s="183" t="str">
        <f t="shared" si="44"/>
        <v>*</v>
      </c>
      <c r="T911" s="183" t="str">
        <f t="shared" si="44"/>
        <v>*</v>
      </c>
      <c r="U911" s="183">
        <f t="shared" si="44"/>
        <v>20</v>
      </c>
    </row>
    <row r="912" spans="1:21">
      <c r="A912" s="183" t="str">
        <f t="shared" si="46"/>
        <v>東側ケース⑨檮原町</v>
      </c>
      <c r="B912" t="s">
        <v>31</v>
      </c>
      <c r="C912">
        <v>3984</v>
      </c>
      <c r="D912" s="160">
        <v>3.2842023856561018</v>
      </c>
      <c r="E912" s="160">
        <v>0.206635755884094</v>
      </c>
      <c r="F912" s="160">
        <v>0</v>
      </c>
      <c r="G912" s="160">
        <v>5.5966790632651039E-4</v>
      </c>
      <c r="H912" s="160">
        <v>1.1097961202973172E-3</v>
      </c>
      <c r="I912" s="160">
        <v>8.1376921886936911E-3</v>
      </c>
      <c r="J912" s="160">
        <v>3.2940095418714193</v>
      </c>
      <c r="K912" t="s">
        <v>39</v>
      </c>
      <c r="L912" t="s">
        <v>109</v>
      </c>
      <c r="M912" t="s">
        <v>94</v>
      </c>
      <c r="O912" s="183" t="str">
        <f t="shared" si="45"/>
        <v>*</v>
      </c>
      <c r="P912" s="183" t="str">
        <f t="shared" si="45"/>
        <v>*</v>
      </c>
      <c r="Q912" s="183">
        <f t="shared" si="45"/>
        <v>0</v>
      </c>
      <c r="R912" s="183" t="str">
        <f t="shared" si="44"/>
        <v>*</v>
      </c>
      <c r="S912" s="183" t="str">
        <f t="shared" si="44"/>
        <v>*</v>
      </c>
      <c r="T912" s="183" t="str">
        <f t="shared" si="44"/>
        <v>*</v>
      </c>
      <c r="U912" s="183" t="str">
        <f t="shared" si="44"/>
        <v>*</v>
      </c>
    </row>
    <row r="913" spans="1:21">
      <c r="A913" s="183" t="str">
        <f t="shared" si="46"/>
        <v>東側ケース⑨日高村</v>
      </c>
      <c r="B913" t="s">
        <v>32</v>
      </c>
      <c r="C913">
        <v>5063</v>
      </c>
      <c r="D913" s="160">
        <v>14.811449992985663</v>
      </c>
      <c r="E913" s="160">
        <v>0.56685625021727049</v>
      </c>
      <c r="F913" s="160">
        <v>0</v>
      </c>
      <c r="G913" s="160">
        <v>3.4109348985139516E-2</v>
      </c>
      <c r="H913" s="160">
        <v>2.2255667722065942E-3</v>
      </c>
      <c r="I913" s="160">
        <v>7.4849685497805534E-3</v>
      </c>
      <c r="J913" s="160">
        <v>14.855269877292791</v>
      </c>
      <c r="K913" t="s">
        <v>39</v>
      </c>
      <c r="L913" t="s">
        <v>109</v>
      </c>
      <c r="M913" t="s">
        <v>94</v>
      </c>
      <c r="O913" s="183">
        <f t="shared" si="45"/>
        <v>10</v>
      </c>
      <c r="P913" s="183" t="str">
        <f t="shared" si="45"/>
        <v>*</v>
      </c>
      <c r="Q913" s="183">
        <f t="shared" si="45"/>
        <v>0</v>
      </c>
      <c r="R913" s="183" t="str">
        <f t="shared" si="44"/>
        <v>*</v>
      </c>
      <c r="S913" s="183" t="str">
        <f t="shared" si="44"/>
        <v>*</v>
      </c>
      <c r="T913" s="183" t="str">
        <f t="shared" si="44"/>
        <v>*</v>
      </c>
      <c r="U913" s="183">
        <f t="shared" si="44"/>
        <v>10</v>
      </c>
    </row>
    <row r="914" spans="1:21">
      <c r="A914" s="183" t="str">
        <f t="shared" si="46"/>
        <v>東側ケース⑨津野町</v>
      </c>
      <c r="B914" t="s">
        <v>33</v>
      </c>
      <c r="C914">
        <v>5702</v>
      </c>
      <c r="D914" s="160">
        <v>44.705149487980435</v>
      </c>
      <c r="E914" s="160">
        <v>0.79619865666620204</v>
      </c>
      <c r="F914" s="160">
        <v>0</v>
      </c>
      <c r="G914" s="160">
        <v>0.13044439989531892</v>
      </c>
      <c r="H914" s="160">
        <v>6.6377644328430269E-2</v>
      </c>
      <c r="I914" s="160">
        <v>2.0733615523687715E-2</v>
      </c>
      <c r="J914" s="160">
        <v>44.922705147727875</v>
      </c>
      <c r="K914" t="s">
        <v>39</v>
      </c>
      <c r="L914" t="s">
        <v>109</v>
      </c>
      <c r="M914" t="s">
        <v>94</v>
      </c>
      <c r="O914" s="183">
        <f t="shared" si="45"/>
        <v>40</v>
      </c>
      <c r="P914" s="183" t="str">
        <f t="shared" si="45"/>
        <v>*</v>
      </c>
      <c r="Q914" s="183">
        <f t="shared" si="45"/>
        <v>0</v>
      </c>
      <c r="R914" s="183" t="str">
        <f t="shared" si="44"/>
        <v>*</v>
      </c>
      <c r="S914" s="183" t="str">
        <f t="shared" si="44"/>
        <v>*</v>
      </c>
      <c r="T914" s="183" t="str">
        <f t="shared" si="44"/>
        <v>*</v>
      </c>
      <c r="U914" s="183">
        <f t="shared" si="44"/>
        <v>40</v>
      </c>
    </row>
    <row r="915" spans="1:21">
      <c r="A915" s="183" t="str">
        <f t="shared" si="46"/>
        <v>東側ケース⑨四万十町</v>
      </c>
      <c r="B915" t="s">
        <v>34</v>
      </c>
      <c r="C915">
        <v>18754</v>
      </c>
      <c r="D915" s="160">
        <v>489.37272695618657</v>
      </c>
      <c r="E915" s="160">
        <v>11.539101962643063</v>
      </c>
      <c r="F915" s="160">
        <v>3.609706822061014</v>
      </c>
      <c r="G915" s="160">
        <v>0.99671589774067149</v>
      </c>
      <c r="H915" s="160">
        <v>0.11639198913313636</v>
      </c>
      <c r="I915" s="160">
        <v>2.514240794272557E-2</v>
      </c>
      <c r="J915" s="160">
        <v>494.12068407306413</v>
      </c>
      <c r="K915" t="s">
        <v>39</v>
      </c>
      <c r="L915" t="s">
        <v>109</v>
      </c>
      <c r="M915" t="s">
        <v>94</v>
      </c>
      <c r="O915" s="183">
        <f t="shared" si="45"/>
        <v>490</v>
      </c>
      <c r="P915" s="183">
        <f t="shared" si="45"/>
        <v>10</v>
      </c>
      <c r="Q915" s="183" t="str">
        <f t="shared" si="45"/>
        <v>*</v>
      </c>
      <c r="R915" s="183" t="str">
        <f t="shared" si="44"/>
        <v>*</v>
      </c>
      <c r="S915" s="183" t="str">
        <f t="shared" si="44"/>
        <v>*</v>
      </c>
      <c r="T915" s="183" t="str">
        <f t="shared" si="44"/>
        <v>*</v>
      </c>
      <c r="U915" s="183">
        <f t="shared" si="44"/>
        <v>490</v>
      </c>
    </row>
    <row r="916" spans="1:21">
      <c r="A916" s="183" t="str">
        <f t="shared" si="46"/>
        <v>東側ケース⑨大月町</v>
      </c>
      <c r="B916" t="s">
        <v>35</v>
      </c>
      <c r="C916">
        <v>5373</v>
      </c>
      <c r="D916" s="160">
        <v>16.940235959075192</v>
      </c>
      <c r="E916" s="160">
        <v>0.62359662410344363</v>
      </c>
      <c r="F916" s="160">
        <v>9.1892200359878835</v>
      </c>
      <c r="G916" s="160">
        <v>3.2621045233831948E-2</v>
      </c>
      <c r="H916" s="160">
        <v>0.34270818836179978</v>
      </c>
      <c r="I916" s="160">
        <v>7.7930893768891661E-3</v>
      </c>
      <c r="J916" s="160">
        <v>26.512578318035597</v>
      </c>
      <c r="K916" t="s">
        <v>39</v>
      </c>
      <c r="L916" t="s">
        <v>109</v>
      </c>
      <c r="M916" t="s">
        <v>94</v>
      </c>
      <c r="O916" s="183">
        <f t="shared" si="45"/>
        <v>20</v>
      </c>
      <c r="P916" s="183" t="str">
        <f t="shared" si="45"/>
        <v>*</v>
      </c>
      <c r="Q916" s="183">
        <f t="shared" si="45"/>
        <v>10</v>
      </c>
      <c r="R916" s="183" t="str">
        <f t="shared" si="44"/>
        <v>*</v>
      </c>
      <c r="S916" s="183" t="str">
        <f t="shared" si="44"/>
        <v>*</v>
      </c>
      <c r="T916" s="183" t="str">
        <f t="shared" si="44"/>
        <v>*</v>
      </c>
      <c r="U916" s="183">
        <f t="shared" si="44"/>
        <v>30</v>
      </c>
    </row>
    <row r="917" spans="1:21">
      <c r="A917" s="183" t="str">
        <f t="shared" si="46"/>
        <v>東側ケース⑨三原村</v>
      </c>
      <c r="B917" t="s">
        <v>36</v>
      </c>
      <c r="C917">
        <v>1553</v>
      </c>
      <c r="D917" s="160">
        <v>21.771809982670668</v>
      </c>
      <c r="E917" s="160">
        <v>0.38476718330849635</v>
      </c>
      <c r="F917" s="160">
        <v>0</v>
      </c>
      <c r="G917" s="160">
        <v>3.005104710688623E-2</v>
      </c>
      <c r="H917" s="160">
        <v>6.7783772737784201E-2</v>
      </c>
      <c r="I917" s="160">
        <v>6.9620050808094844E-2</v>
      </c>
      <c r="J917" s="160">
        <v>21.939264853323433</v>
      </c>
      <c r="K917" t="s">
        <v>39</v>
      </c>
      <c r="L917" t="s">
        <v>109</v>
      </c>
      <c r="M917" t="s">
        <v>94</v>
      </c>
      <c r="O917" s="183">
        <f t="shared" si="45"/>
        <v>20</v>
      </c>
      <c r="P917" s="183" t="str">
        <f t="shared" si="45"/>
        <v>*</v>
      </c>
      <c r="Q917" s="183">
        <f t="shared" si="45"/>
        <v>0</v>
      </c>
      <c r="R917" s="183" t="str">
        <f t="shared" si="44"/>
        <v>*</v>
      </c>
      <c r="S917" s="183" t="str">
        <f t="shared" si="44"/>
        <v>*</v>
      </c>
      <c r="T917" s="183" t="str">
        <f t="shared" si="44"/>
        <v>*</v>
      </c>
      <c r="U917" s="183">
        <f t="shared" si="44"/>
        <v>20</v>
      </c>
    </row>
    <row r="918" spans="1:21">
      <c r="A918" s="183" t="str">
        <f t="shared" si="46"/>
        <v>東側ケース⑨黒潮町</v>
      </c>
      <c r="B918" t="s">
        <v>37</v>
      </c>
      <c r="C918">
        <v>11115</v>
      </c>
      <c r="D918" s="160">
        <v>391.85130341737846</v>
      </c>
      <c r="E918" s="160">
        <v>12.468862965057564</v>
      </c>
      <c r="F918" s="160">
        <v>21.13145677738218</v>
      </c>
      <c r="G918" s="160">
        <v>2.0433738212884003</v>
      </c>
      <c r="H918" s="160">
        <v>0.1537044010836893</v>
      </c>
      <c r="I918" s="160">
        <v>1.7364435518663953E-2</v>
      </c>
      <c r="J918" s="160">
        <v>415.19720285265146</v>
      </c>
      <c r="K918" t="s">
        <v>39</v>
      </c>
      <c r="L918" t="s">
        <v>109</v>
      </c>
      <c r="M918" t="s">
        <v>94</v>
      </c>
      <c r="O918" s="183">
        <f t="shared" si="45"/>
        <v>390</v>
      </c>
      <c r="P918" s="183">
        <f t="shared" si="45"/>
        <v>10</v>
      </c>
      <c r="Q918" s="183">
        <f t="shared" si="45"/>
        <v>20</v>
      </c>
      <c r="R918" s="183" t="str">
        <f t="shared" si="44"/>
        <v>*</v>
      </c>
      <c r="S918" s="183" t="str">
        <f t="shared" si="44"/>
        <v>*</v>
      </c>
      <c r="T918" s="183" t="str">
        <f t="shared" si="44"/>
        <v>*</v>
      </c>
      <c r="U918" s="183">
        <f t="shared" si="44"/>
        <v>420</v>
      </c>
    </row>
    <row r="919" spans="1:21">
      <c r="A919" s="183" t="str">
        <f t="shared" si="46"/>
        <v>東側ケース⑨合計</v>
      </c>
      <c r="B919" t="s">
        <v>84</v>
      </c>
      <c r="C919">
        <v>763479</v>
      </c>
      <c r="D919" s="160">
        <v>11406.567396358694</v>
      </c>
      <c r="E919" s="160">
        <v>422.20509617811041</v>
      </c>
      <c r="F919" s="160">
        <v>519.91031081467929</v>
      </c>
      <c r="G919" s="160">
        <v>33.035448172738327</v>
      </c>
      <c r="H919" s="160">
        <v>53.740456630315371</v>
      </c>
      <c r="I919" s="160">
        <v>11.938709450197718</v>
      </c>
      <c r="J919" s="160">
        <v>12025.192321426628</v>
      </c>
      <c r="K919" t="s">
        <v>39</v>
      </c>
      <c r="L919" t="s">
        <v>109</v>
      </c>
      <c r="M919" t="s">
        <v>94</v>
      </c>
      <c r="O919" s="183">
        <f t="shared" si="45"/>
        <v>11000</v>
      </c>
      <c r="P919" s="183">
        <f t="shared" si="45"/>
        <v>420</v>
      </c>
      <c r="Q919" s="183">
        <f t="shared" si="45"/>
        <v>520</v>
      </c>
      <c r="R919" s="183">
        <f t="shared" si="44"/>
        <v>30</v>
      </c>
      <c r="S919" s="183">
        <f t="shared" si="44"/>
        <v>50</v>
      </c>
      <c r="T919" s="183">
        <f t="shared" si="44"/>
        <v>10</v>
      </c>
      <c r="U919" s="183">
        <f t="shared" si="44"/>
        <v>12000</v>
      </c>
    </row>
    <row r="920" spans="1:21">
      <c r="A920" s="183" t="str">
        <f t="shared" si="46"/>
        <v>東側ケース⑨0</v>
      </c>
      <c r="B920">
        <v>0</v>
      </c>
      <c r="C920">
        <v>0</v>
      </c>
      <c r="D920" s="160">
        <v>0</v>
      </c>
      <c r="E920" s="160">
        <v>0</v>
      </c>
      <c r="F920" s="160">
        <v>0</v>
      </c>
      <c r="G920" s="160">
        <v>0</v>
      </c>
      <c r="H920" s="160">
        <v>0</v>
      </c>
      <c r="I920" s="160">
        <v>0</v>
      </c>
      <c r="J920" s="160">
        <v>0</v>
      </c>
      <c r="K920" t="s">
        <v>39</v>
      </c>
      <c r="L920" t="s">
        <v>109</v>
      </c>
      <c r="M920">
        <v>0</v>
      </c>
      <c r="O920" s="183">
        <f t="shared" si="45"/>
        <v>0</v>
      </c>
      <c r="P920" s="183">
        <f t="shared" si="45"/>
        <v>0</v>
      </c>
      <c r="Q920" s="183">
        <f t="shared" si="45"/>
        <v>0</v>
      </c>
      <c r="R920" s="183">
        <f t="shared" si="44"/>
        <v>0</v>
      </c>
      <c r="S920" s="183">
        <f t="shared" si="44"/>
        <v>0</v>
      </c>
      <c r="T920" s="183">
        <f t="shared" si="44"/>
        <v>0</v>
      </c>
      <c r="U920" s="183">
        <f t="shared" si="44"/>
        <v>0</v>
      </c>
    </row>
    <row r="921" spans="1:21">
      <c r="A921" s="183" t="str">
        <f t="shared" si="46"/>
        <v>東側ケース⑨重傷者数</v>
      </c>
      <c r="B921" t="s">
        <v>115</v>
      </c>
      <c r="C921">
        <v>0</v>
      </c>
      <c r="D921" s="160">
        <v>0</v>
      </c>
      <c r="E921" s="160">
        <v>0</v>
      </c>
      <c r="F921" s="160">
        <v>0</v>
      </c>
      <c r="G921" s="160">
        <v>0</v>
      </c>
      <c r="H921" s="160">
        <v>0</v>
      </c>
      <c r="I921" s="160">
        <v>0</v>
      </c>
      <c r="J921" s="160">
        <v>0</v>
      </c>
      <c r="K921" t="s">
        <v>39</v>
      </c>
      <c r="L921" t="s">
        <v>109</v>
      </c>
      <c r="M921">
        <v>0</v>
      </c>
      <c r="O921" s="183">
        <f t="shared" si="45"/>
        <v>0</v>
      </c>
      <c r="P921" s="183">
        <f t="shared" si="45"/>
        <v>0</v>
      </c>
      <c r="Q921" s="183">
        <f t="shared" si="45"/>
        <v>0</v>
      </c>
      <c r="R921" s="183">
        <f t="shared" si="44"/>
        <v>0</v>
      </c>
      <c r="S921" s="183">
        <f t="shared" si="44"/>
        <v>0</v>
      </c>
      <c r="T921" s="183">
        <f t="shared" si="44"/>
        <v>0</v>
      </c>
      <c r="U921" s="183">
        <f t="shared" si="44"/>
        <v>0</v>
      </c>
    </row>
    <row r="922" spans="1:21">
      <c r="A922" s="183" t="str">
        <f t="shared" si="46"/>
        <v>東側ケース⑨地震動：東側ケース、津波ケース⑨、冬18時、早期避難率20%</v>
      </c>
      <c r="B922" t="s">
        <v>111</v>
      </c>
      <c r="C922">
        <v>0</v>
      </c>
      <c r="D922" s="160">
        <v>0</v>
      </c>
      <c r="E922" s="160">
        <v>0</v>
      </c>
      <c r="F922" s="160">
        <v>0</v>
      </c>
      <c r="G922" s="160">
        <v>0</v>
      </c>
      <c r="H922" s="160">
        <v>0</v>
      </c>
      <c r="I922" s="160">
        <v>0</v>
      </c>
      <c r="J922" s="160">
        <v>0</v>
      </c>
      <c r="K922" t="s">
        <v>39</v>
      </c>
      <c r="L922" t="s">
        <v>109</v>
      </c>
      <c r="M922">
        <v>0</v>
      </c>
      <c r="O922" s="183">
        <f t="shared" si="45"/>
        <v>0</v>
      </c>
      <c r="P922" s="183">
        <f t="shared" si="45"/>
        <v>0</v>
      </c>
      <c r="Q922" s="183">
        <f t="shared" si="45"/>
        <v>0</v>
      </c>
      <c r="R922" s="183">
        <f t="shared" si="44"/>
        <v>0</v>
      </c>
      <c r="S922" s="183">
        <f t="shared" si="44"/>
        <v>0</v>
      </c>
      <c r="T922" s="183">
        <f t="shared" si="44"/>
        <v>0</v>
      </c>
      <c r="U922" s="183">
        <f t="shared" si="44"/>
        <v>0</v>
      </c>
    </row>
    <row r="923" spans="1:21">
      <c r="A923" s="183" t="str">
        <f t="shared" si="46"/>
        <v>東側ケース⑨市町村名</v>
      </c>
      <c r="B923" t="s">
        <v>86</v>
      </c>
      <c r="C923" t="s">
        <v>87</v>
      </c>
      <c r="D923" s="160" t="s">
        <v>88</v>
      </c>
      <c r="E923" s="160">
        <v>0</v>
      </c>
      <c r="F923" s="160" t="s">
        <v>89</v>
      </c>
      <c r="G923" s="160" t="s">
        <v>90</v>
      </c>
      <c r="H923" s="160" t="s">
        <v>91</v>
      </c>
      <c r="I923" s="160" t="s">
        <v>92</v>
      </c>
      <c r="J923" s="160" t="s">
        <v>84</v>
      </c>
      <c r="K923" t="s">
        <v>39</v>
      </c>
      <c r="L923" t="s">
        <v>109</v>
      </c>
      <c r="M923">
        <v>0</v>
      </c>
      <c r="O923" s="183" t="e">
        <f t="shared" si="45"/>
        <v>#VALUE!</v>
      </c>
      <c r="P923" s="183">
        <f t="shared" si="45"/>
        <v>0</v>
      </c>
      <c r="Q923" s="183" t="e">
        <f t="shared" si="45"/>
        <v>#VALUE!</v>
      </c>
      <c r="R923" s="183" t="e">
        <f t="shared" si="44"/>
        <v>#VALUE!</v>
      </c>
      <c r="S923" s="183" t="e">
        <f t="shared" si="44"/>
        <v>#VALUE!</v>
      </c>
      <c r="T923" s="183" t="e">
        <f t="shared" si="44"/>
        <v>#VALUE!</v>
      </c>
      <c r="U923" s="183" t="e">
        <f t="shared" si="44"/>
        <v>#VALUE!</v>
      </c>
    </row>
    <row r="924" spans="1:21">
      <c r="A924" s="183" t="str">
        <f t="shared" si="46"/>
        <v>東側ケース⑨0</v>
      </c>
      <c r="B924">
        <v>0</v>
      </c>
      <c r="C924">
        <v>0</v>
      </c>
      <c r="D924" s="160">
        <v>0</v>
      </c>
      <c r="E924" s="160" t="s">
        <v>93</v>
      </c>
      <c r="F924" s="160">
        <v>0</v>
      </c>
      <c r="G924" s="160">
        <v>0</v>
      </c>
      <c r="H924" s="160">
        <v>0</v>
      </c>
      <c r="I924" s="160">
        <v>0</v>
      </c>
      <c r="J924" s="160">
        <v>0</v>
      </c>
      <c r="K924" t="s">
        <v>39</v>
      </c>
      <c r="L924" t="s">
        <v>109</v>
      </c>
      <c r="M924">
        <v>0</v>
      </c>
      <c r="O924" s="183">
        <f t="shared" si="45"/>
        <v>0</v>
      </c>
      <c r="P924" s="183" t="e">
        <f t="shared" si="45"/>
        <v>#VALUE!</v>
      </c>
      <c r="Q924" s="183">
        <f t="shared" si="45"/>
        <v>0</v>
      </c>
      <c r="R924" s="183">
        <f t="shared" si="44"/>
        <v>0</v>
      </c>
      <c r="S924" s="183">
        <f t="shared" si="44"/>
        <v>0</v>
      </c>
      <c r="T924" s="183">
        <f t="shared" si="44"/>
        <v>0</v>
      </c>
      <c r="U924" s="183">
        <f t="shared" si="44"/>
        <v>0</v>
      </c>
    </row>
    <row r="925" spans="1:21">
      <c r="A925" s="183" t="str">
        <f t="shared" si="46"/>
        <v>東側ケース⑨0</v>
      </c>
      <c r="B925">
        <v>0</v>
      </c>
      <c r="C925">
        <v>0</v>
      </c>
      <c r="D925" s="160">
        <v>0</v>
      </c>
      <c r="E925" s="160">
        <v>0</v>
      </c>
      <c r="F925" s="160">
        <v>0</v>
      </c>
      <c r="G925" s="160">
        <v>0</v>
      </c>
      <c r="H925" s="160">
        <v>0</v>
      </c>
      <c r="I925" s="160">
        <v>0</v>
      </c>
      <c r="J925" s="160">
        <v>0</v>
      </c>
      <c r="K925" t="s">
        <v>39</v>
      </c>
      <c r="L925" t="s">
        <v>109</v>
      </c>
      <c r="M925">
        <v>0</v>
      </c>
      <c r="O925" s="183">
        <f t="shared" si="45"/>
        <v>0</v>
      </c>
      <c r="P925" s="183">
        <f t="shared" si="45"/>
        <v>0</v>
      </c>
      <c r="Q925" s="183">
        <f t="shared" si="45"/>
        <v>0</v>
      </c>
      <c r="R925" s="183">
        <f t="shared" si="44"/>
        <v>0</v>
      </c>
      <c r="S925" s="183">
        <f t="shared" si="44"/>
        <v>0</v>
      </c>
      <c r="T925" s="183">
        <f t="shared" si="44"/>
        <v>0</v>
      </c>
      <c r="U925" s="183">
        <f t="shared" si="44"/>
        <v>0</v>
      </c>
    </row>
    <row r="926" spans="1:21">
      <c r="A926" s="183" t="str">
        <f t="shared" si="46"/>
        <v>東側ケース⑨0</v>
      </c>
      <c r="B926">
        <v>0</v>
      </c>
      <c r="C926">
        <v>0</v>
      </c>
      <c r="D926" s="160">
        <v>0</v>
      </c>
      <c r="E926" s="160">
        <v>0</v>
      </c>
      <c r="F926" s="160">
        <v>0</v>
      </c>
      <c r="G926" s="160">
        <v>0</v>
      </c>
      <c r="H926" s="160">
        <v>0</v>
      </c>
      <c r="I926" s="160">
        <v>0</v>
      </c>
      <c r="J926" s="160">
        <v>0</v>
      </c>
      <c r="K926" t="s">
        <v>39</v>
      </c>
      <c r="L926" t="s">
        <v>109</v>
      </c>
      <c r="M926">
        <v>0</v>
      </c>
      <c r="O926" s="183">
        <f t="shared" si="45"/>
        <v>0</v>
      </c>
      <c r="P926" s="183">
        <f t="shared" si="45"/>
        <v>0</v>
      </c>
      <c r="Q926" s="183">
        <f t="shared" si="45"/>
        <v>0</v>
      </c>
      <c r="R926" s="183">
        <f t="shared" si="44"/>
        <v>0</v>
      </c>
      <c r="S926" s="183">
        <f t="shared" si="44"/>
        <v>0</v>
      </c>
      <c r="T926" s="183">
        <f t="shared" si="44"/>
        <v>0</v>
      </c>
      <c r="U926" s="183">
        <f t="shared" si="44"/>
        <v>0</v>
      </c>
    </row>
    <row r="927" spans="1:21">
      <c r="A927" s="183" t="str">
        <f t="shared" si="46"/>
        <v>東側ケース⑨高知市</v>
      </c>
      <c r="B927" t="s">
        <v>4</v>
      </c>
      <c r="C927">
        <v>349778.6</v>
      </c>
      <c r="D927" s="160">
        <v>3384.337032722111</v>
      </c>
      <c r="E927" s="160">
        <v>155.19119050912138</v>
      </c>
      <c r="F927" s="160">
        <v>186.26281933860827</v>
      </c>
      <c r="G927" s="160">
        <v>6.3831122100030653</v>
      </c>
      <c r="H927" s="160">
        <v>42.191338579793161</v>
      </c>
      <c r="I927" s="160">
        <v>23.904347125044964</v>
      </c>
      <c r="J927" s="160">
        <v>3643.07864997556</v>
      </c>
      <c r="K927" t="s">
        <v>39</v>
      </c>
      <c r="L927" t="s">
        <v>109</v>
      </c>
      <c r="M927" t="s">
        <v>96</v>
      </c>
      <c r="O927" s="183">
        <f t="shared" si="45"/>
        <v>3400</v>
      </c>
      <c r="P927" s="183">
        <f t="shared" si="45"/>
        <v>160</v>
      </c>
      <c r="Q927" s="183">
        <f t="shared" si="45"/>
        <v>190</v>
      </c>
      <c r="R927" s="183">
        <f t="shared" si="44"/>
        <v>10</v>
      </c>
      <c r="S927" s="183">
        <f t="shared" si="44"/>
        <v>40</v>
      </c>
      <c r="T927" s="183">
        <f t="shared" si="44"/>
        <v>20</v>
      </c>
      <c r="U927" s="183">
        <f t="shared" si="44"/>
        <v>3600</v>
      </c>
    </row>
    <row r="928" spans="1:21">
      <c r="A928" s="183" t="str">
        <f t="shared" si="46"/>
        <v>東側ケース⑨室戸市</v>
      </c>
      <c r="B928" t="s">
        <v>5</v>
      </c>
      <c r="C928">
        <v>15011.1</v>
      </c>
      <c r="D928" s="160">
        <v>997.54046786207823</v>
      </c>
      <c r="E928" s="160">
        <v>42.223234647089797</v>
      </c>
      <c r="F928" s="160">
        <v>99.061769972651803</v>
      </c>
      <c r="G928" s="160">
        <v>7.5792132887333885</v>
      </c>
      <c r="H928" s="160">
        <v>10.59503663001346</v>
      </c>
      <c r="I928" s="160">
        <v>0.73697124947507364</v>
      </c>
      <c r="J928" s="160">
        <v>1115.513459002952</v>
      </c>
      <c r="K928" t="s">
        <v>39</v>
      </c>
      <c r="L928" t="s">
        <v>109</v>
      </c>
      <c r="M928" t="s">
        <v>96</v>
      </c>
      <c r="O928" s="183">
        <f t="shared" si="45"/>
        <v>1000</v>
      </c>
      <c r="P928" s="183">
        <f t="shared" si="45"/>
        <v>40</v>
      </c>
      <c r="Q928" s="183">
        <f t="shared" si="45"/>
        <v>100</v>
      </c>
      <c r="R928" s="183">
        <f t="shared" si="44"/>
        <v>10</v>
      </c>
      <c r="S928" s="183">
        <f t="shared" si="44"/>
        <v>10</v>
      </c>
      <c r="T928" s="183" t="str">
        <f t="shared" si="44"/>
        <v>*</v>
      </c>
      <c r="U928" s="183">
        <f t="shared" si="44"/>
        <v>1100</v>
      </c>
    </row>
    <row r="929" spans="1:21">
      <c r="A929" s="183" t="str">
        <f t="shared" si="46"/>
        <v>東側ケース⑨安芸市</v>
      </c>
      <c r="B929" t="s">
        <v>6</v>
      </c>
      <c r="C929">
        <v>19573</v>
      </c>
      <c r="D929" s="160">
        <v>774.49569069441566</v>
      </c>
      <c r="E929" s="160">
        <v>46.421352213620892</v>
      </c>
      <c r="F929" s="160">
        <v>13.171914242833934</v>
      </c>
      <c r="G929" s="160">
        <v>2.817412045559978</v>
      </c>
      <c r="H929" s="160">
        <v>12.707840305081309</v>
      </c>
      <c r="I929" s="160">
        <v>0.95847014355547078</v>
      </c>
      <c r="J929" s="160">
        <v>804.15132743144636</v>
      </c>
      <c r="K929" t="s">
        <v>39</v>
      </c>
      <c r="L929" t="s">
        <v>109</v>
      </c>
      <c r="M929" t="s">
        <v>96</v>
      </c>
      <c r="O929" s="183">
        <f t="shared" si="45"/>
        <v>770</v>
      </c>
      <c r="P929" s="183">
        <f t="shared" si="45"/>
        <v>50</v>
      </c>
      <c r="Q929" s="183">
        <f t="shared" si="45"/>
        <v>10</v>
      </c>
      <c r="R929" s="183" t="str">
        <f t="shared" si="44"/>
        <v>*</v>
      </c>
      <c r="S929" s="183">
        <f t="shared" si="44"/>
        <v>10</v>
      </c>
      <c r="T929" s="183" t="str">
        <f t="shared" si="44"/>
        <v>*</v>
      </c>
      <c r="U929" s="183">
        <f t="shared" si="44"/>
        <v>800</v>
      </c>
    </row>
    <row r="930" spans="1:21">
      <c r="A930" s="183" t="str">
        <f t="shared" si="46"/>
        <v>東側ケース⑨南国市</v>
      </c>
      <c r="B930" t="s">
        <v>7</v>
      </c>
      <c r="C930">
        <v>51255.6</v>
      </c>
      <c r="D930" s="160">
        <v>806.10890874209019</v>
      </c>
      <c r="E930" s="160">
        <v>21.074576667849335</v>
      </c>
      <c r="F930" s="160">
        <v>52.716423168306505</v>
      </c>
      <c r="G930" s="160">
        <v>0.34331055449106807</v>
      </c>
      <c r="H930" s="160">
        <v>2.9882419554303956</v>
      </c>
      <c r="I930" s="160">
        <v>1.9374347220106087</v>
      </c>
      <c r="J930" s="160">
        <v>864.09431914232869</v>
      </c>
      <c r="K930" t="s">
        <v>39</v>
      </c>
      <c r="L930" t="s">
        <v>109</v>
      </c>
      <c r="M930" t="s">
        <v>96</v>
      </c>
      <c r="O930" s="183">
        <f t="shared" si="45"/>
        <v>810</v>
      </c>
      <c r="P930" s="183">
        <f t="shared" si="45"/>
        <v>20</v>
      </c>
      <c r="Q930" s="183">
        <f t="shared" si="45"/>
        <v>50</v>
      </c>
      <c r="R930" s="183" t="str">
        <f t="shared" si="44"/>
        <v>*</v>
      </c>
      <c r="S930" s="183" t="str">
        <f t="shared" si="44"/>
        <v>*</v>
      </c>
      <c r="T930" s="183" t="str">
        <f t="shared" si="44"/>
        <v>*</v>
      </c>
      <c r="U930" s="183">
        <f t="shared" si="44"/>
        <v>860</v>
      </c>
    </row>
    <row r="931" spans="1:21">
      <c r="A931" s="183" t="str">
        <f t="shared" si="46"/>
        <v>東側ケース⑨土佐市</v>
      </c>
      <c r="B931" t="s">
        <v>8</v>
      </c>
      <c r="C931">
        <v>27471.8</v>
      </c>
      <c r="D931" s="160">
        <v>372.29728048996355</v>
      </c>
      <c r="E931" s="160">
        <v>13.569373015747493</v>
      </c>
      <c r="F931" s="160">
        <v>12.224922996917689</v>
      </c>
      <c r="G931" s="160">
        <v>1.4760863960479431</v>
      </c>
      <c r="H931" s="160">
        <v>1.672016304061245</v>
      </c>
      <c r="I931" s="160">
        <v>0.73423263654024373</v>
      </c>
      <c r="J931" s="160">
        <v>388.40453882353069</v>
      </c>
      <c r="K931" t="s">
        <v>39</v>
      </c>
      <c r="L931" t="s">
        <v>109</v>
      </c>
      <c r="M931" t="s">
        <v>96</v>
      </c>
      <c r="O931" s="183">
        <f t="shared" si="45"/>
        <v>370</v>
      </c>
      <c r="P931" s="183">
        <f t="shared" si="45"/>
        <v>10</v>
      </c>
      <c r="Q931" s="183">
        <f t="shared" si="45"/>
        <v>10</v>
      </c>
      <c r="R931" s="183" t="str">
        <f t="shared" si="44"/>
        <v>*</v>
      </c>
      <c r="S931" s="183" t="str">
        <f t="shared" si="44"/>
        <v>*</v>
      </c>
      <c r="T931" s="183" t="str">
        <f t="shared" si="44"/>
        <v>*</v>
      </c>
      <c r="U931" s="183">
        <f t="shared" si="44"/>
        <v>390</v>
      </c>
    </row>
    <row r="932" spans="1:21">
      <c r="A932" s="183" t="str">
        <f t="shared" si="46"/>
        <v>東側ケース⑨須崎市</v>
      </c>
      <c r="B932" t="s">
        <v>9</v>
      </c>
      <c r="C932">
        <v>25299.25</v>
      </c>
      <c r="D932" s="160">
        <v>365.82661260979046</v>
      </c>
      <c r="E932" s="160">
        <v>7.2227847054679515</v>
      </c>
      <c r="F932" s="160">
        <v>29.803913155315623</v>
      </c>
      <c r="G932" s="160">
        <v>0.87618037005509908</v>
      </c>
      <c r="H932" s="160">
        <v>2.3939547038632703</v>
      </c>
      <c r="I932" s="160">
        <v>0.45254347407710022</v>
      </c>
      <c r="J932" s="160">
        <v>399.35320431310157</v>
      </c>
      <c r="K932" t="s">
        <v>39</v>
      </c>
      <c r="L932" t="s">
        <v>109</v>
      </c>
      <c r="M932" t="s">
        <v>96</v>
      </c>
      <c r="O932" s="183">
        <f t="shared" si="45"/>
        <v>370</v>
      </c>
      <c r="P932" s="183">
        <f t="shared" si="45"/>
        <v>10</v>
      </c>
      <c r="Q932" s="183">
        <f t="shared" si="45"/>
        <v>30</v>
      </c>
      <c r="R932" s="183" t="str">
        <f t="shared" si="44"/>
        <v>*</v>
      </c>
      <c r="S932" s="183" t="str">
        <f t="shared" si="44"/>
        <v>*</v>
      </c>
      <c r="T932" s="183" t="str">
        <f t="shared" si="44"/>
        <v>*</v>
      </c>
      <c r="U932" s="183">
        <f t="shared" si="44"/>
        <v>400</v>
      </c>
    </row>
    <row r="933" spans="1:21">
      <c r="A933" s="183" t="str">
        <f t="shared" si="46"/>
        <v>東側ケース⑨宿毛市</v>
      </c>
      <c r="B933" t="s">
        <v>10</v>
      </c>
      <c r="C933">
        <v>22952.55</v>
      </c>
      <c r="D933" s="160">
        <v>67.533823356120692</v>
      </c>
      <c r="E933" s="160">
        <v>3.1306134700569506</v>
      </c>
      <c r="F933" s="160">
        <v>26.748110491296639</v>
      </c>
      <c r="G933" s="160">
        <v>9.1848597029788065E-2</v>
      </c>
      <c r="H933" s="160">
        <v>0.45129456836274839</v>
      </c>
      <c r="I933" s="160">
        <v>0.18283837552872442</v>
      </c>
      <c r="J933" s="160">
        <v>95.007915388338603</v>
      </c>
      <c r="K933" t="s">
        <v>39</v>
      </c>
      <c r="L933" t="s">
        <v>109</v>
      </c>
      <c r="M933" t="s">
        <v>96</v>
      </c>
      <c r="O933" s="183">
        <f t="shared" si="45"/>
        <v>70</v>
      </c>
      <c r="P933" s="183" t="str">
        <f t="shared" si="45"/>
        <v>*</v>
      </c>
      <c r="Q933" s="183">
        <f t="shared" si="45"/>
        <v>30</v>
      </c>
      <c r="R933" s="183" t="str">
        <f t="shared" si="44"/>
        <v>*</v>
      </c>
      <c r="S933" s="183" t="str">
        <f t="shared" si="44"/>
        <v>*</v>
      </c>
      <c r="T933" s="183" t="str">
        <f t="shared" si="44"/>
        <v>*</v>
      </c>
      <c r="U933" s="183">
        <f t="shared" si="44"/>
        <v>100</v>
      </c>
    </row>
    <row r="934" spans="1:21">
      <c r="A934" s="183" t="str">
        <f t="shared" si="46"/>
        <v>東側ケース⑨土佐清水市</v>
      </c>
      <c r="B934" t="s">
        <v>11</v>
      </c>
      <c r="C934">
        <v>15871.05</v>
      </c>
      <c r="D934" s="160">
        <v>372.33907501552216</v>
      </c>
      <c r="E934" s="160">
        <v>14.99566706703936</v>
      </c>
      <c r="F934" s="160">
        <v>24.06130507726801</v>
      </c>
      <c r="G934" s="160">
        <v>1.5946390333467149</v>
      </c>
      <c r="H934" s="160">
        <v>2.0910788029840002</v>
      </c>
      <c r="I934" s="160">
        <v>0.29363579469035211</v>
      </c>
      <c r="J934" s="160">
        <v>400.37973372381123</v>
      </c>
      <c r="K934" t="s">
        <v>39</v>
      </c>
      <c r="L934" t="s">
        <v>109</v>
      </c>
      <c r="M934" t="s">
        <v>96</v>
      </c>
      <c r="O934" s="183">
        <f t="shared" si="45"/>
        <v>370</v>
      </c>
      <c r="P934" s="183">
        <f t="shared" si="45"/>
        <v>10</v>
      </c>
      <c r="Q934" s="183">
        <f t="shared" si="45"/>
        <v>20</v>
      </c>
      <c r="R934" s="183" t="str">
        <f t="shared" si="44"/>
        <v>*</v>
      </c>
      <c r="S934" s="183" t="str">
        <f t="shared" si="44"/>
        <v>*</v>
      </c>
      <c r="T934" s="183" t="str">
        <f t="shared" si="44"/>
        <v>*</v>
      </c>
      <c r="U934" s="183">
        <f t="shared" si="44"/>
        <v>400</v>
      </c>
    </row>
    <row r="935" spans="1:21">
      <c r="A935" s="183" t="str">
        <f t="shared" si="46"/>
        <v>東側ケース⑨四万十市</v>
      </c>
      <c r="B935" t="s">
        <v>12</v>
      </c>
      <c r="C935">
        <v>36677.25</v>
      </c>
      <c r="D935" s="160">
        <v>481.69679694719247</v>
      </c>
      <c r="E935" s="160">
        <v>14.806724186853602</v>
      </c>
      <c r="F935" s="160">
        <v>7.2377654456907576</v>
      </c>
      <c r="G935" s="160">
        <v>2.0514524417578923</v>
      </c>
      <c r="H935" s="160">
        <v>1.4354481947994921</v>
      </c>
      <c r="I935" s="160">
        <v>0.45729740146755105</v>
      </c>
      <c r="J935" s="160">
        <v>492.87876043090813</v>
      </c>
      <c r="K935" t="s">
        <v>39</v>
      </c>
      <c r="L935" t="s">
        <v>109</v>
      </c>
      <c r="M935" t="s">
        <v>96</v>
      </c>
      <c r="O935" s="183">
        <f t="shared" si="45"/>
        <v>480</v>
      </c>
      <c r="P935" s="183">
        <f t="shared" si="45"/>
        <v>10</v>
      </c>
      <c r="Q935" s="183">
        <f t="shared" si="45"/>
        <v>10</v>
      </c>
      <c r="R935" s="183" t="str">
        <f t="shared" si="44"/>
        <v>*</v>
      </c>
      <c r="S935" s="183" t="str">
        <f t="shared" si="44"/>
        <v>*</v>
      </c>
      <c r="T935" s="183" t="str">
        <f t="shared" si="44"/>
        <v>*</v>
      </c>
      <c r="U935" s="183">
        <f t="shared" si="44"/>
        <v>490</v>
      </c>
    </row>
    <row r="936" spans="1:21">
      <c r="A936" s="183" t="str">
        <f t="shared" si="46"/>
        <v>東側ケース⑨香南市</v>
      </c>
      <c r="B936" t="s">
        <v>13</v>
      </c>
      <c r="C936">
        <v>31206.600000000002</v>
      </c>
      <c r="D936" s="160">
        <v>511.07834433651851</v>
      </c>
      <c r="E936" s="160">
        <v>17.789462635024396</v>
      </c>
      <c r="F936" s="160">
        <v>21.203915178210181</v>
      </c>
      <c r="G936" s="160">
        <v>0.66222346352618999</v>
      </c>
      <c r="H936" s="160">
        <v>1.1905553944549685</v>
      </c>
      <c r="I936" s="160">
        <v>1.0386737464808455</v>
      </c>
      <c r="J936" s="160">
        <v>535.17371211919067</v>
      </c>
      <c r="K936" t="s">
        <v>39</v>
      </c>
      <c r="L936" t="s">
        <v>109</v>
      </c>
      <c r="M936" t="s">
        <v>96</v>
      </c>
      <c r="O936" s="183">
        <f t="shared" si="45"/>
        <v>510</v>
      </c>
      <c r="P936" s="183">
        <f t="shared" si="45"/>
        <v>20</v>
      </c>
      <c r="Q936" s="183">
        <f t="shared" si="45"/>
        <v>20</v>
      </c>
      <c r="R936" s="183" t="str">
        <f t="shared" si="44"/>
        <v>*</v>
      </c>
      <c r="S936" s="183" t="str">
        <f t="shared" si="44"/>
        <v>*</v>
      </c>
      <c r="T936" s="183" t="str">
        <f t="shared" si="44"/>
        <v>*</v>
      </c>
      <c r="U936" s="183">
        <f t="shared" si="44"/>
        <v>540</v>
      </c>
    </row>
    <row r="937" spans="1:21">
      <c r="A937" s="183" t="str">
        <f t="shared" si="46"/>
        <v>東側ケース⑨香美市</v>
      </c>
      <c r="B937" t="s">
        <v>14</v>
      </c>
      <c r="C937">
        <v>28197.25</v>
      </c>
      <c r="D937" s="160">
        <v>604.61933143549163</v>
      </c>
      <c r="E937" s="160">
        <v>12.910922063888639</v>
      </c>
      <c r="F937" s="160">
        <v>0</v>
      </c>
      <c r="G937" s="160">
        <v>1.0325163600687461</v>
      </c>
      <c r="H937" s="160">
        <v>4.3551824719163781</v>
      </c>
      <c r="I937" s="160">
        <v>0.56778434537777622</v>
      </c>
      <c r="J937" s="160">
        <v>610.57481461285442</v>
      </c>
      <c r="K937" t="s">
        <v>39</v>
      </c>
      <c r="L937" t="s">
        <v>109</v>
      </c>
      <c r="M937" t="s">
        <v>96</v>
      </c>
      <c r="O937" s="183">
        <f t="shared" si="45"/>
        <v>600</v>
      </c>
      <c r="P937" s="183">
        <f t="shared" si="45"/>
        <v>10</v>
      </c>
      <c r="Q937" s="183">
        <f t="shared" si="45"/>
        <v>0</v>
      </c>
      <c r="R937" s="183" t="str">
        <f t="shared" si="44"/>
        <v>*</v>
      </c>
      <c r="S937" s="183" t="str">
        <f t="shared" si="44"/>
        <v>*</v>
      </c>
      <c r="T937" s="183" t="str">
        <f t="shared" si="44"/>
        <v>*</v>
      </c>
      <c r="U937" s="183">
        <f t="shared" si="44"/>
        <v>610</v>
      </c>
    </row>
    <row r="938" spans="1:21">
      <c r="A938" s="183" t="str">
        <f t="shared" si="46"/>
        <v>東側ケース⑨東洋町</v>
      </c>
      <c r="B938" t="s">
        <v>15</v>
      </c>
      <c r="C938">
        <v>2841.05</v>
      </c>
      <c r="D938" s="160">
        <v>139.44397110893365</v>
      </c>
      <c r="E938" s="160">
        <v>2.8207557784616268</v>
      </c>
      <c r="F938" s="160">
        <v>14.064998646392718</v>
      </c>
      <c r="G938" s="160">
        <v>1.1305927391646204</v>
      </c>
      <c r="H938" s="160">
        <v>0.95033312282884008</v>
      </c>
      <c r="I938" s="160">
        <v>0.1040310946497824</v>
      </c>
      <c r="J938" s="160">
        <v>155.69392671196962</v>
      </c>
      <c r="K938" t="s">
        <v>39</v>
      </c>
      <c r="L938" t="s">
        <v>109</v>
      </c>
      <c r="M938" t="s">
        <v>96</v>
      </c>
      <c r="O938" s="183">
        <f t="shared" si="45"/>
        <v>140</v>
      </c>
      <c r="P938" s="183" t="str">
        <f t="shared" si="45"/>
        <v>*</v>
      </c>
      <c r="Q938" s="183">
        <f t="shared" si="45"/>
        <v>10</v>
      </c>
      <c r="R938" s="183" t="str">
        <f t="shared" si="44"/>
        <v>*</v>
      </c>
      <c r="S938" s="183" t="str">
        <f t="shared" si="44"/>
        <v>*</v>
      </c>
      <c r="T938" s="183" t="str">
        <f t="shared" si="44"/>
        <v>*</v>
      </c>
      <c r="U938" s="183">
        <f t="shared" si="44"/>
        <v>160</v>
      </c>
    </row>
    <row r="939" spans="1:21">
      <c r="A939" s="183" t="str">
        <f t="shared" si="46"/>
        <v>東側ケース⑨奈半利町</v>
      </c>
      <c r="B939" t="s">
        <v>16</v>
      </c>
      <c r="C939">
        <v>3493.25</v>
      </c>
      <c r="D939" s="160">
        <v>194.57457445436242</v>
      </c>
      <c r="E939" s="160">
        <v>15.47600644287674</v>
      </c>
      <c r="F939" s="160">
        <v>1.1784988447997244</v>
      </c>
      <c r="G939" s="160">
        <v>0.94732897710910935</v>
      </c>
      <c r="H939" s="160">
        <v>2.0219560467620403</v>
      </c>
      <c r="I939" s="160">
        <v>0.20760781498345771</v>
      </c>
      <c r="J939" s="160">
        <v>198.92996613801674</v>
      </c>
      <c r="K939" t="s">
        <v>39</v>
      </c>
      <c r="L939" t="s">
        <v>109</v>
      </c>
      <c r="M939" t="s">
        <v>96</v>
      </c>
      <c r="O939" s="183">
        <f t="shared" si="45"/>
        <v>190</v>
      </c>
      <c r="P939" s="183">
        <f t="shared" si="45"/>
        <v>20</v>
      </c>
      <c r="Q939" s="183" t="str">
        <f t="shared" si="45"/>
        <v>*</v>
      </c>
      <c r="R939" s="183" t="str">
        <f t="shared" si="44"/>
        <v>*</v>
      </c>
      <c r="S939" s="183" t="str">
        <f t="shared" si="44"/>
        <v>*</v>
      </c>
      <c r="T939" s="183" t="str">
        <f t="shared" si="44"/>
        <v>*</v>
      </c>
      <c r="U939" s="183">
        <f t="shared" si="44"/>
        <v>200</v>
      </c>
    </row>
    <row r="940" spans="1:21">
      <c r="A940" s="183" t="str">
        <f t="shared" si="46"/>
        <v>東側ケース⑨田野町</v>
      </c>
      <c r="B940" t="s">
        <v>17</v>
      </c>
      <c r="C940">
        <v>3015.2</v>
      </c>
      <c r="D940" s="160">
        <v>230.42994528618377</v>
      </c>
      <c r="E940" s="160">
        <v>14.263682785894751</v>
      </c>
      <c r="F940" s="160">
        <v>3.7056805910046493</v>
      </c>
      <c r="G940" s="160">
        <v>0.38171319462682529</v>
      </c>
      <c r="H940" s="160">
        <v>3.4525889520134205</v>
      </c>
      <c r="I940" s="160">
        <v>0.50711269234165035</v>
      </c>
      <c r="J940" s="160">
        <v>238.47704071617031</v>
      </c>
      <c r="K940" t="s">
        <v>39</v>
      </c>
      <c r="L940" t="s">
        <v>109</v>
      </c>
      <c r="M940" t="s">
        <v>96</v>
      </c>
      <c r="O940" s="183">
        <f t="shared" si="45"/>
        <v>230</v>
      </c>
      <c r="P940" s="183">
        <f t="shared" si="45"/>
        <v>10</v>
      </c>
      <c r="Q940" s="183" t="str">
        <f t="shared" si="45"/>
        <v>*</v>
      </c>
      <c r="R940" s="183" t="str">
        <f t="shared" si="44"/>
        <v>*</v>
      </c>
      <c r="S940" s="183" t="str">
        <f t="shared" si="44"/>
        <v>*</v>
      </c>
      <c r="T940" s="183" t="str">
        <f t="shared" si="44"/>
        <v>*</v>
      </c>
      <c r="U940" s="183">
        <f t="shared" si="44"/>
        <v>240</v>
      </c>
    </row>
    <row r="941" spans="1:21">
      <c r="A941" s="183" t="str">
        <f t="shared" si="46"/>
        <v>東側ケース⑨安田町</v>
      </c>
      <c r="B941" t="s">
        <v>18</v>
      </c>
      <c r="C941">
        <v>2780.2</v>
      </c>
      <c r="D941" s="160">
        <v>199.50628379124763</v>
      </c>
      <c r="E941" s="160">
        <v>10.700947447818095</v>
      </c>
      <c r="F941" s="160">
        <v>9.2386984346622079</v>
      </c>
      <c r="G941" s="160">
        <v>2.5323793412875752</v>
      </c>
      <c r="H941" s="160">
        <v>1.1611265217015567</v>
      </c>
      <c r="I941" s="160">
        <v>0.11451775371734203</v>
      </c>
      <c r="J941" s="160">
        <v>212.5530058426163</v>
      </c>
      <c r="K941" t="s">
        <v>39</v>
      </c>
      <c r="L941" t="s">
        <v>109</v>
      </c>
      <c r="M941" t="s">
        <v>96</v>
      </c>
      <c r="O941" s="183">
        <f t="shared" si="45"/>
        <v>200</v>
      </c>
      <c r="P941" s="183">
        <f t="shared" si="45"/>
        <v>10</v>
      </c>
      <c r="Q941" s="183">
        <f t="shared" si="45"/>
        <v>10</v>
      </c>
      <c r="R941" s="183" t="str">
        <f t="shared" si="44"/>
        <v>*</v>
      </c>
      <c r="S941" s="183" t="str">
        <f t="shared" si="44"/>
        <v>*</v>
      </c>
      <c r="T941" s="183" t="str">
        <f t="shared" si="44"/>
        <v>*</v>
      </c>
      <c r="U941" s="183">
        <f t="shared" si="44"/>
        <v>210</v>
      </c>
    </row>
    <row r="942" spans="1:21">
      <c r="A942" s="183" t="str">
        <f t="shared" si="46"/>
        <v>東側ケース⑨北川村</v>
      </c>
      <c r="B942" t="s">
        <v>19</v>
      </c>
      <c r="C942">
        <v>1355.3</v>
      </c>
      <c r="D942" s="160">
        <v>102.60427599198583</v>
      </c>
      <c r="E942" s="160">
        <v>3.9143952399690871</v>
      </c>
      <c r="F942" s="160">
        <v>0</v>
      </c>
      <c r="G942" s="160">
        <v>1.3464973207890947</v>
      </c>
      <c r="H942" s="160">
        <v>0.42948795837899761</v>
      </c>
      <c r="I942" s="160">
        <v>3.0926105163200695E-2</v>
      </c>
      <c r="J942" s="160">
        <v>104.41118737631713</v>
      </c>
      <c r="K942" t="s">
        <v>39</v>
      </c>
      <c r="L942" t="s">
        <v>109</v>
      </c>
      <c r="M942" t="s">
        <v>96</v>
      </c>
      <c r="O942" s="183">
        <f t="shared" si="45"/>
        <v>100</v>
      </c>
      <c r="P942" s="183" t="str">
        <f t="shared" si="45"/>
        <v>*</v>
      </c>
      <c r="Q942" s="183">
        <f t="shared" si="45"/>
        <v>0</v>
      </c>
      <c r="R942" s="183" t="str">
        <f t="shared" si="44"/>
        <v>*</v>
      </c>
      <c r="S942" s="183" t="str">
        <f t="shared" si="44"/>
        <v>*</v>
      </c>
      <c r="T942" s="183" t="str">
        <f t="shared" si="44"/>
        <v>*</v>
      </c>
      <c r="U942" s="183">
        <f t="shared" si="44"/>
        <v>100</v>
      </c>
    </row>
    <row r="943" spans="1:21">
      <c r="A943" s="183" t="str">
        <f t="shared" si="46"/>
        <v>東側ケース⑨馬路村</v>
      </c>
      <c r="B943" t="s">
        <v>20</v>
      </c>
      <c r="C943">
        <v>1044.1999999999998</v>
      </c>
      <c r="D943" s="160">
        <v>46.268814841457143</v>
      </c>
      <c r="E943" s="160">
        <v>1.4096003299864137</v>
      </c>
      <c r="F943" s="160">
        <v>0</v>
      </c>
      <c r="G943" s="160">
        <v>0.7224749197238568</v>
      </c>
      <c r="H943" s="160">
        <v>0.2024332257310773</v>
      </c>
      <c r="I943" s="160">
        <v>3.1085666434684571E-2</v>
      </c>
      <c r="J943" s="160">
        <v>47.224808653346763</v>
      </c>
      <c r="K943" t="s">
        <v>39</v>
      </c>
      <c r="L943" t="s">
        <v>109</v>
      </c>
      <c r="M943" t="s">
        <v>96</v>
      </c>
      <c r="O943" s="183">
        <f t="shared" si="45"/>
        <v>50</v>
      </c>
      <c r="P943" s="183" t="str">
        <f t="shared" si="45"/>
        <v>*</v>
      </c>
      <c r="Q943" s="183">
        <f t="shared" si="45"/>
        <v>0</v>
      </c>
      <c r="R943" s="183" t="str">
        <f t="shared" si="44"/>
        <v>*</v>
      </c>
      <c r="S943" s="183" t="str">
        <f t="shared" si="44"/>
        <v>*</v>
      </c>
      <c r="T943" s="183" t="str">
        <f t="shared" si="44"/>
        <v>*</v>
      </c>
      <c r="U943" s="183">
        <f t="shared" si="44"/>
        <v>50</v>
      </c>
    </row>
    <row r="944" spans="1:21">
      <c r="A944" s="183" t="str">
        <f t="shared" si="46"/>
        <v>東側ケース⑨芸西村</v>
      </c>
      <c r="B944" t="s">
        <v>21</v>
      </c>
      <c r="C944">
        <v>4107.1499999999996</v>
      </c>
      <c r="D944" s="160">
        <v>90.290172384652422</v>
      </c>
      <c r="E944" s="160">
        <v>6.1870839412980718</v>
      </c>
      <c r="F944" s="160">
        <v>0.74622755989558998</v>
      </c>
      <c r="G944" s="160">
        <v>0.14153860737887458</v>
      </c>
      <c r="H944" s="160">
        <v>0.30509794447252953</v>
      </c>
      <c r="I944" s="160">
        <v>0.10691978526842261</v>
      </c>
      <c r="J944" s="160">
        <v>91.589956281667838</v>
      </c>
      <c r="K944" t="s">
        <v>39</v>
      </c>
      <c r="L944" t="s">
        <v>109</v>
      </c>
      <c r="M944" t="s">
        <v>96</v>
      </c>
      <c r="O944" s="183">
        <f t="shared" si="45"/>
        <v>90</v>
      </c>
      <c r="P944" s="183">
        <f t="shared" si="45"/>
        <v>10</v>
      </c>
      <c r="Q944" s="183" t="str">
        <f t="shared" si="45"/>
        <v>*</v>
      </c>
      <c r="R944" s="183" t="str">
        <f t="shared" si="44"/>
        <v>*</v>
      </c>
      <c r="S944" s="183" t="str">
        <f t="shared" si="44"/>
        <v>*</v>
      </c>
      <c r="T944" s="183" t="str">
        <f t="shared" si="44"/>
        <v>*</v>
      </c>
      <c r="U944" s="183">
        <f t="shared" si="44"/>
        <v>90</v>
      </c>
    </row>
    <row r="945" spans="1:21">
      <c r="A945" s="183" t="str">
        <f t="shared" si="46"/>
        <v>東側ケース⑨本山町</v>
      </c>
      <c r="B945" t="s">
        <v>22</v>
      </c>
      <c r="C945">
        <v>4026.95</v>
      </c>
      <c r="D945" s="160">
        <v>4.2604969268521726</v>
      </c>
      <c r="E945" s="160">
        <v>0.17333324323627486</v>
      </c>
      <c r="F945" s="160">
        <v>0</v>
      </c>
      <c r="G945" s="160">
        <v>2.485156077438188E-4</v>
      </c>
      <c r="H945" s="160">
        <v>2.8863190084139666E-3</v>
      </c>
      <c r="I945" s="160">
        <v>2.8722891005968715E-2</v>
      </c>
      <c r="J945" s="160">
        <v>4.292354652474299</v>
      </c>
      <c r="K945" t="s">
        <v>39</v>
      </c>
      <c r="L945" t="s">
        <v>109</v>
      </c>
      <c r="M945" t="s">
        <v>96</v>
      </c>
      <c r="O945" s="183" t="str">
        <f t="shared" si="45"/>
        <v>*</v>
      </c>
      <c r="P945" s="183" t="str">
        <f t="shared" si="45"/>
        <v>*</v>
      </c>
      <c r="Q945" s="183">
        <f t="shared" si="45"/>
        <v>0</v>
      </c>
      <c r="R945" s="183" t="str">
        <f t="shared" si="44"/>
        <v>*</v>
      </c>
      <c r="S945" s="183" t="str">
        <f t="shared" si="44"/>
        <v>*</v>
      </c>
      <c r="T945" s="183" t="str">
        <f t="shared" si="44"/>
        <v>*</v>
      </c>
      <c r="U945" s="183" t="str">
        <f t="shared" si="44"/>
        <v>*</v>
      </c>
    </row>
    <row r="946" spans="1:21">
      <c r="A946" s="183" t="str">
        <f t="shared" si="46"/>
        <v>東側ケース⑨大豊町</v>
      </c>
      <c r="B946" t="s">
        <v>23</v>
      </c>
      <c r="C946">
        <v>4715.1000000000004</v>
      </c>
      <c r="D946" s="160">
        <v>71.999909941302093</v>
      </c>
      <c r="E946" s="160">
        <v>0.56042893619899692</v>
      </c>
      <c r="F946" s="160">
        <v>0</v>
      </c>
      <c r="G946" s="160">
        <v>0.18360628220123856</v>
      </c>
      <c r="H946" s="160">
        <v>3.4838318281865129E-2</v>
      </c>
      <c r="I946" s="160">
        <v>2.8303023099275383E-2</v>
      </c>
      <c r="J946" s="160">
        <v>72.246657564884472</v>
      </c>
      <c r="K946" t="s">
        <v>39</v>
      </c>
      <c r="L946" t="s">
        <v>109</v>
      </c>
      <c r="M946" t="s">
        <v>96</v>
      </c>
      <c r="O946" s="183">
        <f t="shared" si="45"/>
        <v>70</v>
      </c>
      <c r="P946" s="183" t="str">
        <f t="shared" si="45"/>
        <v>*</v>
      </c>
      <c r="Q946" s="183">
        <f t="shared" si="45"/>
        <v>0</v>
      </c>
      <c r="R946" s="183" t="str">
        <f t="shared" si="44"/>
        <v>*</v>
      </c>
      <c r="S946" s="183" t="str">
        <f t="shared" si="44"/>
        <v>*</v>
      </c>
      <c r="T946" s="183" t="str">
        <f t="shared" si="44"/>
        <v>*</v>
      </c>
      <c r="U946" s="183">
        <f t="shared" si="44"/>
        <v>70</v>
      </c>
    </row>
    <row r="947" spans="1:21">
      <c r="A947" s="183" t="str">
        <f t="shared" si="46"/>
        <v>東側ケース⑨土佐町</v>
      </c>
      <c r="B947" t="s">
        <v>24</v>
      </c>
      <c r="C947">
        <v>4376.2</v>
      </c>
      <c r="D947" s="160">
        <v>0.90532807451579289</v>
      </c>
      <c r="E947" s="160">
        <v>0.16322610783751482</v>
      </c>
      <c r="F947" s="160">
        <v>0</v>
      </c>
      <c r="G947" s="160">
        <v>7.0580922311415553E-32</v>
      </c>
      <c r="H947" s="160">
        <v>2.4635510638508634E-3</v>
      </c>
      <c r="I947" s="160">
        <v>1.2737914726829391E-2</v>
      </c>
      <c r="J947" s="160">
        <v>0.92052954030647316</v>
      </c>
      <c r="K947" t="s">
        <v>39</v>
      </c>
      <c r="L947" t="s">
        <v>109</v>
      </c>
      <c r="M947" t="s">
        <v>96</v>
      </c>
      <c r="O947" s="183" t="str">
        <f t="shared" si="45"/>
        <v>*</v>
      </c>
      <c r="P947" s="183" t="str">
        <f t="shared" si="45"/>
        <v>*</v>
      </c>
      <c r="Q947" s="183">
        <f t="shared" si="45"/>
        <v>0</v>
      </c>
      <c r="R947" s="183" t="str">
        <f t="shared" si="44"/>
        <v>*</v>
      </c>
      <c r="S947" s="183" t="str">
        <f t="shared" si="44"/>
        <v>*</v>
      </c>
      <c r="T947" s="183" t="str">
        <f t="shared" si="44"/>
        <v>*</v>
      </c>
      <c r="U947" s="183" t="str">
        <f t="shared" si="44"/>
        <v>*</v>
      </c>
    </row>
    <row r="948" spans="1:21">
      <c r="A948" s="183" t="str">
        <f t="shared" si="46"/>
        <v>東側ケース⑨大川村</v>
      </c>
      <c r="B948" t="s">
        <v>25</v>
      </c>
      <c r="C948">
        <v>421.4</v>
      </c>
      <c r="D948" s="160">
        <v>0.25754009715323295</v>
      </c>
      <c r="E948" s="160">
        <v>1.5879260202943273E-2</v>
      </c>
      <c r="F948" s="160">
        <v>0</v>
      </c>
      <c r="G948" s="160">
        <v>1.5789751489613232E-4</v>
      </c>
      <c r="H948" s="160">
        <v>6.9735976495282166E-3</v>
      </c>
      <c r="I948" s="160">
        <v>3.1683373684743575E-4</v>
      </c>
      <c r="J948" s="160">
        <v>0.26498842605450473</v>
      </c>
      <c r="K948" t="s">
        <v>39</v>
      </c>
      <c r="L948" t="s">
        <v>109</v>
      </c>
      <c r="M948" t="s">
        <v>96</v>
      </c>
      <c r="O948" s="183" t="str">
        <f t="shared" si="45"/>
        <v>*</v>
      </c>
      <c r="P948" s="183" t="str">
        <f t="shared" si="45"/>
        <v>*</v>
      </c>
      <c r="Q948" s="183">
        <f t="shared" si="45"/>
        <v>0</v>
      </c>
      <c r="R948" s="183" t="str">
        <f t="shared" si="44"/>
        <v>*</v>
      </c>
      <c r="S948" s="183" t="str">
        <f t="shared" si="44"/>
        <v>*</v>
      </c>
      <c r="T948" s="183" t="str">
        <f t="shared" si="44"/>
        <v>*</v>
      </c>
      <c r="U948" s="183" t="str">
        <f t="shared" si="44"/>
        <v>*</v>
      </c>
    </row>
    <row r="949" spans="1:21">
      <c r="A949" s="183" t="str">
        <f t="shared" si="46"/>
        <v>東側ケース⑨いの町</v>
      </c>
      <c r="B949" t="s">
        <v>26</v>
      </c>
      <c r="C949">
        <v>22887.1</v>
      </c>
      <c r="D949" s="160">
        <v>93.083810420864879</v>
      </c>
      <c r="E949" s="160">
        <v>3.0073789598244547</v>
      </c>
      <c r="F949" s="160">
        <v>0</v>
      </c>
      <c r="G949" s="160">
        <v>0.32644409345499792</v>
      </c>
      <c r="H949" s="160">
        <v>0.24291108209257967</v>
      </c>
      <c r="I949" s="160">
        <v>0.20349977323245075</v>
      </c>
      <c r="J949" s="160">
        <v>93.856665369644901</v>
      </c>
      <c r="K949" t="s">
        <v>39</v>
      </c>
      <c r="L949" t="s">
        <v>109</v>
      </c>
      <c r="M949" t="s">
        <v>96</v>
      </c>
      <c r="O949" s="183">
        <f t="shared" si="45"/>
        <v>90</v>
      </c>
      <c r="P949" s="183" t="str">
        <f t="shared" si="45"/>
        <v>*</v>
      </c>
      <c r="Q949" s="183">
        <f t="shared" si="45"/>
        <v>0</v>
      </c>
      <c r="R949" s="183" t="str">
        <f t="shared" si="45"/>
        <v>*</v>
      </c>
      <c r="S949" s="183" t="str">
        <f t="shared" si="45"/>
        <v>*</v>
      </c>
      <c r="T949" s="183" t="str">
        <f t="shared" si="45"/>
        <v>*</v>
      </c>
      <c r="U949" s="183">
        <f t="shared" si="45"/>
        <v>90</v>
      </c>
    </row>
    <row r="950" spans="1:21">
      <c r="A950" s="183" t="str">
        <f t="shared" si="46"/>
        <v>東側ケース⑨仁淀川町</v>
      </c>
      <c r="B950" t="s">
        <v>27</v>
      </c>
      <c r="C950">
        <v>6596.85</v>
      </c>
      <c r="D950" s="160">
        <v>7.3253895206344417</v>
      </c>
      <c r="E950" s="160">
        <v>0.31596010526810053</v>
      </c>
      <c r="F950" s="160">
        <v>0</v>
      </c>
      <c r="G950" s="160">
        <v>1.6056818863173401E-3</v>
      </c>
      <c r="H950" s="160">
        <v>6.1975380002209438E-2</v>
      </c>
      <c r="I950" s="160">
        <v>2.3888976187554097E-2</v>
      </c>
      <c r="J950" s="160">
        <v>7.4128595587105233</v>
      </c>
      <c r="K950" t="s">
        <v>39</v>
      </c>
      <c r="L950" t="s">
        <v>109</v>
      </c>
      <c r="M950" t="s">
        <v>96</v>
      </c>
      <c r="O950" s="183">
        <f t="shared" ref="O950:U986" si="47">IF(D950&gt;10000,ROUND(D950,-3),IF(D950&gt;1000,ROUND(D950,-2),IF(D950&gt;=5,IF(D950&lt;10,ROUND(D950,-1),ROUND(D950,-1)),IF(D950=0,0,"*"))))</f>
        <v>10</v>
      </c>
      <c r="P950" s="183" t="str">
        <f t="shared" si="47"/>
        <v>*</v>
      </c>
      <c r="Q950" s="183">
        <f t="shared" si="47"/>
        <v>0</v>
      </c>
      <c r="R950" s="183" t="str">
        <f t="shared" si="47"/>
        <v>*</v>
      </c>
      <c r="S950" s="183" t="str">
        <f t="shared" si="47"/>
        <v>*</v>
      </c>
      <c r="T950" s="183" t="str">
        <f t="shared" si="47"/>
        <v>*</v>
      </c>
      <c r="U950" s="183">
        <f t="shared" si="47"/>
        <v>10</v>
      </c>
    </row>
    <row r="951" spans="1:21">
      <c r="A951" s="183" t="str">
        <f t="shared" si="46"/>
        <v>東側ケース⑨中土佐町</v>
      </c>
      <c r="B951" t="s">
        <v>28</v>
      </c>
      <c r="C951">
        <v>7156.95</v>
      </c>
      <c r="D951" s="160">
        <v>171.62815181065628</v>
      </c>
      <c r="E951" s="160">
        <v>3.6150424628604512</v>
      </c>
      <c r="F951" s="160">
        <v>31.318593622703162</v>
      </c>
      <c r="G951" s="160">
        <v>0.42428634418368999</v>
      </c>
      <c r="H951" s="160">
        <v>1.3215349974462614</v>
      </c>
      <c r="I951" s="160">
        <v>0.10594762950944356</v>
      </c>
      <c r="J951" s="160">
        <v>204.79851440449883</v>
      </c>
      <c r="K951" t="s">
        <v>39</v>
      </c>
      <c r="L951" t="s">
        <v>109</v>
      </c>
      <c r="M951" t="s">
        <v>96</v>
      </c>
      <c r="O951" s="183">
        <f t="shared" si="47"/>
        <v>170</v>
      </c>
      <c r="P951" s="183" t="str">
        <f t="shared" si="47"/>
        <v>*</v>
      </c>
      <c r="Q951" s="183">
        <f t="shared" si="47"/>
        <v>30</v>
      </c>
      <c r="R951" s="183" t="str">
        <f t="shared" si="47"/>
        <v>*</v>
      </c>
      <c r="S951" s="183" t="str">
        <f t="shared" si="47"/>
        <v>*</v>
      </c>
      <c r="T951" s="183" t="str">
        <f t="shared" si="47"/>
        <v>*</v>
      </c>
      <c r="U951" s="183">
        <f t="shared" si="47"/>
        <v>200</v>
      </c>
    </row>
    <row r="952" spans="1:21">
      <c r="A952" s="183" t="str">
        <f t="shared" si="46"/>
        <v>東側ケース⑨佐川町</v>
      </c>
      <c r="B952" t="s">
        <v>29</v>
      </c>
      <c r="C952">
        <v>12973.4</v>
      </c>
      <c r="D952" s="160">
        <v>147.27428548490155</v>
      </c>
      <c r="E952" s="160">
        <v>3.5499807122086384</v>
      </c>
      <c r="F952" s="160">
        <v>0</v>
      </c>
      <c r="G952" s="160">
        <v>0.14286293221868474</v>
      </c>
      <c r="H952" s="160">
        <v>0.18622672171165525</v>
      </c>
      <c r="I952" s="160">
        <v>0.26390885733260072</v>
      </c>
      <c r="J952" s="160">
        <v>147.8672839961645</v>
      </c>
      <c r="K952" t="s">
        <v>39</v>
      </c>
      <c r="L952" t="s">
        <v>109</v>
      </c>
      <c r="M952" t="s">
        <v>96</v>
      </c>
      <c r="O952" s="183">
        <f t="shared" si="47"/>
        <v>150</v>
      </c>
      <c r="P952" s="183" t="str">
        <f t="shared" si="47"/>
        <v>*</v>
      </c>
      <c r="Q952" s="183">
        <f t="shared" si="47"/>
        <v>0</v>
      </c>
      <c r="R952" s="183" t="str">
        <f t="shared" si="47"/>
        <v>*</v>
      </c>
      <c r="S952" s="183" t="str">
        <f t="shared" si="47"/>
        <v>*</v>
      </c>
      <c r="T952" s="183" t="str">
        <f t="shared" si="47"/>
        <v>*</v>
      </c>
      <c r="U952" s="183">
        <f t="shared" si="47"/>
        <v>150</v>
      </c>
    </row>
    <row r="953" spans="1:21">
      <c r="A953" s="183" t="str">
        <f t="shared" si="46"/>
        <v>東側ケース⑨越知町</v>
      </c>
      <c r="B953" t="s">
        <v>30</v>
      </c>
      <c r="C953">
        <v>6192.65</v>
      </c>
      <c r="D953" s="160">
        <v>22.944886225215335</v>
      </c>
      <c r="E953" s="160">
        <v>0.70961896440230221</v>
      </c>
      <c r="F953" s="160">
        <v>0</v>
      </c>
      <c r="G953" s="160">
        <v>1.613766127462574E-2</v>
      </c>
      <c r="H953" s="160">
        <v>1.441690093533005</v>
      </c>
      <c r="I953" s="160">
        <v>5.7127885426702531E-2</v>
      </c>
      <c r="J953" s="160">
        <v>24.459841865449668</v>
      </c>
      <c r="K953" t="s">
        <v>39</v>
      </c>
      <c r="L953" t="s">
        <v>109</v>
      </c>
      <c r="M953" t="s">
        <v>96</v>
      </c>
      <c r="O953" s="183">
        <f t="shared" si="47"/>
        <v>20</v>
      </c>
      <c r="P953" s="183" t="str">
        <f t="shared" si="47"/>
        <v>*</v>
      </c>
      <c r="Q953" s="183">
        <f t="shared" si="47"/>
        <v>0</v>
      </c>
      <c r="R953" s="183" t="str">
        <f t="shared" si="47"/>
        <v>*</v>
      </c>
      <c r="S953" s="183" t="str">
        <f t="shared" si="47"/>
        <v>*</v>
      </c>
      <c r="T953" s="183" t="str">
        <f t="shared" si="47"/>
        <v>*</v>
      </c>
      <c r="U953" s="183">
        <f t="shared" si="47"/>
        <v>20</v>
      </c>
    </row>
    <row r="954" spans="1:21">
      <c r="A954" s="183" t="str">
        <f t="shared" si="46"/>
        <v>東側ケース⑨檮原町</v>
      </c>
      <c r="B954" t="s">
        <v>31</v>
      </c>
      <c r="C954">
        <v>3984</v>
      </c>
      <c r="D954" s="160">
        <v>3.0591942609956941</v>
      </c>
      <c r="E954" s="160">
        <v>0.2047227952175813</v>
      </c>
      <c r="F954" s="160">
        <v>0</v>
      </c>
      <c r="G954" s="160">
        <v>5.4763794103842157E-4</v>
      </c>
      <c r="H954" s="160">
        <v>2.1531417112339432E-3</v>
      </c>
      <c r="I954" s="160">
        <v>1.4739616477331156E-2</v>
      </c>
      <c r="J954" s="160">
        <v>3.0766346571252976</v>
      </c>
      <c r="K954" t="s">
        <v>39</v>
      </c>
      <c r="L954" t="s">
        <v>109</v>
      </c>
      <c r="M954" t="s">
        <v>96</v>
      </c>
      <c r="O954" s="183" t="str">
        <f t="shared" si="47"/>
        <v>*</v>
      </c>
      <c r="P954" s="183" t="str">
        <f t="shared" si="47"/>
        <v>*</v>
      </c>
      <c r="Q954" s="183">
        <f t="shared" si="47"/>
        <v>0</v>
      </c>
      <c r="R954" s="183" t="str">
        <f t="shared" si="47"/>
        <v>*</v>
      </c>
      <c r="S954" s="183" t="str">
        <f t="shared" si="47"/>
        <v>*</v>
      </c>
      <c r="T954" s="183" t="str">
        <f t="shared" si="47"/>
        <v>*</v>
      </c>
      <c r="U954" s="183" t="str">
        <f t="shared" si="47"/>
        <v>*</v>
      </c>
    </row>
    <row r="955" spans="1:21">
      <c r="A955" s="183" t="str">
        <f t="shared" si="46"/>
        <v>東側ケース⑨日高村</v>
      </c>
      <c r="B955" t="s">
        <v>32</v>
      </c>
      <c r="C955">
        <v>5197.3999999999996</v>
      </c>
      <c r="D955" s="160">
        <v>17.823259517938713</v>
      </c>
      <c r="E955" s="160">
        <v>0.56762815203474526</v>
      </c>
      <c r="F955" s="160">
        <v>0</v>
      </c>
      <c r="G955" s="160">
        <v>4.1550423489593591E-2</v>
      </c>
      <c r="H955" s="160">
        <v>7.0998380022129692E-3</v>
      </c>
      <c r="I955" s="160">
        <v>3.9871731269050519E-2</v>
      </c>
      <c r="J955" s="160">
        <v>17.911781510699569</v>
      </c>
      <c r="K955" t="s">
        <v>39</v>
      </c>
      <c r="L955" t="s">
        <v>109</v>
      </c>
      <c r="M955" t="s">
        <v>96</v>
      </c>
      <c r="O955" s="183">
        <f t="shared" si="47"/>
        <v>20</v>
      </c>
      <c r="P955" s="183" t="str">
        <f t="shared" si="47"/>
        <v>*</v>
      </c>
      <c r="Q955" s="183">
        <f t="shared" si="47"/>
        <v>0</v>
      </c>
      <c r="R955" s="183" t="str">
        <f t="shared" si="47"/>
        <v>*</v>
      </c>
      <c r="S955" s="183" t="str">
        <f t="shared" si="47"/>
        <v>*</v>
      </c>
      <c r="T955" s="183" t="str">
        <f t="shared" si="47"/>
        <v>*</v>
      </c>
      <c r="U955" s="183">
        <f t="shared" si="47"/>
        <v>20</v>
      </c>
    </row>
    <row r="956" spans="1:21">
      <c r="A956" s="183" t="str">
        <f t="shared" si="46"/>
        <v>東側ケース⑨津野町</v>
      </c>
      <c r="B956" t="s">
        <v>33</v>
      </c>
      <c r="C956">
        <v>5948.75</v>
      </c>
      <c r="D956" s="160">
        <v>48.829247878228735</v>
      </c>
      <c r="E956" s="160">
        <v>0.81728661105373002</v>
      </c>
      <c r="F956" s="160">
        <v>0</v>
      </c>
      <c r="G956" s="160">
        <v>0.13683488147422854</v>
      </c>
      <c r="H956" s="160">
        <v>7.341454629409469E-2</v>
      </c>
      <c r="I956" s="160">
        <v>4.9470100932683891E-2</v>
      </c>
      <c r="J956" s="160">
        <v>49.08896740692974</v>
      </c>
      <c r="K956" t="s">
        <v>39</v>
      </c>
      <c r="L956" t="s">
        <v>109</v>
      </c>
      <c r="M956" t="s">
        <v>96</v>
      </c>
      <c r="O956" s="183">
        <f t="shared" si="47"/>
        <v>50</v>
      </c>
      <c r="P956" s="183" t="str">
        <f t="shared" si="47"/>
        <v>*</v>
      </c>
      <c r="Q956" s="183">
        <f t="shared" si="47"/>
        <v>0</v>
      </c>
      <c r="R956" s="183" t="str">
        <f t="shared" si="47"/>
        <v>*</v>
      </c>
      <c r="S956" s="183" t="str">
        <f t="shared" si="47"/>
        <v>*</v>
      </c>
      <c r="T956" s="183" t="str">
        <f t="shared" si="47"/>
        <v>*</v>
      </c>
      <c r="U956" s="183">
        <f t="shared" si="47"/>
        <v>50</v>
      </c>
    </row>
    <row r="957" spans="1:21">
      <c r="A957" s="183" t="str">
        <f t="shared" si="46"/>
        <v>東側ケース⑨四万十町</v>
      </c>
      <c r="B957" t="s">
        <v>34</v>
      </c>
      <c r="C957">
        <v>18746.650000000001</v>
      </c>
      <c r="D957" s="160">
        <v>460.59605368707548</v>
      </c>
      <c r="E957" s="160">
        <v>11.044137099806036</v>
      </c>
      <c r="F957" s="160">
        <v>5.119898076723123</v>
      </c>
      <c r="G957" s="160">
        <v>1.1509486998934293</v>
      </c>
      <c r="H957" s="160">
        <v>0.93375106754699244</v>
      </c>
      <c r="I957" s="160">
        <v>0.22269373356395716</v>
      </c>
      <c r="J957" s="160">
        <v>468.02334526480303</v>
      </c>
      <c r="K957" t="s">
        <v>39</v>
      </c>
      <c r="L957" t="s">
        <v>109</v>
      </c>
      <c r="M957" t="s">
        <v>96</v>
      </c>
      <c r="O957" s="183">
        <f t="shared" si="47"/>
        <v>460</v>
      </c>
      <c r="P957" s="183">
        <f t="shared" si="47"/>
        <v>10</v>
      </c>
      <c r="Q957" s="183">
        <f t="shared" si="47"/>
        <v>10</v>
      </c>
      <c r="R957" s="183" t="str">
        <f t="shared" si="47"/>
        <v>*</v>
      </c>
      <c r="S957" s="183" t="str">
        <f t="shared" si="47"/>
        <v>*</v>
      </c>
      <c r="T957" s="183" t="str">
        <f t="shared" si="47"/>
        <v>*</v>
      </c>
      <c r="U957" s="183">
        <f t="shared" si="47"/>
        <v>470</v>
      </c>
    </row>
    <row r="958" spans="1:21">
      <c r="A958" s="183" t="str">
        <f t="shared" si="46"/>
        <v>東側ケース⑨大月町</v>
      </c>
      <c r="B958" t="s">
        <v>35</v>
      </c>
      <c r="C958">
        <v>5516.5</v>
      </c>
      <c r="D958" s="160">
        <v>16.10961477985656</v>
      </c>
      <c r="E958" s="160">
        <v>0.62894904159896381</v>
      </c>
      <c r="F958" s="160">
        <v>11.919333997415899</v>
      </c>
      <c r="G958" s="160">
        <v>3.8328863042256786E-2</v>
      </c>
      <c r="H958" s="160">
        <v>0.12416986481359463</v>
      </c>
      <c r="I958" s="160">
        <v>1.7897045582690858E-2</v>
      </c>
      <c r="J958" s="160">
        <v>28.209344550711002</v>
      </c>
      <c r="K958" t="s">
        <v>39</v>
      </c>
      <c r="L958" t="s">
        <v>109</v>
      </c>
      <c r="M958" t="s">
        <v>96</v>
      </c>
      <c r="O958" s="183">
        <f t="shared" si="47"/>
        <v>20</v>
      </c>
      <c r="P958" s="183" t="str">
        <f t="shared" si="47"/>
        <v>*</v>
      </c>
      <c r="Q958" s="183">
        <f t="shared" si="47"/>
        <v>10</v>
      </c>
      <c r="R958" s="183" t="str">
        <f t="shared" si="47"/>
        <v>*</v>
      </c>
      <c r="S958" s="183" t="str">
        <f t="shared" si="47"/>
        <v>*</v>
      </c>
      <c r="T958" s="183" t="str">
        <f t="shared" si="47"/>
        <v>*</v>
      </c>
      <c r="U958" s="183">
        <f t="shared" si="47"/>
        <v>30</v>
      </c>
    </row>
    <row r="959" spans="1:21">
      <c r="A959" s="183" t="str">
        <f t="shared" si="46"/>
        <v>東側ケース⑨三原村</v>
      </c>
      <c r="B959" t="s">
        <v>36</v>
      </c>
      <c r="C959">
        <v>1597.8</v>
      </c>
      <c r="D959" s="160">
        <v>23.232795794275773</v>
      </c>
      <c r="E959" s="160">
        <v>0.39343045814382327</v>
      </c>
      <c r="F959" s="160">
        <v>0</v>
      </c>
      <c r="G959" s="160">
        <v>3.3877780102513598E-2</v>
      </c>
      <c r="H959" s="160">
        <v>3.1986208952269758E-2</v>
      </c>
      <c r="I959" s="160">
        <v>1.2442116098333544E-2</v>
      </c>
      <c r="J959" s="160">
        <v>23.311101899428891</v>
      </c>
      <c r="K959" t="s">
        <v>39</v>
      </c>
      <c r="L959" t="s">
        <v>109</v>
      </c>
      <c r="M959" t="s">
        <v>96</v>
      </c>
      <c r="O959" s="183">
        <f t="shared" si="47"/>
        <v>20</v>
      </c>
      <c r="P959" s="183" t="str">
        <f t="shared" si="47"/>
        <v>*</v>
      </c>
      <c r="Q959" s="183">
        <f t="shared" si="47"/>
        <v>0</v>
      </c>
      <c r="R959" s="183" t="str">
        <f t="shared" si="47"/>
        <v>*</v>
      </c>
      <c r="S959" s="183" t="str">
        <f t="shared" si="47"/>
        <v>*</v>
      </c>
      <c r="T959" s="183" t="str">
        <f t="shared" si="47"/>
        <v>*</v>
      </c>
      <c r="U959" s="183">
        <f t="shared" si="47"/>
        <v>20</v>
      </c>
    </row>
    <row r="960" spans="1:21">
      <c r="A960" s="183" t="str">
        <f t="shared" si="46"/>
        <v>東側ケース⑨黒潮町</v>
      </c>
      <c r="B960" t="s">
        <v>37</v>
      </c>
      <c r="C960">
        <v>11552.849999999999</v>
      </c>
      <c r="D960" s="160">
        <v>413.2610561732061</v>
      </c>
      <c r="E960" s="160">
        <v>13.397786101831715</v>
      </c>
      <c r="F960" s="160">
        <v>23.421648523983514</v>
      </c>
      <c r="G960" s="160">
        <v>2.2977040276811342</v>
      </c>
      <c r="H960" s="160">
        <v>2.1509810928535242</v>
      </c>
      <c r="I960" s="160">
        <v>0.37592906552605326</v>
      </c>
      <c r="J960" s="160">
        <v>441.50731888325026</v>
      </c>
      <c r="K960" t="s">
        <v>39</v>
      </c>
      <c r="L960" t="s">
        <v>109</v>
      </c>
      <c r="M960" t="s">
        <v>96</v>
      </c>
      <c r="O960" s="183">
        <f t="shared" si="47"/>
        <v>410</v>
      </c>
      <c r="P960" s="183">
        <f t="shared" si="47"/>
        <v>10</v>
      </c>
      <c r="Q960" s="183">
        <f t="shared" si="47"/>
        <v>20</v>
      </c>
      <c r="R960" s="183" t="str">
        <f t="shared" si="47"/>
        <v>*</v>
      </c>
      <c r="S960" s="183" t="str">
        <f t="shared" si="47"/>
        <v>*</v>
      </c>
      <c r="T960" s="183" t="str">
        <f t="shared" si="47"/>
        <v>*</v>
      </c>
      <c r="U960" s="183">
        <f t="shared" si="47"/>
        <v>440</v>
      </c>
    </row>
    <row r="961" spans="1:21">
      <c r="A961" s="183" t="str">
        <f t="shared" si="46"/>
        <v>東側ケース⑨合計</v>
      </c>
      <c r="B961" t="s">
        <v>84</v>
      </c>
      <c r="C961">
        <v>763820.94999999984</v>
      </c>
      <c r="D961" s="160">
        <v>11243.582422663789</v>
      </c>
      <c r="E961" s="160">
        <v>443.27316215979084</v>
      </c>
      <c r="F961" s="160">
        <v>573.20643736468003</v>
      </c>
      <c r="G961" s="160">
        <v>36.905661582666227</v>
      </c>
      <c r="H961" s="160">
        <v>97.220067503612213</v>
      </c>
      <c r="I961" s="160">
        <v>33.823927120515037</v>
      </c>
      <c r="J961" s="160">
        <v>11984.738516235264</v>
      </c>
      <c r="K961" t="s">
        <v>39</v>
      </c>
      <c r="L961" t="s">
        <v>109</v>
      </c>
      <c r="M961" t="s">
        <v>96</v>
      </c>
      <c r="O961" s="183">
        <f t="shared" si="47"/>
        <v>11000</v>
      </c>
      <c r="P961" s="183">
        <f t="shared" si="47"/>
        <v>440</v>
      </c>
      <c r="Q961" s="183">
        <f t="shared" si="47"/>
        <v>570</v>
      </c>
      <c r="R961" s="183">
        <f t="shared" si="47"/>
        <v>40</v>
      </c>
      <c r="S961" s="183">
        <f t="shared" si="47"/>
        <v>100</v>
      </c>
      <c r="T961" s="183">
        <f t="shared" si="47"/>
        <v>30</v>
      </c>
      <c r="U961" s="183">
        <f t="shared" si="47"/>
        <v>12000</v>
      </c>
    </row>
    <row r="962" spans="1:21">
      <c r="A962" s="183" t="str">
        <f t="shared" si="46"/>
        <v/>
      </c>
      <c r="O962" s="183">
        <f t="shared" si="47"/>
        <v>0</v>
      </c>
      <c r="P962" s="183">
        <f t="shared" si="47"/>
        <v>0</v>
      </c>
      <c r="Q962" s="183">
        <f t="shared" si="47"/>
        <v>0</v>
      </c>
      <c r="R962" s="183">
        <f t="shared" si="47"/>
        <v>0</v>
      </c>
      <c r="S962" s="183">
        <f t="shared" si="47"/>
        <v>0</v>
      </c>
      <c r="T962" s="183">
        <f t="shared" si="47"/>
        <v>0</v>
      </c>
      <c r="U962" s="183">
        <f t="shared" si="47"/>
        <v>0</v>
      </c>
    </row>
    <row r="963" spans="1:21">
      <c r="A963" s="183" t="str">
        <f t="shared" si="46"/>
        <v>西側ケース④高知市</v>
      </c>
      <c r="B963" t="s">
        <v>4</v>
      </c>
      <c r="C963">
        <v>343393</v>
      </c>
      <c r="D963" s="160">
        <v>2780.570617073819</v>
      </c>
      <c r="E963" s="160">
        <v>170.85829375324181</v>
      </c>
      <c r="F963" s="160">
        <v>290.50309846683581</v>
      </c>
      <c r="G963" s="160">
        <v>7.3316704488475128</v>
      </c>
      <c r="H963" s="160">
        <v>11.342445559375907</v>
      </c>
      <c r="I963" s="160">
        <v>1.1722299993164419E-2</v>
      </c>
      <c r="J963" s="160">
        <v>3089.7595538488717</v>
      </c>
      <c r="K963" t="s">
        <v>40</v>
      </c>
      <c r="L963" t="s">
        <v>67</v>
      </c>
      <c r="M963" t="s">
        <v>83</v>
      </c>
      <c r="O963" s="183">
        <f t="shared" si="47"/>
        <v>2800</v>
      </c>
      <c r="P963" s="183">
        <f t="shared" si="47"/>
        <v>170</v>
      </c>
      <c r="Q963" s="183">
        <f t="shared" si="47"/>
        <v>290</v>
      </c>
      <c r="R963" s="183">
        <f t="shared" si="47"/>
        <v>10</v>
      </c>
      <c r="S963" s="183">
        <f t="shared" si="47"/>
        <v>10</v>
      </c>
      <c r="T963" s="183" t="str">
        <f t="shared" si="47"/>
        <v>*</v>
      </c>
      <c r="U963" s="183">
        <f t="shared" si="47"/>
        <v>3100</v>
      </c>
    </row>
    <row r="964" spans="1:21">
      <c r="A964" s="183" t="str">
        <f t="shared" ref="A964:A1027" si="48">K964&amp;L964&amp;B964</f>
        <v>西側ケース④室戸市</v>
      </c>
      <c r="B964" t="s">
        <v>5</v>
      </c>
      <c r="C964">
        <v>15210</v>
      </c>
      <c r="D964" s="160">
        <v>405.58829048268177</v>
      </c>
      <c r="E964" s="160">
        <v>10.067306572158209</v>
      </c>
      <c r="F964" s="160">
        <v>138.25835616948405</v>
      </c>
      <c r="G964" s="160">
        <v>8.8490399970482478</v>
      </c>
      <c r="H964" s="160">
        <v>0.5192557120181297</v>
      </c>
      <c r="I964" s="160">
        <v>2.6659079828432258E-4</v>
      </c>
      <c r="J964" s="160">
        <v>553.21520895203059</v>
      </c>
      <c r="K964" t="s">
        <v>40</v>
      </c>
      <c r="L964" t="s">
        <v>67</v>
      </c>
      <c r="M964" t="s">
        <v>83</v>
      </c>
      <c r="O964" s="183">
        <f t="shared" si="47"/>
        <v>410</v>
      </c>
      <c r="P964" s="183">
        <f t="shared" si="47"/>
        <v>10</v>
      </c>
      <c r="Q964" s="183">
        <f t="shared" si="47"/>
        <v>140</v>
      </c>
      <c r="R964" s="183">
        <f t="shared" si="47"/>
        <v>10</v>
      </c>
      <c r="S964" s="183" t="str">
        <f t="shared" si="47"/>
        <v>*</v>
      </c>
      <c r="T964" s="183" t="str">
        <f t="shared" si="47"/>
        <v>*</v>
      </c>
      <c r="U964" s="183">
        <f t="shared" si="47"/>
        <v>550</v>
      </c>
    </row>
    <row r="965" spans="1:21">
      <c r="A965" s="183" t="str">
        <f t="shared" si="48"/>
        <v>西側ケース④安芸市</v>
      </c>
      <c r="B965" t="s">
        <v>6</v>
      </c>
      <c r="C965">
        <v>19547</v>
      </c>
      <c r="D965" s="160">
        <v>601.92164804367599</v>
      </c>
      <c r="E965" s="160">
        <v>27.441734525490265</v>
      </c>
      <c r="F965" s="160">
        <v>9.8464151904332535</v>
      </c>
      <c r="G965" s="160">
        <v>3.3434317592284426</v>
      </c>
      <c r="H965" s="160">
        <v>2.3066303375365149</v>
      </c>
      <c r="I965" s="160">
        <v>4.7995780759773737E-4</v>
      </c>
      <c r="J965" s="160">
        <v>617.41860528868176</v>
      </c>
      <c r="K965" t="s">
        <v>40</v>
      </c>
      <c r="L965" t="s">
        <v>67</v>
      </c>
      <c r="M965" t="s">
        <v>83</v>
      </c>
      <c r="O965" s="183">
        <f t="shared" si="47"/>
        <v>600</v>
      </c>
      <c r="P965" s="183">
        <f t="shared" si="47"/>
        <v>30</v>
      </c>
      <c r="Q965" s="183">
        <f t="shared" si="47"/>
        <v>10</v>
      </c>
      <c r="R965" s="183" t="str">
        <f t="shared" si="47"/>
        <v>*</v>
      </c>
      <c r="S965" s="183" t="str">
        <f t="shared" si="47"/>
        <v>*</v>
      </c>
      <c r="T965" s="183" t="str">
        <f t="shared" si="47"/>
        <v>*</v>
      </c>
      <c r="U965" s="183">
        <f t="shared" si="47"/>
        <v>620</v>
      </c>
    </row>
    <row r="966" spans="1:21">
      <c r="A966" s="183" t="str">
        <f t="shared" si="48"/>
        <v>西側ケース④南国市</v>
      </c>
      <c r="B966" t="s">
        <v>7</v>
      </c>
      <c r="C966">
        <v>49472</v>
      </c>
      <c r="D966" s="160">
        <v>523.38069243355574</v>
      </c>
      <c r="E966" s="160">
        <v>17.120348740491956</v>
      </c>
      <c r="F966" s="160">
        <v>75.211508948890881</v>
      </c>
      <c r="G966" s="160">
        <v>0.42016525329567878</v>
      </c>
      <c r="H966" s="160">
        <v>0.5806653289176531</v>
      </c>
      <c r="I966" s="160">
        <v>1.3571417337951894E-3</v>
      </c>
      <c r="J966" s="160">
        <v>599.59438910639381</v>
      </c>
      <c r="K966" t="s">
        <v>40</v>
      </c>
      <c r="L966" t="s">
        <v>67</v>
      </c>
      <c r="M966" t="s">
        <v>83</v>
      </c>
      <c r="O966" s="183">
        <f t="shared" si="47"/>
        <v>520</v>
      </c>
      <c r="P966" s="183">
        <f t="shared" si="47"/>
        <v>20</v>
      </c>
      <c r="Q966" s="183">
        <f t="shared" si="47"/>
        <v>80</v>
      </c>
      <c r="R966" s="183" t="str">
        <f t="shared" si="47"/>
        <v>*</v>
      </c>
      <c r="S966" s="183" t="str">
        <f t="shared" si="47"/>
        <v>*</v>
      </c>
      <c r="T966" s="183" t="str">
        <f t="shared" si="47"/>
        <v>*</v>
      </c>
      <c r="U966" s="183">
        <f t="shared" si="47"/>
        <v>600</v>
      </c>
    </row>
    <row r="967" spans="1:21">
      <c r="A967" s="183" t="str">
        <f t="shared" si="48"/>
        <v>西側ケース④土佐市</v>
      </c>
      <c r="B967" t="s">
        <v>8</v>
      </c>
      <c r="C967">
        <v>28686</v>
      </c>
      <c r="D967" s="160">
        <v>431.05024451831599</v>
      </c>
      <c r="E967" s="160">
        <v>17.015437170379315</v>
      </c>
      <c r="F967" s="160">
        <v>46.924568034599467</v>
      </c>
      <c r="G967" s="160">
        <v>1.8081058442008686</v>
      </c>
      <c r="H967" s="160">
        <v>0.58240950519247858</v>
      </c>
      <c r="I967" s="160">
        <v>6.5921149842344091E-4</v>
      </c>
      <c r="J967" s="160">
        <v>480.36598711380725</v>
      </c>
      <c r="K967" t="s">
        <v>40</v>
      </c>
      <c r="L967" t="s">
        <v>67</v>
      </c>
      <c r="M967" t="s">
        <v>83</v>
      </c>
      <c r="O967" s="183">
        <f t="shared" si="47"/>
        <v>430</v>
      </c>
      <c r="P967" s="183">
        <f t="shared" si="47"/>
        <v>20</v>
      </c>
      <c r="Q967" s="183">
        <f t="shared" si="47"/>
        <v>50</v>
      </c>
      <c r="R967" s="183" t="str">
        <f t="shared" si="47"/>
        <v>*</v>
      </c>
      <c r="S967" s="183" t="str">
        <f t="shared" si="47"/>
        <v>*</v>
      </c>
      <c r="T967" s="183" t="str">
        <f t="shared" si="47"/>
        <v>*</v>
      </c>
      <c r="U967" s="183">
        <f t="shared" si="47"/>
        <v>480</v>
      </c>
    </row>
    <row r="968" spans="1:21">
      <c r="A968" s="183" t="str">
        <f t="shared" si="48"/>
        <v>西側ケース④須崎市</v>
      </c>
      <c r="B968" t="s">
        <v>9</v>
      </c>
      <c r="C968">
        <v>24698</v>
      </c>
      <c r="D968" s="160">
        <v>336.43321336628162</v>
      </c>
      <c r="E968" s="160">
        <v>11.498047777354934</v>
      </c>
      <c r="F968" s="160">
        <v>81.239473063709198</v>
      </c>
      <c r="G968" s="160">
        <v>1.0510081279041457</v>
      </c>
      <c r="H968" s="160">
        <v>1.9510379158293274</v>
      </c>
      <c r="I968" s="160">
        <v>3.2034717651717063E-4</v>
      </c>
      <c r="J968" s="160">
        <v>420.67505282090076</v>
      </c>
      <c r="K968" t="s">
        <v>40</v>
      </c>
      <c r="L968" t="s">
        <v>67</v>
      </c>
      <c r="M968" t="s">
        <v>83</v>
      </c>
      <c r="O968" s="183">
        <f t="shared" si="47"/>
        <v>340</v>
      </c>
      <c r="P968" s="183">
        <f t="shared" si="47"/>
        <v>10</v>
      </c>
      <c r="Q968" s="183">
        <f t="shared" si="47"/>
        <v>80</v>
      </c>
      <c r="R968" s="183" t="str">
        <f t="shared" si="47"/>
        <v>*</v>
      </c>
      <c r="S968" s="183" t="str">
        <f t="shared" si="47"/>
        <v>*</v>
      </c>
      <c r="T968" s="183" t="str">
        <f t="shared" si="47"/>
        <v>*</v>
      </c>
      <c r="U968" s="183">
        <f t="shared" si="47"/>
        <v>420</v>
      </c>
    </row>
    <row r="969" spans="1:21">
      <c r="A969" s="183" t="str">
        <f t="shared" si="48"/>
        <v>西側ケース④宿毛市</v>
      </c>
      <c r="B969" t="s">
        <v>10</v>
      </c>
      <c r="C969">
        <v>22610</v>
      </c>
      <c r="D969" s="160">
        <v>280.65570472732952</v>
      </c>
      <c r="E969" s="160">
        <v>4.5201009091998294</v>
      </c>
      <c r="F969" s="160">
        <v>49.099254935664739</v>
      </c>
      <c r="G969" s="160">
        <v>0.10938132085712068</v>
      </c>
      <c r="H969" s="160">
        <v>0.73341355789189799</v>
      </c>
      <c r="I969" s="160">
        <v>3.1302313157972222E-4</v>
      </c>
      <c r="J969" s="160">
        <v>330.59806756487484</v>
      </c>
      <c r="K969" t="s">
        <v>40</v>
      </c>
      <c r="L969" t="s">
        <v>67</v>
      </c>
      <c r="M969" t="s">
        <v>83</v>
      </c>
      <c r="O969" s="183">
        <f t="shared" si="47"/>
        <v>280</v>
      </c>
      <c r="P969" s="183" t="str">
        <f t="shared" si="47"/>
        <v>*</v>
      </c>
      <c r="Q969" s="183">
        <f t="shared" si="47"/>
        <v>50</v>
      </c>
      <c r="R969" s="183" t="str">
        <f t="shared" si="47"/>
        <v>*</v>
      </c>
      <c r="S969" s="183" t="str">
        <f t="shared" si="47"/>
        <v>*</v>
      </c>
      <c r="T969" s="183" t="str">
        <f t="shared" si="47"/>
        <v>*</v>
      </c>
      <c r="U969" s="183">
        <f t="shared" si="47"/>
        <v>330</v>
      </c>
    </row>
    <row r="970" spans="1:21">
      <c r="A970" s="183" t="str">
        <f t="shared" si="48"/>
        <v>西側ケース④土佐清水市</v>
      </c>
      <c r="B970" t="s">
        <v>11</v>
      </c>
      <c r="C970">
        <v>16029</v>
      </c>
      <c r="D970" s="160">
        <v>847.93739671995866</v>
      </c>
      <c r="E970" s="160">
        <v>18.878751036351147</v>
      </c>
      <c r="F970" s="160">
        <v>40.291510730886813</v>
      </c>
      <c r="G970" s="160">
        <v>1.7670194009590849</v>
      </c>
      <c r="H970" s="160">
        <v>3.712760352857746</v>
      </c>
      <c r="I970" s="160">
        <v>5.4445643993148677E-4</v>
      </c>
      <c r="J970" s="160">
        <v>893.70923166110219</v>
      </c>
      <c r="K970" t="s">
        <v>40</v>
      </c>
      <c r="L970" t="s">
        <v>67</v>
      </c>
      <c r="M970" t="s">
        <v>83</v>
      </c>
      <c r="O970" s="183">
        <f t="shared" si="47"/>
        <v>850</v>
      </c>
      <c r="P970" s="183">
        <f t="shared" si="47"/>
        <v>20</v>
      </c>
      <c r="Q970" s="183">
        <f t="shared" si="47"/>
        <v>40</v>
      </c>
      <c r="R970" s="183" t="str">
        <f t="shared" si="47"/>
        <v>*</v>
      </c>
      <c r="S970" s="183" t="str">
        <f t="shared" si="47"/>
        <v>*</v>
      </c>
      <c r="T970" s="183" t="str">
        <f t="shared" si="47"/>
        <v>*</v>
      </c>
      <c r="U970" s="183">
        <f t="shared" si="47"/>
        <v>890</v>
      </c>
    </row>
    <row r="971" spans="1:21">
      <c r="A971" s="183" t="str">
        <f t="shared" si="48"/>
        <v>西側ケース④四万十市</v>
      </c>
      <c r="B971" t="s">
        <v>12</v>
      </c>
      <c r="C971">
        <v>35933</v>
      </c>
      <c r="D971" s="160">
        <v>676.53255576595859</v>
      </c>
      <c r="E971" s="160">
        <v>19.847794544051037</v>
      </c>
      <c r="F971" s="160">
        <v>44.160573180410957</v>
      </c>
      <c r="G971" s="160">
        <v>2.3589738608232205</v>
      </c>
      <c r="H971" s="160">
        <v>0.94808925640076669</v>
      </c>
      <c r="I971" s="160">
        <v>4.037108691315972E-4</v>
      </c>
      <c r="J971" s="160">
        <v>724.00059577446268</v>
      </c>
      <c r="K971" t="s">
        <v>40</v>
      </c>
      <c r="L971" t="s">
        <v>67</v>
      </c>
      <c r="M971" t="s">
        <v>83</v>
      </c>
      <c r="O971" s="183">
        <f t="shared" si="47"/>
        <v>680</v>
      </c>
      <c r="P971" s="183">
        <f t="shared" si="47"/>
        <v>20</v>
      </c>
      <c r="Q971" s="183">
        <f t="shared" si="47"/>
        <v>40</v>
      </c>
      <c r="R971" s="183" t="str">
        <f t="shared" si="47"/>
        <v>*</v>
      </c>
      <c r="S971" s="183" t="str">
        <f t="shared" si="47"/>
        <v>*</v>
      </c>
      <c r="T971" s="183" t="str">
        <f t="shared" si="47"/>
        <v>*</v>
      </c>
      <c r="U971" s="183">
        <f t="shared" si="47"/>
        <v>720</v>
      </c>
    </row>
    <row r="972" spans="1:21">
      <c r="A972" s="183" t="str">
        <f t="shared" si="48"/>
        <v>西側ケース④香南市</v>
      </c>
      <c r="B972" t="s">
        <v>13</v>
      </c>
      <c r="C972">
        <v>33830</v>
      </c>
      <c r="D972" s="160">
        <v>313.64557747972123</v>
      </c>
      <c r="E972" s="160">
        <v>27.546447887413045</v>
      </c>
      <c r="F972" s="160">
        <v>56.847598943238033</v>
      </c>
      <c r="G972" s="160">
        <v>0.82359461361253927</v>
      </c>
      <c r="H972" s="160">
        <v>0.23553682941888454</v>
      </c>
      <c r="I972" s="160">
        <v>6.5300070193339231E-4</v>
      </c>
      <c r="J972" s="160">
        <v>371.55296086669267</v>
      </c>
      <c r="K972" t="s">
        <v>40</v>
      </c>
      <c r="L972" t="s">
        <v>67</v>
      </c>
      <c r="M972" t="s">
        <v>83</v>
      </c>
      <c r="O972" s="183">
        <f t="shared" si="47"/>
        <v>310</v>
      </c>
      <c r="P972" s="183">
        <f t="shared" si="47"/>
        <v>30</v>
      </c>
      <c r="Q972" s="183">
        <f t="shared" si="47"/>
        <v>60</v>
      </c>
      <c r="R972" s="183" t="str">
        <f t="shared" si="47"/>
        <v>*</v>
      </c>
      <c r="S972" s="183" t="str">
        <f t="shared" si="47"/>
        <v>*</v>
      </c>
      <c r="T972" s="183" t="str">
        <f t="shared" si="47"/>
        <v>*</v>
      </c>
      <c r="U972" s="183">
        <f t="shared" si="47"/>
        <v>370</v>
      </c>
    </row>
    <row r="973" spans="1:21">
      <c r="A973" s="183" t="str">
        <f t="shared" si="48"/>
        <v>西側ケース④香美市</v>
      </c>
      <c r="B973" t="s">
        <v>14</v>
      </c>
      <c r="C973">
        <v>28766</v>
      </c>
      <c r="D973" s="160">
        <v>238.76797183595977</v>
      </c>
      <c r="E973" s="160">
        <v>17.902735579461542</v>
      </c>
      <c r="F973" s="160">
        <v>0</v>
      </c>
      <c r="G973" s="160">
        <v>1.2357377054501157</v>
      </c>
      <c r="H973" s="160">
        <v>1.4361355134887572</v>
      </c>
      <c r="I973" s="160">
        <v>3.3736320567518785E-4</v>
      </c>
      <c r="J973" s="160">
        <v>241.44018241810431</v>
      </c>
      <c r="K973" t="s">
        <v>40</v>
      </c>
      <c r="L973" t="s">
        <v>67</v>
      </c>
      <c r="M973" t="s">
        <v>83</v>
      </c>
      <c r="O973" s="183">
        <f t="shared" si="47"/>
        <v>240</v>
      </c>
      <c r="P973" s="183">
        <f t="shared" si="47"/>
        <v>20</v>
      </c>
      <c r="Q973" s="183">
        <f t="shared" si="47"/>
        <v>0</v>
      </c>
      <c r="R973" s="183" t="str">
        <f t="shared" si="47"/>
        <v>*</v>
      </c>
      <c r="S973" s="183" t="str">
        <f t="shared" si="47"/>
        <v>*</v>
      </c>
      <c r="T973" s="183" t="str">
        <f t="shared" si="47"/>
        <v>*</v>
      </c>
      <c r="U973" s="183">
        <f t="shared" si="47"/>
        <v>240</v>
      </c>
    </row>
    <row r="974" spans="1:21">
      <c r="A974" s="183" t="str">
        <f t="shared" si="48"/>
        <v>西側ケース④東洋町</v>
      </c>
      <c r="B974" t="s">
        <v>15</v>
      </c>
      <c r="C974">
        <v>2947</v>
      </c>
      <c r="D974" s="160">
        <v>130.08652178889201</v>
      </c>
      <c r="E974" s="160">
        <v>4.119739665388404</v>
      </c>
      <c r="F974" s="160">
        <v>14.078627563036276</v>
      </c>
      <c r="G974" s="160">
        <v>1.3083477709498312</v>
      </c>
      <c r="H974" s="160">
        <v>0.51572624548592816</v>
      </c>
      <c r="I974" s="160">
        <v>7.2152016977551184E-5</v>
      </c>
      <c r="J974" s="160">
        <v>145.98929552038101</v>
      </c>
      <c r="K974" t="s">
        <v>40</v>
      </c>
      <c r="L974" t="s">
        <v>67</v>
      </c>
      <c r="M974" t="s">
        <v>83</v>
      </c>
      <c r="O974" s="183">
        <f t="shared" si="47"/>
        <v>130</v>
      </c>
      <c r="P974" s="183" t="str">
        <f t="shared" si="47"/>
        <v>*</v>
      </c>
      <c r="Q974" s="183">
        <f t="shared" si="47"/>
        <v>10</v>
      </c>
      <c r="R974" s="183" t="str">
        <f t="shared" si="47"/>
        <v>*</v>
      </c>
      <c r="S974" s="183" t="str">
        <f t="shared" si="47"/>
        <v>*</v>
      </c>
      <c r="T974" s="183" t="str">
        <f t="shared" si="47"/>
        <v>*</v>
      </c>
      <c r="U974" s="183">
        <f t="shared" si="47"/>
        <v>150</v>
      </c>
    </row>
    <row r="975" spans="1:21">
      <c r="A975" s="183" t="str">
        <f t="shared" si="48"/>
        <v>西側ケース④奈半利町</v>
      </c>
      <c r="B975" t="s">
        <v>16</v>
      </c>
      <c r="C975">
        <v>3542</v>
      </c>
      <c r="D975" s="160">
        <v>165.38431682987354</v>
      </c>
      <c r="E975" s="160">
        <v>21.023910681973543</v>
      </c>
      <c r="F975" s="160">
        <v>4.0332455893763228</v>
      </c>
      <c r="G975" s="160">
        <v>1.1331777303736743</v>
      </c>
      <c r="H975" s="160">
        <v>0.70094785003527182</v>
      </c>
      <c r="I975" s="160">
        <v>1.422469946669398E-4</v>
      </c>
      <c r="J975" s="160">
        <v>171.2518302466535</v>
      </c>
      <c r="K975" t="s">
        <v>40</v>
      </c>
      <c r="L975" t="s">
        <v>67</v>
      </c>
      <c r="M975" t="s">
        <v>83</v>
      </c>
      <c r="O975" s="183">
        <f t="shared" si="47"/>
        <v>170</v>
      </c>
      <c r="P975" s="183">
        <f t="shared" si="47"/>
        <v>20</v>
      </c>
      <c r="Q975" s="183" t="str">
        <f t="shared" si="47"/>
        <v>*</v>
      </c>
      <c r="R975" s="183" t="str">
        <f t="shared" si="47"/>
        <v>*</v>
      </c>
      <c r="S975" s="183" t="str">
        <f t="shared" si="47"/>
        <v>*</v>
      </c>
      <c r="T975" s="183" t="str">
        <f t="shared" si="47"/>
        <v>*</v>
      </c>
      <c r="U975" s="183">
        <f t="shared" si="47"/>
        <v>170</v>
      </c>
    </row>
    <row r="976" spans="1:21">
      <c r="A976" s="183" t="str">
        <f t="shared" si="48"/>
        <v>西側ケース④田野町</v>
      </c>
      <c r="B976" t="s">
        <v>17</v>
      </c>
      <c r="C976">
        <v>2932</v>
      </c>
      <c r="D976" s="160">
        <v>197.7987737568312</v>
      </c>
      <c r="E976" s="160">
        <v>19.597989287533824</v>
      </c>
      <c r="F976" s="160">
        <v>26.244768262674246</v>
      </c>
      <c r="G976" s="160">
        <v>0.46289263271674586</v>
      </c>
      <c r="H976" s="160">
        <v>1.4666418750120354</v>
      </c>
      <c r="I976" s="160">
        <v>4.4475748951532909E-4</v>
      </c>
      <c r="J976" s="160">
        <v>225.97352128472374</v>
      </c>
      <c r="K976" t="s">
        <v>40</v>
      </c>
      <c r="L976" t="s">
        <v>67</v>
      </c>
      <c r="M976" t="s">
        <v>83</v>
      </c>
      <c r="O976" s="183">
        <f t="shared" si="47"/>
        <v>200</v>
      </c>
      <c r="P976" s="183">
        <f t="shared" si="47"/>
        <v>20</v>
      </c>
      <c r="Q976" s="183">
        <f t="shared" si="47"/>
        <v>30</v>
      </c>
      <c r="R976" s="183" t="str">
        <f t="shared" si="47"/>
        <v>*</v>
      </c>
      <c r="S976" s="183" t="str">
        <f t="shared" si="47"/>
        <v>*</v>
      </c>
      <c r="T976" s="183" t="str">
        <f t="shared" si="47"/>
        <v>*</v>
      </c>
      <c r="U976" s="183">
        <f t="shared" si="47"/>
        <v>230</v>
      </c>
    </row>
    <row r="977" spans="1:21">
      <c r="A977" s="183" t="str">
        <f t="shared" si="48"/>
        <v>西側ケース④安田町</v>
      </c>
      <c r="B977" t="s">
        <v>18</v>
      </c>
      <c r="C977">
        <v>2970</v>
      </c>
      <c r="D977" s="160">
        <v>140.20594462009927</v>
      </c>
      <c r="E977" s="160">
        <v>15.671222943986091</v>
      </c>
      <c r="F977" s="160">
        <v>28.638277308009982</v>
      </c>
      <c r="G977" s="160">
        <v>3.1248894204059172</v>
      </c>
      <c r="H977" s="160">
        <v>0.33798656711693081</v>
      </c>
      <c r="I977" s="160">
        <v>9.0075218593758865E-5</v>
      </c>
      <c r="J977" s="160">
        <v>172.30718799085068</v>
      </c>
      <c r="K977" t="s">
        <v>40</v>
      </c>
      <c r="L977" t="s">
        <v>67</v>
      </c>
      <c r="M977" t="s">
        <v>83</v>
      </c>
      <c r="O977" s="183">
        <f t="shared" si="47"/>
        <v>140</v>
      </c>
      <c r="P977" s="183">
        <f t="shared" si="47"/>
        <v>20</v>
      </c>
      <c r="Q977" s="183">
        <f t="shared" si="47"/>
        <v>30</v>
      </c>
      <c r="R977" s="183" t="str">
        <f t="shared" si="47"/>
        <v>*</v>
      </c>
      <c r="S977" s="183" t="str">
        <f t="shared" si="47"/>
        <v>*</v>
      </c>
      <c r="T977" s="183" t="str">
        <f t="shared" si="47"/>
        <v>*</v>
      </c>
      <c r="U977" s="183">
        <f t="shared" si="47"/>
        <v>170</v>
      </c>
    </row>
    <row r="978" spans="1:21">
      <c r="A978" s="183" t="str">
        <f t="shared" si="48"/>
        <v>西側ケース④北川村</v>
      </c>
      <c r="B978" t="s">
        <v>19</v>
      </c>
      <c r="C978">
        <v>1367</v>
      </c>
      <c r="D978" s="160">
        <v>56.252304659274898</v>
      </c>
      <c r="E978" s="160">
        <v>6.0249180237166646</v>
      </c>
      <c r="F978" s="160">
        <v>0</v>
      </c>
      <c r="G978" s="160">
        <v>1.8486695317895152</v>
      </c>
      <c r="H978" s="160">
        <v>4.4409743980358608E-2</v>
      </c>
      <c r="I978" s="160">
        <v>1.1120028184468316E-5</v>
      </c>
      <c r="J978" s="160">
        <v>58.14539505507296</v>
      </c>
      <c r="K978" t="s">
        <v>40</v>
      </c>
      <c r="L978" t="s">
        <v>67</v>
      </c>
      <c r="M978" t="s">
        <v>83</v>
      </c>
      <c r="O978" s="183">
        <f t="shared" si="47"/>
        <v>60</v>
      </c>
      <c r="P978" s="183">
        <f t="shared" si="47"/>
        <v>10</v>
      </c>
      <c r="Q978" s="183">
        <f t="shared" si="47"/>
        <v>0</v>
      </c>
      <c r="R978" s="183" t="str">
        <f t="shared" si="47"/>
        <v>*</v>
      </c>
      <c r="S978" s="183" t="str">
        <f t="shared" si="47"/>
        <v>*</v>
      </c>
      <c r="T978" s="183" t="str">
        <f t="shared" si="47"/>
        <v>*</v>
      </c>
      <c r="U978" s="183">
        <f t="shared" si="47"/>
        <v>60</v>
      </c>
    </row>
    <row r="979" spans="1:21">
      <c r="A979" s="183" t="str">
        <f t="shared" si="48"/>
        <v>西側ケース④馬路村</v>
      </c>
      <c r="B979" t="s">
        <v>20</v>
      </c>
      <c r="C979">
        <v>1013</v>
      </c>
      <c r="D979" s="160">
        <v>17.913009447122985</v>
      </c>
      <c r="E979" s="160">
        <v>1.7946992916168543</v>
      </c>
      <c r="F979" s="160">
        <v>0</v>
      </c>
      <c r="G979" s="160">
        <v>0.87359621462144232</v>
      </c>
      <c r="H979" s="160">
        <v>0.14043984457591963</v>
      </c>
      <c r="I979" s="160">
        <v>1.1657898993315439E-5</v>
      </c>
      <c r="J979" s="160">
        <v>18.927057164219342</v>
      </c>
      <c r="K979" t="s">
        <v>40</v>
      </c>
      <c r="L979" t="s">
        <v>67</v>
      </c>
      <c r="M979" t="s">
        <v>83</v>
      </c>
      <c r="O979" s="183">
        <f t="shared" si="47"/>
        <v>20</v>
      </c>
      <c r="P979" s="183" t="str">
        <f t="shared" si="47"/>
        <v>*</v>
      </c>
      <c r="Q979" s="183">
        <f t="shared" si="47"/>
        <v>0</v>
      </c>
      <c r="R979" s="183" t="str">
        <f t="shared" si="47"/>
        <v>*</v>
      </c>
      <c r="S979" s="183" t="str">
        <f t="shared" si="47"/>
        <v>*</v>
      </c>
      <c r="T979" s="183" t="str">
        <f t="shared" si="47"/>
        <v>*</v>
      </c>
      <c r="U979" s="183">
        <f t="shared" si="47"/>
        <v>20</v>
      </c>
    </row>
    <row r="980" spans="1:21">
      <c r="A980" s="183" t="str">
        <f t="shared" si="48"/>
        <v>西側ケース④芸西村</v>
      </c>
      <c r="B980" t="s">
        <v>21</v>
      </c>
      <c r="C980">
        <v>4048</v>
      </c>
      <c r="D980" s="160">
        <v>63.393491654804023</v>
      </c>
      <c r="E980" s="160">
        <v>8.6090784808432979</v>
      </c>
      <c r="F980" s="160">
        <v>7.0091441175096199</v>
      </c>
      <c r="G980" s="160">
        <v>0.17632295449886604</v>
      </c>
      <c r="H980" s="160">
        <v>0.21097537374775899</v>
      </c>
      <c r="I980" s="160">
        <v>8.045352508622527E-5</v>
      </c>
      <c r="J980" s="160">
        <v>70.79001455408536</v>
      </c>
      <c r="K980" t="s">
        <v>40</v>
      </c>
      <c r="L980" t="s">
        <v>67</v>
      </c>
      <c r="M980" t="s">
        <v>83</v>
      </c>
      <c r="O980" s="183">
        <f t="shared" si="47"/>
        <v>60</v>
      </c>
      <c r="P980" s="183">
        <f t="shared" si="47"/>
        <v>10</v>
      </c>
      <c r="Q980" s="183">
        <f t="shared" si="47"/>
        <v>10</v>
      </c>
      <c r="R980" s="183" t="str">
        <f t="shared" si="47"/>
        <v>*</v>
      </c>
      <c r="S980" s="183" t="str">
        <f t="shared" si="47"/>
        <v>*</v>
      </c>
      <c r="T980" s="183" t="str">
        <f t="shared" si="47"/>
        <v>*</v>
      </c>
      <c r="U980" s="183">
        <f t="shared" si="47"/>
        <v>70</v>
      </c>
    </row>
    <row r="981" spans="1:21">
      <c r="A981" s="183" t="str">
        <f t="shared" si="48"/>
        <v>西側ケース④本山町</v>
      </c>
      <c r="B981" t="s">
        <v>22</v>
      </c>
      <c r="C981">
        <v>4103</v>
      </c>
      <c r="D981" s="160">
        <v>0.98947763453800308</v>
      </c>
      <c r="E981" s="160">
        <v>0.22541768855177313</v>
      </c>
      <c r="F981" s="160">
        <v>0</v>
      </c>
      <c r="G981" s="160">
        <v>3.0846051547738716E-4</v>
      </c>
      <c r="H981" s="160">
        <v>4.8700860258118946E-4</v>
      </c>
      <c r="I981" s="160">
        <v>1.657048488108913E-5</v>
      </c>
      <c r="J981" s="160">
        <v>0.99028967414094282</v>
      </c>
      <c r="K981" t="s">
        <v>40</v>
      </c>
      <c r="L981" t="s">
        <v>67</v>
      </c>
      <c r="M981" t="s">
        <v>83</v>
      </c>
      <c r="O981" s="183" t="str">
        <f t="shared" si="47"/>
        <v>*</v>
      </c>
      <c r="P981" s="183" t="str">
        <f t="shared" si="47"/>
        <v>*</v>
      </c>
      <c r="Q981" s="183">
        <f t="shared" si="47"/>
        <v>0</v>
      </c>
      <c r="R981" s="183" t="str">
        <f t="shared" si="47"/>
        <v>*</v>
      </c>
      <c r="S981" s="183" t="str">
        <f t="shared" si="47"/>
        <v>*</v>
      </c>
      <c r="T981" s="183" t="str">
        <f t="shared" si="47"/>
        <v>*</v>
      </c>
      <c r="U981" s="183" t="str">
        <f t="shared" si="47"/>
        <v>*</v>
      </c>
    </row>
    <row r="982" spans="1:21">
      <c r="A982" s="183" t="str">
        <f t="shared" si="48"/>
        <v>西側ケース④大豊町</v>
      </c>
      <c r="B982" t="s">
        <v>23</v>
      </c>
      <c r="C982">
        <v>4719</v>
      </c>
      <c r="D982" s="160">
        <v>29.931358004967063</v>
      </c>
      <c r="E982" s="160">
        <v>0.70625470933491419</v>
      </c>
      <c r="F982" s="160">
        <v>0</v>
      </c>
      <c r="G982" s="160">
        <v>0.2048400645119062</v>
      </c>
      <c r="H982" s="160">
        <v>1.9894912801322424E-3</v>
      </c>
      <c r="I982" s="160">
        <v>1.692499443028024E-5</v>
      </c>
      <c r="J982" s="160">
        <v>30.13820448575353</v>
      </c>
      <c r="K982" t="s">
        <v>40</v>
      </c>
      <c r="L982" t="s">
        <v>67</v>
      </c>
      <c r="M982" t="s">
        <v>83</v>
      </c>
      <c r="O982" s="183">
        <f t="shared" si="47"/>
        <v>30</v>
      </c>
      <c r="P982" s="183" t="str">
        <f t="shared" si="47"/>
        <v>*</v>
      </c>
      <c r="Q982" s="183">
        <f t="shared" si="47"/>
        <v>0</v>
      </c>
      <c r="R982" s="183" t="str">
        <f t="shared" si="47"/>
        <v>*</v>
      </c>
      <c r="S982" s="183" t="str">
        <f t="shared" si="47"/>
        <v>*</v>
      </c>
      <c r="T982" s="183" t="str">
        <f t="shared" si="47"/>
        <v>*</v>
      </c>
      <c r="U982" s="183">
        <f t="shared" si="47"/>
        <v>30</v>
      </c>
    </row>
    <row r="983" spans="1:21">
      <c r="A983" s="183" t="str">
        <f t="shared" si="48"/>
        <v>西側ケース④土佐町</v>
      </c>
      <c r="B983" t="s">
        <v>24</v>
      </c>
      <c r="C983">
        <v>4358</v>
      </c>
      <c r="D983" s="160">
        <v>0.39085673521011277</v>
      </c>
      <c r="E983" s="160">
        <v>0.18802417144575967</v>
      </c>
      <c r="F983" s="160">
        <v>0</v>
      </c>
      <c r="G983" s="160">
        <v>7.8994264427174955E-32</v>
      </c>
      <c r="H983" s="160">
        <v>3.0731090955246751E-4</v>
      </c>
      <c r="I983" s="160">
        <v>7.4428548885294576E-6</v>
      </c>
      <c r="J983" s="160">
        <v>0.39117148897455378</v>
      </c>
      <c r="K983" t="s">
        <v>40</v>
      </c>
      <c r="L983" t="s">
        <v>67</v>
      </c>
      <c r="M983" t="s">
        <v>83</v>
      </c>
      <c r="O983" s="183" t="str">
        <f t="shared" si="47"/>
        <v>*</v>
      </c>
      <c r="P983" s="183" t="str">
        <f t="shared" si="47"/>
        <v>*</v>
      </c>
      <c r="Q983" s="183">
        <f t="shared" si="47"/>
        <v>0</v>
      </c>
      <c r="R983" s="183" t="str">
        <f t="shared" si="47"/>
        <v>*</v>
      </c>
      <c r="S983" s="183" t="str">
        <f t="shared" si="47"/>
        <v>*</v>
      </c>
      <c r="T983" s="183" t="str">
        <f t="shared" si="47"/>
        <v>*</v>
      </c>
      <c r="U983" s="183" t="str">
        <f t="shared" si="47"/>
        <v>*</v>
      </c>
    </row>
    <row r="984" spans="1:21">
      <c r="A984" s="183" t="str">
        <f t="shared" si="48"/>
        <v>西側ケース④大川村</v>
      </c>
      <c r="B984" t="s">
        <v>25</v>
      </c>
      <c r="C984">
        <v>411</v>
      </c>
      <c r="D984" s="160">
        <v>7.0463967940326513E-2</v>
      </c>
      <c r="E984" s="160">
        <v>2.0889211179526919E-2</v>
      </c>
      <c r="F984" s="160">
        <v>0</v>
      </c>
      <c r="G984" s="160">
        <v>1.9724822773661802E-4</v>
      </c>
      <c r="H984" s="160">
        <v>4.2210018243278881E-5</v>
      </c>
      <c r="I984" s="160">
        <v>2.4523712806014019E-7</v>
      </c>
      <c r="J984" s="160">
        <v>7.0703671423434478E-2</v>
      </c>
      <c r="K984" t="s">
        <v>40</v>
      </c>
      <c r="L984" t="s">
        <v>67</v>
      </c>
      <c r="M984" t="s">
        <v>83</v>
      </c>
      <c r="O984" s="183" t="str">
        <f t="shared" si="47"/>
        <v>*</v>
      </c>
      <c r="P984" s="183" t="str">
        <f t="shared" si="47"/>
        <v>*</v>
      </c>
      <c r="Q984" s="183">
        <f t="shared" si="47"/>
        <v>0</v>
      </c>
      <c r="R984" s="183" t="str">
        <f t="shared" si="47"/>
        <v>*</v>
      </c>
      <c r="S984" s="183" t="str">
        <f t="shared" si="47"/>
        <v>*</v>
      </c>
      <c r="T984" s="183" t="str">
        <f t="shared" si="47"/>
        <v>*</v>
      </c>
      <c r="U984" s="183" t="str">
        <f t="shared" si="47"/>
        <v>*</v>
      </c>
    </row>
    <row r="985" spans="1:21">
      <c r="A985" s="183" t="str">
        <f t="shared" si="48"/>
        <v>西側ケース④いの町</v>
      </c>
      <c r="B985" t="s">
        <v>26</v>
      </c>
      <c r="C985">
        <v>25062</v>
      </c>
      <c r="D985" s="160">
        <v>145.17661876074521</v>
      </c>
      <c r="E985" s="160">
        <v>4.5730789675693106</v>
      </c>
      <c r="F985" s="160">
        <v>0</v>
      </c>
      <c r="G985" s="160">
        <v>0.40349338863126138</v>
      </c>
      <c r="H985" s="160">
        <v>0.30170617083940676</v>
      </c>
      <c r="I985" s="160">
        <v>1.5591813662446186E-4</v>
      </c>
      <c r="J985" s="160">
        <v>145.88197423835248</v>
      </c>
      <c r="K985" t="s">
        <v>40</v>
      </c>
      <c r="L985" t="s">
        <v>67</v>
      </c>
      <c r="M985" t="s">
        <v>83</v>
      </c>
      <c r="O985" s="183">
        <f t="shared" si="47"/>
        <v>150</v>
      </c>
      <c r="P985" s="183" t="str">
        <f t="shared" si="47"/>
        <v>*</v>
      </c>
      <c r="Q985" s="183">
        <f t="shared" si="47"/>
        <v>0</v>
      </c>
      <c r="R985" s="183" t="str">
        <f t="shared" si="47"/>
        <v>*</v>
      </c>
      <c r="S985" s="183" t="str">
        <f t="shared" si="47"/>
        <v>*</v>
      </c>
      <c r="T985" s="183" t="str">
        <f t="shared" si="47"/>
        <v>*</v>
      </c>
      <c r="U985" s="183">
        <f t="shared" si="47"/>
        <v>150</v>
      </c>
    </row>
    <row r="986" spans="1:21">
      <c r="A986" s="183" t="str">
        <f t="shared" si="48"/>
        <v>西側ケース④仁淀川町</v>
      </c>
      <c r="B986" t="s">
        <v>27</v>
      </c>
      <c r="C986">
        <v>6500</v>
      </c>
      <c r="D986" s="160">
        <v>11.4596148524209</v>
      </c>
      <c r="E986" s="160">
        <v>0.42407000067081357</v>
      </c>
      <c r="F986" s="160">
        <v>0</v>
      </c>
      <c r="G986" s="160">
        <v>1.9218431732896423E-3</v>
      </c>
      <c r="H986" s="160">
        <v>7.4867038805730547E-4</v>
      </c>
      <c r="I986" s="160">
        <v>2.3631061105951043E-5</v>
      </c>
      <c r="J986" s="160">
        <v>11.462308997043353</v>
      </c>
      <c r="K986" t="s">
        <v>40</v>
      </c>
      <c r="L986" t="s">
        <v>67</v>
      </c>
      <c r="M986" t="s">
        <v>83</v>
      </c>
      <c r="O986" s="183">
        <f t="shared" si="47"/>
        <v>10</v>
      </c>
      <c r="P986" s="183" t="str">
        <f t="shared" si="47"/>
        <v>*</v>
      </c>
      <c r="Q986" s="183">
        <f t="shared" si="47"/>
        <v>0</v>
      </c>
      <c r="R986" s="183" t="str">
        <f t="shared" ref="R986:U1049" si="49">IF(G986&gt;10000,ROUND(G986,-3),IF(G986&gt;1000,ROUND(G986,-2),IF(G986&gt;=5,IF(G986&lt;10,ROUND(G986,-1),ROUND(G986,-1)),IF(G986=0,0,"*"))))</f>
        <v>*</v>
      </c>
      <c r="S986" s="183" t="str">
        <f t="shared" si="49"/>
        <v>*</v>
      </c>
      <c r="T986" s="183" t="str">
        <f t="shared" si="49"/>
        <v>*</v>
      </c>
      <c r="U986" s="183">
        <f t="shared" si="49"/>
        <v>10</v>
      </c>
    </row>
    <row r="987" spans="1:21">
      <c r="A987" s="183" t="str">
        <f t="shared" si="48"/>
        <v>西側ケース④中土佐町</v>
      </c>
      <c r="B987" t="s">
        <v>28</v>
      </c>
      <c r="C987">
        <v>7584</v>
      </c>
      <c r="D987" s="160">
        <v>238.96033531707346</v>
      </c>
      <c r="E987" s="160">
        <v>5.2216650784486971</v>
      </c>
      <c r="F987" s="160">
        <v>23.749092594070717</v>
      </c>
      <c r="G987" s="160">
        <v>0.48854165960896656</v>
      </c>
      <c r="H987" s="160">
        <v>0.95428943947442779</v>
      </c>
      <c r="I987" s="160">
        <v>9.9577654599544816E-5</v>
      </c>
      <c r="J987" s="160">
        <v>264.15235858788225</v>
      </c>
      <c r="K987" t="s">
        <v>40</v>
      </c>
      <c r="L987" t="s">
        <v>67</v>
      </c>
      <c r="M987" t="s">
        <v>83</v>
      </c>
      <c r="O987" s="183">
        <f t="shared" ref="O987:T1050" si="50">IF(D987&gt;10000,ROUND(D987,-3),IF(D987&gt;1000,ROUND(D987,-2),IF(D987&gt;=5,IF(D987&lt;10,ROUND(D987,-1),ROUND(D987,-1)),IF(D987=0,0,"*"))))</f>
        <v>240</v>
      </c>
      <c r="P987" s="183">
        <f t="shared" si="50"/>
        <v>10</v>
      </c>
      <c r="Q987" s="183">
        <f t="shared" si="50"/>
        <v>20</v>
      </c>
      <c r="R987" s="183" t="str">
        <f t="shared" si="49"/>
        <v>*</v>
      </c>
      <c r="S987" s="183" t="str">
        <f t="shared" si="49"/>
        <v>*</v>
      </c>
      <c r="T987" s="183" t="str">
        <f t="shared" si="49"/>
        <v>*</v>
      </c>
      <c r="U987" s="183">
        <f t="shared" si="49"/>
        <v>260</v>
      </c>
    </row>
    <row r="988" spans="1:21">
      <c r="A988" s="183" t="str">
        <f t="shared" si="48"/>
        <v>西側ケース④佐川町</v>
      </c>
      <c r="B988" t="s">
        <v>29</v>
      </c>
      <c r="C988">
        <v>13951</v>
      </c>
      <c r="D988" s="160">
        <v>168.37604558664049</v>
      </c>
      <c r="E988" s="160">
        <v>4.8561595272590949</v>
      </c>
      <c r="F988" s="160">
        <v>0</v>
      </c>
      <c r="G988" s="160">
        <v>0.17820662890225725</v>
      </c>
      <c r="H988" s="160">
        <v>0.20209526699304994</v>
      </c>
      <c r="I988" s="160">
        <v>2.6403458451314938E-4</v>
      </c>
      <c r="J988" s="160">
        <v>168.75661151712029</v>
      </c>
      <c r="K988" t="s">
        <v>40</v>
      </c>
      <c r="L988" t="s">
        <v>67</v>
      </c>
      <c r="M988" t="s">
        <v>83</v>
      </c>
      <c r="O988" s="183">
        <f t="shared" si="50"/>
        <v>170</v>
      </c>
      <c r="P988" s="183" t="str">
        <f t="shared" si="50"/>
        <v>*</v>
      </c>
      <c r="Q988" s="183">
        <f t="shared" si="50"/>
        <v>0</v>
      </c>
      <c r="R988" s="183" t="str">
        <f t="shared" si="49"/>
        <v>*</v>
      </c>
      <c r="S988" s="183" t="str">
        <f t="shared" si="49"/>
        <v>*</v>
      </c>
      <c r="T988" s="183" t="str">
        <f t="shared" si="49"/>
        <v>*</v>
      </c>
      <c r="U988" s="183">
        <f t="shared" si="49"/>
        <v>170</v>
      </c>
    </row>
    <row r="989" spans="1:21">
      <c r="A989" s="183" t="str">
        <f t="shared" si="48"/>
        <v>西側ケース④越知町</v>
      </c>
      <c r="B989" t="s">
        <v>30</v>
      </c>
      <c r="C989">
        <v>6374</v>
      </c>
      <c r="D989" s="160">
        <v>35.200353991829921</v>
      </c>
      <c r="E989" s="160">
        <v>0.93749049016733055</v>
      </c>
      <c r="F989" s="160">
        <v>0</v>
      </c>
      <c r="G989" s="160">
        <v>1.9325408403495507E-2</v>
      </c>
      <c r="H989" s="160">
        <v>1.6077316366270631</v>
      </c>
      <c r="I989" s="160">
        <v>5.0995484449660741E-5</v>
      </c>
      <c r="J989" s="160">
        <v>36.827462032344933</v>
      </c>
      <c r="K989" t="s">
        <v>40</v>
      </c>
      <c r="L989" t="s">
        <v>67</v>
      </c>
      <c r="M989" t="s">
        <v>83</v>
      </c>
      <c r="O989" s="183">
        <f t="shared" si="50"/>
        <v>40</v>
      </c>
      <c r="P989" s="183" t="str">
        <f t="shared" si="50"/>
        <v>*</v>
      </c>
      <c r="Q989" s="183">
        <f t="shared" si="50"/>
        <v>0</v>
      </c>
      <c r="R989" s="183" t="str">
        <f t="shared" si="49"/>
        <v>*</v>
      </c>
      <c r="S989" s="183" t="str">
        <f t="shared" si="49"/>
        <v>*</v>
      </c>
      <c r="T989" s="183" t="str">
        <f t="shared" si="49"/>
        <v>*</v>
      </c>
      <c r="U989" s="183">
        <f t="shared" si="49"/>
        <v>40</v>
      </c>
    </row>
    <row r="990" spans="1:21">
      <c r="A990" s="183" t="str">
        <f t="shared" si="48"/>
        <v>西側ケース④檮原町</v>
      </c>
      <c r="B990" t="s">
        <v>31</v>
      </c>
      <c r="C990">
        <v>3984</v>
      </c>
      <c r="D990" s="160">
        <v>4.0316000651387238</v>
      </c>
      <c r="E990" s="160">
        <v>0.28184875087283928</v>
      </c>
      <c r="F990" s="160">
        <v>0</v>
      </c>
      <c r="G990" s="160">
        <v>5.9748538187399058E-4</v>
      </c>
      <c r="H990" s="160">
        <v>3.7270912302941075E-4</v>
      </c>
      <c r="I990" s="160">
        <v>1.4177926285611818E-5</v>
      </c>
      <c r="J990" s="160">
        <v>4.0325844375699127</v>
      </c>
      <c r="K990" t="s">
        <v>40</v>
      </c>
      <c r="L990" t="s">
        <v>67</v>
      </c>
      <c r="M990" t="s">
        <v>83</v>
      </c>
      <c r="O990" s="183" t="str">
        <f t="shared" si="50"/>
        <v>*</v>
      </c>
      <c r="P990" s="183" t="str">
        <f t="shared" si="50"/>
        <v>*</v>
      </c>
      <c r="Q990" s="183">
        <f t="shared" si="50"/>
        <v>0</v>
      </c>
      <c r="R990" s="183" t="str">
        <f t="shared" si="49"/>
        <v>*</v>
      </c>
      <c r="S990" s="183" t="str">
        <f t="shared" si="49"/>
        <v>*</v>
      </c>
      <c r="T990" s="183" t="str">
        <f t="shared" si="49"/>
        <v>*</v>
      </c>
      <c r="U990" s="183" t="str">
        <f t="shared" si="49"/>
        <v>*</v>
      </c>
    </row>
    <row r="991" spans="1:21">
      <c r="A991" s="183" t="str">
        <f t="shared" si="48"/>
        <v>西側ケース④日高村</v>
      </c>
      <c r="B991" t="s">
        <v>32</v>
      </c>
      <c r="C991">
        <v>5447</v>
      </c>
      <c r="D991" s="160">
        <v>27.124753573110326</v>
      </c>
      <c r="E991" s="160">
        <v>0.80340221759565722</v>
      </c>
      <c r="F991" s="160">
        <v>0</v>
      </c>
      <c r="G991" s="160">
        <v>5.0948223794561889E-2</v>
      </c>
      <c r="H991" s="160">
        <v>2.046818147398927E-3</v>
      </c>
      <c r="I991" s="160">
        <v>4.234939009289034E-5</v>
      </c>
      <c r="J991" s="160">
        <v>27.17779096444238</v>
      </c>
      <c r="K991" t="s">
        <v>40</v>
      </c>
      <c r="L991" t="s">
        <v>67</v>
      </c>
      <c r="M991" t="s">
        <v>83</v>
      </c>
      <c r="O991" s="183">
        <f t="shared" si="50"/>
        <v>30</v>
      </c>
      <c r="P991" s="183" t="str">
        <f t="shared" si="50"/>
        <v>*</v>
      </c>
      <c r="Q991" s="183">
        <f t="shared" si="50"/>
        <v>0</v>
      </c>
      <c r="R991" s="183" t="str">
        <f t="shared" si="49"/>
        <v>*</v>
      </c>
      <c r="S991" s="183" t="str">
        <f t="shared" si="49"/>
        <v>*</v>
      </c>
      <c r="T991" s="183" t="str">
        <f t="shared" si="49"/>
        <v>*</v>
      </c>
      <c r="U991" s="183">
        <f t="shared" si="49"/>
        <v>30</v>
      </c>
    </row>
    <row r="992" spans="1:21">
      <c r="A992" s="183" t="str">
        <f t="shared" si="48"/>
        <v>西側ケース④津野町</v>
      </c>
      <c r="B992" t="s">
        <v>33</v>
      </c>
      <c r="C992">
        <v>6407</v>
      </c>
      <c r="D992" s="160">
        <v>63.545494669320377</v>
      </c>
      <c r="E992" s="160">
        <v>1.1745863643680106</v>
      </c>
      <c r="F992" s="160">
        <v>0</v>
      </c>
      <c r="G992" s="160">
        <v>0.15222712036124658</v>
      </c>
      <c r="H992" s="160">
        <v>4.1701967431996209E-2</v>
      </c>
      <c r="I992" s="160">
        <v>5.1523045461675244E-5</v>
      </c>
      <c r="J992" s="160">
        <v>63.739475280159084</v>
      </c>
      <c r="K992" t="s">
        <v>40</v>
      </c>
      <c r="L992" t="s">
        <v>67</v>
      </c>
      <c r="M992" t="s">
        <v>83</v>
      </c>
      <c r="O992" s="183">
        <f t="shared" si="50"/>
        <v>60</v>
      </c>
      <c r="P992" s="183" t="str">
        <f t="shared" si="50"/>
        <v>*</v>
      </c>
      <c r="Q992" s="183">
        <f t="shared" si="50"/>
        <v>0</v>
      </c>
      <c r="R992" s="183" t="str">
        <f t="shared" si="49"/>
        <v>*</v>
      </c>
      <c r="S992" s="183" t="str">
        <f t="shared" si="49"/>
        <v>*</v>
      </c>
      <c r="T992" s="183" t="str">
        <f t="shared" si="49"/>
        <v>*</v>
      </c>
      <c r="U992" s="183">
        <f t="shared" si="49"/>
        <v>60</v>
      </c>
    </row>
    <row r="993" spans="1:21">
      <c r="A993" s="183" t="str">
        <f t="shared" si="48"/>
        <v>西側ケース④四万十町</v>
      </c>
      <c r="B993" t="s">
        <v>34</v>
      </c>
      <c r="C993">
        <v>18733</v>
      </c>
      <c r="D993" s="160">
        <v>348.49150557565611</v>
      </c>
      <c r="E993" s="160">
        <v>13.502642121310206</v>
      </c>
      <c r="F993" s="160">
        <v>6.2235778443636622</v>
      </c>
      <c r="G993" s="160">
        <v>1.3873458000286991</v>
      </c>
      <c r="H993" s="160">
        <v>0.20025982092097369</v>
      </c>
      <c r="I993" s="160">
        <v>1.6531106810572442E-4</v>
      </c>
      <c r="J993" s="160">
        <v>356.30285435203751</v>
      </c>
      <c r="K993" t="s">
        <v>40</v>
      </c>
      <c r="L993" t="s">
        <v>67</v>
      </c>
      <c r="M993" t="s">
        <v>83</v>
      </c>
      <c r="O993" s="183">
        <f t="shared" si="50"/>
        <v>350</v>
      </c>
      <c r="P993" s="183">
        <f t="shared" si="50"/>
        <v>10</v>
      </c>
      <c r="Q993" s="183">
        <f t="shared" si="50"/>
        <v>10</v>
      </c>
      <c r="R993" s="183" t="str">
        <f t="shared" si="49"/>
        <v>*</v>
      </c>
      <c r="S993" s="183" t="str">
        <f t="shared" si="49"/>
        <v>*</v>
      </c>
      <c r="T993" s="183" t="str">
        <f t="shared" si="49"/>
        <v>*</v>
      </c>
      <c r="U993" s="183">
        <f t="shared" si="49"/>
        <v>360</v>
      </c>
    </row>
    <row r="994" spans="1:21">
      <c r="A994" s="183" t="str">
        <f t="shared" si="48"/>
        <v>西側ケース④大月町</v>
      </c>
      <c r="B994" t="s">
        <v>35</v>
      </c>
      <c r="C994">
        <v>5783</v>
      </c>
      <c r="D994" s="160">
        <v>133.40676365490316</v>
      </c>
      <c r="E994" s="160">
        <v>0.97246303741078566</v>
      </c>
      <c r="F994" s="160">
        <v>12.760106628827817</v>
      </c>
      <c r="G994" s="160">
        <v>4.4673090777231965E-2</v>
      </c>
      <c r="H994" s="160">
        <v>0.17585235901935284</v>
      </c>
      <c r="I994" s="160">
        <v>4.8718919852167712E-5</v>
      </c>
      <c r="J994" s="160">
        <v>146.38744445244743</v>
      </c>
      <c r="K994" t="s">
        <v>40</v>
      </c>
      <c r="L994" t="s">
        <v>67</v>
      </c>
      <c r="M994" t="s">
        <v>83</v>
      </c>
      <c r="O994" s="183">
        <f t="shared" si="50"/>
        <v>130</v>
      </c>
      <c r="P994" s="183" t="str">
        <f t="shared" si="50"/>
        <v>*</v>
      </c>
      <c r="Q994" s="183">
        <f t="shared" si="50"/>
        <v>10</v>
      </c>
      <c r="R994" s="183" t="str">
        <f t="shared" si="49"/>
        <v>*</v>
      </c>
      <c r="S994" s="183" t="str">
        <f t="shared" si="49"/>
        <v>*</v>
      </c>
      <c r="T994" s="183" t="str">
        <f t="shared" si="49"/>
        <v>*</v>
      </c>
      <c r="U994" s="183">
        <f t="shared" si="49"/>
        <v>150</v>
      </c>
    </row>
    <row r="995" spans="1:21">
      <c r="A995" s="183" t="str">
        <f t="shared" si="48"/>
        <v>西側ケース④三原村</v>
      </c>
      <c r="B995" t="s">
        <v>36</v>
      </c>
      <c r="C995">
        <v>1681</v>
      </c>
      <c r="D995" s="160">
        <v>101.45004843513109</v>
      </c>
      <c r="E995" s="160">
        <v>0.57677453616590857</v>
      </c>
      <c r="F995" s="160">
        <v>0</v>
      </c>
      <c r="G995" s="160">
        <v>3.768074310645117E-2</v>
      </c>
      <c r="H995" s="160">
        <v>3.3249641371973317E-2</v>
      </c>
      <c r="I995" s="160">
        <v>2.89943426670006E-5</v>
      </c>
      <c r="J995" s="160">
        <v>101.52100781395218</v>
      </c>
      <c r="K995" t="s">
        <v>40</v>
      </c>
      <c r="L995" t="s">
        <v>67</v>
      </c>
      <c r="M995" t="s">
        <v>83</v>
      </c>
      <c r="O995" s="183">
        <f t="shared" si="50"/>
        <v>100</v>
      </c>
      <c r="P995" s="183" t="str">
        <f t="shared" si="50"/>
        <v>*</v>
      </c>
      <c r="Q995" s="183">
        <f t="shared" si="50"/>
        <v>0</v>
      </c>
      <c r="R995" s="183" t="str">
        <f t="shared" si="49"/>
        <v>*</v>
      </c>
      <c r="S995" s="183" t="str">
        <f t="shared" si="49"/>
        <v>*</v>
      </c>
      <c r="T995" s="183" t="str">
        <f t="shared" si="49"/>
        <v>*</v>
      </c>
      <c r="U995" s="183">
        <f t="shared" si="49"/>
        <v>100</v>
      </c>
    </row>
    <row r="996" spans="1:21">
      <c r="A996" s="183" t="str">
        <f t="shared" si="48"/>
        <v>西側ケース④黒潮町</v>
      </c>
      <c r="B996" t="s">
        <v>37</v>
      </c>
      <c r="C996">
        <v>12366</v>
      </c>
      <c r="D996" s="160">
        <v>580.86893061426792</v>
      </c>
      <c r="E996" s="160">
        <v>19.548214328082906</v>
      </c>
      <c r="F996" s="160">
        <v>30.323979861628011</v>
      </c>
      <c r="G996" s="160">
        <v>2.6520615673235985</v>
      </c>
      <c r="H996" s="160">
        <v>1.2642542090115978</v>
      </c>
      <c r="I996" s="160">
        <v>4.2455312818776974E-4</v>
      </c>
      <c r="J996" s="160">
        <v>615.10965080535925</v>
      </c>
      <c r="K996" t="s">
        <v>40</v>
      </c>
      <c r="L996" t="s">
        <v>67</v>
      </c>
      <c r="M996" t="s">
        <v>83</v>
      </c>
      <c r="O996" s="183">
        <f t="shared" si="50"/>
        <v>580</v>
      </c>
      <c r="P996" s="183">
        <f t="shared" si="50"/>
        <v>20</v>
      </c>
      <c r="Q996" s="183">
        <f t="shared" si="50"/>
        <v>30</v>
      </c>
      <c r="R996" s="183" t="str">
        <f t="shared" si="49"/>
        <v>*</v>
      </c>
      <c r="S996" s="183" t="str">
        <f t="shared" si="49"/>
        <v>*</v>
      </c>
      <c r="T996" s="183" t="str">
        <f t="shared" si="49"/>
        <v>*</v>
      </c>
      <c r="U996" s="183">
        <f t="shared" si="49"/>
        <v>620</v>
      </c>
    </row>
    <row r="997" spans="1:21">
      <c r="A997" s="183" t="str">
        <f t="shared" si="48"/>
        <v>西側ケース④合計</v>
      </c>
      <c r="B997" t="s">
        <v>84</v>
      </c>
      <c r="C997">
        <v>764456</v>
      </c>
      <c r="D997" s="160">
        <v>10096.99249664305</v>
      </c>
      <c r="E997" s="160">
        <v>473.55153807108519</v>
      </c>
      <c r="F997" s="160">
        <v>985.44317743364991</v>
      </c>
      <c r="G997" s="160">
        <v>43.648393320331031</v>
      </c>
      <c r="H997" s="160">
        <v>32.552642099041101</v>
      </c>
      <c r="I997" s="160">
        <v>1.9320534841324812E-2</v>
      </c>
      <c r="J997" s="160">
        <v>11158.656030030916</v>
      </c>
      <c r="K997" t="s">
        <v>40</v>
      </c>
      <c r="L997" t="s">
        <v>67</v>
      </c>
      <c r="M997" t="s">
        <v>83</v>
      </c>
      <c r="O997" s="183">
        <f t="shared" si="50"/>
        <v>10000</v>
      </c>
      <c r="P997" s="183">
        <f t="shared" si="50"/>
        <v>470</v>
      </c>
      <c r="Q997" s="183">
        <f t="shared" si="50"/>
        <v>990</v>
      </c>
      <c r="R997" s="183">
        <f t="shared" si="49"/>
        <v>40</v>
      </c>
      <c r="S997" s="183">
        <f t="shared" si="49"/>
        <v>30</v>
      </c>
      <c r="T997" s="183" t="str">
        <f t="shared" si="49"/>
        <v>*</v>
      </c>
      <c r="U997" s="183">
        <f t="shared" si="49"/>
        <v>11000</v>
      </c>
    </row>
    <row r="998" spans="1:21">
      <c r="A998" s="183" t="str">
        <f t="shared" si="48"/>
        <v>西側ケース④0</v>
      </c>
      <c r="B998">
        <v>0</v>
      </c>
      <c r="C998">
        <v>0</v>
      </c>
      <c r="D998" s="160">
        <v>0</v>
      </c>
      <c r="E998" s="160">
        <v>0</v>
      </c>
      <c r="F998" s="160">
        <v>0</v>
      </c>
      <c r="G998" s="160">
        <v>0</v>
      </c>
      <c r="H998" s="160">
        <v>0</v>
      </c>
      <c r="I998" s="160">
        <v>0</v>
      </c>
      <c r="J998" s="160">
        <v>0</v>
      </c>
      <c r="K998" t="s">
        <v>40</v>
      </c>
      <c r="L998" t="s">
        <v>67</v>
      </c>
      <c r="M998">
        <v>0</v>
      </c>
      <c r="O998" s="183">
        <f t="shared" si="50"/>
        <v>0</v>
      </c>
      <c r="P998" s="183">
        <f t="shared" si="50"/>
        <v>0</v>
      </c>
      <c r="Q998" s="183">
        <f t="shared" si="50"/>
        <v>0</v>
      </c>
      <c r="R998" s="183">
        <f t="shared" si="49"/>
        <v>0</v>
      </c>
      <c r="S998" s="183">
        <f t="shared" si="49"/>
        <v>0</v>
      </c>
      <c r="T998" s="183">
        <f t="shared" si="49"/>
        <v>0</v>
      </c>
      <c r="U998" s="183">
        <f t="shared" si="49"/>
        <v>0</v>
      </c>
    </row>
    <row r="999" spans="1:21">
      <c r="A999" s="183" t="str">
        <f t="shared" si="48"/>
        <v>西側ケース④重傷者数</v>
      </c>
      <c r="B999" t="s">
        <v>115</v>
      </c>
      <c r="C999">
        <v>0</v>
      </c>
      <c r="D999" s="160">
        <v>0</v>
      </c>
      <c r="E999" s="160">
        <v>0</v>
      </c>
      <c r="F999" s="160">
        <v>0</v>
      </c>
      <c r="G999" s="160">
        <v>0</v>
      </c>
      <c r="H999" s="160">
        <v>0</v>
      </c>
      <c r="I999" s="160">
        <v>0</v>
      </c>
      <c r="J999" s="160">
        <v>0</v>
      </c>
      <c r="K999" t="s">
        <v>40</v>
      </c>
      <c r="L999" t="s">
        <v>67</v>
      </c>
      <c r="M999">
        <v>0</v>
      </c>
      <c r="O999" s="183">
        <f t="shared" si="50"/>
        <v>0</v>
      </c>
      <c r="P999" s="183">
        <f t="shared" si="50"/>
        <v>0</v>
      </c>
      <c r="Q999" s="183">
        <f t="shared" si="50"/>
        <v>0</v>
      </c>
      <c r="R999" s="183">
        <f t="shared" si="49"/>
        <v>0</v>
      </c>
      <c r="S999" s="183">
        <f t="shared" si="49"/>
        <v>0</v>
      </c>
      <c r="T999" s="183">
        <f t="shared" si="49"/>
        <v>0</v>
      </c>
      <c r="U999" s="183">
        <f t="shared" si="49"/>
        <v>0</v>
      </c>
    </row>
    <row r="1000" spans="1:21">
      <c r="A1000" s="183" t="str">
        <f t="shared" si="48"/>
        <v>西側ケース④地震動：西側ケース、津波ケース④、夏12時、早期避難率20%</v>
      </c>
      <c r="B1000" t="s">
        <v>112</v>
      </c>
      <c r="C1000">
        <v>0</v>
      </c>
      <c r="D1000" s="160">
        <v>0</v>
      </c>
      <c r="E1000" s="160">
        <v>0</v>
      </c>
      <c r="F1000" s="160">
        <v>0</v>
      </c>
      <c r="G1000" s="160">
        <v>0</v>
      </c>
      <c r="H1000" s="160">
        <v>0</v>
      </c>
      <c r="I1000" s="160">
        <v>0</v>
      </c>
      <c r="J1000" s="160">
        <v>0</v>
      </c>
      <c r="K1000" t="s">
        <v>40</v>
      </c>
      <c r="L1000" t="s">
        <v>67</v>
      </c>
      <c r="M1000">
        <v>0</v>
      </c>
      <c r="O1000" s="183">
        <f t="shared" si="50"/>
        <v>0</v>
      </c>
      <c r="P1000" s="183">
        <f t="shared" si="50"/>
        <v>0</v>
      </c>
      <c r="Q1000" s="183">
        <f t="shared" si="50"/>
        <v>0</v>
      </c>
      <c r="R1000" s="183">
        <f t="shared" si="49"/>
        <v>0</v>
      </c>
      <c r="S1000" s="183">
        <f t="shared" si="49"/>
        <v>0</v>
      </c>
      <c r="T1000" s="183">
        <f t="shared" si="49"/>
        <v>0</v>
      </c>
      <c r="U1000" s="183">
        <f t="shared" si="49"/>
        <v>0</v>
      </c>
    </row>
    <row r="1001" spans="1:21">
      <c r="A1001" s="183" t="str">
        <f t="shared" si="48"/>
        <v>西側ケース④市町村名</v>
      </c>
      <c r="B1001" t="s">
        <v>86</v>
      </c>
      <c r="C1001" t="s">
        <v>87</v>
      </c>
      <c r="D1001" s="160" t="s">
        <v>88</v>
      </c>
      <c r="E1001" s="160">
        <v>0</v>
      </c>
      <c r="F1001" s="160" t="s">
        <v>89</v>
      </c>
      <c r="G1001" s="160" t="s">
        <v>90</v>
      </c>
      <c r="H1001" s="160" t="s">
        <v>91</v>
      </c>
      <c r="I1001" s="160" t="s">
        <v>92</v>
      </c>
      <c r="J1001" s="160" t="s">
        <v>84</v>
      </c>
      <c r="K1001" t="s">
        <v>40</v>
      </c>
      <c r="L1001" t="s">
        <v>67</v>
      </c>
      <c r="M1001">
        <v>0</v>
      </c>
      <c r="O1001" s="183" t="e">
        <f t="shared" si="50"/>
        <v>#VALUE!</v>
      </c>
      <c r="P1001" s="183">
        <f t="shared" si="50"/>
        <v>0</v>
      </c>
      <c r="Q1001" s="183" t="e">
        <f t="shared" si="50"/>
        <v>#VALUE!</v>
      </c>
      <c r="R1001" s="183" t="e">
        <f t="shared" si="49"/>
        <v>#VALUE!</v>
      </c>
      <c r="S1001" s="183" t="e">
        <f t="shared" si="49"/>
        <v>#VALUE!</v>
      </c>
      <c r="T1001" s="183" t="e">
        <f t="shared" si="49"/>
        <v>#VALUE!</v>
      </c>
      <c r="U1001" s="183" t="e">
        <f t="shared" si="49"/>
        <v>#VALUE!</v>
      </c>
    </row>
    <row r="1002" spans="1:21">
      <c r="A1002" s="183" t="str">
        <f t="shared" si="48"/>
        <v>西側ケース④0</v>
      </c>
      <c r="B1002">
        <v>0</v>
      </c>
      <c r="C1002">
        <v>0</v>
      </c>
      <c r="D1002" s="160">
        <v>0</v>
      </c>
      <c r="E1002" s="160" t="s">
        <v>93</v>
      </c>
      <c r="F1002" s="160">
        <v>0</v>
      </c>
      <c r="G1002" s="160">
        <v>0</v>
      </c>
      <c r="H1002" s="160">
        <v>0</v>
      </c>
      <c r="I1002" s="160">
        <v>0</v>
      </c>
      <c r="J1002" s="160">
        <v>0</v>
      </c>
      <c r="K1002" t="s">
        <v>40</v>
      </c>
      <c r="L1002" t="s">
        <v>67</v>
      </c>
      <c r="M1002">
        <v>0</v>
      </c>
      <c r="O1002" s="183">
        <f t="shared" si="50"/>
        <v>0</v>
      </c>
      <c r="P1002" s="183" t="e">
        <f t="shared" si="50"/>
        <v>#VALUE!</v>
      </c>
      <c r="Q1002" s="183">
        <f t="shared" si="50"/>
        <v>0</v>
      </c>
      <c r="R1002" s="183">
        <f t="shared" si="49"/>
        <v>0</v>
      </c>
      <c r="S1002" s="183">
        <f t="shared" si="49"/>
        <v>0</v>
      </c>
      <c r="T1002" s="183">
        <f t="shared" si="49"/>
        <v>0</v>
      </c>
      <c r="U1002" s="183">
        <f t="shared" si="49"/>
        <v>0</v>
      </c>
    </row>
    <row r="1003" spans="1:21">
      <c r="A1003" s="183" t="str">
        <f t="shared" si="48"/>
        <v>西側ケース④0</v>
      </c>
      <c r="B1003">
        <v>0</v>
      </c>
      <c r="C1003">
        <v>0</v>
      </c>
      <c r="D1003" s="160">
        <v>0</v>
      </c>
      <c r="E1003" s="160">
        <v>0</v>
      </c>
      <c r="F1003" s="160">
        <v>0</v>
      </c>
      <c r="G1003" s="160">
        <v>0</v>
      </c>
      <c r="H1003" s="160">
        <v>0</v>
      </c>
      <c r="I1003" s="160">
        <v>0</v>
      </c>
      <c r="J1003" s="160">
        <v>0</v>
      </c>
      <c r="K1003" t="s">
        <v>40</v>
      </c>
      <c r="L1003" t="s">
        <v>67</v>
      </c>
      <c r="M1003">
        <v>0</v>
      </c>
      <c r="O1003" s="183">
        <f t="shared" si="50"/>
        <v>0</v>
      </c>
      <c r="P1003" s="183">
        <f t="shared" si="50"/>
        <v>0</v>
      </c>
      <c r="Q1003" s="183">
        <f t="shared" si="50"/>
        <v>0</v>
      </c>
      <c r="R1003" s="183">
        <f t="shared" si="49"/>
        <v>0</v>
      </c>
      <c r="S1003" s="183">
        <f t="shared" si="49"/>
        <v>0</v>
      </c>
      <c r="T1003" s="183">
        <f t="shared" si="49"/>
        <v>0</v>
      </c>
      <c r="U1003" s="183">
        <f t="shared" si="49"/>
        <v>0</v>
      </c>
    </row>
    <row r="1004" spans="1:21">
      <c r="A1004" s="183" t="str">
        <f t="shared" si="48"/>
        <v>西側ケース④0</v>
      </c>
      <c r="B1004">
        <v>0</v>
      </c>
      <c r="C1004">
        <v>0</v>
      </c>
      <c r="D1004" s="160">
        <v>0</v>
      </c>
      <c r="E1004" s="160">
        <v>0</v>
      </c>
      <c r="F1004" s="160">
        <v>0</v>
      </c>
      <c r="G1004" s="160">
        <v>0</v>
      </c>
      <c r="H1004" s="160">
        <v>0</v>
      </c>
      <c r="I1004" s="160">
        <v>0</v>
      </c>
      <c r="J1004" s="160">
        <v>0</v>
      </c>
      <c r="K1004" t="s">
        <v>40</v>
      </c>
      <c r="L1004" t="s">
        <v>67</v>
      </c>
      <c r="M1004">
        <v>0</v>
      </c>
      <c r="O1004" s="183">
        <f t="shared" si="50"/>
        <v>0</v>
      </c>
      <c r="P1004" s="183">
        <f t="shared" si="50"/>
        <v>0</v>
      </c>
      <c r="Q1004" s="183">
        <f t="shared" si="50"/>
        <v>0</v>
      </c>
      <c r="R1004" s="183">
        <f t="shared" si="49"/>
        <v>0</v>
      </c>
      <c r="S1004" s="183">
        <f t="shared" si="49"/>
        <v>0</v>
      </c>
      <c r="T1004" s="183">
        <f t="shared" si="49"/>
        <v>0</v>
      </c>
      <c r="U1004" s="183">
        <f t="shared" si="49"/>
        <v>0</v>
      </c>
    </row>
    <row r="1005" spans="1:21">
      <c r="A1005" s="183" t="str">
        <f t="shared" si="48"/>
        <v>西側ケース④高知市</v>
      </c>
      <c r="B1005" t="s">
        <v>4</v>
      </c>
      <c r="C1005">
        <v>353217</v>
      </c>
      <c r="D1005" s="160">
        <v>2950.5422213505781</v>
      </c>
      <c r="E1005" s="160">
        <v>123.23766873425497</v>
      </c>
      <c r="F1005" s="160">
        <v>162.0816193319107</v>
      </c>
      <c r="G1005" s="160">
        <v>5.9863621819942372</v>
      </c>
      <c r="H1005" s="160">
        <v>12.97676989401371</v>
      </c>
      <c r="I1005" s="160">
        <v>7.5699164415274351</v>
      </c>
      <c r="J1005" s="160">
        <v>3139.1568892000237</v>
      </c>
      <c r="K1005" t="s">
        <v>40</v>
      </c>
      <c r="L1005" t="s">
        <v>67</v>
      </c>
      <c r="M1005" t="s">
        <v>94</v>
      </c>
      <c r="O1005" s="183">
        <f t="shared" si="50"/>
        <v>3000</v>
      </c>
      <c r="P1005" s="183">
        <f t="shared" si="50"/>
        <v>120</v>
      </c>
      <c r="Q1005" s="183">
        <f t="shared" si="50"/>
        <v>160</v>
      </c>
      <c r="R1005" s="183">
        <f t="shared" si="49"/>
        <v>10</v>
      </c>
      <c r="S1005" s="183">
        <f t="shared" si="49"/>
        <v>10</v>
      </c>
      <c r="T1005" s="183">
        <f t="shared" si="49"/>
        <v>10</v>
      </c>
      <c r="U1005" s="183">
        <f t="shared" si="49"/>
        <v>3100</v>
      </c>
    </row>
    <row r="1006" spans="1:21">
      <c r="A1006" s="183" t="str">
        <f t="shared" si="48"/>
        <v>西側ケース④室戸市</v>
      </c>
      <c r="B1006" t="s">
        <v>5</v>
      </c>
      <c r="C1006">
        <v>14904</v>
      </c>
      <c r="D1006" s="160">
        <v>336.87855842612822</v>
      </c>
      <c r="E1006" s="160">
        <v>6.8359051365294761</v>
      </c>
      <c r="F1006" s="160">
        <v>116.30188637568146</v>
      </c>
      <c r="G1006" s="160">
        <v>7.5078200744564683</v>
      </c>
      <c r="H1006" s="160">
        <v>0.67017436154097731</v>
      </c>
      <c r="I1006" s="160">
        <v>0.13183141769435691</v>
      </c>
      <c r="J1006" s="160">
        <v>461.49027065550149</v>
      </c>
      <c r="K1006" t="s">
        <v>40</v>
      </c>
      <c r="L1006" t="s">
        <v>67</v>
      </c>
      <c r="M1006" t="s">
        <v>94</v>
      </c>
      <c r="O1006" s="183">
        <f t="shared" si="50"/>
        <v>340</v>
      </c>
      <c r="P1006" s="183">
        <f t="shared" si="50"/>
        <v>10</v>
      </c>
      <c r="Q1006" s="183">
        <f t="shared" si="50"/>
        <v>120</v>
      </c>
      <c r="R1006" s="183">
        <f t="shared" si="49"/>
        <v>10</v>
      </c>
      <c r="S1006" s="183" t="str">
        <f t="shared" si="49"/>
        <v>*</v>
      </c>
      <c r="T1006" s="183" t="str">
        <f t="shared" si="49"/>
        <v>*</v>
      </c>
      <c r="U1006" s="183">
        <f t="shared" si="49"/>
        <v>460</v>
      </c>
    </row>
    <row r="1007" spans="1:21">
      <c r="A1007" s="183" t="str">
        <f t="shared" si="48"/>
        <v>西側ケース④安芸市</v>
      </c>
      <c r="B1007" t="s">
        <v>6</v>
      </c>
      <c r="C1007">
        <v>19587</v>
      </c>
      <c r="D1007" s="160">
        <v>448.7350501873546</v>
      </c>
      <c r="E1007" s="160">
        <v>18.333989286105446</v>
      </c>
      <c r="F1007" s="160">
        <v>6.7106707047974048</v>
      </c>
      <c r="G1007" s="160">
        <v>2.5876734423022802</v>
      </c>
      <c r="H1007" s="160">
        <v>3.0220892177398553</v>
      </c>
      <c r="I1007" s="160">
        <v>0.19128705881666688</v>
      </c>
      <c r="J1007" s="160">
        <v>461.24677061101079</v>
      </c>
      <c r="K1007" t="s">
        <v>40</v>
      </c>
      <c r="L1007" t="s">
        <v>67</v>
      </c>
      <c r="M1007" t="s">
        <v>94</v>
      </c>
      <c r="O1007" s="183">
        <f t="shared" si="50"/>
        <v>450</v>
      </c>
      <c r="P1007" s="183">
        <f t="shared" si="50"/>
        <v>20</v>
      </c>
      <c r="Q1007" s="183">
        <f t="shared" si="50"/>
        <v>10</v>
      </c>
      <c r="R1007" s="183" t="str">
        <f t="shared" si="49"/>
        <v>*</v>
      </c>
      <c r="S1007" s="183" t="str">
        <f t="shared" si="49"/>
        <v>*</v>
      </c>
      <c r="T1007" s="183" t="str">
        <f t="shared" si="49"/>
        <v>*</v>
      </c>
      <c r="U1007" s="183">
        <f t="shared" si="49"/>
        <v>460</v>
      </c>
    </row>
    <row r="1008" spans="1:21">
      <c r="A1008" s="183" t="str">
        <f t="shared" si="48"/>
        <v>西側ケース④南国市</v>
      </c>
      <c r="B1008" t="s">
        <v>7</v>
      </c>
      <c r="C1008">
        <v>52216</v>
      </c>
      <c r="D1008" s="160">
        <v>444.30761296088809</v>
      </c>
      <c r="E1008" s="160">
        <v>12.602762133328092</v>
      </c>
      <c r="F1008" s="160">
        <v>86.979211226692598</v>
      </c>
      <c r="G1008" s="160">
        <v>0.29462008333911688</v>
      </c>
      <c r="H1008" s="160">
        <v>0.58094171996232202</v>
      </c>
      <c r="I1008" s="160">
        <v>0.57343630485843389</v>
      </c>
      <c r="J1008" s="160">
        <v>532.7358222957406</v>
      </c>
      <c r="K1008" t="s">
        <v>40</v>
      </c>
      <c r="L1008" t="s">
        <v>67</v>
      </c>
      <c r="M1008" t="s">
        <v>94</v>
      </c>
      <c r="O1008" s="183">
        <f t="shared" si="50"/>
        <v>440</v>
      </c>
      <c r="P1008" s="183">
        <f t="shared" si="50"/>
        <v>10</v>
      </c>
      <c r="Q1008" s="183">
        <f t="shared" si="50"/>
        <v>90</v>
      </c>
      <c r="R1008" s="183" t="str">
        <f t="shared" si="49"/>
        <v>*</v>
      </c>
      <c r="S1008" s="183" t="str">
        <f t="shared" si="49"/>
        <v>*</v>
      </c>
      <c r="T1008" s="183" t="str">
        <f t="shared" si="49"/>
        <v>*</v>
      </c>
      <c r="U1008" s="183">
        <f t="shared" si="49"/>
        <v>530</v>
      </c>
    </row>
    <row r="1009" spans="1:21">
      <c r="A1009" s="183" t="str">
        <f t="shared" si="48"/>
        <v>西側ケース④土佐市</v>
      </c>
      <c r="B1009" t="s">
        <v>8</v>
      </c>
      <c r="C1009">
        <v>26818</v>
      </c>
      <c r="D1009" s="160">
        <v>292.27188298528216</v>
      </c>
      <c r="E1009" s="160">
        <v>10.52416551146829</v>
      </c>
      <c r="F1009" s="160">
        <v>26.954402246657999</v>
      </c>
      <c r="G1009" s="160">
        <v>1.223037587442519</v>
      </c>
      <c r="H1009" s="160">
        <v>0.46902452764868857</v>
      </c>
      <c r="I1009" s="160">
        <v>0.28574145319618788</v>
      </c>
      <c r="J1009" s="160">
        <v>321.20408880022751</v>
      </c>
      <c r="K1009" t="s">
        <v>40</v>
      </c>
      <c r="L1009" t="s">
        <v>67</v>
      </c>
      <c r="M1009" t="s">
        <v>94</v>
      </c>
      <c r="O1009" s="183">
        <f t="shared" si="50"/>
        <v>290</v>
      </c>
      <c r="P1009" s="183">
        <f t="shared" si="50"/>
        <v>10</v>
      </c>
      <c r="Q1009" s="183">
        <f t="shared" si="50"/>
        <v>30</v>
      </c>
      <c r="R1009" s="183" t="str">
        <f t="shared" si="49"/>
        <v>*</v>
      </c>
      <c r="S1009" s="183" t="str">
        <f t="shared" si="49"/>
        <v>*</v>
      </c>
      <c r="T1009" s="183" t="str">
        <f t="shared" si="49"/>
        <v>*</v>
      </c>
      <c r="U1009" s="183">
        <f t="shared" si="49"/>
        <v>320</v>
      </c>
    </row>
    <row r="1010" spans="1:21">
      <c r="A1010" s="183" t="str">
        <f t="shared" si="48"/>
        <v>西側ケース④須崎市</v>
      </c>
      <c r="B1010" t="s">
        <v>9</v>
      </c>
      <c r="C1010">
        <v>25623</v>
      </c>
      <c r="D1010" s="160">
        <v>463.26945649505188</v>
      </c>
      <c r="E1010" s="160">
        <v>7.933674913443503</v>
      </c>
      <c r="F1010" s="160">
        <v>41.246508960064197</v>
      </c>
      <c r="G1010" s="160">
        <v>0.76130863582589159</v>
      </c>
      <c r="H1010" s="160">
        <v>1.2060023521728549</v>
      </c>
      <c r="I1010" s="160">
        <v>0.16099193175667637</v>
      </c>
      <c r="J1010" s="160">
        <v>506.6442683748715</v>
      </c>
      <c r="K1010" t="s">
        <v>40</v>
      </c>
      <c r="L1010" t="s">
        <v>67</v>
      </c>
      <c r="M1010" t="s">
        <v>94</v>
      </c>
      <c r="O1010" s="183">
        <f t="shared" si="50"/>
        <v>460</v>
      </c>
      <c r="P1010" s="183">
        <f t="shared" si="50"/>
        <v>10</v>
      </c>
      <c r="Q1010" s="183">
        <f t="shared" si="50"/>
        <v>40</v>
      </c>
      <c r="R1010" s="183" t="str">
        <f t="shared" si="49"/>
        <v>*</v>
      </c>
      <c r="S1010" s="183" t="str">
        <f t="shared" si="49"/>
        <v>*</v>
      </c>
      <c r="T1010" s="183" t="str">
        <f t="shared" si="49"/>
        <v>*</v>
      </c>
      <c r="U1010" s="183">
        <f t="shared" si="49"/>
        <v>510</v>
      </c>
    </row>
    <row r="1011" spans="1:21">
      <c r="A1011" s="183" t="str">
        <f t="shared" si="48"/>
        <v>西側ケース④宿毛市</v>
      </c>
      <c r="B1011" t="s">
        <v>10</v>
      </c>
      <c r="C1011">
        <v>23137</v>
      </c>
      <c r="D1011" s="160">
        <v>245.35520508184376</v>
      </c>
      <c r="E1011" s="160">
        <v>3.5529207721566678</v>
      </c>
      <c r="F1011" s="160">
        <v>20.890368867582016</v>
      </c>
      <c r="G1011" s="160">
        <v>7.7872161224438852E-2</v>
      </c>
      <c r="H1011" s="160">
        <v>0.62065898600496627</v>
      </c>
      <c r="I1011" s="160">
        <v>0.13669857486326259</v>
      </c>
      <c r="J1011" s="160">
        <v>267.08080367151842</v>
      </c>
      <c r="K1011" t="s">
        <v>40</v>
      </c>
      <c r="L1011" t="s">
        <v>67</v>
      </c>
      <c r="M1011" t="s">
        <v>94</v>
      </c>
      <c r="O1011" s="183">
        <f t="shared" si="50"/>
        <v>250</v>
      </c>
      <c r="P1011" s="183" t="str">
        <f t="shared" si="50"/>
        <v>*</v>
      </c>
      <c r="Q1011" s="183">
        <f t="shared" si="50"/>
        <v>20</v>
      </c>
      <c r="R1011" s="183" t="str">
        <f t="shared" si="49"/>
        <v>*</v>
      </c>
      <c r="S1011" s="183" t="str">
        <f t="shared" si="49"/>
        <v>*</v>
      </c>
      <c r="T1011" s="183" t="str">
        <f t="shared" si="49"/>
        <v>*</v>
      </c>
      <c r="U1011" s="183">
        <f t="shared" si="49"/>
        <v>270</v>
      </c>
    </row>
    <row r="1012" spans="1:21">
      <c r="A1012" s="183" t="str">
        <f t="shared" si="48"/>
        <v>西側ケース④土佐清水市</v>
      </c>
      <c r="B1012" t="s">
        <v>11</v>
      </c>
      <c r="C1012">
        <v>15786</v>
      </c>
      <c r="D1012" s="160">
        <v>783.15292424715028</v>
      </c>
      <c r="E1012" s="160">
        <v>15.197857353164258</v>
      </c>
      <c r="F1012" s="160">
        <v>46.510236291197849</v>
      </c>
      <c r="G1012" s="160">
        <v>1.4246623394528177</v>
      </c>
      <c r="H1012" s="160">
        <v>3.825152624210979</v>
      </c>
      <c r="I1012" s="160">
        <v>0.29809133650796632</v>
      </c>
      <c r="J1012" s="160">
        <v>835.21106683851986</v>
      </c>
      <c r="K1012" t="s">
        <v>40</v>
      </c>
      <c r="L1012" t="s">
        <v>67</v>
      </c>
      <c r="M1012" t="s">
        <v>94</v>
      </c>
      <c r="O1012" s="183">
        <f t="shared" si="50"/>
        <v>780</v>
      </c>
      <c r="P1012" s="183">
        <f t="shared" si="50"/>
        <v>20</v>
      </c>
      <c r="Q1012" s="183">
        <f t="shared" si="50"/>
        <v>50</v>
      </c>
      <c r="R1012" s="183" t="str">
        <f t="shared" si="49"/>
        <v>*</v>
      </c>
      <c r="S1012" s="183" t="str">
        <f t="shared" si="49"/>
        <v>*</v>
      </c>
      <c r="T1012" s="183" t="str">
        <f t="shared" si="49"/>
        <v>*</v>
      </c>
      <c r="U1012" s="183">
        <f t="shared" si="49"/>
        <v>840</v>
      </c>
    </row>
    <row r="1013" spans="1:21">
      <c r="A1013" s="183" t="str">
        <f t="shared" si="48"/>
        <v>西側ケース④四万十市</v>
      </c>
      <c r="B1013" t="s">
        <v>12</v>
      </c>
      <c r="C1013">
        <v>37078</v>
      </c>
      <c r="D1013" s="160">
        <v>525.09671973812033</v>
      </c>
      <c r="E1013" s="160">
        <v>14.519096920338656</v>
      </c>
      <c r="F1013" s="160">
        <v>39.2547123165008</v>
      </c>
      <c r="G1013" s="160">
        <v>1.8930834928476465</v>
      </c>
      <c r="H1013" s="160">
        <v>1.3805579912779353</v>
      </c>
      <c r="I1013" s="160">
        <v>0.28089248532155336</v>
      </c>
      <c r="J1013" s="160">
        <v>567.90596602406822</v>
      </c>
      <c r="K1013" t="s">
        <v>40</v>
      </c>
      <c r="L1013" t="s">
        <v>67</v>
      </c>
      <c r="M1013" t="s">
        <v>94</v>
      </c>
      <c r="O1013" s="183">
        <f t="shared" si="50"/>
        <v>530</v>
      </c>
      <c r="P1013" s="183">
        <f t="shared" si="50"/>
        <v>10</v>
      </c>
      <c r="Q1013" s="183">
        <f t="shared" si="50"/>
        <v>40</v>
      </c>
      <c r="R1013" s="183" t="str">
        <f t="shared" si="49"/>
        <v>*</v>
      </c>
      <c r="S1013" s="183" t="str">
        <f t="shared" si="49"/>
        <v>*</v>
      </c>
      <c r="T1013" s="183" t="str">
        <f t="shared" si="49"/>
        <v>*</v>
      </c>
      <c r="U1013" s="183">
        <f t="shared" si="49"/>
        <v>570</v>
      </c>
    </row>
    <row r="1014" spans="1:21">
      <c r="A1014" s="183" t="str">
        <f t="shared" si="48"/>
        <v>西側ケース④香南市</v>
      </c>
      <c r="B1014" t="s">
        <v>13</v>
      </c>
      <c r="C1014">
        <v>29794</v>
      </c>
      <c r="D1014" s="160">
        <v>211.01807228684891</v>
      </c>
      <c r="E1014" s="160">
        <v>15.503905430900007</v>
      </c>
      <c r="F1014" s="160">
        <v>22.919572414442218</v>
      </c>
      <c r="G1014" s="160">
        <v>0.54301567063663514</v>
      </c>
      <c r="H1014" s="160">
        <v>0.1972575778061646</v>
      </c>
      <c r="I1014" s="160">
        <v>0.24902800640320727</v>
      </c>
      <c r="J1014" s="160">
        <v>234.92694595613713</v>
      </c>
      <c r="K1014" t="s">
        <v>40</v>
      </c>
      <c r="L1014" t="s">
        <v>67</v>
      </c>
      <c r="M1014" t="s">
        <v>94</v>
      </c>
      <c r="O1014" s="183">
        <f t="shared" si="50"/>
        <v>210</v>
      </c>
      <c r="P1014" s="183">
        <f t="shared" si="50"/>
        <v>20</v>
      </c>
      <c r="Q1014" s="183">
        <f t="shared" si="50"/>
        <v>20</v>
      </c>
      <c r="R1014" s="183" t="str">
        <f t="shared" si="49"/>
        <v>*</v>
      </c>
      <c r="S1014" s="183" t="str">
        <f t="shared" si="49"/>
        <v>*</v>
      </c>
      <c r="T1014" s="183" t="str">
        <f t="shared" si="49"/>
        <v>*</v>
      </c>
      <c r="U1014" s="183">
        <f t="shared" si="49"/>
        <v>230</v>
      </c>
    </row>
    <row r="1015" spans="1:21">
      <c r="A1015" s="183" t="str">
        <f t="shared" si="48"/>
        <v>西側ケース④香美市</v>
      </c>
      <c r="B1015" t="s">
        <v>14</v>
      </c>
      <c r="C1015">
        <v>27891</v>
      </c>
      <c r="D1015" s="160">
        <v>191.18040660561022</v>
      </c>
      <c r="E1015" s="160">
        <v>11.920860145267072</v>
      </c>
      <c r="F1015" s="160">
        <v>0</v>
      </c>
      <c r="G1015" s="160">
        <v>0.94039697117938259</v>
      </c>
      <c r="H1015" s="160">
        <v>1.4258133916505289</v>
      </c>
      <c r="I1015" s="160">
        <v>0.12509128854042625</v>
      </c>
      <c r="J1015" s="160">
        <v>193.67170825698057</v>
      </c>
      <c r="K1015" t="s">
        <v>40</v>
      </c>
      <c r="L1015" t="s">
        <v>67</v>
      </c>
      <c r="M1015" t="s">
        <v>94</v>
      </c>
      <c r="O1015" s="183">
        <f t="shared" si="50"/>
        <v>190</v>
      </c>
      <c r="P1015" s="183">
        <f t="shared" si="50"/>
        <v>10</v>
      </c>
      <c r="Q1015" s="183">
        <f t="shared" si="50"/>
        <v>0</v>
      </c>
      <c r="R1015" s="183" t="str">
        <f t="shared" si="49"/>
        <v>*</v>
      </c>
      <c r="S1015" s="183" t="str">
        <f t="shared" si="49"/>
        <v>*</v>
      </c>
      <c r="T1015" s="183" t="str">
        <f t="shared" si="49"/>
        <v>*</v>
      </c>
      <c r="U1015" s="183">
        <f t="shared" si="49"/>
        <v>190</v>
      </c>
    </row>
    <row r="1016" spans="1:21">
      <c r="A1016" s="183" t="str">
        <f t="shared" si="48"/>
        <v>西側ケース④東洋町</v>
      </c>
      <c r="B1016" t="s">
        <v>15</v>
      </c>
      <c r="C1016">
        <v>2784</v>
      </c>
      <c r="D1016" s="160">
        <v>108.07858748128494</v>
      </c>
      <c r="E1016" s="160">
        <v>2.5754368964485548</v>
      </c>
      <c r="F1016" s="160">
        <v>16.088694395337008</v>
      </c>
      <c r="G1016" s="160">
        <v>1.0173296106951428</v>
      </c>
      <c r="H1016" s="160">
        <v>0.42368088481799099</v>
      </c>
      <c r="I1016" s="160">
        <v>0.10997642834970482</v>
      </c>
      <c r="J1016" s="160">
        <v>125.71826880048481</v>
      </c>
      <c r="K1016" t="s">
        <v>40</v>
      </c>
      <c r="L1016" t="s">
        <v>67</v>
      </c>
      <c r="M1016" t="s">
        <v>94</v>
      </c>
      <c r="O1016" s="183">
        <f t="shared" si="50"/>
        <v>110</v>
      </c>
      <c r="P1016" s="183" t="str">
        <f t="shared" si="50"/>
        <v>*</v>
      </c>
      <c r="Q1016" s="183">
        <f t="shared" si="50"/>
        <v>20</v>
      </c>
      <c r="R1016" s="183" t="str">
        <f t="shared" si="49"/>
        <v>*</v>
      </c>
      <c r="S1016" s="183" t="str">
        <f t="shared" si="49"/>
        <v>*</v>
      </c>
      <c r="T1016" s="183" t="str">
        <f t="shared" si="49"/>
        <v>*</v>
      </c>
      <c r="U1016" s="183">
        <f t="shared" si="49"/>
        <v>130</v>
      </c>
    </row>
    <row r="1017" spans="1:21">
      <c r="A1017" s="183" t="str">
        <f t="shared" si="48"/>
        <v>西側ケース④奈半利町</v>
      </c>
      <c r="B1017" t="s">
        <v>16</v>
      </c>
      <c r="C1017">
        <v>3467</v>
      </c>
      <c r="D1017" s="160">
        <v>147.61866054402552</v>
      </c>
      <c r="E1017" s="160">
        <v>15.070700600484747</v>
      </c>
      <c r="F1017" s="160">
        <v>0.18448306887394031</v>
      </c>
      <c r="G1017" s="160">
        <v>0.82406612992453376</v>
      </c>
      <c r="H1017" s="160">
        <v>0.95454842784703942</v>
      </c>
      <c r="I1017" s="160">
        <v>5.024880280954748E-2</v>
      </c>
      <c r="J1017" s="160">
        <v>149.63200697348057</v>
      </c>
      <c r="K1017" t="s">
        <v>40</v>
      </c>
      <c r="L1017" t="s">
        <v>67</v>
      </c>
      <c r="M1017" t="s">
        <v>94</v>
      </c>
      <c r="O1017" s="183">
        <f t="shared" si="50"/>
        <v>150</v>
      </c>
      <c r="P1017" s="183">
        <f t="shared" si="50"/>
        <v>20</v>
      </c>
      <c r="Q1017" s="183" t="str">
        <f t="shared" si="50"/>
        <v>*</v>
      </c>
      <c r="R1017" s="183" t="str">
        <f t="shared" si="49"/>
        <v>*</v>
      </c>
      <c r="S1017" s="183" t="str">
        <f t="shared" si="49"/>
        <v>*</v>
      </c>
      <c r="T1017" s="183" t="str">
        <f t="shared" si="49"/>
        <v>*</v>
      </c>
      <c r="U1017" s="183">
        <f t="shared" si="49"/>
        <v>150</v>
      </c>
    </row>
    <row r="1018" spans="1:21">
      <c r="A1018" s="183" t="str">
        <f t="shared" si="48"/>
        <v>西側ケース④田野町</v>
      </c>
      <c r="B1018" t="s">
        <v>17</v>
      </c>
      <c r="C1018">
        <v>3060</v>
      </c>
      <c r="D1018" s="160">
        <v>186.02708775331186</v>
      </c>
      <c r="E1018" s="160">
        <v>13.838469479258691</v>
      </c>
      <c r="F1018" s="160">
        <v>8.5126790213727919</v>
      </c>
      <c r="G1018" s="160">
        <v>0.33414021430823942</v>
      </c>
      <c r="H1018" s="160">
        <v>2.3200737800848139</v>
      </c>
      <c r="I1018" s="160">
        <v>0.12199692083906329</v>
      </c>
      <c r="J1018" s="160">
        <v>197.31597768991676</v>
      </c>
      <c r="K1018" t="s">
        <v>40</v>
      </c>
      <c r="L1018" t="s">
        <v>67</v>
      </c>
      <c r="M1018" t="s">
        <v>94</v>
      </c>
      <c r="O1018" s="183">
        <f t="shared" si="50"/>
        <v>190</v>
      </c>
      <c r="P1018" s="183">
        <f t="shared" si="50"/>
        <v>10</v>
      </c>
      <c r="Q1018" s="183">
        <f t="shared" si="50"/>
        <v>10</v>
      </c>
      <c r="R1018" s="183" t="str">
        <f t="shared" si="49"/>
        <v>*</v>
      </c>
      <c r="S1018" s="183" t="str">
        <f t="shared" si="49"/>
        <v>*</v>
      </c>
      <c r="T1018" s="183" t="str">
        <f t="shared" si="49"/>
        <v>*</v>
      </c>
      <c r="U1018" s="183">
        <f t="shared" si="49"/>
        <v>200</v>
      </c>
    </row>
    <row r="1019" spans="1:21">
      <c r="A1019" s="183" t="str">
        <f t="shared" si="48"/>
        <v>西側ケース④安田町</v>
      </c>
      <c r="B1019" t="s">
        <v>18</v>
      </c>
      <c r="C1019">
        <v>2678</v>
      </c>
      <c r="D1019" s="160">
        <v>115.01332312693101</v>
      </c>
      <c r="E1019" s="160">
        <v>9.8899375762456039</v>
      </c>
      <c r="F1019" s="160">
        <v>26.792945146736951</v>
      </c>
      <c r="G1019" s="160">
        <v>2.2291957036521697</v>
      </c>
      <c r="H1019" s="160">
        <v>0.26880308000608755</v>
      </c>
      <c r="I1019" s="160">
        <v>2.400330934397019E-2</v>
      </c>
      <c r="J1019" s="160">
        <v>144.32827036667021</v>
      </c>
      <c r="K1019" t="s">
        <v>40</v>
      </c>
      <c r="L1019" t="s">
        <v>67</v>
      </c>
      <c r="M1019" t="s">
        <v>94</v>
      </c>
      <c r="O1019" s="183">
        <f t="shared" si="50"/>
        <v>120</v>
      </c>
      <c r="P1019" s="183">
        <f t="shared" si="50"/>
        <v>10</v>
      </c>
      <c r="Q1019" s="183">
        <f t="shared" si="50"/>
        <v>30</v>
      </c>
      <c r="R1019" s="183" t="str">
        <f t="shared" si="49"/>
        <v>*</v>
      </c>
      <c r="S1019" s="183" t="str">
        <f t="shared" si="49"/>
        <v>*</v>
      </c>
      <c r="T1019" s="183" t="str">
        <f t="shared" si="49"/>
        <v>*</v>
      </c>
      <c r="U1019" s="183">
        <f t="shared" si="49"/>
        <v>140</v>
      </c>
    </row>
    <row r="1020" spans="1:21">
      <c r="A1020" s="183" t="str">
        <f t="shared" si="48"/>
        <v>西側ケース④北川村</v>
      </c>
      <c r="B1020" t="s">
        <v>19</v>
      </c>
      <c r="C1020">
        <v>1349</v>
      </c>
      <c r="D1020" s="160">
        <v>34.563744720836034</v>
      </c>
      <c r="E1020" s="160">
        <v>3.3842249308083905</v>
      </c>
      <c r="F1020" s="160">
        <v>0</v>
      </c>
      <c r="G1020" s="160">
        <v>1.0277260075786641</v>
      </c>
      <c r="H1020" s="160">
        <v>5.9759745699696443E-2</v>
      </c>
      <c r="I1020" s="160">
        <v>4.9662558876307087E-3</v>
      </c>
      <c r="J1020" s="160">
        <v>35.656196730002023</v>
      </c>
      <c r="K1020" t="s">
        <v>40</v>
      </c>
      <c r="L1020" t="s">
        <v>67</v>
      </c>
      <c r="M1020" t="s">
        <v>94</v>
      </c>
      <c r="O1020" s="183">
        <f t="shared" si="50"/>
        <v>30</v>
      </c>
      <c r="P1020" s="183" t="str">
        <f t="shared" si="50"/>
        <v>*</v>
      </c>
      <c r="Q1020" s="183">
        <f t="shared" si="50"/>
        <v>0</v>
      </c>
      <c r="R1020" s="183" t="str">
        <f t="shared" si="49"/>
        <v>*</v>
      </c>
      <c r="S1020" s="183" t="str">
        <f t="shared" si="49"/>
        <v>*</v>
      </c>
      <c r="T1020" s="183" t="str">
        <f t="shared" si="49"/>
        <v>*</v>
      </c>
      <c r="U1020" s="183">
        <f t="shared" si="49"/>
        <v>40</v>
      </c>
    </row>
    <row r="1021" spans="1:21">
      <c r="A1021" s="183" t="str">
        <f t="shared" si="48"/>
        <v>西側ケース④馬路村</v>
      </c>
      <c r="B1021" t="s">
        <v>20</v>
      </c>
      <c r="C1021">
        <v>1061</v>
      </c>
      <c r="D1021" s="160">
        <v>19.118994816647664</v>
      </c>
      <c r="E1021" s="160">
        <v>1.3581795660205116</v>
      </c>
      <c r="F1021" s="160">
        <v>0</v>
      </c>
      <c r="G1021" s="160">
        <v>0.6665990875391492</v>
      </c>
      <c r="H1021" s="160">
        <v>0.14647562440007583</v>
      </c>
      <c r="I1021" s="160">
        <v>4.6409020183524408E-3</v>
      </c>
      <c r="J1021" s="160">
        <v>19.936710430605242</v>
      </c>
      <c r="K1021" t="s">
        <v>40</v>
      </c>
      <c r="L1021" t="s">
        <v>67</v>
      </c>
      <c r="M1021" t="s">
        <v>94</v>
      </c>
      <c r="O1021" s="183">
        <f t="shared" si="50"/>
        <v>20</v>
      </c>
      <c r="P1021" s="183" t="str">
        <f t="shared" si="50"/>
        <v>*</v>
      </c>
      <c r="Q1021" s="183">
        <f t="shared" si="50"/>
        <v>0</v>
      </c>
      <c r="R1021" s="183" t="str">
        <f t="shared" si="49"/>
        <v>*</v>
      </c>
      <c r="S1021" s="183" t="str">
        <f t="shared" si="49"/>
        <v>*</v>
      </c>
      <c r="T1021" s="183" t="str">
        <f t="shared" si="49"/>
        <v>*</v>
      </c>
      <c r="U1021" s="183">
        <f t="shared" si="49"/>
        <v>20</v>
      </c>
    </row>
    <row r="1022" spans="1:21">
      <c r="A1022" s="183" t="str">
        <f t="shared" si="48"/>
        <v>西側ケース④芸西村</v>
      </c>
      <c r="B1022" t="s">
        <v>21</v>
      </c>
      <c r="C1022">
        <v>4139</v>
      </c>
      <c r="D1022" s="160">
        <v>58.468054138443478</v>
      </c>
      <c r="E1022" s="160">
        <v>5.6873021931115</v>
      </c>
      <c r="F1022" s="160">
        <v>4.4283824786571788</v>
      </c>
      <c r="G1022" s="160">
        <v>0.11780029039728442</v>
      </c>
      <c r="H1022" s="160">
        <v>0.18877818680364836</v>
      </c>
      <c r="I1022" s="160">
        <v>3.3737725118057845E-3</v>
      </c>
      <c r="J1022" s="160">
        <v>63.206388866813391</v>
      </c>
      <c r="K1022" t="s">
        <v>40</v>
      </c>
      <c r="L1022" t="s">
        <v>67</v>
      </c>
      <c r="M1022" t="s">
        <v>94</v>
      </c>
      <c r="O1022" s="183">
        <f t="shared" si="50"/>
        <v>60</v>
      </c>
      <c r="P1022" s="183">
        <f t="shared" si="50"/>
        <v>10</v>
      </c>
      <c r="Q1022" s="183" t="str">
        <f t="shared" si="50"/>
        <v>*</v>
      </c>
      <c r="R1022" s="183" t="str">
        <f t="shared" si="49"/>
        <v>*</v>
      </c>
      <c r="S1022" s="183" t="str">
        <f t="shared" si="49"/>
        <v>*</v>
      </c>
      <c r="T1022" s="183" t="str">
        <f t="shared" si="49"/>
        <v>*</v>
      </c>
      <c r="U1022" s="183">
        <f t="shared" si="49"/>
        <v>60</v>
      </c>
    </row>
    <row r="1023" spans="1:21">
      <c r="A1023" s="183" t="str">
        <f t="shared" si="48"/>
        <v>西側ケース④本山町</v>
      </c>
      <c r="B1023" t="s">
        <v>22</v>
      </c>
      <c r="C1023">
        <v>3986</v>
      </c>
      <c r="D1023" s="160">
        <v>0.88755961487872725</v>
      </c>
      <c r="E1023" s="160">
        <v>0.16683661613202858</v>
      </c>
      <c r="F1023" s="160">
        <v>0</v>
      </c>
      <c r="G1023" s="160">
        <v>2.0137632451347435E-4</v>
      </c>
      <c r="H1023" s="160">
        <v>3.5954420972721476E-4</v>
      </c>
      <c r="I1023" s="160">
        <v>2.4880474407538638E-2</v>
      </c>
      <c r="J1023" s="160">
        <v>0.91300100982050647</v>
      </c>
      <c r="K1023" t="s">
        <v>40</v>
      </c>
      <c r="L1023" t="s">
        <v>67</v>
      </c>
      <c r="M1023" t="s">
        <v>94</v>
      </c>
      <c r="O1023" s="183" t="str">
        <f t="shared" si="50"/>
        <v>*</v>
      </c>
      <c r="P1023" s="183" t="str">
        <f t="shared" si="50"/>
        <v>*</v>
      </c>
      <c r="Q1023" s="183">
        <f t="shared" si="50"/>
        <v>0</v>
      </c>
      <c r="R1023" s="183" t="str">
        <f t="shared" si="49"/>
        <v>*</v>
      </c>
      <c r="S1023" s="183" t="str">
        <f t="shared" si="49"/>
        <v>*</v>
      </c>
      <c r="T1023" s="183" t="str">
        <f t="shared" si="49"/>
        <v>*</v>
      </c>
      <c r="U1023" s="183" t="str">
        <f t="shared" si="49"/>
        <v>*</v>
      </c>
    </row>
    <row r="1024" spans="1:21">
      <c r="A1024" s="183" t="str">
        <f t="shared" si="48"/>
        <v>西側ケース④大豊町</v>
      </c>
      <c r="B1024" t="s">
        <v>23</v>
      </c>
      <c r="C1024">
        <v>4713</v>
      </c>
      <c r="D1024" s="160">
        <v>24.735573390217361</v>
      </c>
      <c r="E1024" s="160">
        <v>0.52050856782463994</v>
      </c>
      <c r="F1024" s="160">
        <v>0</v>
      </c>
      <c r="G1024" s="160">
        <v>0.1775563233676562</v>
      </c>
      <c r="H1024" s="160">
        <v>1.8437070846029865E-3</v>
      </c>
      <c r="I1024" s="160">
        <v>7.4354256185300508E-3</v>
      </c>
      <c r="J1024" s="160">
        <v>24.922408846288153</v>
      </c>
      <c r="K1024" t="s">
        <v>40</v>
      </c>
      <c r="L1024" t="s">
        <v>67</v>
      </c>
      <c r="M1024" t="s">
        <v>94</v>
      </c>
      <c r="O1024" s="183">
        <f t="shared" si="50"/>
        <v>20</v>
      </c>
      <c r="P1024" s="183" t="str">
        <f t="shared" si="50"/>
        <v>*</v>
      </c>
      <c r="Q1024" s="183">
        <f t="shared" si="50"/>
        <v>0</v>
      </c>
      <c r="R1024" s="183" t="str">
        <f t="shared" si="49"/>
        <v>*</v>
      </c>
      <c r="S1024" s="183" t="str">
        <f t="shared" si="49"/>
        <v>*</v>
      </c>
      <c r="T1024" s="183" t="str">
        <f t="shared" si="49"/>
        <v>*</v>
      </c>
      <c r="U1024" s="183">
        <f t="shared" si="49"/>
        <v>20</v>
      </c>
    </row>
    <row r="1025" spans="1:21">
      <c r="A1025" s="183" t="str">
        <f t="shared" si="48"/>
        <v>西側ケース④土佐町</v>
      </c>
      <c r="B1025" t="s">
        <v>24</v>
      </c>
      <c r="C1025">
        <v>4386</v>
      </c>
      <c r="D1025" s="160">
        <v>0.43309208521180065</v>
      </c>
      <c r="E1025" s="160">
        <v>0.15168298933515081</v>
      </c>
      <c r="F1025" s="160">
        <v>0</v>
      </c>
      <c r="G1025" s="160">
        <v>6.7745144736163542E-32</v>
      </c>
      <c r="H1025" s="160">
        <v>6.323559518814501E-4</v>
      </c>
      <c r="I1025" s="160">
        <v>1.9095196868363757E-3</v>
      </c>
      <c r="J1025" s="160">
        <v>0.43563396085051848</v>
      </c>
      <c r="K1025" t="s">
        <v>40</v>
      </c>
      <c r="L1025" t="s">
        <v>67</v>
      </c>
      <c r="M1025" t="s">
        <v>94</v>
      </c>
      <c r="O1025" s="183" t="str">
        <f t="shared" si="50"/>
        <v>*</v>
      </c>
      <c r="P1025" s="183" t="str">
        <f t="shared" si="50"/>
        <v>*</v>
      </c>
      <c r="Q1025" s="183">
        <f t="shared" si="50"/>
        <v>0</v>
      </c>
      <c r="R1025" s="183" t="str">
        <f t="shared" si="49"/>
        <v>*</v>
      </c>
      <c r="S1025" s="183" t="str">
        <f t="shared" si="49"/>
        <v>*</v>
      </c>
      <c r="T1025" s="183" t="str">
        <f t="shared" si="49"/>
        <v>*</v>
      </c>
      <c r="U1025" s="183" t="str">
        <f t="shared" si="49"/>
        <v>*</v>
      </c>
    </row>
    <row r="1026" spans="1:21">
      <c r="A1026" s="183" t="str">
        <f t="shared" si="48"/>
        <v>西側ケース④大川村</v>
      </c>
      <c r="B1026" t="s">
        <v>25</v>
      </c>
      <c r="C1026">
        <v>427</v>
      </c>
      <c r="D1026" s="160">
        <v>0.10379665386611781</v>
      </c>
      <c r="E1026" s="160">
        <v>1.6428952818939E-2</v>
      </c>
      <c r="F1026" s="160">
        <v>0</v>
      </c>
      <c r="G1026" s="160">
        <v>1.2689189685967362E-4</v>
      </c>
      <c r="H1026" s="160">
        <v>4.5540684912522959E-5</v>
      </c>
      <c r="I1026" s="160">
        <v>2.2433911611983401E-4</v>
      </c>
      <c r="J1026" s="160">
        <v>0.10419342556400985</v>
      </c>
      <c r="K1026" t="s">
        <v>40</v>
      </c>
      <c r="L1026" t="s">
        <v>67</v>
      </c>
      <c r="M1026" t="s">
        <v>94</v>
      </c>
      <c r="O1026" s="183" t="str">
        <f t="shared" si="50"/>
        <v>*</v>
      </c>
      <c r="P1026" s="183" t="str">
        <f t="shared" si="50"/>
        <v>*</v>
      </c>
      <c r="Q1026" s="183">
        <f t="shared" si="50"/>
        <v>0</v>
      </c>
      <c r="R1026" s="183" t="str">
        <f t="shared" si="49"/>
        <v>*</v>
      </c>
      <c r="S1026" s="183" t="str">
        <f t="shared" si="49"/>
        <v>*</v>
      </c>
      <c r="T1026" s="183" t="str">
        <f t="shared" si="49"/>
        <v>*</v>
      </c>
      <c r="U1026" s="183" t="str">
        <f t="shared" si="49"/>
        <v>*</v>
      </c>
    </row>
    <row r="1027" spans="1:21">
      <c r="A1027" s="183" t="str">
        <f t="shared" si="48"/>
        <v>西側ケース④いの町</v>
      </c>
      <c r="B1027" t="s">
        <v>26</v>
      </c>
      <c r="C1027">
        <v>21716</v>
      </c>
      <c r="D1027" s="160">
        <v>102.65355038765364</v>
      </c>
      <c r="E1027" s="160">
        <v>2.8606956239364494</v>
      </c>
      <c r="F1027" s="160">
        <v>0</v>
      </c>
      <c r="G1027" s="160">
        <v>0.26007795281653945</v>
      </c>
      <c r="H1027" s="160">
        <v>0.11294059372657723</v>
      </c>
      <c r="I1027" s="160">
        <v>4.1427865755620727E-2</v>
      </c>
      <c r="J1027" s="160">
        <v>103.06799679995238</v>
      </c>
      <c r="K1027" t="s">
        <v>40</v>
      </c>
      <c r="L1027" t="s">
        <v>67</v>
      </c>
      <c r="M1027" t="s">
        <v>94</v>
      </c>
      <c r="O1027" s="183">
        <f t="shared" si="50"/>
        <v>100</v>
      </c>
      <c r="P1027" s="183" t="str">
        <f t="shared" si="50"/>
        <v>*</v>
      </c>
      <c r="Q1027" s="183">
        <f t="shared" si="50"/>
        <v>0</v>
      </c>
      <c r="R1027" s="183" t="str">
        <f t="shared" si="49"/>
        <v>*</v>
      </c>
      <c r="S1027" s="183" t="str">
        <f t="shared" si="49"/>
        <v>*</v>
      </c>
      <c r="T1027" s="183" t="str">
        <f t="shared" si="49"/>
        <v>*</v>
      </c>
      <c r="U1027" s="183">
        <f t="shared" si="49"/>
        <v>100</v>
      </c>
    </row>
    <row r="1028" spans="1:21">
      <c r="A1028" s="183" t="str">
        <f t="shared" ref="A1028:A1081" si="51">K1028&amp;L1028&amp;B1028</f>
        <v>西側ケース④仁淀川町</v>
      </c>
      <c r="B1028" t="s">
        <v>27</v>
      </c>
      <c r="C1028">
        <v>6649</v>
      </c>
      <c r="D1028" s="160">
        <v>21.42813212549104</v>
      </c>
      <c r="E1028" s="160">
        <v>0.33739690835926128</v>
      </c>
      <c r="F1028" s="160">
        <v>0</v>
      </c>
      <c r="G1028" s="160">
        <v>1.3359527069170328E-3</v>
      </c>
      <c r="H1028" s="160">
        <v>2.6799618149540316E-3</v>
      </c>
      <c r="I1028" s="160">
        <v>3.5429333402942936E-2</v>
      </c>
      <c r="J1028" s="160">
        <v>21.467577373415853</v>
      </c>
      <c r="K1028" t="s">
        <v>40</v>
      </c>
      <c r="L1028" t="s">
        <v>67</v>
      </c>
      <c r="M1028" t="s">
        <v>94</v>
      </c>
      <c r="O1028" s="183">
        <f t="shared" si="50"/>
        <v>20</v>
      </c>
      <c r="P1028" s="183" t="str">
        <f t="shared" si="50"/>
        <v>*</v>
      </c>
      <c r="Q1028" s="183">
        <f t="shared" si="50"/>
        <v>0</v>
      </c>
      <c r="R1028" s="183" t="str">
        <f t="shared" si="49"/>
        <v>*</v>
      </c>
      <c r="S1028" s="183" t="str">
        <f t="shared" si="49"/>
        <v>*</v>
      </c>
      <c r="T1028" s="183" t="str">
        <f t="shared" si="49"/>
        <v>*</v>
      </c>
      <c r="U1028" s="183">
        <f t="shared" si="49"/>
        <v>20</v>
      </c>
    </row>
    <row r="1029" spans="1:21">
      <c r="A1029" s="183" t="str">
        <f t="shared" si="51"/>
        <v>西側ケース④中土佐町</v>
      </c>
      <c r="B1029" t="s">
        <v>28</v>
      </c>
      <c r="C1029">
        <v>6927</v>
      </c>
      <c r="D1029" s="160">
        <v>183.52603612772205</v>
      </c>
      <c r="E1029" s="160">
        <v>3.4056087987813086</v>
      </c>
      <c r="F1029" s="160">
        <v>9.9125246232588466</v>
      </c>
      <c r="G1029" s="160">
        <v>0.38151644034355481</v>
      </c>
      <c r="H1029" s="160">
        <v>1.0799237155121917</v>
      </c>
      <c r="I1029" s="160">
        <v>3.9027903918377307E-2</v>
      </c>
      <c r="J1029" s="160">
        <v>194.93902881075502</v>
      </c>
      <c r="K1029" t="s">
        <v>40</v>
      </c>
      <c r="L1029" t="s">
        <v>67</v>
      </c>
      <c r="M1029" t="s">
        <v>94</v>
      </c>
      <c r="O1029" s="183">
        <f t="shared" si="50"/>
        <v>180</v>
      </c>
      <c r="P1029" s="183" t="str">
        <f t="shared" si="50"/>
        <v>*</v>
      </c>
      <c r="Q1029" s="183">
        <f t="shared" si="50"/>
        <v>10</v>
      </c>
      <c r="R1029" s="183" t="str">
        <f t="shared" si="49"/>
        <v>*</v>
      </c>
      <c r="S1029" s="183" t="str">
        <f t="shared" si="49"/>
        <v>*</v>
      </c>
      <c r="T1029" s="183" t="str">
        <f t="shared" si="49"/>
        <v>*</v>
      </c>
      <c r="U1029" s="183">
        <f t="shared" si="49"/>
        <v>190</v>
      </c>
    </row>
    <row r="1030" spans="1:21">
      <c r="A1030" s="183" t="str">
        <f t="shared" si="51"/>
        <v>西側ケース④佐川町</v>
      </c>
      <c r="B1030" t="s">
        <v>29</v>
      </c>
      <c r="C1030">
        <v>12447</v>
      </c>
      <c r="D1030" s="160">
        <v>127.32932169347082</v>
      </c>
      <c r="E1030" s="160">
        <v>3.351498657291069</v>
      </c>
      <c r="F1030" s="160">
        <v>0</v>
      </c>
      <c r="G1030" s="160">
        <v>0.112633670524837</v>
      </c>
      <c r="H1030" s="160">
        <v>9.7637363334900459E-2</v>
      </c>
      <c r="I1030" s="160">
        <v>6.8539060611987238E-2</v>
      </c>
      <c r="J1030" s="160">
        <v>127.60813178794254</v>
      </c>
      <c r="K1030" t="s">
        <v>40</v>
      </c>
      <c r="L1030" t="s">
        <v>67</v>
      </c>
      <c r="M1030" t="s">
        <v>94</v>
      </c>
      <c r="O1030" s="183">
        <f t="shared" si="50"/>
        <v>130</v>
      </c>
      <c r="P1030" s="183" t="str">
        <f t="shared" si="50"/>
        <v>*</v>
      </c>
      <c r="Q1030" s="183">
        <f t="shared" si="50"/>
        <v>0</v>
      </c>
      <c r="R1030" s="183" t="str">
        <f t="shared" si="49"/>
        <v>*</v>
      </c>
      <c r="S1030" s="183" t="str">
        <f t="shared" si="49"/>
        <v>*</v>
      </c>
      <c r="T1030" s="183" t="str">
        <f t="shared" si="49"/>
        <v>*</v>
      </c>
      <c r="U1030" s="183">
        <f t="shared" si="49"/>
        <v>130</v>
      </c>
    </row>
    <row r="1031" spans="1:21">
      <c r="A1031" s="183" t="str">
        <f t="shared" si="51"/>
        <v>西側ケース④越知町</v>
      </c>
      <c r="B1031" t="s">
        <v>30</v>
      </c>
      <c r="C1031">
        <v>6095</v>
      </c>
      <c r="D1031" s="160">
        <v>25.328158147830017</v>
      </c>
      <c r="E1031" s="160">
        <v>0.76884922215648555</v>
      </c>
      <c r="F1031" s="160">
        <v>0</v>
      </c>
      <c r="G1031" s="160">
        <v>1.3632365621187191E-2</v>
      </c>
      <c r="H1031" s="160">
        <v>2.2764096769706974</v>
      </c>
      <c r="I1031" s="160">
        <v>4.4950742106586582E-2</v>
      </c>
      <c r="J1031" s="160">
        <v>27.663150932528488</v>
      </c>
      <c r="K1031" t="s">
        <v>40</v>
      </c>
      <c r="L1031" t="s">
        <v>67</v>
      </c>
      <c r="M1031" t="s">
        <v>94</v>
      </c>
      <c r="O1031" s="183">
        <f t="shared" si="50"/>
        <v>30</v>
      </c>
      <c r="P1031" s="183" t="str">
        <f t="shared" si="50"/>
        <v>*</v>
      </c>
      <c r="Q1031" s="183">
        <f t="shared" si="50"/>
        <v>0</v>
      </c>
      <c r="R1031" s="183" t="str">
        <f t="shared" si="49"/>
        <v>*</v>
      </c>
      <c r="S1031" s="183" t="str">
        <f t="shared" si="49"/>
        <v>*</v>
      </c>
      <c r="T1031" s="183" t="str">
        <f t="shared" si="49"/>
        <v>*</v>
      </c>
      <c r="U1031" s="183">
        <f t="shared" si="49"/>
        <v>30</v>
      </c>
    </row>
    <row r="1032" spans="1:21">
      <c r="A1032" s="183" t="str">
        <f t="shared" si="51"/>
        <v>西側ケース④檮原町</v>
      </c>
      <c r="B1032" t="s">
        <v>31</v>
      </c>
      <c r="C1032">
        <v>3984</v>
      </c>
      <c r="D1032" s="160">
        <v>3.9735479886951328</v>
      </c>
      <c r="E1032" s="160">
        <v>0.20670687097838986</v>
      </c>
      <c r="F1032" s="160">
        <v>0</v>
      </c>
      <c r="G1032" s="160">
        <v>5.5957098792539786E-4</v>
      </c>
      <c r="H1032" s="160">
        <v>1.1289841637687104E-3</v>
      </c>
      <c r="I1032" s="160">
        <v>8.0987348465159214E-3</v>
      </c>
      <c r="J1032" s="160">
        <v>3.9833352786933429</v>
      </c>
      <c r="K1032" t="s">
        <v>40</v>
      </c>
      <c r="L1032" t="s">
        <v>67</v>
      </c>
      <c r="M1032" t="s">
        <v>94</v>
      </c>
      <c r="O1032" s="183" t="str">
        <f t="shared" si="50"/>
        <v>*</v>
      </c>
      <c r="P1032" s="183" t="str">
        <f t="shared" si="50"/>
        <v>*</v>
      </c>
      <c r="Q1032" s="183">
        <f t="shared" si="50"/>
        <v>0</v>
      </c>
      <c r="R1032" s="183" t="str">
        <f t="shared" si="49"/>
        <v>*</v>
      </c>
      <c r="S1032" s="183" t="str">
        <f t="shared" si="49"/>
        <v>*</v>
      </c>
      <c r="T1032" s="183" t="str">
        <f t="shared" si="49"/>
        <v>*</v>
      </c>
      <c r="U1032" s="183" t="str">
        <f t="shared" si="49"/>
        <v>*</v>
      </c>
    </row>
    <row r="1033" spans="1:21">
      <c r="A1033" s="183" t="str">
        <f t="shared" si="51"/>
        <v>西側ケース④日高村</v>
      </c>
      <c r="B1033" t="s">
        <v>32</v>
      </c>
      <c r="C1033">
        <v>5063</v>
      </c>
      <c r="D1033" s="160">
        <v>17.159393106590631</v>
      </c>
      <c r="E1033" s="160">
        <v>0.56844948832450914</v>
      </c>
      <c r="F1033" s="160">
        <v>0</v>
      </c>
      <c r="G1033" s="160">
        <v>3.4093484520041614E-2</v>
      </c>
      <c r="H1033" s="160">
        <v>2.7428172211072907E-3</v>
      </c>
      <c r="I1033" s="160">
        <v>8.2322032240621876E-3</v>
      </c>
      <c r="J1033" s="160">
        <v>17.204461611555843</v>
      </c>
      <c r="K1033" t="s">
        <v>40</v>
      </c>
      <c r="L1033" t="s">
        <v>67</v>
      </c>
      <c r="M1033" t="s">
        <v>94</v>
      </c>
      <c r="O1033" s="183">
        <f t="shared" si="50"/>
        <v>20</v>
      </c>
      <c r="P1033" s="183" t="str">
        <f t="shared" si="50"/>
        <v>*</v>
      </c>
      <c r="Q1033" s="183">
        <f t="shared" si="50"/>
        <v>0</v>
      </c>
      <c r="R1033" s="183" t="str">
        <f t="shared" si="49"/>
        <v>*</v>
      </c>
      <c r="S1033" s="183" t="str">
        <f t="shared" si="49"/>
        <v>*</v>
      </c>
      <c r="T1033" s="183" t="str">
        <f t="shared" si="49"/>
        <v>*</v>
      </c>
      <c r="U1033" s="183">
        <f t="shared" si="49"/>
        <v>20</v>
      </c>
    </row>
    <row r="1034" spans="1:21">
      <c r="A1034" s="183" t="str">
        <f t="shared" si="51"/>
        <v>西側ケース④津野町</v>
      </c>
      <c r="B1034" t="s">
        <v>33</v>
      </c>
      <c r="C1034">
        <v>5702</v>
      </c>
      <c r="D1034" s="160">
        <v>48.128551436155938</v>
      </c>
      <c r="E1034" s="160">
        <v>0.80708228852598229</v>
      </c>
      <c r="F1034" s="160">
        <v>0</v>
      </c>
      <c r="G1034" s="160">
        <v>0.13036546400377882</v>
      </c>
      <c r="H1034" s="160">
        <v>7.4414497757368386E-2</v>
      </c>
      <c r="I1034" s="160">
        <v>2.0199600589246795E-2</v>
      </c>
      <c r="J1034" s="160">
        <v>48.353530998506329</v>
      </c>
      <c r="K1034" t="s">
        <v>40</v>
      </c>
      <c r="L1034" t="s">
        <v>67</v>
      </c>
      <c r="M1034" t="s">
        <v>94</v>
      </c>
      <c r="O1034" s="183">
        <f t="shared" si="50"/>
        <v>50</v>
      </c>
      <c r="P1034" s="183" t="str">
        <f t="shared" si="50"/>
        <v>*</v>
      </c>
      <c r="Q1034" s="183">
        <f t="shared" si="50"/>
        <v>0</v>
      </c>
      <c r="R1034" s="183" t="str">
        <f t="shared" si="49"/>
        <v>*</v>
      </c>
      <c r="S1034" s="183" t="str">
        <f t="shared" si="49"/>
        <v>*</v>
      </c>
      <c r="T1034" s="183" t="str">
        <f t="shared" si="49"/>
        <v>*</v>
      </c>
      <c r="U1034" s="183">
        <f t="shared" si="49"/>
        <v>50</v>
      </c>
    </row>
    <row r="1035" spans="1:21">
      <c r="A1035" s="183" t="str">
        <f t="shared" si="51"/>
        <v>西側ケース④四万十町</v>
      </c>
      <c r="B1035" t="s">
        <v>34</v>
      </c>
      <c r="C1035">
        <v>18754</v>
      </c>
      <c r="D1035" s="160">
        <v>290.62124447293445</v>
      </c>
      <c r="E1035" s="160">
        <v>11.418889618844783</v>
      </c>
      <c r="F1035" s="160">
        <v>3.795690569265735</v>
      </c>
      <c r="G1035" s="160">
        <v>1.0075619314061353</v>
      </c>
      <c r="H1035" s="160">
        <v>5.4460710291738081E-2</v>
      </c>
      <c r="I1035" s="160">
        <v>2.1362360309607378E-2</v>
      </c>
      <c r="J1035" s="160">
        <v>295.50032004420763</v>
      </c>
      <c r="K1035" t="s">
        <v>40</v>
      </c>
      <c r="L1035" t="s">
        <v>67</v>
      </c>
      <c r="M1035" t="s">
        <v>94</v>
      </c>
      <c r="O1035" s="183">
        <f t="shared" si="50"/>
        <v>290</v>
      </c>
      <c r="P1035" s="183">
        <f t="shared" si="50"/>
        <v>10</v>
      </c>
      <c r="Q1035" s="183" t="str">
        <f t="shared" si="50"/>
        <v>*</v>
      </c>
      <c r="R1035" s="183" t="str">
        <f t="shared" si="49"/>
        <v>*</v>
      </c>
      <c r="S1035" s="183" t="str">
        <f t="shared" si="49"/>
        <v>*</v>
      </c>
      <c r="T1035" s="183" t="str">
        <f t="shared" si="49"/>
        <v>*</v>
      </c>
      <c r="U1035" s="183">
        <f t="shared" si="49"/>
        <v>300</v>
      </c>
    </row>
    <row r="1036" spans="1:21">
      <c r="A1036" s="183" t="str">
        <f t="shared" si="51"/>
        <v>西側ケース④大月町</v>
      </c>
      <c r="B1036" t="s">
        <v>35</v>
      </c>
      <c r="C1036">
        <v>5373</v>
      </c>
      <c r="D1036" s="160">
        <v>116.94594872978135</v>
      </c>
      <c r="E1036" s="160">
        <v>0.70608030203650618</v>
      </c>
      <c r="F1036" s="160">
        <v>15.026503330048453</v>
      </c>
      <c r="G1036" s="160">
        <v>3.2011961126549027E-2</v>
      </c>
      <c r="H1036" s="160">
        <v>0.38241517861284352</v>
      </c>
      <c r="I1036" s="160">
        <v>2.1993899884837739E-2</v>
      </c>
      <c r="J1036" s="160">
        <v>132.40887309945404</v>
      </c>
      <c r="K1036" t="s">
        <v>40</v>
      </c>
      <c r="L1036" t="s">
        <v>67</v>
      </c>
      <c r="M1036" t="s">
        <v>94</v>
      </c>
      <c r="O1036" s="183">
        <f t="shared" si="50"/>
        <v>120</v>
      </c>
      <c r="P1036" s="183" t="str">
        <f t="shared" si="50"/>
        <v>*</v>
      </c>
      <c r="Q1036" s="183">
        <f t="shared" si="50"/>
        <v>20</v>
      </c>
      <c r="R1036" s="183" t="str">
        <f t="shared" si="49"/>
        <v>*</v>
      </c>
      <c r="S1036" s="183" t="str">
        <f t="shared" si="49"/>
        <v>*</v>
      </c>
      <c r="T1036" s="183" t="str">
        <f t="shared" si="49"/>
        <v>*</v>
      </c>
      <c r="U1036" s="183">
        <f t="shared" si="49"/>
        <v>130</v>
      </c>
    </row>
    <row r="1037" spans="1:21">
      <c r="A1037" s="183" t="str">
        <f t="shared" si="51"/>
        <v>西側ケース④三原村</v>
      </c>
      <c r="B1037" t="s">
        <v>36</v>
      </c>
      <c r="C1037">
        <v>1553</v>
      </c>
      <c r="D1037" s="160">
        <v>81.555582804567848</v>
      </c>
      <c r="E1037" s="160">
        <v>0.40784820535803112</v>
      </c>
      <c r="F1037" s="160">
        <v>0</v>
      </c>
      <c r="G1037" s="160">
        <v>2.8877763474171834E-2</v>
      </c>
      <c r="H1037" s="160">
        <v>0.12401732226335017</v>
      </c>
      <c r="I1037" s="160">
        <v>0.14829105132010234</v>
      </c>
      <c r="J1037" s="160">
        <v>81.856768941625475</v>
      </c>
      <c r="K1037" t="s">
        <v>40</v>
      </c>
      <c r="L1037" t="s">
        <v>67</v>
      </c>
      <c r="M1037" t="s">
        <v>94</v>
      </c>
      <c r="O1037" s="183">
        <f t="shared" si="50"/>
        <v>80</v>
      </c>
      <c r="P1037" s="183" t="str">
        <f t="shared" si="50"/>
        <v>*</v>
      </c>
      <c r="Q1037" s="183">
        <f t="shared" si="50"/>
        <v>0</v>
      </c>
      <c r="R1037" s="183" t="str">
        <f t="shared" si="49"/>
        <v>*</v>
      </c>
      <c r="S1037" s="183" t="str">
        <f t="shared" si="49"/>
        <v>*</v>
      </c>
      <c r="T1037" s="183" t="str">
        <f t="shared" si="49"/>
        <v>*</v>
      </c>
      <c r="U1037" s="183">
        <f t="shared" si="49"/>
        <v>80</v>
      </c>
    </row>
    <row r="1038" spans="1:21">
      <c r="A1038" s="183" t="str">
        <f t="shared" si="51"/>
        <v>西側ケース④黒潮町</v>
      </c>
      <c r="B1038" t="s">
        <v>37</v>
      </c>
      <c r="C1038">
        <v>11115</v>
      </c>
      <c r="D1038" s="160">
        <v>439.39779647317403</v>
      </c>
      <c r="E1038" s="160">
        <v>12.478640002610584</v>
      </c>
      <c r="F1038" s="160">
        <v>24.962463979280265</v>
      </c>
      <c r="G1038" s="160">
        <v>2.0343134919062993</v>
      </c>
      <c r="H1038" s="160">
        <v>0.20033119740634953</v>
      </c>
      <c r="I1038" s="160">
        <v>1.8235521650482409E-2</v>
      </c>
      <c r="J1038" s="160">
        <v>466.61314066341737</v>
      </c>
      <c r="K1038" t="s">
        <v>40</v>
      </c>
      <c r="L1038" t="s">
        <v>67</v>
      </c>
      <c r="M1038" t="s">
        <v>94</v>
      </c>
      <c r="O1038" s="183">
        <f t="shared" si="50"/>
        <v>440</v>
      </c>
      <c r="P1038" s="183">
        <f t="shared" si="50"/>
        <v>10</v>
      </c>
      <c r="Q1038" s="183">
        <f t="shared" si="50"/>
        <v>20</v>
      </c>
      <c r="R1038" s="183" t="str">
        <f t="shared" si="49"/>
        <v>*</v>
      </c>
      <c r="S1038" s="183" t="str">
        <f t="shared" si="49"/>
        <v>*</v>
      </c>
      <c r="T1038" s="183" t="str">
        <f t="shared" si="49"/>
        <v>*</v>
      </c>
      <c r="U1038" s="183">
        <f t="shared" si="49"/>
        <v>470</v>
      </c>
    </row>
    <row r="1039" spans="1:21">
      <c r="A1039" s="183" t="str">
        <f t="shared" si="51"/>
        <v>西側ケース④合計</v>
      </c>
      <c r="B1039" t="s">
        <v>84</v>
      </c>
      <c r="C1039">
        <v>763479</v>
      </c>
      <c r="D1039" s="160">
        <v>9044.9038481845782</v>
      </c>
      <c r="E1039" s="160">
        <v>330.14026069264867</v>
      </c>
      <c r="F1039" s="160">
        <v>679.5535553483586</v>
      </c>
      <c r="G1039" s="160">
        <v>33.671574325823585</v>
      </c>
      <c r="H1039" s="160">
        <v>35.148545540695302</v>
      </c>
      <c r="I1039" s="160">
        <v>10.83245072769564</v>
      </c>
      <c r="J1039" s="160">
        <v>9804.1099741271519</v>
      </c>
      <c r="K1039" t="s">
        <v>40</v>
      </c>
      <c r="L1039" t="s">
        <v>67</v>
      </c>
      <c r="M1039" t="s">
        <v>94</v>
      </c>
      <c r="O1039" s="183">
        <f t="shared" si="50"/>
        <v>9000</v>
      </c>
      <c r="P1039" s="183">
        <f t="shared" si="50"/>
        <v>330</v>
      </c>
      <c r="Q1039" s="183">
        <f t="shared" si="50"/>
        <v>680</v>
      </c>
      <c r="R1039" s="183">
        <f t="shared" si="49"/>
        <v>30</v>
      </c>
      <c r="S1039" s="183">
        <f t="shared" si="49"/>
        <v>40</v>
      </c>
      <c r="T1039" s="183">
        <f t="shared" si="49"/>
        <v>10</v>
      </c>
      <c r="U1039" s="183">
        <f t="shared" si="49"/>
        <v>9800</v>
      </c>
    </row>
    <row r="1040" spans="1:21">
      <c r="A1040" s="183" t="str">
        <f t="shared" si="51"/>
        <v>西側ケース④0</v>
      </c>
      <c r="B1040">
        <v>0</v>
      </c>
      <c r="C1040">
        <v>0</v>
      </c>
      <c r="D1040" s="160">
        <v>0</v>
      </c>
      <c r="E1040" s="160">
        <v>0</v>
      </c>
      <c r="F1040" s="160">
        <v>0</v>
      </c>
      <c r="G1040" s="160">
        <v>0</v>
      </c>
      <c r="H1040" s="160">
        <v>0</v>
      </c>
      <c r="I1040" s="160">
        <v>0</v>
      </c>
      <c r="J1040" s="160">
        <v>0</v>
      </c>
      <c r="K1040" t="s">
        <v>40</v>
      </c>
      <c r="L1040" t="s">
        <v>67</v>
      </c>
      <c r="M1040">
        <v>0</v>
      </c>
      <c r="O1040" s="183">
        <f t="shared" si="50"/>
        <v>0</v>
      </c>
      <c r="P1040" s="183">
        <f t="shared" si="50"/>
        <v>0</v>
      </c>
      <c r="Q1040" s="183">
        <f t="shared" si="50"/>
        <v>0</v>
      </c>
      <c r="R1040" s="183">
        <f t="shared" si="49"/>
        <v>0</v>
      </c>
      <c r="S1040" s="183">
        <f t="shared" si="49"/>
        <v>0</v>
      </c>
      <c r="T1040" s="183">
        <f t="shared" si="49"/>
        <v>0</v>
      </c>
      <c r="U1040" s="183">
        <f t="shared" si="49"/>
        <v>0</v>
      </c>
    </row>
    <row r="1041" spans="1:21">
      <c r="A1041" s="183" t="str">
        <f t="shared" si="51"/>
        <v>西側ケース④重傷者数</v>
      </c>
      <c r="B1041" t="s">
        <v>115</v>
      </c>
      <c r="C1041">
        <v>0</v>
      </c>
      <c r="D1041" s="160">
        <v>0</v>
      </c>
      <c r="E1041" s="160">
        <v>0</v>
      </c>
      <c r="F1041" s="160">
        <v>0</v>
      </c>
      <c r="G1041" s="160">
        <v>0</v>
      </c>
      <c r="H1041" s="160">
        <v>0</v>
      </c>
      <c r="I1041" s="160">
        <v>0</v>
      </c>
      <c r="J1041" s="160">
        <v>0</v>
      </c>
      <c r="K1041" t="s">
        <v>40</v>
      </c>
      <c r="L1041" t="s">
        <v>67</v>
      </c>
      <c r="M1041">
        <v>0</v>
      </c>
      <c r="O1041" s="183">
        <f t="shared" si="50"/>
        <v>0</v>
      </c>
      <c r="P1041" s="183">
        <f t="shared" si="50"/>
        <v>0</v>
      </c>
      <c r="Q1041" s="183">
        <f t="shared" si="50"/>
        <v>0</v>
      </c>
      <c r="R1041" s="183">
        <f t="shared" si="49"/>
        <v>0</v>
      </c>
      <c r="S1041" s="183">
        <f t="shared" si="49"/>
        <v>0</v>
      </c>
      <c r="T1041" s="183">
        <f t="shared" si="49"/>
        <v>0</v>
      </c>
      <c r="U1041" s="183">
        <f t="shared" si="49"/>
        <v>0</v>
      </c>
    </row>
    <row r="1042" spans="1:21">
      <c r="A1042" s="183" t="str">
        <f t="shared" si="51"/>
        <v>西側ケース④地震動：西側ケース、津波ケース④、冬18時、早期避難率20%</v>
      </c>
      <c r="B1042" t="s">
        <v>113</v>
      </c>
      <c r="C1042">
        <v>0</v>
      </c>
      <c r="D1042" s="160">
        <v>0</v>
      </c>
      <c r="E1042" s="160">
        <v>0</v>
      </c>
      <c r="F1042" s="160">
        <v>0</v>
      </c>
      <c r="G1042" s="160">
        <v>0</v>
      </c>
      <c r="H1042" s="160">
        <v>0</v>
      </c>
      <c r="I1042" s="160">
        <v>0</v>
      </c>
      <c r="J1042" s="160">
        <v>0</v>
      </c>
      <c r="K1042" t="s">
        <v>40</v>
      </c>
      <c r="L1042" t="s">
        <v>67</v>
      </c>
      <c r="M1042">
        <v>0</v>
      </c>
      <c r="O1042" s="183">
        <f t="shared" si="50"/>
        <v>0</v>
      </c>
      <c r="P1042" s="183">
        <f t="shared" si="50"/>
        <v>0</v>
      </c>
      <c r="Q1042" s="183">
        <f t="shared" si="50"/>
        <v>0</v>
      </c>
      <c r="R1042" s="183">
        <f t="shared" si="49"/>
        <v>0</v>
      </c>
      <c r="S1042" s="183">
        <f t="shared" si="49"/>
        <v>0</v>
      </c>
      <c r="T1042" s="183">
        <f t="shared" si="49"/>
        <v>0</v>
      </c>
      <c r="U1042" s="183">
        <f t="shared" si="49"/>
        <v>0</v>
      </c>
    </row>
    <row r="1043" spans="1:21">
      <c r="A1043" s="183" t="str">
        <f t="shared" si="51"/>
        <v>西側ケース④市町村名</v>
      </c>
      <c r="B1043" t="s">
        <v>86</v>
      </c>
      <c r="C1043" t="s">
        <v>87</v>
      </c>
      <c r="D1043" s="160" t="s">
        <v>88</v>
      </c>
      <c r="E1043" s="160">
        <v>0</v>
      </c>
      <c r="F1043" s="160" t="s">
        <v>89</v>
      </c>
      <c r="G1043" s="160" t="s">
        <v>90</v>
      </c>
      <c r="H1043" s="160" t="s">
        <v>91</v>
      </c>
      <c r="I1043" s="160" t="s">
        <v>92</v>
      </c>
      <c r="J1043" s="160" t="s">
        <v>84</v>
      </c>
      <c r="K1043" t="s">
        <v>40</v>
      </c>
      <c r="L1043" t="s">
        <v>67</v>
      </c>
      <c r="M1043">
        <v>0</v>
      </c>
      <c r="O1043" s="183" t="e">
        <f t="shared" si="50"/>
        <v>#VALUE!</v>
      </c>
      <c r="P1043" s="183">
        <f t="shared" si="50"/>
        <v>0</v>
      </c>
      <c r="Q1043" s="183" t="e">
        <f t="shared" si="50"/>
        <v>#VALUE!</v>
      </c>
      <c r="R1043" s="183" t="e">
        <f t="shared" si="49"/>
        <v>#VALUE!</v>
      </c>
      <c r="S1043" s="183" t="e">
        <f t="shared" si="49"/>
        <v>#VALUE!</v>
      </c>
      <c r="T1043" s="183" t="e">
        <f t="shared" si="49"/>
        <v>#VALUE!</v>
      </c>
      <c r="U1043" s="183" t="e">
        <f t="shared" si="49"/>
        <v>#VALUE!</v>
      </c>
    </row>
    <row r="1044" spans="1:21">
      <c r="A1044" s="183" t="str">
        <f t="shared" si="51"/>
        <v>西側ケース④0</v>
      </c>
      <c r="B1044">
        <v>0</v>
      </c>
      <c r="C1044">
        <v>0</v>
      </c>
      <c r="D1044" s="160">
        <v>0</v>
      </c>
      <c r="E1044" s="160" t="s">
        <v>93</v>
      </c>
      <c r="F1044" s="160">
        <v>0</v>
      </c>
      <c r="G1044" s="160">
        <v>0</v>
      </c>
      <c r="H1044" s="160">
        <v>0</v>
      </c>
      <c r="I1044" s="160">
        <v>0</v>
      </c>
      <c r="J1044" s="160">
        <v>0</v>
      </c>
      <c r="K1044" t="s">
        <v>40</v>
      </c>
      <c r="L1044" t="s">
        <v>67</v>
      </c>
      <c r="M1044">
        <v>0</v>
      </c>
      <c r="O1044" s="183">
        <f t="shared" si="50"/>
        <v>0</v>
      </c>
      <c r="P1044" s="183" t="e">
        <f t="shared" si="50"/>
        <v>#VALUE!</v>
      </c>
      <c r="Q1044" s="183">
        <f t="shared" si="50"/>
        <v>0</v>
      </c>
      <c r="R1044" s="183">
        <f t="shared" si="49"/>
        <v>0</v>
      </c>
      <c r="S1044" s="183">
        <f t="shared" si="49"/>
        <v>0</v>
      </c>
      <c r="T1044" s="183">
        <f t="shared" si="49"/>
        <v>0</v>
      </c>
      <c r="U1044" s="183">
        <f t="shared" si="49"/>
        <v>0</v>
      </c>
    </row>
    <row r="1045" spans="1:21">
      <c r="A1045" s="183" t="str">
        <f t="shared" si="51"/>
        <v>西側ケース④0</v>
      </c>
      <c r="B1045">
        <v>0</v>
      </c>
      <c r="C1045">
        <v>0</v>
      </c>
      <c r="D1045" s="160">
        <v>0</v>
      </c>
      <c r="E1045" s="160">
        <v>0</v>
      </c>
      <c r="F1045" s="160">
        <v>0</v>
      </c>
      <c r="G1045" s="160">
        <v>0</v>
      </c>
      <c r="H1045" s="160">
        <v>0</v>
      </c>
      <c r="I1045" s="160">
        <v>0</v>
      </c>
      <c r="J1045" s="160">
        <v>0</v>
      </c>
      <c r="K1045" t="s">
        <v>40</v>
      </c>
      <c r="L1045" t="s">
        <v>67</v>
      </c>
      <c r="M1045">
        <v>0</v>
      </c>
      <c r="O1045" s="183">
        <f t="shared" si="50"/>
        <v>0</v>
      </c>
      <c r="P1045" s="183">
        <f t="shared" si="50"/>
        <v>0</v>
      </c>
      <c r="Q1045" s="183">
        <f t="shared" si="50"/>
        <v>0</v>
      </c>
      <c r="R1045" s="183">
        <f t="shared" si="49"/>
        <v>0</v>
      </c>
      <c r="S1045" s="183">
        <f t="shared" si="49"/>
        <v>0</v>
      </c>
      <c r="T1045" s="183">
        <f t="shared" si="49"/>
        <v>0</v>
      </c>
      <c r="U1045" s="183">
        <f t="shared" si="49"/>
        <v>0</v>
      </c>
    </row>
    <row r="1046" spans="1:21">
      <c r="A1046" s="183" t="str">
        <f t="shared" si="51"/>
        <v>西側ケース④0</v>
      </c>
      <c r="B1046">
        <v>0</v>
      </c>
      <c r="C1046">
        <v>0</v>
      </c>
      <c r="D1046" s="160">
        <v>0</v>
      </c>
      <c r="E1046" s="160">
        <v>0</v>
      </c>
      <c r="F1046" s="160">
        <v>0</v>
      </c>
      <c r="G1046" s="160">
        <v>0</v>
      </c>
      <c r="H1046" s="160">
        <v>0</v>
      </c>
      <c r="I1046" s="160">
        <v>0</v>
      </c>
      <c r="J1046" s="160">
        <v>0</v>
      </c>
      <c r="K1046" t="s">
        <v>40</v>
      </c>
      <c r="L1046" t="s">
        <v>67</v>
      </c>
      <c r="M1046">
        <v>0</v>
      </c>
      <c r="O1046" s="183">
        <f t="shared" si="50"/>
        <v>0</v>
      </c>
      <c r="P1046" s="183">
        <f t="shared" si="50"/>
        <v>0</v>
      </c>
      <c r="Q1046" s="183">
        <f t="shared" si="50"/>
        <v>0</v>
      </c>
      <c r="R1046" s="183">
        <f t="shared" si="49"/>
        <v>0</v>
      </c>
      <c r="S1046" s="183">
        <f t="shared" si="49"/>
        <v>0</v>
      </c>
      <c r="T1046" s="183">
        <f t="shared" si="49"/>
        <v>0</v>
      </c>
      <c r="U1046" s="183">
        <f t="shared" si="49"/>
        <v>0</v>
      </c>
    </row>
    <row r="1047" spans="1:21">
      <c r="A1047" s="183" t="str">
        <f t="shared" si="51"/>
        <v>西側ケース④高知市</v>
      </c>
      <c r="B1047" t="s">
        <v>4</v>
      </c>
      <c r="C1047">
        <v>349778.6</v>
      </c>
      <c r="D1047" s="160">
        <v>2905.7246150724236</v>
      </c>
      <c r="E1047" s="160">
        <v>125.6335803014356</v>
      </c>
      <c r="F1047" s="160">
        <v>171.78528196792223</v>
      </c>
      <c r="G1047" s="160">
        <v>6.39193174627595</v>
      </c>
      <c r="H1047" s="160">
        <v>33.790876048003668</v>
      </c>
      <c r="I1047" s="160">
        <v>22.287336101995507</v>
      </c>
      <c r="J1047" s="160">
        <v>3139.9800409366212</v>
      </c>
      <c r="K1047" t="s">
        <v>40</v>
      </c>
      <c r="L1047" t="s">
        <v>67</v>
      </c>
      <c r="M1047" t="s">
        <v>96</v>
      </c>
      <c r="O1047" s="183">
        <f t="shared" si="50"/>
        <v>2900</v>
      </c>
      <c r="P1047" s="183">
        <f t="shared" si="50"/>
        <v>130</v>
      </c>
      <c r="Q1047" s="183">
        <f t="shared" si="50"/>
        <v>170</v>
      </c>
      <c r="R1047" s="183">
        <f t="shared" si="49"/>
        <v>10</v>
      </c>
      <c r="S1047" s="183">
        <f t="shared" si="49"/>
        <v>30</v>
      </c>
      <c r="T1047" s="183">
        <f t="shared" si="49"/>
        <v>20</v>
      </c>
      <c r="U1047" s="183">
        <f t="shared" si="49"/>
        <v>3100</v>
      </c>
    </row>
    <row r="1048" spans="1:21">
      <c r="A1048" s="183" t="str">
        <f t="shared" si="51"/>
        <v>西側ケース④室戸市</v>
      </c>
      <c r="B1048" t="s">
        <v>5</v>
      </c>
      <c r="C1048">
        <v>15011.1</v>
      </c>
      <c r="D1048" s="160">
        <v>354.23114599587279</v>
      </c>
      <c r="E1048" s="160">
        <v>7.1306373455902747</v>
      </c>
      <c r="F1048" s="160">
        <v>125.13132964787923</v>
      </c>
      <c r="G1048" s="160">
        <v>7.927146199702408</v>
      </c>
      <c r="H1048" s="160">
        <v>1.4626640953486481</v>
      </c>
      <c r="I1048" s="160">
        <v>0.277613629238947</v>
      </c>
      <c r="J1048" s="160">
        <v>489.02989956804203</v>
      </c>
      <c r="K1048" t="s">
        <v>40</v>
      </c>
      <c r="L1048" t="s">
        <v>67</v>
      </c>
      <c r="M1048" t="s">
        <v>96</v>
      </c>
      <c r="O1048" s="183">
        <f t="shared" si="50"/>
        <v>350</v>
      </c>
      <c r="P1048" s="183">
        <f t="shared" si="50"/>
        <v>10</v>
      </c>
      <c r="Q1048" s="183">
        <f t="shared" si="50"/>
        <v>130</v>
      </c>
      <c r="R1048" s="183">
        <f t="shared" si="49"/>
        <v>10</v>
      </c>
      <c r="S1048" s="183" t="str">
        <f t="shared" si="49"/>
        <v>*</v>
      </c>
      <c r="T1048" s="183" t="str">
        <f t="shared" si="49"/>
        <v>*</v>
      </c>
      <c r="U1048" s="183">
        <f t="shared" si="49"/>
        <v>490</v>
      </c>
    </row>
    <row r="1049" spans="1:21">
      <c r="A1049" s="183" t="str">
        <f t="shared" si="51"/>
        <v>西側ケース④安芸市</v>
      </c>
      <c r="B1049" t="s">
        <v>6</v>
      </c>
      <c r="C1049">
        <v>19573</v>
      </c>
      <c r="D1049" s="160">
        <v>477.40120617560945</v>
      </c>
      <c r="E1049" s="160">
        <v>19.511204781929461</v>
      </c>
      <c r="F1049" s="160">
        <v>8.9778785540243842</v>
      </c>
      <c r="G1049" s="160">
        <v>2.8619388635227438</v>
      </c>
      <c r="H1049" s="160">
        <v>4.4113053647717351</v>
      </c>
      <c r="I1049" s="160">
        <v>0.52950167388745528</v>
      </c>
      <c r="J1049" s="160">
        <v>494.18183063181579</v>
      </c>
      <c r="K1049" t="s">
        <v>40</v>
      </c>
      <c r="L1049" t="s">
        <v>67</v>
      </c>
      <c r="M1049" t="s">
        <v>96</v>
      </c>
      <c r="O1049" s="183">
        <f t="shared" si="50"/>
        <v>480</v>
      </c>
      <c r="P1049" s="183">
        <f t="shared" si="50"/>
        <v>20</v>
      </c>
      <c r="Q1049" s="183">
        <f t="shared" si="50"/>
        <v>10</v>
      </c>
      <c r="R1049" s="183" t="str">
        <f t="shared" si="49"/>
        <v>*</v>
      </c>
      <c r="S1049" s="183" t="str">
        <f t="shared" si="49"/>
        <v>*</v>
      </c>
      <c r="T1049" s="183" t="str">
        <f t="shared" si="49"/>
        <v>*</v>
      </c>
      <c r="U1049" s="183">
        <f t="shared" ref="U1049:U1081" si="52">IF(J1049&gt;10000,ROUND(J1049,-3),IF(J1049&gt;1000,ROUND(J1049,-2),IF(J1049&gt;=5,IF(J1049&lt;10,ROUND(J1049,-1),ROUND(J1049,-1)),IF(J1049=0,0,"*"))))</f>
        <v>490</v>
      </c>
    </row>
    <row r="1050" spans="1:21">
      <c r="A1050" s="183" t="str">
        <f t="shared" si="51"/>
        <v>西側ケース④南国市</v>
      </c>
      <c r="B1050" t="s">
        <v>7</v>
      </c>
      <c r="C1050">
        <v>51255.6</v>
      </c>
      <c r="D1050" s="160">
        <v>459.5003891436877</v>
      </c>
      <c r="E1050" s="160">
        <v>12.728462308167936</v>
      </c>
      <c r="F1050" s="160">
        <v>78.556983251359114</v>
      </c>
      <c r="G1050" s="160">
        <v>0.34566923761116947</v>
      </c>
      <c r="H1050" s="160">
        <v>1.4605767478500911</v>
      </c>
      <c r="I1050" s="160">
        <v>1.6268124505025645</v>
      </c>
      <c r="J1050" s="160">
        <v>541.49043083101071</v>
      </c>
      <c r="K1050" t="s">
        <v>40</v>
      </c>
      <c r="L1050" t="s">
        <v>67</v>
      </c>
      <c r="M1050" t="s">
        <v>96</v>
      </c>
      <c r="O1050" s="183">
        <f t="shared" si="50"/>
        <v>460</v>
      </c>
      <c r="P1050" s="183">
        <f t="shared" si="50"/>
        <v>10</v>
      </c>
      <c r="Q1050" s="183">
        <f t="shared" si="50"/>
        <v>80</v>
      </c>
      <c r="R1050" s="183" t="str">
        <f t="shared" si="50"/>
        <v>*</v>
      </c>
      <c r="S1050" s="183" t="str">
        <f t="shared" si="50"/>
        <v>*</v>
      </c>
      <c r="T1050" s="183" t="str">
        <f t="shared" si="50"/>
        <v>*</v>
      </c>
      <c r="U1050" s="183">
        <f t="shared" si="52"/>
        <v>540</v>
      </c>
    </row>
    <row r="1051" spans="1:21">
      <c r="A1051" s="183" t="str">
        <f t="shared" si="51"/>
        <v>西側ケース④土佐市</v>
      </c>
      <c r="B1051" t="s">
        <v>8</v>
      </c>
      <c r="C1051">
        <v>27471.8</v>
      </c>
      <c r="D1051" s="160">
        <v>324.0342757949706</v>
      </c>
      <c r="E1051" s="160">
        <v>11.521144839744917</v>
      </c>
      <c r="F1051" s="160">
        <v>41.965305145212483</v>
      </c>
      <c r="G1051" s="160">
        <v>1.478715240030803</v>
      </c>
      <c r="H1051" s="160">
        <v>1.1766391165912644</v>
      </c>
      <c r="I1051" s="160">
        <v>0.74332995119741618</v>
      </c>
      <c r="J1051" s="160">
        <v>369.39826524800259</v>
      </c>
      <c r="K1051" t="s">
        <v>40</v>
      </c>
      <c r="L1051" t="s">
        <v>67</v>
      </c>
      <c r="M1051" t="s">
        <v>96</v>
      </c>
      <c r="O1051" s="183">
        <f t="shared" ref="O1051:T1081" si="53">IF(D1051&gt;10000,ROUND(D1051,-3),IF(D1051&gt;1000,ROUND(D1051,-2),IF(D1051&gt;=5,IF(D1051&lt;10,ROUND(D1051,-1),ROUND(D1051,-1)),IF(D1051=0,0,"*"))))</f>
        <v>320</v>
      </c>
      <c r="P1051" s="183">
        <f t="shared" si="53"/>
        <v>10</v>
      </c>
      <c r="Q1051" s="183">
        <f t="shared" si="53"/>
        <v>40</v>
      </c>
      <c r="R1051" s="183" t="str">
        <f t="shared" si="53"/>
        <v>*</v>
      </c>
      <c r="S1051" s="183" t="str">
        <f t="shared" si="53"/>
        <v>*</v>
      </c>
      <c r="T1051" s="183" t="str">
        <f t="shared" si="53"/>
        <v>*</v>
      </c>
      <c r="U1051" s="183">
        <f t="shared" si="52"/>
        <v>370</v>
      </c>
    </row>
    <row r="1052" spans="1:21">
      <c r="A1052" s="183" t="str">
        <f t="shared" si="51"/>
        <v>西側ケース④須崎市</v>
      </c>
      <c r="B1052" t="s">
        <v>9</v>
      </c>
      <c r="C1052">
        <v>25299.25</v>
      </c>
      <c r="D1052" s="160">
        <v>402.37197149605242</v>
      </c>
      <c r="E1052" s="160">
        <v>8.2277941569572803</v>
      </c>
      <c r="F1052" s="160">
        <v>44.199546747816449</v>
      </c>
      <c r="G1052" s="160">
        <v>0.87489613701676894</v>
      </c>
      <c r="H1052" s="160">
        <v>2.3991700189119305</v>
      </c>
      <c r="I1052" s="160">
        <v>0.44464120013155478</v>
      </c>
      <c r="J1052" s="160">
        <v>450.29022559992916</v>
      </c>
      <c r="K1052" t="s">
        <v>40</v>
      </c>
      <c r="L1052" t="s">
        <v>67</v>
      </c>
      <c r="M1052" t="s">
        <v>96</v>
      </c>
      <c r="O1052" s="183">
        <f t="shared" si="53"/>
        <v>400</v>
      </c>
      <c r="P1052" s="183">
        <f t="shared" si="53"/>
        <v>10</v>
      </c>
      <c r="Q1052" s="183">
        <f t="shared" si="53"/>
        <v>40</v>
      </c>
      <c r="R1052" s="183" t="str">
        <f t="shared" si="53"/>
        <v>*</v>
      </c>
      <c r="S1052" s="183" t="str">
        <f t="shared" si="53"/>
        <v>*</v>
      </c>
      <c r="T1052" s="183" t="str">
        <f t="shared" si="53"/>
        <v>*</v>
      </c>
      <c r="U1052" s="183">
        <f t="shared" si="52"/>
        <v>450</v>
      </c>
    </row>
    <row r="1053" spans="1:21">
      <c r="A1053" s="183" t="str">
        <f t="shared" si="51"/>
        <v>西側ケース④宿毛市</v>
      </c>
      <c r="B1053" t="s">
        <v>10</v>
      </c>
      <c r="C1053">
        <v>22952.55</v>
      </c>
      <c r="D1053" s="160">
        <v>252.22797069137198</v>
      </c>
      <c r="E1053" s="160">
        <v>3.4671151396428082</v>
      </c>
      <c r="F1053" s="160">
        <v>21.37604658158337</v>
      </c>
      <c r="G1053" s="160">
        <v>9.11073304219161E-2</v>
      </c>
      <c r="H1053" s="160">
        <v>1.1971694094603453</v>
      </c>
      <c r="I1053" s="160">
        <v>0.38697610152368284</v>
      </c>
      <c r="J1053" s="160">
        <v>275.27927011436122</v>
      </c>
      <c r="K1053" t="s">
        <v>40</v>
      </c>
      <c r="L1053" t="s">
        <v>67</v>
      </c>
      <c r="M1053" t="s">
        <v>96</v>
      </c>
      <c r="O1053" s="183">
        <f t="shared" si="53"/>
        <v>250</v>
      </c>
      <c r="P1053" s="183" t="str">
        <f t="shared" si="53"/>
        <v>*</v>
      </c>
      <c r="Q1053" s="183">
        <f t="shared" si="53"/>
        <v>20</v>
      </c>
      <c r="R1053" s="183" t="str">
        <f t="shared" si="53"/>
        <v>*</v>
      </c>
      <c r="S1053" s="183" t="str">
        <f t="shared" si="53"/>
        <v>*</v>
      </c>
      <c r="T1053" s="183" t="str">
        <f t="shared" si="53"/>
        <v>*</v>
      </c>
      <c r="U1053" s="183">
        <f t="shared" si="52"/>
        <v>280</v>
      </c>
    </row>
    <row r="1054" spans="1:21">
      <c r="A1054" s="183" t="str">
        <f t="shared" si="51"/>
        <v>西側ケース④土佐清水市</v>
      </c>
      <c r="B1054" t="s">
        <v>11</v>
      </c>
      <c r="C1054">
        <v>15871.05</v>
      </c>
      <c r="D1054" s="160">
        <v>744.1990300042346</v>
      </c>
      <c r="E1054" s="160">
        <v>15.167565043513186</v>
      </c>
      <c r="F1054" s="160">
        <v>37.079314437742632</v>
      </c>
      <c r="G1054" s="160">
        <v>1.5563789224230609</v>
      </c>
      <c r="H1054" s="160">
        <v>6.4375822043902007</v>
      </c>
      <c r="I1054" s="160">
        <v>0.65001183612102731</v>
      </c>
      <c r="J1054" s="160">
        <v>789.9223174049115</v>
      </c>
      <c r="K1054" t="s">
        <v>40</v>
      </c>
      <c r="L1054" t="s">
        <v>67</v>
      </c>
      <c r="M1054" t="s">
        <v>96</v>
      </c>
      <c r="O1054" s="183">
        <f t="shared" si="53"/>
        <v>740</v>
      </c>
      <c r="P1054" s="183">
        <f t="shared" si="53"/>
        <v>20</v>
      </c>
      <c r="Q1054" s="183">
        <f t="shared" si="53"/>
        <v>40</v>
      </c>
      <c r="R1054" s="183" t="str">
        <f t="shared" si="53"/>
        <v>*</v>
      </c>
      <c r="S1054" s="183">
        <f t="shared" si="53"/>
        <v>10</v>
      </c>
      <c r="T1054" s="183" t="str">
        <f t="shared" si="53"/>
        <v>*</v>
      </c>
      <c r="U1054" s="183">
        <f t="shared" si="52"/>
        <v>790</v>
      </c>
    </row>
    <row r="1055" spans="1:21">
      <c r="A1055" s="183" t="str">
        <f t="shared" si="51"/>
        <v>西側ケース④四万十市</v>
      </c>
      <c r="B1055" t="s">
        <v>12</v>
      </c>
      <c r="C1055">
        <v>36677.25</v>
      </c>
      <c r="D1055" s="160">
        <v>552.883744378796</v>
      </c>
      <c r="E1055" s="160">
        <v>14.825849912946055</v>
      </c>
      <c r="F1055" s="160">
        <v>44.12642283831665</v>
      </c>
      <c r="G1055" s="160">
        <v>2.0474177848951944</v>
      </c>
      <c r="H1055" s="160">
        <v>2.1163158590933704</v>
      </c>
      <c r="I1055" s="160">
        <v>0.57930390206160098</v>
      </c>
      <c r="J1055" s="160">
        <v>601.75320476316278</v>
      </c>
      <c r="K1055" t="s">
        <v>40</v>
      </c>
      <c r="L1055" t="s">
        <v>67</v>
      </c>
      <c r="M1055" t="s">
        <v>96</v>
      </c>
      <c r="O1055" s="183">
        <f t="shared" si="53"/>
        <v>550</v>
      </c>
      <c r="P1055" s="183">
        <f t="shared" si="53"/>
        <v>10</v>
      </c>
      <c r="Q1055" s="183">
        <f t="shared" si="53"/>
        <v>40</v>
      </c>
      <c r="R1055" s="183" t="str">
        <f t="shared" si="53"/>
        <v>*</v>
      </c>
      <c r="S1055" s="183" t="str">
        <f t="shared" si="53"/>
        <v>*</v>
      </c>
      <c r="T1055" s="183" t="str">
        <f t="shared" si="53"/>
        <v>*</v>
      </c>
      <c r="U1055" s="183">
        <f t="shared" si="52"/>
        <v>600</v>
      </c>
    </row>
    <row r="1056" spans="1:21">
      <c r="A1056" s="183" t="str">
        <f t="shared" si="51"/>
        <v>西側ケース④香南市</v>
      </c>
      <c r="B1056" t="s">
        <v>13</v>
      </c>
      <c r="C1056">
        <v>31206.600000000002</v>
      </c>
      <c r="D1056" s="160">
        <v>238.31621934364694</v>
      </c>
      <c r="E1056" s="160">
        <v>17.568888765740247</v>
      </c>
      <c r="F1056" s="160">
        <v>31.956349879692315</v>
      </c>
      <c r="G1056" s="160">
        <v>0.66810801832078859</v>
      </c>
      <c r="H1056" s="160">
        <v>0.25571672277406921</v>
      </c>
      <c r="I1056" s="160">
        <v>0.70482580230960212</v>
      </c>
      <c r="J1056" s="160">
        <v>271.90121976674368</v>
      </c>
      <c r="K1056" t="s">
        <v>40</v>
      </c>
      <c r="L1056" t="s">
        <v>67</v>
      </c>
      <c r="M1056" t="s">
        <v>96</v>
      </c>
      <c r="O1056" s="183">
        <f t="shared" si="53"/>
        <v>240</v>
      </c>
      <c r="P1056" s="183">
        <f t="shared" si="53"/>
        <v>20</v>
      </c>
      <c r="Q1056" s="183">
        <f t="shared" si="53"/>
        <v>30</v>
      </c>
      <c r="R1056" s="183" t="str">
        <f t="shared" si="53"/>
        <v>*</v>
      </c>
      <c r="S1056" s="183" t="str">
        <f t="shared" si="53"/>
        <v>*</v>
      </c>
      <c r="T1056" s="183" t="str">
        <f t="shared" si="53"/>
        <v>*</v>
      </c>
      <c r="U1056" s="183">
        <f t="shared" si="52"/>
        <v>270</v>
      </c>
    </row>
    <row r="1057" spans="1:21">
      <c r="A1057" s="183" t="str">
        <f t="shared" si="51"/>
        <v>西側ケース④香美市</v>
      </c>
      <c r="B1057" t="s">
        <v>14</v>
      </c>
      <c r="C1057">
        <v>28197.25</v>
      </c>
      <c r="D1057" s="160">
        <v>202.62336128728836</v>
      </c>
      <c r="E1057" s="160">
        <v>12.615427439466531</v>
      </c>
      <c r="F1057" s="160">
        <v>0</v>
      </c>
      <c r="G1057" s="160">
        <v>1.0475590510265387</v>
      </c>
      <c r="H1057" s="160">
        <v>0.52998365653867741</v>
      </c>
      <c r="I1057" s="160">
        <v>0.32771412540545236</v>
      </c>
      <c r="J1057" s="160">
        <v>204.52861812025904</v>
      </c>
      <c r="K1057" t="s">
        <v>40</v>
      </c>
      <c r="L1057" t="s">
        <v>67</v>
      </c>
      <c r="M1057" t="s">
        <v>96</v>
      </c>
      <c r="O1057" s="183">
        <f t="shared" si="53"/>
        <v>200</v>
      </c>
      <c r="P1057" s="183">
        <f t="shared" si="53"/>
        <v>10</v>
      </c>
      <c r="Q1057" s="183">
        <f t="shared" si="53"/>
        <v>0</v>
      </c>
      <c r="R1057" s="183" t="str">
        <f t="shared" si="53"/>
        <v>*</v>
      </c>
      <c r="S1057" s="183" t="str">
        <f t="shared" si="53"/>
        <v>*</v>
      </c>
      <c r="T1057" s="183" t="str">
        <f t="shared" si="53"/>
        <v>*</v>
      </c>
      <c r="U1057" s="183">
        <f t="shared" si="52"/>
        <v>200</v>
      </c>
    </row>
    <row r="1058" spans="1:21">
      <c r="A1058" s="183" t="str">
        <f t="shared" si="51"/>
        <v>西側ケース④東洋町</v>
      </c>
      <c r="B1058" t="s">
        <v>15</v>
      </c>
      <c r="C1058">
        <v>2841.05</v>
      </c>
      <c r="D1058" s="160">
        <v>112.7260100616286</v>
      </c>
      <c r="E1058" s="160">
        <v>2.8190949066690161</v>
      </c>
      <c r="F1058" s="160">
        <v>13.852701451996028</v>
      </c>
      <c r="G1058" s="160">
        <v>1.141773915265921</v>
      </c>
      <c r="H1058" s="160">
        <v>0.50020122562929858</v>
      </c>
      <c r="I1058" s="160">
        <v>6.3440722250635517E-2</v>
      </c>
      <c r="J1058" s="160">
        <v>128.2841273767705</v>
      </c>
      <c r="K1058" t="s">
        <v>40</v>
      </c>
      <c r="L1058" t="s">
        <v>67</v>
      </c>
      <c r="M1058" t="s">
        <v>96</v>
      </c>
      <c r="O1058" s="183">
        <f t="shared" si="53"/>
        <v>110</v>
      </c>
      <c r="P1058" s="183" t="str">
        <f t="shared" si="53"/>
        <v>*</v>
      </c>
      <c r="Q1058" s="183">
        <f t="shared" si="53"/>
        <v>10</v>
      </c>
      <c r="R1058" s="183" t="str">
        <f t="shared" si="53"/>
        <v>*</v>
      </c>
      <c r="S1058" s="183" t="str">
        <f t="shared" si="53"/>
        <v>*</v>
      </c>
      <c r="T1058" s="183" t="str">
        <f t="shared" si="53"/>
        <v>*</v>
      </c>
      <c r="U1058" s="183">
        <f t="shared" si="52"/>
        <v>130</v>
      </c>
    </row>
    <row r="1059" spans="1:21">
      <c r="A1059" s="183" t="str">
        <f t="shared" si="51"/>
        <v>西側ケース④奈半利町</v>
      </c>
      <c r="B1059" t="s">
        <v>16</v>
      </c>
      <c r="C1059">
        <v>3493.25</v>
      </c>
      <c r="D1059" s="160">
        <v>143.72065835285488</v>
      </c>
      <c r="E1059" s="160">
        <v>15.469251302068205</v>
      </c>
      <c r="F1059" s="160">
        <v>0.2400833443889496</v>
      </c>
      <c r="G1059" s="160">
        <v>0.96193344166156369</v>
      </c>
      <c r="H1059" s="160">
        <v>1.5854337605464746</v>
      </c>
      <c r="I1059" s="160">
        <v>0.11610761530483343</v>
      </c>
      <c r="J1059" s="160">
        <v>146.62421651475668</v>
      </c>
      <c r="K1059" t="s">
        <v>40</v>
      </c>
      <c r="L1059" t="s">
        <v>67</v>
      </c>
      <c r="M1059" t="s">
        <v>96</v>
      </c>
      <c r="O1059" s="183">
        <f t="shared" si="53"/>
        <v>140</v>
      </c>
      <c r="P1059" s="183">
        <f t="shared" si="53"/>
        <v>20</v>
      </c>
      <c r="Q1059" s="183" t="str">
        <f t="shared" si="53"/>
        <v>*</v>
      </c>
      <c r="R1059" s="183" t="str">
        <f t="shared" si="53"/>
        <v>*</v>
      </c>
      <c r="S1059" s="183" t="str">
        <f t="shared" si="53"/>
        <v>*</v>
      </c>
      <c r="T1059" s="183" t="str">
        <f t="shared" si="53"/>
        <v>*</v>
      </c>
      <c r="U1059" s="183">
        <f t="shared" si="52"/>
        <v>150</v>
      </c>
    </row>
    <row r="1060" spans="1:21">
      <c r="A1060" s="183" t="str">
        <f t="shared" si="51"/>
        <v>西側ケース④田野町</v>
      </c>
      <c r="B1060" t="s">
        <v>17</v>
      </c>
      <c r="C1060">
        <v>3015.2</v>
      </c>
      <c r="D1060" s="160">
        <v>168.03942087394483</v>
      </c>
      <c r="E1060" s="160">
        <v>14.254930187034258</v>
      </c>
      <c r="F1060" s="160">
        <v>9.8863222374957953</v>
      </c>
      <c r="G1060" s="160">
        <v>0.39026517052427007</v>
      </c>
      <c r="H1060" s="160">
        <v>2.9728799230612788</v>
      </c>
      <c r="I1060" s="160">
        <v>0.30968796735832138</v>
      </c>
      <c r="J1060" s="160">
        <v>181.59857617238447</v>
      </c>
      <c r="K1060" t="s">
        <v>40</v>
      </c>
      <c r="L1060" t="s">
        <v>67</v>
      </c>
      <c r="M1060" t="s">
        <v>96</v>
      </c>
      <c r="O1060" s="183">
        <f t="shared" si="53"/>
        <v>170</v>
      </c>
      <c r="P1060" s="183">
        <f t="shared" si="53"/>
        <v>10</v>
      </c>
      <c r="Q1060" s="183">
        <f t="shared" si="53"/>
        <v>10</v>
      </c>
      <c r="R1060" s="183" t="str">
        <f t="shared" si="53"/>
        <v>*</v>
      </c>
      <c r="S1060" s="183" t="str">
        <f t="shared" si="53"/>
        <v>*</v>
      </c>
      <c r="T1060" s="183" t="str">
        <f t="shared" si="53"/>
        <v>*</v>
      </c>
      <c r="U1060" s="183">
        <f t="shared" si="52"/>
        <v>180</v>
      </c>
    </row>
    <row r="1061" spans="1:21">
      <c r="A1061" s="183" t="str">
        <f t="shared" si="51"/>
        <v>西側ケース④安田町</v>
      </c>
      <c r="B1061" t="s">
        <v>18</v>
      </c>
      <c r="C1061">
        <v>2780.2</v>
      </c>
      <c r="D1061" s="160">
        <v>116.17120562285962</v>
      </c>
      <c r="E1061" s="160">
        <v>10.67924615562892</v>
      </c>
      <c r="F1061" s="160">
        <v>24.216492674731573</v>
      </c>
      <c r="G1061" s="160">
        <v>2.6141542644536764</v>
      </c>
      <c r="H1061" s="160">
        <v>0.68612365911167017</v>
      </c>
      <c r="I1061" s="160">
        <v>6.1457027557202434E-2</v>
      </c>
      <c r="J1061" s="160">
        <v>143.74943324871373</v>
      </c>
      <c r="K1061" t="s">
        <v>40</v>
      </c>
      <c r="L1061" t="s">
        <v>67</v>
      </c>
      <c r="M1061" t="s">
        <v>96</v>
      </c>
      <c r="O1061" s="183">
        <f t="shared" si="53"/>
        <v>120</v>
      </c>
      <c r="P1061" s="183">
        <f t="shared" si="53"/>
        <v>10</v>
      </c>
      <c r="Q1061" s="183">
        <f t="shared" si="53"/>
        <v>20</v>
      </c>
      <c r="R1061" s="183" t="str">
        <f t="shared" si="53"/>
        <v>*</v>
      </c>
      <c r="S1061" s="183" t="str">
        <f t="shared" si="53"/>
        <v>*</v>
      </c>
      <c r="T1061" s="183" t="str">
        <f t="shared" si="53"/>
        <v>*</v>
      </c>
      <c r="U1061" s="183">
        <f t="shared" si="52"/>
        <v>140</v>
      </c>
    </row>
    <row r="1062" spans="1:21">
      <c r="A1062" s="183" t="str">
        <f t="shared" si="51"/>
        <v>西側ケース④北川村</v>
      </c>
      <c r="B1062" t="s">
        <v>19</v>
      </c>
      <c r="C1062">
        <v>1355.3</v>
      </c>
      <c r="D1062" s="160">
        <v>39.762425800392329</v>
      </c>
      <c r="E1062" s="160">
        <v>3.8998436574047188</v>
      </c>
      <c r="F1062" s="160">
        <v>0</v>
      </c>
      <c r="G1062" s="160">
        <v>1.414044755728586</v>
      </c>
      <c r="H1062" s="160">
        <v>6.8475604696858622E-2</v>
      </c>
      <c r="I1062" s="160">
        <v>1.3653402105195583E-2</v>
      </c>
      <c r="J1062" s="160">
        <v>41.258599562922974</v>
      </c>
      <c r="K1062" t="s">
        <v>40</v>
      </c>
      <c r="L1062" t="s">
        <v>67</v>
      </c>
      <c r="M1062" t="s">
        <v>96</v>
      </c>
      <c r="O1062" s="183">
        <f t="shared" si="53"/>
        <v>40</v>
      </c>
      <c r="P1062" s="183" t="str">
        <f t="shared" si="53"/>
        <v>*</v>
      </c>
      <c r="Q1062" s="183">
        <f t="shared" si="53"/>
        <v>0</v>
      </c>
      <c r="R1062" s="183" t="str">
        <f t="shared" si="53"/>
        <v>*</v>
      </c>
      <c r="S1062" s="183" t="str">
        <f t="shared" si="53"/>
        <v>*</v>
      </c>
      <c r="T1062" s="183" t="str">
        <f t="shared" si="53"/>
        <v>*</v>
      </c>
      <c r="U1062" s="183">
        <f t="shared" si="52"/>
        <v>40</v>
      </c>
    </row>
    <row r="1063" spans="1:21">
      <c r="A1063" s="183" t="str">
        <f t="shared" si="51"/>
        <v>西側ケース④馬路村</v>
      </c>
      <c r="B1063" t="s">
        <v>20</v>
      </c>
      <c r="C1063">
        <v>1044.1999999999998</v>
      </c>
      <c r="D1063" s="160">
        <v>16.911324297451895</v>
      </c>
      <c r="E1063" s="160">
        <v>1.3930402583651302</v>
      </c>
      <c r="F1063" s="160">
        <v>0</v>
      </c>
      <c r="G1063" s="160">
        <v>0.74372894098255149</v>
      </c>
      <c r="H1063" s="160">
        <v>0.18500299335304118</v>
      </c>
      <c r="I1063" s="160">
        <v>1.3077345909463833E-2</v>
      </c>
      <c r="J1063" s="160">
        <v>17.853133577696955</v>
      </c>
      <c r="K1063" t="s">
        <v>40</v>
      </c>
      <c r="L1063" t="s">
        <v>67</v>
      </c>
      <c r="M1063" t="s">
        <v>96</v>
      </c>
      <c r="O1063" s="183">
        <f t="shared" si="53"/>
        <v>20</v>
      </c>
      <c r="P1063" s="183" t="str">
        <f t="shared" si="53"/>
        <v>*</v>
      </c>
      <c r="Q1063" s="183">
        <f t="shared" si="53"/>
        <v>0</v>
      </c>
      <c r="R1063" s="183" t="str">
        <f t="shared" si="53"/>
        <v>*</v>
      </c>
      <c r="S1063" s="183" t="str">
        <f t="shared" si="53"/>
        <v>*</v>
      </c>
      <c r="T1063" s="183" t="str">
        <f t="shared" si="53"/>
        <v>*</v>
      </c>
      <c r="U1063" s="183">
        <f t="shared" si="52"/>
        <v>20</v>
      </c>
    </row>
    <row r="1064" spans="1:21">
      <c r="A1064" s="183" t="str">
        <f t="shared" si="51"/>
        <v>西側ケース④芸西村</v>
      </c>
      <c r="B1064" t="s">
        <v>21</v>
      </c>
      <c r="C1064">
        <v>4107.1499999999996</v>
      </c>
      <c r="D1064" s="160">
        <v>56.636246988779661</v>
      </c>
      <c r="E1064" s="160">
        <v>6.1703850210087774</v>
      </c>
      <c r="F1064" s="160">
        <v>5.6855277502789656</v>
      </c>
      <c r="G1064" s="160">
        <v>0.14272444157219574</v>
      </c>
      <c r="H1064" s="160">
        <v>0.2742936595322874</v>
      </c>
      <c r="I1064" s="160">
        <v>6.275139418931576E-2</v>
      </c>
      <c r="J1064" s="160">
        <v>62.801544234352427</v>
      </c>
      <c r="K1064" t="s">
        <v>40</v>
      </c>
      <c r="L1064" t="s">
        <v>67</v>
      </c>
      <c r="M1064" t="s">
        <v>96</v>
      </c>
      <c r="O1064" s="183">
        <f t="shared" si="53"/>
        <v>60</v>
      </c>
      <c r="P1064" s="183">
        <f t="shared" si="53"/>
        <v>10</v>
      </c>
      <c r="Q1064" s="183">
        <f t="shared" si="53"/>
        <v>10</v>
      </c>
      <c r="R1064" s="183" t="str">
        <f t="shared" si="53"/>
        <v>*</v>
      </c>
      <c r="S1064" s="183" t="str">
        <f t="shared" si="53"/>
        <v>*</v>
      </c>
      <c r="T1064" s="183" t="str">
        <f t="shared" si="53"/>
        <v>*</v>
      </c>
      <c r="U1064" s="183">
        <f t="shared" si="52"/>
        <v>60</v>
      </c>
    </row>
    <row r="1065" spans="1:21">
      <c r="A1065" s="183" t="str">
        <f t="shared" si="51"/>
        <v>西側ケース④本山町</v>
      </c>
      <c r="B1065" t="s">
        <v>22</v>
      </c>
      <c r="C1065">
        <v>4026.95</v>
      </c>
      <c r="D1065" s="160">
        <v>0.82357558097420347</v>
      </c>
      <c r="E1065" s="160">
        <v>0.16609916894602267</v>
      </c>
      <c r="F1065" s="160">
        <v>0</v>
      </c>
      <c r="G1065" s="160">
        <v>2.4872793549031425E-4</v>
      </c>
      <c r="H1065" s="160">
        <v>2.5755971888232997E-3</v>
      </c>
      <c r="I1065" s="160">
        <v>1.6689257322417793E-2</v>
      </c>
      <c r="J1065" s="160">
        <v>0.84308916342093487</v>
      </c>
      <c r="K1065" t="s">
        <v>40</v>
      </c>
      <c r="L1065" t="s">
        <v>67</v>
      </c>
      <c r="M1065" t="s">
        <v>96</v>
      </c>
      <c r="O1065" s="183" t="str">
        <f t="shared" si="53"/>
        <v>*</v>
      </c>
      <c r="P1065" s="183" t="str">
        <f t="shared" si="53"/>
        <v>*</v>
      </c>
      <c r="Q1065" s="183">
        <f t="shared" si="53"/>
        <v>0</v>
      </c>
      <c r="R1065" s="183" t="str">
        <f t="shared" si="53"/>
        <v>*</v>
      </c>
      <c r="S1065" s="183" t="str">
        <f t="shared" si="53"/>
        <v>*</v>
      </c>
      <c r="T1065" s="183" t="str">
        <f t="shared" si="53"/>
        <v>*</v>
      </c>
      <c r="U1065" s="183" t="str">
        <f t="shared" si="52"/>
        <v>*</v>
      </c>
    </row>
    <row r="1066" spans="1:21">
      <c r="A1066" s="183" t="str">
        <f t="shared" si="51"/>
        <v>西側ケース④大豊町</v>
      </c>
      <c r="B1066" t="s">
        <v>23</v>
      </c>
      <c r="C1066">
        <v>4715.1000000000004</v>
      </c>
      <c r="D1066" s="160">
        <v>24.901420940823701</v>
      </c>
      <c r="E1066" s="160">
        <v>0.52675790360453489</v>
      </c>
      <c r="F1066" s="160">
        <v>0</v>
      </c>
      <c r="G1066" s="160">
        <v>0.18546874010542827</v>
      </c>
      <c r="H1066" s="160">
        <v>2.51975733127144E-2</v>
      </c>
      <c r="I1066" s="160">
        <v>1.6650319489994885E-2</v>
      </c>
      <c r="J1066" s="160">
        <v>25.128737573731836</v>
      </c>
      <c r="K1066" t="s">
        <v>40</v>
      </c>
      <c r="L1066" t="s">
        <v>67</v>
      </c>
      <c r="M1066" t="s">
        <v>96</v>
      </c>
      <c r="O1066" s="183">
        <f t="shared" si="53"/>
        <v>20</v>
      </c>
      <c r="P1066" s="183" t="str">
        <f t="shared" si="53"/>
        <v>*</v>
      </c>
      <c r="Q1066" s="183">
        <f t="shared" si="53"/>
        <v>0</v>
      </c>
      <c r="R1066" s="183" t="str">
        <f t="shared" si="53"/>
        <v>*</v>
      </c>
      <c r="S1066" s="183" t="str">
        <f t="shared" si="53"/>
        <v>*</v>
      </c>
      <c r="T1066" s="183" t="str">
        <f t="shared" si="53"/>
        <v>*</v>
      </c>
      <c r="U1066" s="183">
        <f t="shared" si="52"/>
        <v>30</v>
      </c>
    </row>
    <row r="1067" spans="1:21">
      <c r="A1067" s="183" t="str">
        <f t="shared" si="51"/>
        <v>西側ケース④土佐町</v>
      </c>
      <c r="B1067" t="s">
        <v>24</v>
      </c>
      <c r="C1067">
        <v>4376.2</v>
      </c>
      <c r="D1067" s="160">
        <v>0.37939816328386505</v>
      </c>
      <c r="E1067" s="160">
        <v>0.14660449981751089</v>
      </c>
      <c r="F1067" s="160">
        <v>0</v>
      </c>
      <c r="G1067" s="160">
        <v>7.058940645271102E-32</v>
      </c>
      <c r="H1067" s="160">
        <v>1.7544634225527174E-3</v>
      </c>
      <c r="I1067" s="160">
        <v>8.0246518045066339E-3</v>
      </c>
      <c r="J1067" s="160">
        <v>0.38917727851092437</v>
      </c>
      <c r="K1067" t="s">
        <v>40</v>
      </c>
      <c r="L1067" t="s">
        <v>67</v>
      </c>
      <c r="M1067" t="s">
        <v>96</v>
      </c>
      <c r="O1067" s="183" t="str">
        <f t="shared" si="53"/>
        <v>*</v>
      </c>
      <c r="P1067" s="183" t="str">
        <f t="shared" si="53"/>
        <v>*</v>
      </c>
      <c r="Q1067" s="183">
        <f t="shared" si="53"/>
        <v>0</v>
      </c>
      <c r="R1067" s="183" t="str">
        <f t="shared" si="53"/>
        <v>*</v>
      </c>
      <c r="S1067" s="183" t="str">
        <f t="shared" si="53"/>
        <v>*</v>
      </c>
      <c r="T1067" s="183" t="str">
        <f t="shared" si="53"/>
        <v>*</v>
      </c>
      <c r="U1067" s="183" t="str">
        <f t="shared" si="52"/>
        <v>*</v>
      </c>
    </row>
    <row r="1068" spans="1:21">
      <c r="A1068" s="183" t="str">
        <f t="shared" si="51"/>
        <v>西側ケース④大川村</v>
      </c>
      <c r="B1068" t="s">
        <v>25</v>
      </c>
      <c r="C1068">
        <v>421.4</v>
      </c>
      <c r="D1068" s="160">
        <v>6.3247228072013717E-2</v>
      </c>
      <c r="E1068" s="160">
        <v>1.5954112399388334E-2</v>
      </c>
      <c r="F1068" s="160">
        <v>0</v>
      </c>
      <c r="G1068" s="160">
        <v>1.5797036046291996E-4</v>
      </c>
      <c r="H1068" s="160">
        <v>6.9532737678764892E-3</v>
      </c>
      <c r="I1068" s="160">
        <v>2.780425034464533E-4</v>
      </c>
      <c r="J1068" s="160">
        <v>7.0636514703799586E-2</v>
      </c>
      <c r="K1068" t="s">
        <v>40</v>
      </c>
      <c r="L1068" t="s">
        <v>67</v>
      </c>
      <c r="M1068" t="s">
        <v>96</v>
      </c>
      <c r="O1068" s="183" t="str">
        <f t="shared" si="53"/>
        <v>*</v>
      </c>
      <c r="P1068" s="183" t="str">
        <f t="shared" si="53"/>
        <v>*</v>
      </c>
      <c r="Q1068" s="183">
        <f t="shared" si="53"/>
        <v>0</v>
      </c>
      <c r="R1068" s="183" t="str">
        <f t="shared" si="53"/>
        <v>*</v>
      </c>
      <c r="S1068" s="183" t="str">
        <f t="shared" si="53"/>
        <v>*</v>
      </c>
      <c r="T1068" s="183" t="str">
        <f t="shared" si="53"/>
        <v>*</v>
      </c>
      <c r="U1068" s="183" t="str">
        <f t="shared" si="52"/>
        <v>*</v>
      </c>
    </row>
    <row r="1069" spans="1:21">
      <c r="A1069" s="183" t="str">
        <f t="shared" si="51"/>
        <v>西側ケース④いの町</v>
      </c>
      <c r="B1069" t="s">
        <v>26</v>
      </c>
      <c r="C1069">
        <v>22887.1</v>
      </c>
      <c r="D1069" s="160">
        <v>115.06344583384933</v>
      </c>
      <c r="E1069" s="160">
        <v>3.0611893860316317</v>
      </c>
      <c r="F1069" s="160">
        <v>0</v>
      </c>
      <c r="G1069" s="160">
        <v>0.3261293125012078</v>
      </c>
      <c r="H1069" s="160">
        <v>0.25427660013792724</v>
      </c>
      <c r="I1069" s="160">
        <v>0.190616833921044</v>
      </c>
      <c r="J1069" s="160">
        <v>115.83446858040951</v>
      </c>
      <c r="K1069" t="s">
        <v>40</v>
      </c>
      <c r="L1069" t="s">
        <v>67</v>
      </c>
      <c r="M1069" t="s">
        <v>96</v>
      </c>
      <c r="O1069" s="183">
        <f t="shared" si="53"/>
        <v>120</v>
      </c>
      <c r="P1069" s="183" t="str">
        <f t="shared" si="53"/>
        <v>*</v>
      </c>
      <c r="Q1069" s="183">
        <f t="shared" si="53"/>
        <v>0</v>
      </c>
      <c r="R1069" s="183" t="str">
        <f t="shared" si="53"/>
        <v>*</v>
      </c>
      <c r="S1069" s="183" t="str">
        <f t="shared" si="53"/>
        <v>*</v>
      </c>
      <c r="T1069" s="183" t="str">
        <f t="shared" si="53"/>
        <v>*</v>
      </c>
      <c r="U1069" s="183">
        <f t="shared" si="52"/>
        <v>120</v>
      </c>
    </row>
    <row r="1070" spans="1:21">
      <c r="A1070" s="183" t="str">
        <f t="shared" si="51"/>
        <v>西側ケース④仁淀川町</v>
      </c>
      <c r="B1070" t="s">
        <v>27</v>
      </c>
      <c r="C1070">
        <v>6596.85</v>
      </c>
      <c r="D1070" s="160">
        <v>11.027106580105137</v>
      </c>
      <c r="E1070" s="160">
        <v>0.33102979911195052</v>
      </c>
      <c r="F1070" s="160">
        <v>0</v>
      </c>
      <c r="G1070" s="160">
        <v>1.6047798819419088E-3</v>
      </c>
      <c r="H1070" s="160">
        <v>6.2341015422965586E-2</v>
      </c>
      <c r="I1070" s="160">
        <v>2.3801540397204713E-2</v>
      </c>
      <c r="J1070" s="160">
        <v>11.114853915807251</v>
      </c>
      <c r="K1070" t="s">
        <v>40</v>
      </c>
      <c r="L1070" t="s">
        <v>67</v>
      </c>
      <c r="M1070" t="s">
        <v>96</v>
      </c>
      <c r="O1070" s="183">
        <f t="shared" si="53"/>
        <v>10</v>
      </c>
      <c r="P1070" s="183" t="str">
        <f t="shared" si="53"/>
        <v>*</v>
      </c>
      <c r="Q1070" s="183">
        <f t="shared" si="53"/>
        <v>0</v>
      </c>
      <c r="R1070" s="183" t="str">
        <f t="shared" si="53"/>
        <v>*</v>
      </c>
      <c r="S1070" s="183" t="str">
        <f t="shared" si="53"/>
        <v>*</v>
      </c>
      <c r="T1070" s="183" t="str">
        <f t="shared" si="53"/>
        <v>*</v>
      </c>
      <c r="U1070" s="183">
        <f t="shared" si="52"/>
        <v>10</v>
      </c>
    </row>
    <row r="1071" spans="1:21">
      <c r="A1071" s="183" t="str">
        <f t="shared" si="51"/>
        <v>西側ケース④中土佐町</v>
      </c>
      <c r="B1071" t="s">
        <v>28</v>
      </c>
      <c r="C1071">
        <v>7156.95</v>
      </c>
      <c r="D1071" s="160">
        <v>196.15015044601731</v>
      </c>
      <c r="E1071" s="160">
        <v>3.6275282363628252</v>
      </c>
      <c r="F1071" s="160">
        <v>19.885702563291467</v>
      </c>
      <c r="G1071" s="160">
        <v>0.42279688537575094</v>
      </c>
      <c r="H1071" s="160">
        <v>1.3423969450219699</v>
      </c>
      <c r="I1071" s="160">
        <v>0.10490641998046789</v>
      </c>
      <c r="J1071" s="160">
        <v>217.90595325968695</v>
      </c>
      <c r="K1071" t="s">
        <v>40</v>
      </c>
      <c r="L1071" t="s">
        <v>67</v>
      </c>
      <c r="M1071" t="s">
        <v>96</v>
      </c>
      <c r="O1071" s="183">
        <f t="shared" si="53"/>
        <v>200</v>
      </c>
      <c r="P1071" s="183" t="str">
        <f t="shared" si="53"/>
        <v>*</v>
      </c>
      <c r="Q1071" s="183">
        <f t="shared" si="53"/>
        <v>20</v>
      </c>
      <c r="R1071" s="183" t="str">
        <f t="shared" si="53"/>
        <v>*</v>
      </c>
      <c r="S1071" s="183" t="str">
        <f t="shared" si="53"/>
        <v>*</v>
      </c>
      <c r="T1071" s="183" t="str">
        <f t="shared" si="53"/>
        <v>*</v>
      </c>
      <c r="U1071" s="183">
        <f t="shared" si="52"/>
        <v>220</v>
      </c>
    </row>
    <row r="1072" spans="1:21">
      <c r="A1072" s="183" t="str">
        <f t="shared" si="51"/>
        <v>西側ケース④佐川町</v>
      </c>
      <c r="B1072" t="s">
        <v>29</v>
      </c>
      <c r="C1072">
        <v>12973.4</v>
      </c>
      <c r="D1072" s="160">
        <v>137.8956150433213</v>
      </c>
      <c r="E1072" s="160">
        <v>3.5369368267239549</v>
      </c>
      <c r="F1072" s="160">
        <v>0</v>
      </c>
      <c r="G1072" s="160">
        <v>0.14296739590393309</v>
      </c>
      <c r="H1072" s="160">
        <v>0.16144949225746058</v>
      </c>
      <c r="I1072" s="160">
        <v>0.25458693212890504</v>
      </c>
      <c r="J1072" s="160">
        <v>138.45461886361159</v>
      </c>
      <c r="K1072" t="s">
        <v>40</v>
      </c>
      <c r="L1072" t="s">
        <v>67</v>
      </c>
      <c r="M1072" t="s">
        <v>96</v>
      </c>
      <c r="O1072" s="183">
        <f t="shared" si="53"/>
        <v>140</v>
      </c>
      <c r="P1072" s="183" t="str">
        <f t="shared" si="53"/>
        <v>*</v>
      </c>
      <c r="Q1072" s="183">
        <f t="shared" si="53"/>
        <v>0</v>
      </c>
      <c r="R1072" s="183" t="str">
        <f t="shared" si="53"/>
        <v>*</v>
      </c>
      <c r="S1072" s="183" t="str">
        <f t="shared" si="53"/>
        <v>*</v>
      </c>
      <c r="T1072" s="183" t="str">
        <f t="shared" si="53"/>
        <v>*</v>
      </c>
      <c r="U1072" s="183">
        <f t="shared" si="52"/>
        <v>140</v>
      </c>
    </row>
    <row r="1073" spans="1:21">
      <c r="A1073" s="183" t="str">
        <f t="shared" si="51"/>
        <v>西側ケース④越知町</v>
      </c>
      <c r="B1073" t="s">
        <v>30</v>
      </c>
      <c r="C1073">
        <v>6192.65</v>
      </c>
      <c r="D1073" s="160">
        <v>28.194698670907165</v>
      </c>
      <c r="E1073" s="160">
        <v>0.73323663042230935</v>
      </c>
      <c r="F1073" s="160">
        <v>0</v>
      </c>
      <c r="G1073" s="160">
        <v>1.6123929711537782E-2</v>
      </c>
      <c r="H1073" s="160">
        <v>1.4435760918903024</v>
      </c>
      <c r="I1073" s="160">
        <v>5.2825662572662489E-2</v>
      </c>
      <c r="J1073" s="160">
        <v>29.707224355081667</v>
      </c>
      <c r="K1073" t="s">
        <v>40</v>
      </c>
      <c r="L1073" t="s">
        <v>67</v>
      </c>
      <c r="M1073" t="s">
        <v>96</v>
      </c>
      <c r="O1073" s="183">
        <f t="shared" si="53"/>
        <v>30</v>
      </c>
      <c r="P1073" s="183" t="str">
        <f t="shared" si="53"/>
        <v>*</v>
      </c>
      <c r="Q1073" s="183">
        <f t="shared" si="53"/>
        <v>0</v>
      </c>
      <c r="R1073" s="183" t="str">
        <f t="shared" si="53"/>
        <v>*</v>
      </c>
      <c r="S1073" s="183" t="str">
        <f t="shared" si="53"/>
        <v>*</v>
      </c>
      <c r="T1073" s="183" t="str">
        <f t="shared" si="53"/>
        <v>*</v>
      </c>
      <c r="U1073" s="183">
        <f t="shared" si="52"/>
        <v>30</v>
      </c>
    </row>
    <row r="1074" spans="1:21">
      <c r="A1074" s="183" t="str">
        <f t="shared" si="51"/>
        <v>西側ケース④檮原町</v>
      </c>
      <c r="B1074" t="s">
        <v>31</v>
      </c>
      <c r="C1074">
        <v>3984</v>
      </c>
      <c r="D1074" s="160">
        <v>3.6103271275171274</v>
      </c>
      <c r="E1074" s="160">
        <v>0.20479350522691481</v>
      </c>
      <c r="F1074" s="160">
        <v>0</v>
      </c>
      <c r="G1074" s="160">
        <v>5.4756212447068335E-4</v>
      </c>
      <c r="H1074" s="160">
        <v>2.1754288167269132E-3</v>
      </c>
      <c r="I1074" s="160">
        <v>1.4669563440118145E-2</v>
      </c>
      <c r="J1074" s="160">
        <v>3.627719681898443</v>
      </c>
      <c r="K1074" t="s">
        <v>40</v>
      </c>
      <c r="L1074" t="s">
        <v>67</v>
      </c>
      <c r="M1074" t="s">
        <v>96</v>
      </c>
      <c r="O1074" s="183" t="str">
        <f t="shared" si="53"/>
        <v>*</v>
      </c>
      <c r="P1074" s="183" t="str">
        <f t="shared" si="53"/>
        <v>*</v>
      </c>
      <c r="Q1074" s="183">
        <f t="shared" si="53"/>
        <v>0</v>
      </c>
      <c r="R1074" s="183" t="str">
        <f t="shared" si="53"/>
        <v>*</v>
      </c>
      <c r="S1074" s="183" t="str">
        <f t="shared" si="53"/>
        <v>*</v>
      </c>
      <c r="T1074" s="183" t="str">
        <f t="shared" si="53"/>
        <v>*</v>
      </c>
      <c r="U1074" s="183" t="str">
        <f t="shared" si="52"/>
        <v>*</v>
      </c>
    </row>
    <row r="1075" spans="1:21">
      <c r="A1075" s="183" t="str">
        <f t="shared" si="51"/>
        <v>西側ケース④日高村</v>
      </c>
      <c r="B1075" t="s">
        <v>32</v>
      </c>
      <c r="C1075">
        <v>5197.3999999999996</v>
      </c>
      <c r="D1075" s="160">
        <v>20.349370586079285</v>
      </c>
      <c r="E1075" s="160">
        <v>0.570429042409759</v>
      </c>
      <c r="F1075" s="160">
        <v>0</v>
      </c>
      <c r="G1075" s="160">
        <v>4.1530159095431292E-2</v>
      </c>
      <c r="H1075" s="160">
        <v>8.2650523388973166E-3</v>
      </c>
      <c r="I1075" s="160">
        <v>4.3851183960774642E-2</v>
      </c>
      <c r="J1075" s="160">
        <v>20.443016981474386</v>
      </c>
      <c r="K1075" t="s">
        <v>40</v>
      </c>
      <c r="L1075" t="s">
        <v>67</v>
      </c>
      <c r="M1075" t="s">
        <v>96</v>
      </c>
      <c r="O1075" s="183">
        <f t="shared" si="53"/>
        <v>20</v>
      </c>
      <c r="P1075" s="183" t="str">
        <f t="shared" si="53"/>
        <v>*</v>
      </c>
      <c r="Q1075" s="183">
        <f t="shared" si="53"/>
        <v>0</v>
      </c>
      <c r="R1075" s="183" t="str">
        <f t="shared" si="53"/>
        <v>*</v>
      </c>
      <c r="S1075" s="183" t="str">
        <f t="shared" si="53"/>
        <v>*</v>
      </c>
      <c r="T1075" s="183" t="str">
        <f t="shared" si="53"/>
        <v>*</v>
      </c>
      <c r="U1075" s="183">
        <f t="shared" si="52"/>
        <v>20</v>
      </c>
    </row>
    <row r="1076" spans="1:21">
      <c r="A1076" s="183" t="str">
        <f t="shared" si="51"/>
        <v>西側ケース④津野町</v>
      </c>
      <c r="B1076" t="s">
        <v>33</v>
      </c>
      <c r="C1076">
        <v>5948.75</v>
      </c>
      <c r="D1076" s="160">
        <v>51.893196065685757</v>
      </c>
      <c r="E1076" s="160">
        <v>0.82729278408982976</v>
      </c>
      <c r="F1076" s="160">
        <v>0</v>
      </c>
      <c r="G1076" s="160">
        <v>0.136763820352446</v>
      </c>
      <c r="H1076" s="160">
        <v>9.4351702333155804E-2</v>
      </c>
      <c r="I1076" s="160">
        <v>4.8199984791918435E-2</v>
      </c>
      <c r="J1076" s="160">
        <v>52.172511573163284</v>
      </c>
      <c r="K1076" t="s">
        <v>40</v>
      </c>
      <c r="L1076" t="s">
        <v>67</v>
      </c>
      <c r="M1076" t="s">
        <v>96</v>
      </c>
      <c r="O1076" s="183">
        <f t="shared" si="53"/>
        <v>50</v>
      </c>
      <c r="P1076" s="183" t="str">
        <f t="shared" si="53"/>
        <v>*</v>
      </c>
      <c r="Q1076" s="183">
        <f t="shared" si="53"/>
        <v>0</v>
      </c>
      <c r="R1076" s="183" t="str">
        <f t="shared" si="53"/>
        <v>*</v>
      </c>
      <c r="S1076" s="183" t="str">
        <f t="shared" si="53"/>
        <v>*</v>
      </c>
      <c r="T1076" s="183" t="str">
        <f t="shared" si="53"/>
        <v>*</v>
      </c>
      <c r="U1076" s="183">
        <f t="shared" si="52"/>
        <v>50</v>
      </c>
    </row>
    <row r="1077" spans="1:21">
      <c r="A1077" s="183" t="str">
        <f t="shared" si="51"/>
        <v>西側ケース④四万十町</v>
      </c>
      <c r="B1077" t="s">
        <v>34</v>
      </c>
      <c r="C1077">
        <v>18746.650000000001</v>
      </c>
      <c r="D1077" s="160">
        <v>285.78878482092847</v>
      </c>
      <c r="E1077" s="160">
        <v>10.930283005293624</v>
      </c>
      <c r="F1077" s="160">
        <v>4.9155129594015223</v>
      </c>
      <c r="G1077" s="160">
        <v>1.1619513032666946</v>
      </c>
      <c r="H1077" s="160">
        <v>0.36601938268697837</v>
      </c>
      <c r="I1077" s="160">
        <v>0.18897460971374763</v>
      </c>
      <c r="J1077" s="160">
        <v>292.42124307599738</v>
      </c>
      <c r="K1077" t="s">
        <v>40</v>
      </c>
      <c r="L1077" t="s">
        <v>67</v>
      </c>
      <c r="M1077" t="s">
        <v>96</v>
      </c>
      <c r="O1077" s="183">
        <f t="shared" si="53"/>
        <v>290</v>
      </c>
      <c r="P1077" s="183">
        <f t="shared" si="53"/>
        <v>10</v>
      </c>
      <c r="Q1077" s="183" t="str">
        <f t="shared" si="53"/>
        <v>*</v>
      </c>
      <c r="R1077" s="183" t="str">
        <f t="shared" si="53"/>
        <v>*</v>
      </c>
      <c r="S1077" s="183" t="str">
        <f t="shared" si="53"/>
        <v>*</v>
      </c>
      <c r="T1077" s="183" t="str">
        <f t="shared" si="53"/>
        <v>*</v>
      </c>
      <c r="U1077" s="183">
        <f t="shared" si="52"/>
        <v>290</v>
      </c>
    </row>
    <row r="1078" spans="1:21">
      <c r="A1078" s="183" t="str">
        <f t="shared" si="51"/>
        <v>西側ケース④大月町</v>
      </c>
      <c r="B1078" t="s">
        <v>35</v>
      </c>
      <c r="C1078">
        <v>5516.5</v>
      </c>
      <c r="D1078" s="160">
        <v>109.77902853032477</v>
      </c>
      <c r="E1078" s="160">
        <v>0.71401228766729574</v>
      </c>
      <c r="F1078" s="160">
        <v>10.8234012733278</v>
      </c>
      <c r="G1078" s="160">
        <v>3.767613807558217E-2</v>
      </c>
      <c r="H1078" s="160">
        <v>0.14849040291025586</v>
      </c>
      <c r="I1078" s="160">
        <v>5.0660702414501622E-2</v>
      </c>
      <c r="J1078" s="160">
        <v>120.83925704705291</v>
      </c>
      <c r="K1078" t="s">
        <v>40</v>
      </c>
      <c r="L1078" t="s">
        <v>67</v>
      </c>
      <c r="M1078" t="s">
        <v>96</v>
      </c>
      <c r="O1078" s="183">
        <f t="shared" si="53"/>
        <v>110</v>
      </c>
      <c r="P1078" s="183" t="str">
        <f t="shared" si="53"/>
        <v>*</v>
      </c>
      <c r="Q1078" s="183">
        <f t="shared" si="53"/>
        <v>10</v>
      </c>
      <c r="R1078" s="183" t="str">
        <f t="shared" si="53"/>
        <v>*</v>
      </c>
      <c r="S1078" s="183" t="str">
        <f t="shared" si="53"/>
        <v>*</v>
      </c>
      <c r="T1078" s="183" t="str">
        <f t="shared" si="53"/>
        <v>*</v>
      </c>
      <c r="U1078" s="183">
        <f t="shared" si="52"/>
        <v>120</v>
      </c>
    </row>
    <row r="1079" spans="1:21">
      <c r="A1079" s="183" t="str">
        <f t="shared" si="51"/>
        <v>西側ケース④三原村</v>
      </c>
      <c r="B1079" t="s">
        <v>36</v>
      </c>
      <c r="C1079">
        <v>1597.8</v>
      </c>
      <c r="D1079" s="160">
        <v>86.027212481453219</v>
      </c>
      <c r="E1079" s="160">
        <v>0.41676641530077724</v>
      </c>
      <c r="F1079" s="160">
        <v>0</v>
      </c>
      <c r="G1079" s="160">
        <v>3.2526719674916972E-2</v>
      </c>
      <c r="H1079" s="160">
        <v>5.5855640941406659E-2</v>
      </c>
      <c r="I1079" s="160">
        <v>2.6479293294377353E-2</v>
      </c>
      <c r="J1079" s="160">
        <v>86.142074135363913</v>
      </c>
      <c r="K1079" t="s">
        <v>40</v>
      </c>
      <c r="L1079" t="s">
        <v>67</v>
      </c>
      <c r="M1079" t="s">
        <v>96</v>
      </c>
      <c r="O1079" s="183">
        <f t="shared" si="53"/>
        <v>90</v>
      </c>
      <c r="P1079" s="183" t="str">
        <f t="shared" si="53"/>
        <v>*</v>
      </c>
      <c r="Q1079" s="183">
        <f t="shared" si="53"/>
        <v>0</v>
      </c>
      <c r="R1079" s="183" t="str">
        <f t="shared" si="53"/>
        <v>*</v>
      </c>
      <c r="S1079" s="183" t="str">
        <f t="shared" si="53"/>
        <v>*</v>
      </c>
      <c r="T1079" s="183" t="str">
        <f t="shared" si="53"/>
        <v>*</v>
      </c>
      <c r="U1079" s="183">
        <f t="shared" si="52"/>
        <v>90</v>
      </c>
    </row>
    <row r="1080" spans="1:21">
      <c r="A1080" s="183" t="str">
        <f t="shared" si="51"/>
        <v>西側ケース④黒潮町</v>
      </c>
      <c r="B1080" t="s">
        <v>37</v>
      </c>
      <c r="C1080">
        <v>11552.849999999999</v>
      </c>
      <c r="D1080" s="160">
        <v>464.75082505881221</v>
      </c>
      <c r="E1080" s="160">
        <v>13.407709554005635</v>
      </c>
      <c r="F1080" s="160">
        <v>23.067180297898805</v>
      </c>
      <c r="G1080" s="160">
        <v>2.2870835056897558</v>
      </c>
      <c r="H1080" s="160">
        <v>2.0281907955586891</v>
      </c>
      <c r="I1080" s="160">
        <v>0.39487294165454206</v>
      </c>
      <c r="J1080" s="160">
        <v>492.52815259961403</v>
      </c>
      <c r="K1080" t="s">
        <v>40</v>
      </c>
      <c r="L1080" t="s">
        <v>67</v>
      </c>
      <c r="M1080" t="s">
        <v>96</v>
      </c>
      <c r="O1080" s="183">
        <f t="shared" si="53"/>
        <v>460</v>
      </c>
      <c r="P1080" s="183">
        <f t="shared" si="53"/>
        <v>10</v>
      </c>
      <c r="Q1080" s="183">
        <f t="shared" si="53"/>
        <v>20</v>
      </c>
      <c r="R1080" s="183" t="str">
        <f t="shared" si="53"/>
        <v>*</v>
      </c>
      <c r="S1080" s="183" t="str">
        <f t="shared" si="53"/>
        <v>*</v>
      </c>
      <c r="T1080" s="183" t="str">
        <f t="shared" si="53"/>
        <v>*</v>
      </c>
      <c r="U1080" s="183">
        <f t="shared" si="52"/>
        <v>490</v>
      </c>
    </row>
    <row r="1081" spans="1:21">
      <c r="A1081" s="183" t="str">
        <f t="shared" si="51"/>
        <v>西側ケース④合計</v>
      </c>
      <c r="B1081" t="s">
        <v>84</v>
      </c>
      <c r="C1081">
        <v>763820.94999999984</v>
      </c>
      <c r="D1081" s="160">
        <v>9104.1786245400217</v>
      </c>
      <c r="E1081" s="160">
        <v>342.30008468072731</v>
      </c>
      <c r="F1081" s="160">
        <v>717.72738360435994</v>
      </c>
      <c r="G1081" s="160">
        <v>37.493070411491182</v>
      </c>
      <c r="H1081" s="160">
        <v>67.514279527673594</v>
      </c>
      <c r="I1081" s="160">
        <v>30.634330188440412</v>
      </c>
      <c r="J1081" s="160">
        <v>9957.5476882719868</v>
      </c>
      <c r="K1081" t="s">
        <v>40</v>
      </c>
      <c r="L1081" t="s">
        <v>67</v>
      </c>
      <c r="M1081" t="s">
        <v>96</v>
      </c>
      <c r="O1081" s="183">
        <f t="shared" si="53"/>
        <v>9100</v>
      </c>
      <c r="P1081" s="183">
        <f t="shared" si="53"/>
        <v>340</v>
      </c>
      <c r="Q1081" s="183">
        <f t="shared" si="53"/>
        <v>720</v>
      </c>
      <c r="R1081" s="183">
        <f t="shared" si="53"/>
        <v>40</v>
      </c>
      <c r="S1081" s="183">
        <f t="shared" si="53"/>
        <v>70</v>
      </c>
      <c r="T1081" s="183">
        <f t="shared" si="53"/>
        <v>30</v>
      </c>
      <c r="U1081" s="183">
        <f t="shared" si="52"/>
        <v>10000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3"/>
  <sheetViews>
    <sheetView topLeftCell="A304" workbookViewId="0">
      <selection activeCell="F345" sqref="F345"/>
    </sheetView>
  </sheetViews>
  <sheetFormatPr defaultRowHeight="13.5"/>
  <cols>
    <col min="1" max="1" width="23" style="183" bestFit="1" customWidth="1"/>
    <col min="2" max="2" width="12.625" style="183" bestFit="1" customWidth="1"/>
    <col min="3" max="3" width="11" style="183" bestFit="1" customWidth="1"/>
    <col min="7" max="8" width="9" style="183"/>
  </cols>
  <sheetData>
    <row r="1" spans="1:7" s="183" customFormat="1" ht="14.25" thickBot="1">
      <c r="A1" s="183">
        <v>1</v>
      </c>
      <c r="B1" s="183">
        <v>2</v>
      </c>
      <c r="C1" s="183">
        <v>3</v>
      </c>
      <c r="D1" s="183">
        <v>4</v>
      </c>
      <c r="E1" s="183">
        <v>5</v>
      </c>
      <c r="F1" s="183">
        <v>6</v>
      </c>
    </row>
    <row r="2" spans="1:7" s="183" customFormat="1">
      <c r="B2" s="183" t="s">
        <v>133</v>
      </c>
      <c r="C2" s="215" t="s">
        <v>127</v>
      </c>
      <c r="D2" s="217" t="s">
        <v>128</v>
      </c>
      <c r="E2" s="218"/>
      <c r="F2" s="219"/>
    </row>
    <row r="3" spans="1:7" s="183" customFormat="1" ht="27.75" thickBot="1">
      <c r="B3" s="183" t="str">
        <f>B2</f>
        <v>L1L1</v>
      </c>
      <c r="C3" s="216"/>
      <c r="D3" s="193" t="s">
        <v>129</v>
      </c>
      <c r="E3" s="194" t="s">
        <v>130</v>
      </c>
      <c r="F3" s="195" t="s">
        <v>131</v>
      </c>
    </row>
    <row r="4" spans="1:7" ht="14.25" thickTop="1">
      <c r="A4" s="183" t="str">
        <f>B4&amp;C4</f>
        <v>L1L1高知市</v>
      </c>
      <c r="B4" s="183" t="str">
        <f t="shared" ref="B4:B38" si="0">B3</f>
        <v>L1L1</v>
      </c>
      <c r="C4" s="196" t="s">
        <v>4</v>
      </c>
      <c r="D4" s="75">
        <v>115000</v>
      </c>
      <c r="E4" s="80">
        <v>74000</v>
      </c>
      <c r="F4" s="97">
        <v>40000</v>
      </c>
      <c r="G4" s="183">
        <v>1</v>
      </c>
    </row>
    <row r="5" spans="1:7">
      <c r="A5" s="183" t="str">
        <f t="shared" ref="A5:A68" si="1">B5&amp;C5</f>
        <v>L1L1室戸市</v>
      </c>
      <c r="B5" s="183" t="str">
        <f t="shared" si="0"/>
        <v>L1L1</v>
      </c>
      <c r="C5" s="197" t="s">
        <v>5</v>
      </c>
      <c r="D5" s="75">
        <v>1900</v>
      </c>
      <c r="E5" s="80">
        <v>1200</v>
      </c>
      <c r="F5" s="97">
        <v>690</v>
      </c>
    </row>
    <row r="6" spans="1:7">
      <c r="A6" s="183" t="str">
        <f t="shared" si="1"/>
        <v>L1L1安芸市</v>
      </c>
      <c r="B6" s="183" t="str">
        <f t="shared" si="0"/>
        <v>L1L1</v>
      </c>
      <c r="C6" s="197" t="s">
        <v>6</v>
      </c>
      <c r="D6" s="75">
        <v>5000</v>
      </c>
      <c r="E6" s="80">
        <v>3300</v>
      </c>
      <c r="F6" s="97">
        <v>1700</v>
      </c>
    </row>
    <row r="7" spans="1:7">
      <c r="A7" s="183" t="str">
        <f t="shared" si="1"/>
        <v>L1L1南国市</v>
      </c>
      <c r="B7" s="183" t="str">
        <f t="shared" si="0"/>
        <v>L1L1</v>
      </c>
      <c r="C7" s="197" t="s">
        <v>7</v>
      </c>
      <c r="D7" s="75">
        <v>2900</v>
      </c>
      <c r="E7" s="80">
        <v>1700</v>
      </c>
      <c r="F7" s="97">
        <v>1100</v>
      </c>
    </row>
    <row r="8" spans="1:7">
      <c r="A8" s="183" t="str">
        <f t="shared" si="1"/>
        <v>L1L1土佐市</v>
      </c>
      <c r="B8" s="183" t="str">
        <f t="shared" si="0"/>
        <v>L1L1</v>
      </c>
      <c r="C8" s="197" t="s">
        <v>8</v>
      </c>
      <c r="D8" s="75">
        <v>6400</v>
      </c>
      <c r="E8" s="80">
        <v>4200</v>
      </c>
      <c r="F8" s="97">
        <v>2200</v>
      </c>
    </row>
    <row r="9" spans="1:7">
      <c r="A9" s="183" t="str">
        <f t="shared" si="1"/>
        <v>L1L1須崎市</v>
      </c>
      <c r="B9" s="183" t="str">
        <f t="shared" si="0"/>
        <v>L1L1</v>
      </c>
      <c r="C9" s="197" t="s">
        <v>9</v>
      </c>
      <c r="D9" s="75">
        <v>10000</v>
      </c>
      <c r="E9" s="80">
        <v>6800</v>
      </c>
      <c r="F9" s="97">
        <v>3500</v>
      </c>
    </row>
    <row r="10" spans="1:7">
      <c r="A10" s="183" t="str">
        <f t="shared" si="1"/>
        <v>L1L1宿毛市</v>
      </c>
      <c r="B10" s="183" t="str">
        <f t="shared" si="0"/>
        <v>L1L1</v>
      </c>
      <c r="C10" s="197" t="s">
        <v>10</v>
      </c>
      <c r="D10" s="75">
        <v>10000</v>
      </c>
      <c r="E10" s="80">
        <v>6900</v>
      </c>
      <c r="F10" s="97">
        <v>3500</v>
      </c>
    </row>
    <row r="11" spans="1:7">
      <c r="A11" s="183" t="str">
        <f t="shared" si="1"/>
        <v>L1L1土佐清水市</v>
      </c>
      <c r="B11" s="183" t="str">
        <f t="shared" si="0"/>
        <v>L1L1</v>
      </c>
      <c r="C11" s="197" t="s">
        <v>11</v>
      </c>
      <c r="D11" s="75">
        <v>9300</v>
      </c>
      <c r="E11" s="80">
        <v>6100</v>
      </c>
      <c r="F11" s="97">
        <v>3200</v>
      </c>
    </row>
    <row r="12" spans="1:7">
      <c r="A12" s="183" t="str">
        <f t="shared" si="1"/>
        <v>L1L1四万十市</v>
      </c>
      <c r="B12" s="183" t="str">
        <f t="shared" si="0"/>
        <v>L1L1</v>
      </c>
      <c r="C12" s="197" t="s">
        <v>12</v>
      </c>
      <c r="D12" s="75">
        <v>4300</v>
      </c>
      <c r="E12" s="80">
        <v>2600</v>
      </c>
      <c r="F12" s="97">
        <v>1700</v>
      </c>
    </row>
    <row r="13" spans="1:7">
      <c r="A13" s="183" t="str">
        <f t="shared" si="1"/>
        <v>L1L1香南市</v>
      </c>
      <c r="B13" s="183" t="str">
        <f t="shared" si="0"/>
        <v>L1L1</v>
      </c>
      <c r="C13" s="197" t="s">
        <v>13</v>
      </c>
      <c r="D13" s="75">
        <v>3500</v>
      </c>
      <c r="E13" s="80">
        <v>2200</v>
      </c>
      <c r="F13" s="97">
        <v>1200</v>
      </c>
    </row>
    <row r="14" spans="1:7">
      <c r="A14" s="183" t="str">
        <f t="shared" si="1"/>
        <v>L1L1香美市</v>
      </c>
      <c r="B14" s="183" t="str">
        <f t="shared" si="0"/>
        <v>L1L1</v>
      </c>
      <c r="C14" s="197" t="s">
        <v>14</v>
      </c>
      <c r="D14" s="75">
        <v>790</v>
      </c>
      <c r="E14" s="80">
        <v>480</v>
      </c>
      <c r="F14" s="97">
        <v>320</v>
      </c>
    </row>
    <row r="15" spans="1:7">
      <c r="A15" s="183" t="str">
        <f t="shared" si="1"/>
        <v>L1L1東洋町</v>
      </c>
      <c r="B15" s="183" t="str">
        <f t="shared" si="0"/>
        <v>L1L1</v>
      </c>
      <c r="C15" s="197" t="s">
        <v>15</v>
      </c>
      <c r="D15" s="75">
        <v>1800</v>
      </c>
      <c r="E15" s="80">
        <v>1200</v>
      </c>
      <c r="F15" s="97">
        <v>600</v>
      </c>
    </row>
    <row r="16" spans="1:7">
      <c r="A16" s="183" t="str">
        <f t="shared" si="1"/>
        <v>L1L1奈半利町</v>
      </c>
      <c r="B16" s="183" t="str">
        <f t="shared" si="0"/>
        <v>L1L1</v>
      </c>
      <c r="C16" s="197" t="s">
        <v>16</v>
      </c>
      <c r="D16" s="75">
        <v>1000</v>
      </c>
      <c r="E16" s="80">
        <v>660</v>
      </c>
      <c r="F16" s="97">
        <v>370</v>
      </c>
    </row>
    <row r="17" spans="1:8">
      <c r="A17" s="183" t="str">
        <f t="shared" si="1"/>
        <v>L1L1田野町</v>
      </c>
      <c r="B17" s="183" t="str">
        <f t="shared" si="0"/>
        <v>L1L1</v>
      </c>
      <c r="C17" s="197" t="s">
        <v>17</v>
      </c>
      <c r="D17" s="75">
        <v>820</v>
      </c>
      <c r="E17" s="80">
        <v>530</v>
      </c>
      <c r="F17" s="97">
        <v>290</v>
      </c>
    </row>
    <row r="18" spans="1:8">
      <c r="A18" s="183" t="str">
        <f t="shared" si="1"/>
        <v>L1L1安田町</v>
      </c>
      <c r="B18" s="183" t="str">
        <f t="shared" si="0"/>
        <v>L1L1</v>
      </c>
      <c r="C18" s="197" t="s">
        <v>18</v>
      </c>
      <c r="D18" s="75">
        <v>310</v>
      </c>
      <c r="E18" s="80">
        <v>190</v>
      </c>
      <c r="F18" s="97">
        <v>120</v>
      </c>
    </row>
    <row r="19" spans="1:8">
      <c r="A19" s="183" t="str">
        <f t="shared" si="1"/>
        <v>L1L1北川村</v>
      </c>
      <c r="B19" s="183" t="str">
        <f t="shared" si="0"/>
        <v>L1L1</v>
      </c>
      <c r="C19" s="197" t="s">
        <v>19</v>
      </c>
      <c r="D19" s="75">
        <v>40</v>
      </c>
      <c r="E19" s="80">
        <v>20</v>
      </c>
      <c r="F19" s="97">
        <v>10</v>
      </c>
    </row>
    <row r="20" spans="1:8">
      <c r="A20" s="183" t="str">
        <f t="shared" si="1"/>
        <v>L1L1馬路村</v>
      </c>
      <c r="B20" s="183" t="str">
        <f t="shared" si="0"/>
        <v>L1L1</v>
      </c>
      <c r="C20" s="197" t="s">
        <v>20</v>
      </c>
      <c r="D20" s="75">
        <v>10</v>
      </c>
      <c r="E20" s="80">
        <v>10</v>
      </c>
      <c r="F20" s="97" t="s">
        <v>65</v>
      </c>
    </row>
    <row r="21" spans="1:8">
      <c r="A21" s="183" t="str">
        <f t="shared" si="1"/>
        <v>L1L1芸西村</v>
      </c>
      <c r="B21" s="183" t="str">
        <f t="shared" si="0"/>
        <v>L1L1</v>
      </c>
      <c r="C21" s="197" t="s">
        <v>21</v>
      </c>
      <c r="D21" s="75">
        <v>30</v>
      </c>
      <c r="E21" s="80">
        <v>20</v>
      </c>
      <c r="F21" s="97">
        <v>10</v>
      </c>
    </row>
    <row r="22" spans="1:8">
      <c r="A22" s="183" t="str">
        <f t="shared" si="1"/>
        <v>L1L1本山町</v>
      </c>
      <c r="B22" s="183" t="str">
        <f t="shared" si="0"/>
        <v>L1L1</v>
      </c>
      <c r="C22" s="197" t="s">
        <v>22</v>
      </c>
      <c r="D22" s="75" t="s">
        <v>65</v>
      </c>
      <c r="E22" s="80" t="s">
        <v>65</v>
      </c>
      <c r="F22" s="97" t="s">
        <v>65</v>
      </c>
    </row>
    <row r="23" spans="1:8">
      <c r="A23" s="183" t="str">
        <f t="shared" si="1"/>
        <v>L1L1大豊町</v>
      </c>
      <c r="B23" s="183" t="str">
        <f t="shared" si="0"/>
        <v>L1L1</v>
      </c>
      <c r="C23" s="197" t="s">
        <v>23</v>
      </c>
      <c r="D23" s="75" t="s">
        <v>65</v>
      </c>
      <c r="E23" s="80" t="s">
        <v>65</v>
      </c>
      <c r="F23" s="97" t="s">
        <v>65</v>
      </c>
    </row>
    <row r="24" spans="1:8">
      <c r="A24" s="183" t="str">
        <f t="shared" si="1"/>
        <v>L1L1土佐町</v>
      </c>
      <c r="B24" s="183" t="str">
        <f t="shared" si="0"/>
        <v>L1L1</v>
      </c>
      <c r="C24" s="197" t="s">
        <v>24</v>
      </c>
      <c r="D24" s="75" t="s">
        <v>65</v>
      </c>
      <c r="E24" s="80" t="s">
        <v>65</v>
      </c>
      <c r="F24" s="97" t="s">
        <v>65</v>
      </c>
    </row>
    <row r="25" spans="1:8">
      <c r="A25" s="183" t="str">
        <f t="shared" si="1"/>
        <v>L1L1大川村</v>
      </c>
      <c r="B25" s="183" t="str">
        <f t="shared" si="0"/>
        <v>L1L1</v>
      </c>
      <c r="C25" s="197" t="s">
        <v>25</v>
      </c>
      <c r="D25" s="75" t="s">
        <v>65</v>
      </c>
      <c r="E25" s="80" t="s">
        <v>65</v>
      </c>
      <c r="F25" s="97" t="s">
        <v>65</v>
      </c>
    </row>
    <row r="26" spans="1:8">
      <c r="A26" s="183" t="str">
        <f t="shared" si="1"/>
        <v>L1L1いの町</v>
      </c>
      <c r="B26" s="183" t="str">
        <f t="shared" si="0"/>
        <v>L1L1</v>
      </c>
      <c r="C26" s="197" t="s">
        <v>26</v>
      </c>
      <c r="D26" s="75">
        <v>880</v>
      </c>
      <c r="E26" s="80">
        <v>530</v>
      </c>
      <c r="F26" s="97">
        <v>350</v>
      </c>
    </row>
    <row r="27" spans="1:8">
      <c r="A27" s="183" t="str">
        <f t="shared" si="1"/>
        <v>L1L1仁淀川町</v>
      </c>
      <c r="B27" s="183" t="str">
        <f t="shared" si="0"/>
        <v>L1L1</v>
      </c>
      <c r="C27" s="197" t="s">
        <v>27</v>
      </c>
      <c r="D27" s="75">
        <v>10</v>
      </c>
      <c r="E27" s="80">
        <v>10</v>
      </c>
      <c r="F27" s="97" t="s">
        <v>65</v>
      </c>
    </row>
    <row r="28" spans="1:8">
      <c r="A28" s="183" t="str">
        <f t="shared" si="1"/>
        <v>L1L1中土佐町</v>
      </c>
      <c r="B28" s="183" t="str">
        <f t="shared" si="0"/>
        <v>L1L1</v>
      </c>
      <c r="C28" s="197" t="s">
        <v>28</v>
      </c>
      <c r="D28" s="75">
        <v>3800</v>
      </c>
      <c r="E28" s="80">
        <v>2500</v>
      </c>
      <c r="F28" s="97">
        <v>1300</v>
      </c>
    </row>
    <row r="29" spans="1:8">
      <c r="A29" s="183" t="str">
        <f t="shared" si="1"/>
        <v>L1L1佐川町</v>
      </c>
      <c r="B29" s="183" t="str">
        <f t="shared" si="0"/>
        <v>L1L1</v>
      </c>
      <c r="C29" s="197" t="s">
        <v>29</v>
      </c>
      <c r="D29" s="75">
        <v>50</v>
      </c>
      <c r="E29" s="80">
        <v>30</v>
      </c>
      <c r="F29" s="97">
        <v>20</v>
      </c>
    </row>
    <row r="30" spans="1:8">
      <c r="A30" s="183" t="str">
        <f t="shared" si="1"/>
        <v>L1L1越知町</v>
      </c>
      <c r="B30" s="183" t="str">
        <f t="shared" si="0"/>
        <v>L1L1</v>
      </c>
      <c r="C30" s="197" t="s">
        <v>30</v>
      </c>
      <c r="D30" s="75">
        <v>10</v>
      </c>
      <c r="E30" s="80">
        <v>10</v>
      </c>
      <c r="F30" s="97">
        <v>10</v>
      </c>
    </row>
    <row r="31" spans="1:8">
      <c r="A31" s="183" t="str">
        <f t="shared" si="1"/>
        <v>L1L1檮原町</v>
      </c>
      <c r="B31" s="183" t="str">
        <f t="shared" si="0"/>
        <v>L1L1</v>
      </c>
      <c r="C31" s="197" t="s">
        <v>31</v>
      </c>
      <c r="D31" s="75">
        <v>10</v>
      </c>
      <c r="E31" s="80" t="s">
        <v>65</v>
      </c>
      <c r="F31" s="97" t="s">
        <v>65</v>
      </c>
      <c r="H31" s="184" t="str">
        <f>C31</f>
        <v>檮原町</v>
      </c>
    </row>
    <row r="32" spans="1:8">
      <c r="A32" s="183" t="str">
        <f t="shared" si="1"/>
        <v>L1L1日高村</v>
      </c>
      <c r="B32" s="183" t="str">
        <f t="shared" si="0"/>
        <v>L1L1</v>
      </c>
      <c r="C32" s="197" t="s">
        <v>32</v>
      </c>
      <c r="D32" s="75">
        <v>160</v>
      </c>
      <c r="E32" s="80">
        <v>100</v>
      </c>
      <c r="F32" s="97">
        <v>60</v>
      </c>
      <c r="H32" s="185" t="s">
        <v>125</v>
      </c>
    </row>
    <row r="33" spans="1:8">
      <c r="A33" s="183" t="str">
        <f t="shared" si="1"/>
        <v>L1L1津野町</v>
      </c>
      <c r="B33" s="183" t="str">
        <f t="shared" si="0"/>
        <v>L1L1</v>
      </c>
      <c r="C33" s="197" t="s">
        <v>33</v>
      </c>
      <c r="D33" s="75">
        <v>30</v>
      </c>
      <c r="E33" s="80">
        <v>20</v>
      </c>
      <c r="F33" s="97">
        <v>10</v>
      </c>
      <c r="H33" s="183" t="s">
        <v>126</v>
      </c>
    </row>
    <row r="34" spans="1:8">
      <c r="A34" s="183" t="str">
        <f t="shared" si="1"/>
        <v>L1L1四万十町</v>
      </c>
      <c r="B34" s="183" t="str">
        <f t="shared" si="0"/>
        <v>L1L1</v>
      </c>
      <c r="C34" s="197" t="s">
        <v>34</v>
      </c>
      <c r="D34" s="75">
        <v>1200</v>
      </c>
      <c r="E34" s="80">
        <v>780</v>
      </c>
      <c r="F34" s="97">
        <v>460</v>
      </c>
    </row>
    <row r="35" spans="1:8">
      <c r="A35" s="183" t="str">
        <f t="shared" si="1"/>
        <v>L1L1大月町</v>
      </c>
      <c r="B35" s="183" t="str">
        <f t="shared" si="0"/>
        <v>L1L1</v>
      </c>
      <c r="C35" s="197" t="s">
        <v>35</v>
      </c>
      <c r="D35" s="75">
        <v>1300</v>
      </c>
      <c r="E35" s="80">
        <v>850</v>
      </c>
      <c r="F35" s="97">
        <v>440</v>
      </c>
    </row>
    <row r="36" spans="1:8">
      <c r="A36" s="183" t="str">
        <f t="shared" si="1"/>
        <v>L1L1三原村</v>
      </c>
      <c r="B36" s="183" t="str">
        <f t="shared" si="0"/>
        <v>L1L1</v>
      </c>
      <c r="C36" s="197" t="s">
        <v>36</v>
      </c>
      <c r="D36" s="75">
        <v>130</v>
      </c>
      <c r="E36" s="80">
        <v>80</v>
      </c>
      <c r="F36" s="97">
        <v>50</v>
      </c>
    </row>
    <row r="37" spans="1:8" ht="14.25" thickBot="1">
      <c r="A37" s="183" t="str">
        <f t="shared" si="1"/>
        <v>L1L1黒潮町</v>
      </c>
      <c r="B37" s="183" t="str">
        <f t="shared" si="0"/>
        <v>L1L1</v>
      </c>
      <c r="C37" s="198" t="s">
        <v>37</v>
      </c>
      <c r="D37" s="75">
        <v>4100</v>
      </c>
      <c r="E37" s="80">
        <v>2700</v>
      </c>
      <c r="F37" s="97">
        <v>1500</v>
      </c>
    </row>
    <row r="38" spans="1:8" ht="15" thickTop="1" thickBot="1">
      <c r="A38" s="183" t="str">
        <f t="shared" si="1"/>
        <v>L1L1合計</v>
      </c>
      <c r="B38" s="183" t="str">
        <f t="shared" si="0"/>
        <v>L1L1</v>
      </c>
      <c r="C38" s="199" t="s">
        <v>132</v>
      </c>
      <c r="D38" s="186">
        <v>185000</v>
      </c>
      <c r="E38" s="187">
        <v>120000</v>
      </c>
      <c r="F38" s="188">
        <v>65000</v>
      </c>
    </row>
    <row r="39" spans="1:8" s="183" customFormat="1" ht="14.25" thickBot="1">
      <c r="A39" s="183" t="str">
        <f t="shared" si="1"/>
        <v/>
      </c>
    </row>
    <row r="40" spans="1:8" s="183" customFormat="1">
      <c r="A40" s="183" t="str">
        <f t="shared" si="1"/>
        <v>基本ケース⑤市町村</v>
      </c>
      <c r="B40" s="183" t="s">
        <v>134</v>
      </c>
      <c r="C40" s="215" t="s">
        <v>127</v>
      </c>
      <c r="D40" s="217" t="s">
        <v>128</v>
      </c>
      <c r="E40" s="218"/>
      <c r="F40" s="219"/>
    </row>
    <row r="41" spans="1:8" s="183" customFormat="1" ht="27.75" thickBot="1">
      <c r="A41" s="183" t="str">
        <f t="shared" si="1"/>
        <v>基本ケース⑤</v>
      </c>
      <c r="B41" s="183" t="str">
        <f t="shared" ref="B41:B76" si="2">B40</f>
        <v>基本ケース⑤</v>
      </c>
      <c r="C41" s="216"/>
      <c r="D41" s="193" t="s">
        <v>129</v>
      </c>
      <c r="E41" s="194" t="s">
        <v>130</v>
      </c>
      <c r="F41" s="195" t="s">
        <v>131</v>
      </c>
    </row>
    <row r="42" spans="1:8" ht="14.25" thickTop="1">
      <c r="A42" s="183" t="str">
        <f t="shared" si="1"/>
        <v>基本ケース⑤高知市</v>
      </c>
      <c r="B42" s="183" t="str">
        <f t="shared" si="2"/>
        <v>基本ケース⑤</v>
      </c>
      <c r="C42" s="196" t="s">
        <v>4</v>
      </c>
      <c r="D42" s="75">
        <v>173000</v>
      </c>
      <c r="E42" s="80">
        <v>112000</v>
      </c>
      <c r="F42" s="97">
        <v>60000</v>
      </c>
      <c r="G42" s="183">
        <v>1</v>
      </c>
    </row>
    <row r="43" spans="1:8">
      <c r="A43" s="183" t="str">
        <f t="shared" si="1"/>
        <v>基本ケース⑤室戸市</v>
      </c>
      <c r="B43" s="183" t="str">
        <f t="shared" si="2"/>
        <v>基本ケース⑤</v>
      </c>
      <c r="C43" s="197" t="s">
        <v>5</v>
      </c>
      <c r="D43" s="75">
        <v>7600</v>
      </c>
      <c r="E43" s="80">
        <v>4800</v>
      </c>
      <c r="F43" s="97">
        <v>2800</v>
      </c>
    </row>
    <row r="44" spans="1:8">
      <c r="A44" s="183" t="str">
        <f t="shared" si="1"/>
        <v>基本ケース⑤安芸市</v>
      </c>
      <c r="B44" s="183" t="str">
        <f t="shared" si="2"/>
        <v>基本ケース⑤</v>
      </c>
      <c r="C44" s="197" t="s">
        <v>6</v>
      </c>
      <c r="D44" s="75">
        <v>17000</v>
      </c>
      <c r="E44" s="80">
        <v>11000</v>
      </c>
      <c r="F44" s="97">
        <v>5900</v>
      </c>
    </row>
    <row r="45" spans="1:8">
      <c r="A45" s="183" t="str">
        <f t="shared" si="1"/>
        <v>基本ケース⑤南国市</v>
      </c>
      <c r="B45" s="183" t="str">
        <f t="shared" si="2"/>
        <v>基本ケース⑤</v>
      </c>
      <c r="C45" s="197" t="s">
        <v>7</v>
      </c>
      <c r="D45" s="75">
        <v>14000</v>
      </c>
      <c r="E45" s="80">
        <v>8800</v>
      </c>
      <c r="F45" s="97">
        <v>4800</v>
      </c>
    </row>
    <row r="46" spans="1:8">
      <c r="A46" s="183" t="str">
        <f t="shared" si="1"/>
        <v>基本ケース⑤土佐市</v>
      </c>
      <c r="B46" s="183" t="str">
        <f t="shared" si="2"/>
        <v>基本ケース⑤</v>
      </c>
      <c r="C46" s="197" t="s">
        <v>8</v>
      </c>
      <c r="D46" s="75">
        <v>10000</v>
      </c>
      <c r="E46" s="80">
        <v>6600</v>
      </c>
      <c r="F46" s="97">
        <v>3600</v>
      </c>
    </row>
    <row r="47" spans="1:8">
      <c r="A47" s="183" t="str">
        <f t="shared" si="1"/>
        <v>基本ケース⑤須崎市</v>
      </c>
      <c r="B47" s="183" t="str">
        <f t="shared" si="2"/>
        <v>基本ケース⑤</v>
      </c>
      <c r="C47" s="197" t="s">
        <v>9</v>
      </c>
      <c r="D47" s="75">
        <v>17000</v>
      </c>
      <c r="E47" s="80">
        <v>11000</v>
      </c>
      <c r="F47" s="97">
        <v>5900</v>
      </c>
    </row>
    <row r="48" spans="1:8">
      <c r="A48" s="183" t="str">
        <f t="shared" si="1"/>
        <v>基本ケース⑤宿毛市</v>
      </c>
      <c r="B48" s="183" t="str">
        <f t="shared" si="2"/>
        <v>基本ケース⑤</v>
      </c>
      <c r="C48" s="197" t="s">
        <v>10</v>
      </c>
      <c r="D48" s="75">
        <v>14000</v>
      </c>
      <c r="E48" s="80">
        <v>9400</v>
      </c>
      <c r="F48" s="97">
        <v>4800</v>
      </c>
    </row>
    <row r="49" spans="1:6">
      <c r="A49" s="183" t="str">
        <f t="shared" si="1"/>
        <v>基本ケース⑤土佐清水市</v>
      </c>
      <c r="B49" s="183" t="str">
        <f t="shared" si="2"/>
        <v>基本ケース⑤</v>
      </c>
      <c r="C49" s="197" t="s">
        <v>11</v>
      </c>
      <c r="D49" s="75">
        <v>14000</v>
      </c>
      <c r="E49" s="80">
        <v>9000</v>
      </c>
      <c r="F49" s="97">
        <v>4700</v>
      </c>
    </row>
    <row r="50" spans="1:6">
      <c r="A50" s="183" t="str">
        <f t="shared" si="1"/>
        <v>基本ケース⑤四万十市</v>
      </c>
      <c r="B50" s="183" t="str">
        <f t="shared" si="2"/>
        <v>基本ケース⑤</v>
      </c>
      <c r="C50" s="197" t="s">
        <v>12</v>
      </c>
      <c r="D50" s="75">
        <v>9000</v>
      </c>
      <c r="E50" s="80">
        <v>5600</v>
      </c>
      <c r="F50" s="97">
        <v>3300</v>
      </c>
    </row>
    <row r="51" spans="1:6">
      <c r="A51" s="183" t="str">
        <f t="shared" si="1"/>
        <v>基本ケース⑤香南市</v>
      </c>
      <c r="B51" s="183" t="str">
        <f t="shared" si="2"/>
        <v>基本ケース⑤</v>
      </c>
      <c r="C51" s="197" t="s">
        <v>13</v>
      </c>
      <c r="D51" s="75">
        <v>15000</v>
      </c>
      <c r="E51" s="80">
        <v>9700</v>
      </c>
      <c r="F51" s="97">
        <v>5200</v>
      </c>
    </row>
    <row r="52" spans="1:6">
      <c r="A52" s="183" t="str">
        <f t="shared" si="1"/>
        <v>基本ケース⑤香美市</v>
      </c>
      <c r="B52" s="183" t="str">
        <f t="shared" si="2"/>
        <v>基本ケース⑤</v>
      </c>
      <c r="C52" s="197" t="s">
        <v>14</v>
      </c>
      <c r="D52" s="75">
        <v>3100</v>
      </c>
      <c r="E52" s="80">
        <v>1900</v>
      </c>
      <c r="F52" s="97">
        <v>1300</v>
      </c>
    </row>
    <row r="53" spans="1:6">
      <c r="A53" s="183" t="str">
        <f t="shared" si="1"/>
        <v>基本ケース⑤東洋町</v>
      </c>
      <c r="B53" s="183" t="str">
        <f t="shared" si="2"/>
        <v>基本ケース⑤</v>
      </c>
      <c r="C53" s="197" t="s">
        <v>15</v>
      </c>
      <c r="D53" s="75">
        <v>1900</v>
      </c>
      <c r="E53" s="80">
        <v>1200</v>
      </c>
      <c r="F53" s="97">
        <v>650</v>
      </c>
    </row>
    <row r="54" spans="1:6">
      <c r="A54" s="183" t="str">
        <f t="shared" si="1"/>
        <v>基本ケース⑤奈半利町</v>
      </c>
      <c r="B54" s="183" t="str">
        <f t="shared" si="2"/>
        <v>基本ケース⑤</v>
      </c>
      <c r="C54" s="197" t="s">
        <v>16</v>
      </c>
      <c r="D54" s="75">
        <v>3200</v>
      </c>
      <c r="E54" s="80">
        <v>2000</v>
      </c>
      <c r="F54" s="97">
        <v>1200</v>
      </c>
    </row>
    <row r="55" spans="1:6">
      <c r="A55" s="183" t="str">
        <f t="shared" si="1"/>
        <v>基本ケース⑤田野町</v>
      </c>
      <c r="B55" s="183" t="str">
        <f t="shared" si="2"/>
        <v>基本ケース⑤</v>
      </c>
      <c r="C55" s="197" t="s">
        <v>17</v>
      </c>
      <c r="D55" s="75">
        <v>2700</v>
      </c>
      <c r="E55" s="80">
        <v>1700</v>
      </c>
      <c r="F55" s="97">
        <v>1000</v>
      </c>
    </row>
    <row r="56" spans="1:6">
      <c r="A56" s="183" t="str">
        <f t="shared" si="1"/>
        <v>基本ケース⑤安田町</v>
      </c>
      <c r="B56" s="183" t="str">
        <f t="shared" si="2"/>
        <v>基本ケース⑤</v>
      </c>
      <c r="C56" s="197" t="s">
        <v>18</v>
      </c>
      <c r="D56" s="75">
        <v>2200</v>
      </c>
      <c r="E56" s="80">
        <v>1400</v>
      </c>
      <c r="F56" s="97">
        <v>860</v>
      </c>
    </row>
    <row r="57" spans="1:6">
      <c r="A57" s="183" t="str">
        <f t="shared" si="1"/>
        <v>基本ケース⑤北川村</v>
      </c>
      <c r="B57" s="183" t="str">
        <f t="shared" si="2"/>
        <v>基本ケース⑤</v>
      </c>
      <c r="C57" s="197" t="s">
        <v>19</v>
      </c>
      <c r="D57" s="75">
        <v>450</v>
      </c>
      <c r="E57" s="80">
        <v>270</v>
      </c>
      <c r="F57" s="97">
        <v>180</v>
      </c>
    </row>
    <row r="58" spans="1:6">
      <c r="A58" s="183" t="str">
        <f t="shared" si="1"/>
        <v>基本ケース⑤馬路村</v>
      </c>
      <c r="B58" s="183" t="str">
        <f t="shared" si="2"/>
        <v>基本ケース⑤</v>
      </c>
      <c r="C58" s="197" t="s">
        <v>20</v>
      </c>
      <c r="D58" s="75">
        <v>170</v>
      </c>
      <c r="E58" s="80">
        <v>100</v>
      </c>
      <c r="F58" s="97">
        <v>70</v>
      </c>
    </row>
    <row r="59" spans="1:6">
      <c r="A59" s="183" t="str">
        <f t="shared" si="1"/>
        <v>基本ケース⑤芸西村</v>
      </c>
      <c r="B59" s="183" t="str">
        <f t="shared" si="2"/>
        <v>基本ケース⑤</v>
      </c>
      <c r="C59" s="197" t="s">
        <v>21</v>
      </c>
      <c r="D59" s="75">
        <v>1500</v>
      </c>
      <c r="E59" s="80">
        <v>920</v>
      </c>
      <c r="F59" s="97">
        <v>540</v>
      </c>
    </row>
    <row r="60" spans="1:6">
      <c r="A60" s="183" t="str">
        <f t="shared" si="1"/>
        <v>基本ケース⑤本山町</v>
      </c>
      <c r="B60" s="183" t="str">
        <f t="shared" si="2"/>
        <v>基本ケース⑤</v>
      </c>
      <c r="C60" s="197" t="s">
        <v>22</v>
      </c>
      <c r="D60" s="75" t="s">
        <v>65</v>
      </c>
      <c r="E60" s="80" t="s">
        <v>65</v>
      </c>
      <c r="F60" s="97" t="s">
        <v>65</v>
      </c>
    </row>
    <row r="61" spans="1:6">
      <c r="A61" s="183" t="str">
        <f t="shared" si="1"/>
        <v>基本ケース⑤大豊町</v>
      </c>
      <c r="B61" s="183" t="str">
        <f t="shared" si="2"/>
        <v>基本ケース⑤</v>
      </c>
      <c r="C61" s="197" t="s">
        <v>23</v>
      </c>
      <c r="D61" s="75">
        <v>90</v>
      </c>
      <c r="E61" s="80">
        <v>60</v>
      </c>
      <c r="F61" s="97">
        <v>40</v>
      </c>
    </row>
    <row r="62" spans="1:6">
      <c r="A62" s="183" t="str">
        <f t="shared" si="1"/>
        <v>基本ケース⑤土佐町</v>
      </c>
      <c r="B62" s="183" t="str">
        <f t="shared" si="2"/>
        <v>基本ケース⑤</v>
      </c>
      <c r="C62" s="197" t="s">
        <v>24</v>
      </c>
      <c r="D62" s="75" t="s">
        <v>65</v>
      </c>
      <c r="E62" s="80" t="s">
        <v>65</v>
      </c>
      <c r="F62" s="97" t="s">
        <v>65</v>
      </c>
    </row>
    <row r="63" spans="1:6">
      <c r="A63" s="183" t="str">
        <f t="shared" si="1"/>
        <v>基本ケース⑤大川村</v>
      </c>
      <c r="B63" s="183" t="str">
        <f t="shared" si="2"/>
        <v>基本ケース⑤</v>
      </c>
      <c r="C63" s="197" t="s">
        <v>25</v>
      </c>
      <c r="D63" s="75" t="s">
        <v>65</v>
      </c>
      <c r="E63" s="80" t="s">
        <v>65</v>
      </c>
      <c r="F63" s="97" t="s">
        <v>65</v>
      </c>
    </row>
    <row r="64" spans="1:6">
      <c r="A64" s="183" t="str">
        <f t="shared" si="1"/>
        <v>基本ケース⑤いの町</v>
      </c>
      <c r="B64" s="183" t="str">
        <f t="shared" si="2"/>
        <v>基本ケース⑤</v>
      </c>
      <c r="C64" s="197" t="s">
        <v>26</v>
      </c>
      <c r="D64" s="75">
        <v>840</v>
      </c>
      <c r="E64" s="80">
        <v>510</v>
      </c>
      <c r="F64" s="97">
        <v>340</v>
      </c>
    </row>
    <row r="65" spans="1:7">
      <c r="A65" s="183" t="str">
        <f t="shared" si="1"/>
        <v>基本ケース⑤仁淀川町</v>
      </c>
      <c r="B65" s="183" t="str">
        <f t="shared" si="2"/>
        <v>基本ケース⑤</v>
      </c>
      <c r="C65" s="197" t="s">
        <v>27</v>
      </c>
      <c r="D65" s="75">
        <v>10</v>
      </c>
      <c r="E65" s="80" t="s">
        <v>65</v>
      </c>
      <c r="F65" s="97" t="s">
        <v>65</v>
      </c>
    </row>
    <row r="66" spans="1:7">
      <c r="A66" s="183" t="str">
        <f t="shared" si="1"/>
        <v>基本ケース⑤中土佐町</v>
      </c>
      <c r="B66" s="183" t="str">
        <f t="shared" si="2"/>
        <v>基本ケース⑤</v>
      </c>
      <c r="C66" s="197" t="s">
        <v>28</v>
      </c>
      <c r="D66" s="75">
        <v>6000</v>
      </c>
      <c r="E66" s="80">
        <v>4000</v>
      </c>
      <c r="F66" s="97">
        <v>2000</v>
      </c>
    </row>
    <row r="67" spans="1:7">
      <c r="A67" s="183" t="str">
        <f t="shared" si="1"/>
        <v>基本ケース⑤佐川町</v>
      </c>
      <c r="B67" s="183" t="str">
        <f t="shared" si="2"/>
        <v>基本ケース⑤</v>
      </c>
      <c r="C67" s="197" t="s">
        <v>29</v>
      </c>
      <c r="D67" s="75">
        <v>610</v>
      </c>
      <c r="E67" s="80">
        <v>370</v>
      </c>
      <c r="F67" s="97">
        <v>240</v>
      </c>
    </row>
    <row r="68" spans="1:7">
      <c r="A68" s="183" t="str">
        <f t="shared" si="1"/>
        <v>基本ケース⑤越知町</v>
      </c>
      <c r="B68" s="183" t="str">
        <f t="shared" si="2"/>
        <v>基本ケース⑤</v>
      </c>
      <c r="C68" s="197" t="s">
        <v>30</v>
      </c>
      <c r="D68" s="75">
        <v>60</v>
      </c>
      <c r="E68" s="80">
        <v>40</v>
      </c>
      <c r="F68" s="97">
        <v>30</v>
      </c>
    </row>
    <row r="69" spans="1:7">
      <c r="A69" s="183" t="str">
        <f t="shared" ref="A69:A132" si="3">B69&amp;C69</f>
        <v>基本ケース⑤檮原町</v>
      </c>
      <c r="B69" s="183" t="str">
        <f t="shared" si="2"/>
        <v>基本ケース⑤</v>
      </c>
      <c r="C69" s="197" t="s">
        <v>31</v>
      </c>
      <c r="D69" s="75">
        <v>10</v>
      </c>
      <c r="E69" s="80" t="s">
        <v>65</v>
      </c>
      <c r="F69" s="97" t="s">
        <v>65</v>
      </c>
    </row>
    <row r="70" spans="1:7">
      <c r="A70" s="183" t="str">
        <f t="shared" si="3"/>
        <v>基本ケース⑤日高村</v>
      </c>
      <c r="B70" s="183" t="str">
        <f t="shared" si="2"/>
        <v>基本ケース⑤</v>
      </c>
      <c r="C70" s="197" t="s">
        <v>32</v>
      </c>
      <c r="D70" s="75">
        <v>80</v>
      </c>
      <c r="E70" s="80">
        <v>50</v>
      </c>
      <c r="F70" s="97">
        <v>30</v>
      </c>
    </row>
    <row r="71" spans="1:7">
      <c r="A71" s="183" t="str">
        <f t="shared" si="3"/>
        <v>基本ケース⑤津野町</v>
      </c>
      <c r="B71" s="183" t="str">
        <f t="shared" si="2"/>
        <v>基本ケース⑤</v>
      </c>
      <c r="C71" s="197" t="s">
        <v>33</v>
      </c>
      <c r="D71" s="75">
        <v>140</v>
      </c>
      <c r="E71" s="80">
        <v>80</v>
      </c>
      <c r="F71" s="97">
        <v>50</v>
      </c>
    </row>
    <row r="72" spans="1:7">
      <c r="A72" s="183" t="str">
        <f t="shared" si="3"/>
        <v>基本ケース⑤四万十町</v>
      </c>
      <c r="B72" s="183" t="str">
        <f t="shared" si="2"/>
        <v>基本ケース⑤</v>
      </c>
      <c r="C72" s="197" t="s">
        <v>34</v>
      </c>
      <c r="D72" s="75">
        <v>2700</v>
      </c>
      <c r="E72" s="80">
        <v>1700</v>
      </c>
      <c r="F72" s="97">
        <v>1000</v>
      </c>
    </row>
    <row r="73" spans="1:7">
      <c r="A73" s="183" t="str">
        <f t="shared" si="3"/>
        <v>基本ケース⑤大月町</v>
      </c>
      <c r="B73" s="183" t="str">
        <f t="shared" si="2"/>
        <v>基本ケース⑤</v>
      </c>
      <c r="C73" s="197" t="s">
        <v>35</v>
      </c>
      <c r="D73" s="75">
        <v>2600</v>
      </c>
      <c r="E73" s="80">
        <v>1700</v>
      </c>
      <c r="F73" s="97">
        <v>880</v>
      </c>
    </row>
    <row r="74" spans="1:7">
      <c r="A74" s="183" t="str">
        <f t="shared" si="3"/>
        <v>基本ケース⑤三原村</v>
      </c>
      <c r="B74" s="183" t="str">
        <f t="shared" si="2"/>
        <v>基本ケース⑤</v>
      </c>
      <c r="C74" s="197" t="s">
        <v>36</v>
      </c>
      <c r="D74" s="75">
        <v>210</v>
      </c>
      <c r="E74" s="80">
        <v>130</v>
      </c>
      <c r="F74" s="97">
        <v>80</v>
      </c>
    </row>
    <row r="75" spans="1:7" ht="14.25" thickBot="1">
      <c r="A75" s="183" t="str">
        <f t="shared" si="3"/>
        <v>基本ケース⑤黒潮町</v>
      </c>
      <c r="B75" s="183" t="str">
        <f t="shared" si="2"/>
        <v>基本ケース⑤</v>
      </c>
      <c r="C75" s="198" t="s">
        <v>37</v>
      </c>
      <c r="D75" s="75">
        <v>11000</v>
      </c>
      <c r="E75" s="80">
        <v>6900</v>
      </c>
      <c r="F75" s="97">
        <v>3600</v>
      </c>
    </row>
    <row r="76" spans="1:7" ht="15" thickTop="1" thickBot="1">
      <c r="A76" s="183" t="str">
        <f t="shared" si="3"/>
        <v>基本ケース⑤合計</v>
      </c>
      <c r="B76" s="183" t="str">
        <f t="shared" si="2"/>
        <v>基本ケース⑤</v>
      </c>
      <c r="C76" s="199" t="s">
        <v>132</v>
      </c>
      <c r="D76" s="186">
        <v>329000</v>
      </c>
      <c r="E76" s="187">
        <v>214000</v>
      </c>
      <c r="F76" s="188">
        <v>115000</v>
      </c>
    </row>
    <row r="77" spans="1:7" s="183" customFormat="1" ht="14.25" thickBot="1">
      <c r="A77" s="183" t="str">
        <f t="shared" si="3"/>
        <v/>
      </c>
    </row>
    <row r="78" spans="1:7" s="183" customFormat="1">
      <c r="A78" s="183" t="str">
        <f t="shared" si="3"/>
        <v>基本ケース⑩市町村</v>
      </c>
      <c r="B78" s="183" t="s">
        <v>135</v>
      </c>
      <c r="C78" s="220" t="s">
        <v>127</v>
      </c>
      <c r="D78" s="222" t="s">
        <v>128</v>
      </c>
      <c r="E78" s="223"/>
      <c r="F78" s="224"/>
    </row>
    <row r="79" spans="1:7" s="183" customFormat="1" ht="27.75" thickBot="1">
      <c r="A79" s="183" t="str">
        <f t="shared" si="3"/>
        <v>基本ケース⑩</v>
      </c>
      <c r="B79" s="183" t="str">
        <f t="shared" ref="B79:B114" si="4">B78</f>
        <v>基本ケース⑩</v>
      </c>
      <c r="C79" s="221"/>
      <c r="D79" s="193" t="s">
        <v>129</v>
      </c>
      <c r="E79" s="194" t="s">
        <v>130</v>
      </c>
      <c r="F79" s="195" t="s">
        <v>131</v>
      </c>
    </row>
    <row r="80" spans="1:7" ht="14.25" thickTop="1">
      <c r="A80" s="183" t="str">
        <f t="shared" si="3"/>
        <v>基本ケース⑩高知市</v>
      </c>
      <c r="B80" s="183" t="str">
        <f t="shared" si="4"/>
        <v>基本ケース⑩</v>
      </c>
      <c r="C80" s="196" t="s">
        <v>4</v>
      </c>
      <c r="D80" s="75">
        <v>152000</v>
      </c>
      <c r="E80" s="80">
        <v>99000</v>
      </c>
      <c r="F80" s="97">
        <v>53000</v>
      </c>
      <c r="G80" s="183">
        <v>1</v>
      </c>
    </row>
    <row r="81" spans="1:6">
      <c r="A81" s="183" t="str">
        <f t="shared" si="3"/>
        <v>基本ケース⑩室戸市</v>
      </c>
      <c r="B81" s="183" t="str">
        <f t="shared" si="4"/>
        <v>基本ケース⑩</v>
      </c>
      <c r="C81" s="197" t="s">
        <v>5</v>
      </c>
      <c r="D81" s="75">
        <v>11000</v>
      </c>
      <c r="E81" s="80">
        <v>7200</v>
      </c>
      <c r="F81" s="97">
        <v>4000</v>
      </c>
    </row>
    <row r="82" spans="1:6">
      <c r="A82" s="183" t="str">
        <f t="shared" si="3"/>
        <v>基本ケース⑩安芸市</v>
      </c>
      <c r="B82" s="183" t="str">
        <f t="shared" si="4"/>
        <v>基本ケース⑩</v>
      </c>
      <c r="C82" s="197" t="s">
        <v>6</v>
      </c>
      <c r="D82" s="75">
        <v>16000</v>
      </c>
      <c r="E82" s="80">
        <v>10000</v>
      </c>
      <c r="F82" s="97">
        <v>5700</v>
      </c>
    </row>
    <row r="83" spans="1:6">
      <c r="A83" s="183" t="str">
        <f t="shared" si="3"/>
        <v>基本ケース⑩南国市</v>
      </c>
      <c r="B83" s="183" t="str">
        <f t="shared" si="4"/>
        <v>基本ケース⑩</v>
      </c>
      <c r="C83" s="197" t="s">
        <v>7</v>
      </c>
      <c r="D83" s="75">
        <v>9600</v>
      </c>
      <c r="E83" s="80">
        <v>6100</v>
      </c>
      <c r="F83" s="97">
        <v>3500</v>
      </c>
    </row>
    <row r="84" spans="1:6">
      <c r="A84" s="183" t="str">
        <f t="shared" si="3"/>
        <v>基本ケース⑩土佐市</v>
      </c>
      <c r="B84" s="183" t="str">
        <f t="shared" si="4"/>
        <v>基本ケース⑩</v>
      </c>
      <c r="C84" s="197" t="s">
        <v>8</v>
      </c>
      <c r="D84" s="75">
        <v>9100</v>
      </c>
      <c r="E84" s="80">
        <v>5900</v>
      </c>
      <c r="F84" s="97">
        <v>3200</v>
      </c>
    </row>
    <row r="85" spans="1:6">
      <c r="A85" s="183" t="str">
        <f t="shared" si="3"/>
        <v>基本ケース⑩須崎市</v>
      </c>
      <c r="B85" s="183" t="str">
        <f t="shared" si="4"/>
        <v>基本ケース⑩</v>
      </c>
      <c r="C85" s="197" t="s">
        <v>9</v>
      </c>
      <c r="D85" s="75">
        <v>16000</v>
      </c>
      <c r="E85" s="80">
        <v>11000</v>
      </c>
      <c r="F85" s="97">
        <v>5500</v>
      </c>
    </row>
    <row r="86" spans="1:6">
      <c r="A86" s="183" t="str">
        <f t="shared" si="3"/>
        <v>基本ケース⑩宿毛市</v>
      </c>
      <c r="B86" s="183" t="str">
        <f t="shared" si="4"/>
        <v>基本ケース⑩</v>
      </c>
      <c r="C86" s="197" t="s">
        <v>10</v>
      </c>
      <c r="D86" s="75">
        <v>13000</v>
      </c>
      <c r="E86" s="80">
        <v>8700</v>
      </c>
      <c r="F86" s="97">
        <v>4400</v>
      </c>
    </row>
    <row r="87" spans="1:6">
      <c r="A87" s="183" t="str">
        <f t="shared" si="3"/>
        <v>基本ケース⑩土佐清水市</v>
      </c>
      <c r="B87" s="183" t="str">
        <f t="shared" si="4"/>
        <v>基本ケース⑩</v>
      </c>
      <c r="C87" s="197" t="s">
        <v>11</v>
      </c>
      <c r="D87" s="75">
        <v>13000</v>
      </c>
      <c r="E87" s="80">
        <v>8800</v>
      </c>
      <c r="F87" s="97">
        <v>4600</v>
      </c>
    </row>
    <row r="88" spans="1:6">
      <c r="A88" s="183" t="str">
        <f t="shared" si="3"/>
        <v>基本ケース⑩四万十市</v>
      </c>
      <c r="B88" s="183" t="str">
        <f t="shared" si="4"/>
        <v>基本ケース⑩</v>
      </c>
      <c r="C88" s="197" t="s">
        <v>12</v>
      </c>
      <c r="D88" s="75">
        <v>8600</v>
      </c>
      <c r="E88" s="80">
        <v>5400</v>
      </c>
      <c r="F88" s="97">
        <v>3200</v>
      </c>
    </row>
    <row r="89" spans="1:6">
      <c r="A89" s="183" t="str">
        <f t="shared" si="3"/>
        <v>基本ケース⑩香南市</v>
      </c>
      <c r="B89" s="183" t="str">
        <f t="shared" si="4"/>
        <v>基本ケース⑩</v>
      </c>
      <c r="C89" s="197" t="s">
        <v>13</v>
      </c>
      <c r="D89" s="75">
        <v>13000</v>
      </c>
      <c r="E89" s="80">
        <v>8200</v>
      </c>
      <c r="F89" s="97">
        <v>4500</v>
      </c>
    </row>
    <row r="90" spans="1:6">
      <c r="A90" s="183" t="str">
        <f t="shared" si="3"/>
        <v>基本ケース⑩香美市</v>
      </c>
      <c r="B90" s="183" t="str">
        <f t="shared" si="4"/>
        <v>基本ケース⑩</v>
      </c>
      <c r="C90" s="197" t="s">
        <v>14</v>
      </c>
      <c r="D90" s="75">
        <v>3100</v>
      </c>
      <c r="E90" s="80">
        <v>1900</v>
      </c>
      <c r="F90" s="97">
        <v>1300</v>
      </c>
    </row>
    <row r="91" spans="1:6">
      <c r="A91" s="183" t="str">
        <f t="shared" si="3"/>
        <v>基本ケース⑩東洋町</v>
      </c>
      <c r="B91" s="183" t="str">
        <f t="shared" si="4"/>
        <v>基本ケース⑩</v>
      </c>
      <c r="C91" s="197" t="s">
        <v>15</v>
      </c>
      <c r="D91" s="75">
        <v>2200</v>
      </c>
      <c r="E91" s="80">
        <v>1400</v>
      </c>
      <c r="F91" s="97">
        <v>750</v>
      </c>
    </row>
    <row r="92" spans="1:6">
      <c r="A92" s="183" t="str">
        <f t="shared" si="3"/>
        <v>基本ケース⑩奈半利町</v>
      </c>
      <c r="B92" s="183" t="str">
        <f t="shared" si="4"/>
        <v>基本ケース⑩</v>
      </c>
      <c r="C92" s="197" t="s">
        <v>16</v>
      </c>
      <c r="D92" s="75">
        <v>3100</v>
      </c>
      <c r="E92" s="80">
        <v>1900</v>
      </c>
      <c r="F92" s="97">
        <v>1200</v>
      </c>
    </row>
    <row r="93" spans="1:6">
      <c r="A93" s="183" t="str">
        <f t="shared" si="3"/>
        <v>基本ケース⑩田野町</v>
      </c>
      <c r="B93" s="183" t="str">
        <f t="shared" si="4"/>
        <v>基本ケース⑩</v>
      </c>
      <c r="C93" s="197" t="s">
        <v>17</v>
      </c>
      <c r="D93" s="75">
        <v>2600</v>
      </c>
      <c r="E93" s="80">
        <v>1600</v>
      </c>
      <c r="F93" s="97">
        <v>1000</v>
      </c>
    </row>
    <row r="94" spans="1:6">
      <c r="A94" s="183" t="str">
        <f t="shared" si="3"/>
        <v>基本ケース⑩安田町</v>
      </c>
      <c r="B94" s="183" t="str">
        <f t="shared" si="4"/>
        <v>基本ケース⑩</v>
      </c>
      <c r="C94" s="197" t="s">
        <v>18</v>
      </c>
      <c r="D94" s="75">
        <v>2000</v>
      </c>
      <c r="E94" s="80">
        <v>1200</v>
      </c>
      <c r="F94" s="97">
        <v>780</v>
      </c>
    </row>
    <row r="95" spans="1:6">
      <c r="A95" s="183" t="str">
        <f t="shared" si="3"/>
        <v>基本ケース⑩北川村</v>
      </c>
      <c r="B95" s="183" t="str">
        <f t="shared" si="4"/>
        <v>基本ケース⑩</v>
      </c>
      <c r="C95" s="197" t="s">
        <v>19</v>
      </c>
      <c r="D95" s="75">
        <v>450</v>
      </c>
      <c r="E95" s="80">
        <v>270</v>
      </c>
      <c r="F95" s="97">
        <v>180</v>
      </c>
    </row>
    <row r="96" spans="1:6">
      <c r="A96" s="183" t="str">
        <f t="shared" si="3"/>
        <v>基本ケース⑩馬路村</v>
      </c>
      <c r="B96" s="183" t="str">
        <f t="shared" si="4"/>
        <v>基本ケース⑩</v>
      </c>
      <c r="C96" s="197" t="s">
        <v>20</v>
      </c>
      <c r="D96" s="75">
        <v>170</v>
      </c>
      <c r="E96" s="80">
        <v>100</v>
      </c>
      <c r="F96" s="97">
        <v>70</v>
      </c>
    </row>
    <row r="97" spans="1:6">
      <c r="A97" s="183" t="str">
        <f t="shared" si="3"/>
        <v>基本ケース⑩芸西村</v>
      </c>
      <c r="B97" s="183" t="str">
        <f t="shared" si="4"/>
        <v>基本ケース⑩</v>
      </c>
      <c r="C97" s="197" t="s">
        <v>21</v>
      </c>
      <c r="D97" s="75">
        <v>1100</v>
      </c>
      <c r="E97" s="80">
        <v>690</v>
      </c>
      <c r="F97" s="97">
        <v>420</v>
      </c>
    </row>
    <row r="98" spans="1:6">
      <c r="A98" s="183" t="str">
        <f t="shared" si="3"/>
        <v>基本ケース⑩本山町</v>
      </c>
      <c r="B98" s="183" t="str">
        <f t="shared" si="4"/>
        <v>基本ケース⑩</v>
      </c>
      <c r="C98" s="197" t="s">
        <v>22</v>
      </c>
      <c r="D98" s="75" t="s">
        <v>65</v>
      </c>
      <c r="E98" s="80" t="s">
        <v>65</v>
      </c>
      <c r="F98" s="97" t="s">
        <v>65</v>
      </c>
    </row>
    <row r="99" spans="1:6">
      <c r="A99" s="183" t="str">
        <f t="shared" si="3"/>
        <v>基本ケース⑩大豊町</v>
      </c>
      <c r="B99" s="183" t="str">
        <f t="shared" si="4"/>
        <v>基本ケース⑩</v>
      </c>
      <c r="C99" s="197" t="s">
        <v>23</v>
      </c>
      <c r="D99" s="75">
        <v>90</v>
      </c>
      <c r="E99" s="80">
        <v>60</v>
      </c>
      <c r="F99" s="97">
        <v>40</v>
      </c>
    </row>
    <row r="100" spans="1:6">
      <c r="A100" s="183" t="str">
        <f t="shared" si="3"/>
        <v>基本ケース⑩土佐町</v>
      </c>
      <c r="B100" s="183" t="str">
        <f t="shared" si="4"/>
        <v>基本ケース⑩</v>
      </c>
      <c r="C100" s="197" t="s">
        <v>24</v>
      </c>
      <c r="D100" s="75" t="s">
        <v>65</v>
      </c>
      <c r="E100" s="80" t="s">
        <v>65</v>
      </c>
      <c r="F100" s="97" t="s">
        <v>65</v>
      </c>
    </row>
    <row r="101" spans="1:6">
      <c r="A101" s="183" t="str">
        <f t="shared" si="3"/>
        <v>基本ケース⑩大川村</v>
      </c>
      <c r="B101" s="183" t="str">
        <f t="shared" si="4"/>
        <v>基本ケース⑩</v>
      </c>
      <c r="C101" s="197" t="s">
        <v>25</v>
      </c>
      <c r="D101" s="75" t="s">
        <v>65</v>
      </c>
      <c r="E101" s="80" t="s">
        <v>65</v>
      </c>
      <c r="F101" s="97" t="s">
        <v>65</v>
      </c>
    </row>
    <row r="102" spans="1:6">
      <c r="A102" s="183" t="str">
        <f t="shared" si="3"/>
        <v>基本ケース⑩いの町</v>
      </c>
      <c r="B102" s="183" t="str">
        <f t="shared" si="4"/>
        <v>基本ケース⑩</v>
      </c>
      <c r="C102" s="197" t="s">
        <v>26</v>
      </c>
      <c r="D102" s="75">
        <v>840</v>
      </c>
      <c r="E102" s="80">
        <v>510</v>
      </c>
      <c r="F102" s="97">
        <v>340</v>
      </c>
    </row>
    <row r="103" spans="1:6">
      <c r="A103" s="183" t="str">
        <f t="shared" si="3"/>
        <v>基本ケース⑩仁淀川町</v>
      </c>
      <c r="B103" s="183" t="str">
        <f t="shared" si="4"/>
        <v>基本ケース⑩</v>
      </c>
      <c r="C103" s="197" t="s">
        <v>27</v>
      </c>
      <c r="D103" s="75">
        <v>10</v>
      </c>
      <c r="E103" s="80" t="s">
        <v>65</v>
      </c>
      <c r="F103" s="97" t="s">
        <v>65</v>
      </c>
    </row>
    <row r="104" spans="1:6">
      <c r="A104" s="183" t="str">
        <f t="shared" si="3"/>
        <v>基本ケース⑩中土佐町</v>
      </c>
      <c r="B104" s="183" t="str">
        <f t="shared" si="4"/>
        <v>基本ケース⑩</v>
      </c>
      <c r="C104" s="197" t="s">
        <v>28</v>
      </c>
      <c r="D104" s="75">
        <v>5300</v>
      </c>
      <c r="E104" s="80">
        <v>3500</v>
      </c>
      <c r="F104" s="97">
        <v>1800</v>
      </c>
    </row>
    <row r="105" spans="1:6">
      <c r="A105" s="183" t="str">
        <f t="shared" si="3"/>
        <v>基本ケース⑩佐川町</v>
      </c>
      <c r="B105" s="183" t="str">
        <f t="shared" si="4"/>
        <v>基本ケース⑩</v>
      </c>
      <c r="C105" s="197" t="s">
        <v>29</v>
      </c>
      <c r="D105" s="75">
        <v>610</v>
      </c>
      <c r="E105" s="80">
        <v>370</v>
      </c>
      <c r="F105" s="97">
        <v>240</v>
      </c>
    </row>
    <row r="106" spans="1:6">
      <c r="A106" s="183" t="str">
        <f t="shared" si="3"/>
        <v>基本ケース⑩越知町</v>
      </c>
      <c r="B106" s="183" t="str">
        <f t="shared" si="4"/>
        <v>基本ケース⑩</v>
      </c>
      <c r="C106" s="197" t="s">
        <v>30</v>
      </c>
      <c r="D106" s="75">
        <v>60</v>
      </c>
      <c r="E106" s="80">
        <v>40</v>
      </c>
      <c r="F106" s="97">
        <v>30</v>
      </c>
    </row>
    <row r="107" spans="1:6">
      <c r="A107" s="183" t="str">
        <f t="shared" si="3"/>
        <v>基本ケース⑩檮原町</v>
      </c>
      <c r="B107" s="183" t="str">
        <f t="shared" si="4"/>
        <v>基本ケース⑩</v>
      </c>
      <c r="C107" s="197" t="s">
        <v>31</v>
      </c>
      <c r="D107" s="75">
        <v>10</v>
      </c>
      <c r="E107" s="80" t="s">
        <v>65</v>
      </c>
      <c r="F107" s="97" t="s">
        <v>65</v>
      </c>
    </row>
    <row r="108" spans="1:6">
      <c r="A108" s="183" t="str">
        <f t="shared" si="3"/>
        <v>基本ケース⑩日高村</v>
      </c>
      <c r="B108" s="183" t="str">
        <f t="shared" si="4"/>
        <v>基本ケース⑩</v>
      </c>
      <c r="C108" s="197" t="s">
        <v>32</v>
      </c>
      <c r="D108" s="75">
        <v>80</v>
      </c>
      <c r="E108" s="80">
        <v>50</v>
      </c>
      <c r="F108" s="97">
        <v>30</v>
      </c>
    </row>
    <row r="109" spans="1:6">
      <c r="A109" s="183" t="str">
        <f t="shared" si="3"/>
        <v>基本ケース⑩津野町</v>
      </c>
      <c r="B109" s="183" t="str">
        <f t="shared" si="4"/>
        <v>基本ケース⑩</v>
      </c>
      <c r="C109" s="197" t="s">
        <v>33</v>
      </c>
      <c r="D109" s="75">
        <v>140</v>
      </c>
      <c r="E109" s="80">
        <v>80</v>
      </c>
      <c r="F109" s="97">
        <v>50</v>
      </c>
    </row>
    <row r="110" spans="1:6">
      <c r="A110" s="183" t="str">
        <f t="shared" si="3"/>
        <v>基本ケース⑩四万十町</v>
      </c>
      <c r="B110" s="183" t="str">
        <f t="shared" si="4"/>
        <v>基本ケース⑩</v>
      </c>
      <c r="C110" s="197" t="s">
        <v>34</v>
      </c>
      <c r="D110" s="75">
        <v>2600</v>
      </c>
      <c r="E110" s="80">
        <v>1700</v>
      </c>
      <c r="F110" s="97">
        <v>970</v>
      </c>
    </row>
    <row r="111" spans="1:6">
      <c r="A111" s="183" t="str">
        <f t="shared" si="3"/>
        <v>基本ケース⑩大月町</v>
      </c>
      <c r="B111" s="183" t="str">
        <f t="shared" si="4"/>
        <v>基本ケース⑩</v>
      </c>
      <c r="C111" s="197" t="s">
        <v>35</v>
      </c>
      <c r="D111" s="75">
        <v>2400</v>
      </c>
      <c r="E111" s="80">
        <v>1600</v>
      </c>
      <c r="F111" s="97">
        <v>820</v>
      </c>
    </row>
    <row r="112" spans="1:6">
      <c r="A112" s="183" t="str">
        <f t="shared" si="3"/>
        <v>基本ケース⑩三原村</v>
      </c>
      <c r="B112" s="183" t="str">
        <f t="shared" si="4"/>
        <v>基本ケース⑩</v>
      </c>
      <c r="C112" s="197" t="s">
        <v>36</v>
      </c>
      <c r="D112" s="75">
        <v>210</v>
      </c>
      <c r="E112" s="80">
        <v>130</v>
      </c>
      <c r="F112" s="97">
        <v>80</v>
      </c>
    </row>
    <row r="113" spans="1:7" ht="14.25" thickBot="1">
      <c r="A113" s="183" t="str">
        <f t="shared" si="3"/>
        <v>基本ケース⑩黒潮町</v>
      </c>
      <c r="B113" s="183" t="str">
        <f t="shared" si="4"/>
        <v>基本ケース⑩</v>
      </c>
      <c r="C113" s="198" t="s">
        <v>37</v>
      </c>
      <c r="D113" s="75">
        <v>10000</v>
      </c>
      <c r="E113" s="80">
        <v>6600</v>
      </c>
      <c r="F113" s="97">
        <v>3500</v>
      </c>
    </row>
    <row r="114" spans="1:7" ht="15" thickTop="1" thickBot="1">
      <c r="A114" s="183" t="str">
        <f t="shared" si="3"/>
        <v>基本ケース⑩合計</v>
      </c>
      <c r="B114" s="183" t="str">
        <f t="shared" si="4"/>
        <v>基本ケース⑩</v>
      </c>
      <c r="C114" s="199" t="s">
        <v>132</v>
      </c>
      <c r="D114" s="186">
        <v>299000</v>
      </c>
      <c r="E114" s="187">
        <v>193000</v>
      </c>
      <c r="F114" s="188">
        <v>105000</v>
      </c>
    </row>
    <row r="115" spans="1:7" s="183" customFormat="1" ht="14.25" thickBot="1">
      <c r="A115" s="183" t="str">
        <f t="shared" si="3"/>
        <v/>
      </c>
    </row>
    <row r="116" spans="1:7" s="183" customFormat="1">
      <c r="A116" s="183" t="str">
        <f t="shared" si="3"/>
        <v>陸側ケース④市町村</v>
      </c>
      <c r="B116" s="183" t="s">
        <v>136</v>
      </c>
      <c r="C116" s="215" t="s">
        <v>127</v>
      </c>
      <c r="D116" s="217" t="s">
        <v>128</v>
      </c>
      <c r="E116" s="218"/>
      <c r="F116" s="219"/>
    </row>
    <row r="117" spans="1:7" s="183" customFormat="1" ht="27.75" thickBot="1">
      <c r="A117" s="183" t="str">
        <f t="shared" si="3"/>
        <v>陸側ケース④</v>
      </c>
      <c r="B117" s="183" t="str">
        <f t="shared" ref="B117:B152" si="5">B116</f>
        <v>陸側ケース④</v>
      </c>
      <c r="C117" s="216"/>
      <c r="D117" s="193" t="s">
        <v>129</v>
      </c>
      <c r="E117" s="194" t="s">
        <v>130</v>
      </c>
      <c r="F117" s="195" t="s">
        <v>131</v>
      </c>
    </row>
    <row r="118" spans="1:7" ht="14.25" thickTop="1">
      <c r="A118" s="183" t="str">
        <f t="shared" si="3"/>
        <v>陸側ケース④高知市</v>
      </c>
      <c r="B118" s="183" t="str">
        <f t="shared" si="5"/>
        <v>陸側ケース④</v>
      </c>
      <c r="C118" s="196" t="s">
        <v>4</v>
      </c>
      <c r="D118" s="75">
        <v>248000</v>
      </c>
      <c r="E118" s="80">
        <v>158000</v>
      </c>
      <c r="F118" s="97">
        <v>90000</v>
      </c>
      <c r="G118" s="183">
        <v>1</v>
      </c>
    </row>
    <row r="119" spans="1:7">
      <c r="A119" s="183" t="str">
        <f t="shared" si="3"/>
        <v>陸側ケース④室戸市</v>
      </c>
      <c r="B119" s="183" t="str">
        <f t="shared" si="5"/>
        <v>陸側ケース④</v>
      </c>
      <c r="C119" s="197" t="s">
        <v>5</v>
      </c>
      <c r="D119" s="75">
        <v>9900</v>
      </c>
      <c r="E119" s="80">
        <v>6500</v>
      </c>
      <c r="F119" s="97">
        <v>3300</v>
      </c>
    </row>
    <row r="120" spans="1:7">
      <c r="A120" s="183" t="str">
        <f t="shared" si="3"/>
        <v>陸側ケース④安芸市</v>
      </c>
      <c r="B120" s="183" t="str">
        <f t="shared" si="5"/>
        <v>陸側ケース④</v>
      </c>
      <c r="C120" s="197" t="s">
        <v>6</v>
      </c>
      <c r="D120" s="75">
        <v>16000</v>
      </c>
      <c r="E120" s="80">
        <v>10000</v>
      </c>
      <c r="F120" s="97">
        <v>5800</v>
      </c>
    </row>
    <row r="121" spans="1:7">
      <c r="A121" s="183" t="str">
        <f t="shared" si="3"/>
        <v>陸側ケース④南国市</v>
      </c>
      <c r="B121" s="183" t="str">
        <f t="shared" si="5"/>
        <v>陸側ケース④</v>
      </c>
      <c r="C121" s="197" t="s">
        <v>7</v>
      </c>
      <c r="D121" s="75">
        <v>25000</v>
      </c>
      <c r="E121" s="80">
        <v>15000</v>
      </c>
      <c r="F121" s="97">
        <v>9200</v>
      </c>
    </row>
    <row r="122" spans="1:7">
      <c r="A122" s="183" t="str">
        <f t="shared" si="3"/>
        <v>陸側ケース④土佐市</v>
      </c>
      <c r="B122" s="183" t="str">
        <f t="shared" si="5"/>
        <v>陸側ケース④</v>
      </c>
      <c r="C122" s="197" t="s">
        <v>8</v>
      </c>
      <c r="D122" s="75">
        <v>11000</v>
      </c>
      <c r="E122" s="80">
        <v>7000</v>
      </c>
      <c r="F122" s="97">
        <v>3900</v>
      </c>
    </row>
    <row r="123" spans="1:7">
      <c r="A123" s="183" t="str">
        <f t="shared" si="3"/>
        <v>陸側ケース④須崎市</v>
      </c>
      <c r="B123" s="183" t="str">
        <f t="shared" si="5"/>
        <v>陸側ケース④</v>
      </c>
      <c r="C123" s="197" t="s">
        <v>9</v>
      </c>
      <c r="D123" s="75">
        <v>17000</v>
      </c>
      <c r="E123" s="80">
        <v>11000</v>
      </c>
      <c r="F123" s="97">
        <v>5900</v>
      </c>
    </row>
    <row r="124" spans="1:7">
      <c r="A124" s="183" t="str">
        <f t="shared" si="3"/>
        <v>陸側ケース④宿毛市</v>
      </c>
      <c r="B124" s="183" t="str">
        <f t="shared" si="5"/>
        <v>陸側ケース④</v>
      </c>
      <c r="C124" s="197" t="s">
        <v>10</v>
      </c>
      <c r="D124" s="75">
        <v>13000</v>
      </c>
      <c r="E124" s="80">
        <v>8800</v>
      </c>
      <c r="F124" s="97">
        <v>4500</v>
      </c>
    </row>
    <row r="125" spans="1:7">
      <c r="A125" s="183" t="str">
        <f t="shared" si="3"/>
        <v>陸側ケース④土佐清水市</v>
      </c>
      <c r="B125" s="183" t="str">
        <f t="shared" si="5"/>
        <v>陸側ケース④</v>
      </c>
      <c r="C125" s="197" t="s">
        <v>11</v>
      </c>
      <c r="D125" s="75">
        <v>11000</v>
      </c>
      <c r="E125" s="80">
        <v>7200</v>
      </c>
      <c r="F125" s="97">
        <v>3600</v>
      </c>
    </row>
    <row r="126" spans="1:7">
      <c r="A126" s="183" t="str">
        <f t="shared" si="3"/>
        <v>陸側ケース④四万十市</v>
      </c>
      <c r="B126" s="183" t="str">
        <f t="shared" si="5"/>
        <v>陸側ケース④</v>
      </c>
      <c r="C126" s="197" t="s">
        <v>12</v>
      </c>
      <c r="D126" s="75">
        <v>6700</v>
      </c>
      <c r="E126" s="80">
        <v>4300</v>
      </c>
      <c r="F126" s="97">
        <v>2400</v>
      </c>
    </row>
    <row r="127" spans="1:7">
      <c r="A127" s="183" t="str">
        <f t="shared" si="3"/>
        <v>陸側ケース④香南市</v>
      </c>
      <c r="B127" s="183" t="str">
        <f t="shared" si="5"/>
        <v>陸側ケース④</v>
      </c>
      <c r="C127" s="197" t="s">
        <v>13</v>
      </c>
      <c r="D127" s="75">
        <v>19000</v>
      </c>
      <c r="E127" s="80">
        <v>12000</v>
      </c>
      <c r="F127" s="97">
        <v>7100</v>
      </c>
    </row>
    <row r="128" spans="1:7">
      <c r="A128" s="183" t="str">
        <f t="shared" si="3"/>
        <v>陸側ケース④香美市</v>
      </c>
      <c r="B128" s="183" t="str">
        <f t="shared" si="5"/>
        <v>陸側ケース④</v>
      </c>
      <c r="C128" s="197" t="s">
        <v>14</v>
      </c>
      <c r="D128" s="75">
        <v>8000</v>
      </c>
      <c r="E128" s="80">
        <v>4800</v>
      </c>
      <c r="F128" s="97">
        <v>3200</v>
      </c>
    </row>
    <row r="129" spans="1:6">
      <c r="A129" s="183" t="str">
        <f t="shared" si="3"/>
        <v>陸側ケース④東洋町</v>
      </c>
      <c r="B129" s="183" t="str">
        <f t="shared" si="5"/>
        <v>陸側ケース④</v>
      </c>
      <c r="C129" s="197" t="s">
        <v>15</v>
      </c>
      <c r="D129" s="75">
        <v>2200</v>
      </c>
      <c r="E129" s="80">
        <v>1500</v>
      </c>
      <c r="F129" s="97">
        <v>770</v>
      </c>
    </row>
    <row r="130" spans="1:6">
      <c r="A130" s="183" t="str">
        <f t="shared" si="3"/>
        <v>陸側ケース④奈半利町</v>
      </c>
      <c r="B130" s="183" t="str">
        <f t="shared" si="5"/>
        <v>陸側ケース④</v>
      </c>
      <c r="C130" s="197" t="s">
        <v>16</v>
      </c>
      <c r="D130" s="75">
        <v>3300</v>
      </c>
      <c r="E130" s="80">
        <v>2200</v>
      </c>
      <c r="F130" s="97">
        <v>1100</v>
      </c>
    </row>
    <row r="131" spans="1:6">
      <c r="A131" s="183" t="str">
        <f t="shared" si="3"/>
        <v>陸側ケース④田野町</v>
      </c>
      <c r="B131" s="183" t="str">
        <f t="shared" si="5"/>
        <v>陸側ケース④</v>
      </c>
      <c r="C131" s="197" t="s">
        <v>17</v>
      </c>
      <c r="D131" s="75">
        <v>2800</v>
      </c>
      <c r="E131" s="80">
        <v>1800</v>
      </c>
      <c r="F131" s="97">
        <v>960</v>
      </c>
    </row>
    <row r="132" spans="1:6">
      <c r="A132" s="183" t="str">
        <f t="shared" si="3"/>
        <v>陸側ケース④安田町</v>
      </c>
      <c r="B132" s="183" t="str">
        <f t="shared" si="5"/>
        <v>陸側ケース④</v>
      </c>
      <c r="C132" s="197" t="s">
        <v>18</v>
      </c>
      <c r="D132" s="75">
        <v>2200</v>
      </c>
      <c r="E132" s="80">
        <v>1400</v>
      </c>
      <c r="F132" s="97">
        <v>790</v>
      </c>
    </row>
    <row r="133" spans="1:6">
      <c r="A133" s="183" t="str">
        <f t="shared" ref="A133:A196" si="6">B133&amp;C133</f>
        <v>陸側ケース④北川村</v>
      </c>
      <c r="B133" s="183" t="str">
        <f t="shared" si="5"/>
        <v>陸側ケース④</v>
      </c>
      <c r="C133" s="197" t="s">
        <v>19</v>
      </c>
      <c r="D133" s="75">
        <v>290</v>
      </c>
      <c r="E133" s="80">
        <v>180</v>
      </c>
      <c r="F133" s="97">
        <v>120</v>
      </c>
    </row>
    <row r="134" spans="1:6">
      <c r="A134" s="183" t="str">
        <f t="shared" si="6"/>
        <v>陸側ケース④馬路村</v>
      </c>
      <c r="B134" s="183" t="str">
        <f t="shared" si="5"/>
        <v>陸側ケース④</v>
      </c>
      <c r="C134" s="197" t="s">
        <v>20</v>
      </c>
      <c r="D134" s="75">
        <v>200</v>
      </c>
      <c r="E134" s="80">
        <v>120</v>
      </c>
      <c r="F134" s="97">
        <v>80</v>
      </c>
    </row>
    <row r="135" spans="1:6">
      <c r="A135" s="183" t="str">
        <f t="shared" si="6"/>
        <v>陸側ケース④芸西村</v>
      </c>
      <c r="B135" s="183" t="str">
        <f t="shared" si="5"/>
        <v>陸側ケース④</v>
      </c>
      <c r="C135" s="197" t="s">
        <v>21</v>
      </c>
      <c r="D135" s="75">
        <v>1700</v>
      </c>
      <c r="E135" s="80">
        <v>1000</v>
      </c>
      <c r="F135" s="97">
        <v>620</v>
      </c>
    </row>
    <row r="136" spans="1:6">
      <c r="A136" s="183" t="str">
        <f t="shared" si="6"/>
        <v>陸側ケース④本山町</v>
      </c>
      <c r="B136" s="183" t="str">
        <f t="shared" si="5"/>
        <v>陸側ケース④</v>
      </c>
      <c r="C136" s="197" t="s">
        <v>22</v>
      </c>
      <c r="D136" s="75">
        <v>850</v>
      </c>
      <c r="E136" s="80">
        <v>510</v>
      </c>
      <c r="F136" s="97">
        <v>340</v>
      </c>
    </row>
    <row r="137" spans="1:6">
      <c r="A137" s="183" t="str">
        <f t="shared" si="6"/>
        <v>陸側ケース④大豊町</v>
      </c>
      <c r="B137" s="183" t="str">
        <f t="shared" si="5"/>
        <v>陸側ケース④</v>
      </c>
      <c r="C137" s="197" t="s">
        <v>23</v>
      </c>
      <c r="D137" s="75">
        <v>1300</v>
      </c>
      <c r="E137" s="80">
        <v>800</v>
      </c>
      <c r="F137" s="97">
        <v>530</v>
      </c>
    </row>
    <row r="138" spans="1:6">
      <c r="A138" s="183" t="str">
        <f t="shared" si="6"/>
        <v>陸側ケース④土佐町</v>
      </c>
      <c r="B138" s="183" t="str">
        <f t="shared" si="5"/>
        <v>陸側ケース④</v>
      </c>
      <c r="C138" s="197" t="s">
        <v>24</v>
      </c>
      <c r="D138" s="75">
        <v>610</v>
      </c>
      <c r="E138" s="80">
        <v>370</v>
      </c>
      <c r="F138" s="97">
        <v>250</v>
      </c>
    </row>
    <row r="139" spans="1:6">
      <c r="A139" s="183" t="str">
        <f t="shared" si="6"/>
        <v>陸側ケース④大川村</v>
      </c>
      <c r="B139" s="183" t="str">
        <f t="shared" si="5"/>
        <v>陸側ケース④</v>
      </c>
      <c r="C139" s="197" t="s">
        <v>25</v>
      </c>
      <c r="D139" s="75">
        <v>70</v>
      </c>
      <c r="E139" s="80">
        <v>40</v>
      </c>
      <c r="F139" s="97">
        <v>30</v>
      </c>
    </row>
    <row r="140" spans="1:6">
      <c r="A140" s="183" t="str">
        <f t="shared" si="6"/>
        <v>陸側ケース④いの町</v>
      </c>
      <c r="B140" s="183" t="str">
        <f t="shared" si="5"/>
        <v>陸側ケース④</v>
      </c>
      <c r="C140" s="197" t="s">
        <v>26</v>
      </c>
      <c r="D140" s="75">
        <v>4100</v>
      </c>
      <c r="E140" s="80">
        <v>2500</v>
      </c>
      <c r="F140" s="97">
        <v>1700</v>
      </c>
    </row>
    <row r="141" spans="1:6">
      <c r="A141" s="183" t="str">
        <f t="shared" si="6"/>
        <v>陸側ケース④仁淀川町</v>
      </c>
      <c r="B141" s="183" t="str">
        <f t="shared" si="5"/>
        <v>陸側ケース④</v>
      </c>
      <c r="C141" s="197" t="s">
        <v>27</v>
      </c>
      <c r="D141" s="75">
        <v>670</v>
      </c>
      <c r="E141" s="80">
        <v>400</v>
      </c>
      <c r="F141" s="97">
        <v>270</v>
      </c>
    </row>
    <row r="142" spans="1:6">
      <c r="A142" s="183" t="str">
        <f t="shared" si="6"/>
        <v>陸側ケース④中土佐町</v>
      </c>
      <c r="B142" s="183" t="str">
        <f t="shared" si="5"/>
        <v>陸側ケース④</v>
      </c>
      <c r="C142" s="197" t="s">
        <v>28</v>
      </c>
      <c r="D142" s="75">
        <v>6800</v>
      </c>
      <c r="E142" s="80">
        <v>4400</v>
      </c>
      <c r="F142" s="97">
        <v>2300</v>
      </c>
    </row>
    <row r="143" spans="1:6">
      <c r="A143" s="183" t="str">
        <f t="shared" si="6"/>
        <v>陸側ケース④佐川町</v>
      </c>
      <c r="B143" s="183" t="str">
        <f t="shared" si="5"/>
        <v>陸側ケース④</v>
      </c>
      <c r="C143" s="197" t="s">
        <v>29</v>
      </c>
      <c r="D143" s="75">
        <v>2000</v>
      </c>
      <c r="E143" s="80">
        <v>1200</v>
      </c>
      <c r="F143" s="97">
        <v>810</v>
      </c>
    </row>
    <row r="144" spans="1:6">
      <c r="A144" s="183" t="str">
        <f t="shared" si="6"/>
        <v>陸側ケース④越知町</v>
      </c>
      <c r="B144" s="183" t="str">
        <f t="shared" si="5"/>
        <v>陸側ケース④</v>
      </c>
      <c r="C144" s="197" t="s">
        <v>30</v>
      </c>
      <c r="D144" s="75">
        <v>1300</v>
      </c>
      <c r="E144" s="80">
        <v>760</v>
      </c>
      <c r="F144" s="97">
        <v>510</v>
      </c>
    </row>
    <row r="145" spans="1:7">
      <c r="A145" s="183" t="str">
        <f t="shared" si="6"/>
        <v>陸側ケース④檮原町</v>
      </c>
      <c r="B145" s="183" t="str">
        <f t="shared" si="5"/>
        <v>陸側ケース④</v>
      </c>
      <c r="C145" s="197" t="s">
        <v>31</v>
      </c>
      <c r="D145" s="75">
        <v>700</v>
      </c>
      <c r="E145" s="80">
        <v>420</v>
      </c>
      <c r="F145" s="97">
        <v>280</v>
      </c>
    </row>
    <row r="146" spans="1:7">
      <c r="A146" s="183" t="str">
        <f t="shared" si="6"/>
        <v>陸側ケース④日高村</v>
      </c>
      <c r="B146" s="183" t="str">
        <f t="shared" si="5"/>
        <v>陸側ケース④</v>
      </c>
      <c r="C146" s="197" t="s">
        <v>32</v>
      </c>
      <c r="D146" s="75">
        <v>490</v>
      </c>
      <c r="E146" s="80">
        <v>290</v>
      </c>
      <c r="F146" s="97">
        <v>200</v>
      </c>
    </row>
    <row r="147" spans="1:7">
      <c r="A147" s="183" t="str">
        <f t="shared" si="6"/>
        <v>陸側ケース④津野町</v>
      </c>
      <c r="B147" s="183" t="str">
        <f t="shared" si="5"/>
        <v>陸側ケース④</v>
      </c>
      <c r="C147" s="197" t="s">
        <v>33</v>
      </c>
      <c r="D147" s="75">
        <v>1400</v>
      </c>
      <c r="E147" s="80">
        <v>810</v>
      </c>
      <c r="F147" s="97">
        <v>540</v>
      </c>
    </row>
    <row r="148" spans="1:7">
      <c r="A148" s="183" t="str">
        <f t="shared" si="6"/>
        <v>陸側ケース④四万十町</v>
      </c>
      <c r="B148" s="183" t="str">
        <f t="shared" si="5"/>
        <v>陸側ケース④</v>
      </c>
      <c r="C148" s="197" t="s">
        <v>34</v>
      </c>
      <c r="D148" s="75">
        <v>7100</v>
      </c>
      <c r="E148" s="80">
        <v>4400</v>
      </c>
      <c r="F148" s="97">
        <v>2800</v>
      </c>
    </row>
    <row r="149" spans="1:7">
      <c r="A149" s="183" t="str">
        <f t="shared" si="6"/>
        <v>陸側ケース④大月町</v>
      </c>
      <c r="B149" s="183" t="str">
        <f t="shared" si="5"/>
        <v>陸側ケース④</v>
      </c>
      <c r="C149" s="197" t="s">
        <v>35</v>
      </c>
      <c r="D149" s="75">
        <v>2200</v>
      </c>
      <c r="E149" s="80">
        <v>1400</v>
      </c>
      <c r="F149" s="97">
        <v>720</v>
      </c>
    </row>
    <row r="150" spans="1:7">
      <c r="A150" s="183" t="str">
        <f t="shared" si="6"/>
        <v>陸側ケース④三原村</v>
      </c>
      <c r="B150" s="183" t="str">
        <f t="shared" si="5"/>
        <v>陸側ケース④</v>
      </c>
      <c r="C150" s="197" t="s">
        <v>36</v>
      </c>
      <c r="D150" s="75">
        <v>60</v>
      </c>
      <c r="E150" s="80">
        <v>40</v>
      </c>
      <c r="F150" s="97">
        <v>20</v>
      </c>
    </row>
    <row r="151" spans="1:7" ht="14.25" thickBot="1">
      <c r="A151" s="183" t="str">
        <f t="shared" si="6"/>
        <v>陸側ケース④黒潮町</v>
      </c>
      <c r="B151" s="183" t="str">
        <f t="shared" si="5"/>
        <v>陸側ケース④</v>
      </c>
      <c r="C151" s="198" t="s">
        <v>37</v>
      </c>
      <c r="D151" s="75">
        <v>10000</v>
      </c>
      <c r="E151" s="80">
        <v>6600</v>
      </c>
      <c r="F151" s="97">
        <v>3500</v>
      </c>
    </row>
    <row r="152" spans="1:7" ht="15" thickTop="1" thickBot="1">
      <c r="A152" s="183" t="str">
        <f t="shared" si="6"/>
        <v>陸側ケース④合計</v>
      </c>
      <c r="B152" s="183" t="str">
        <f t="shared" si="5"/>
        <v>陸側ケース④</v>
      </c>
      <c r="C152" s="199" t="s">
        <v>132</v>
      </c>
      <c r="D152" s="186">
        <v>438000</v>
      </c>
      <c r="E152" s="187">
        <v>280000</v>
      </c>
      <c r="F152" s="188">
        <v>158000</v>
      </c>
    </row>
    <row r="153" spans="1:7" s="183" customFormat="1" ht="14.25" thickBot="1">
      <c r="A153" s="183" t="str">
        <f t="shared" si="6"/>
        <v/>
      </c>
    </row>
    <row r="154" spans="1:7" s="183" customFormat="1">
      <c r="A154" s="183" t="str">
        <f t="shared" si="6"/>
        <v>陸側ケース⑩市町村</v>
      </c>
      <c r="B154" s="183" t="s">
        <v>137</v>
      </c>
      <c r="C154" s="215" t="s">
        <v>127</v>
      </c>
      <c r="D154" s="217" t="s">
        <v>128</v>
      </c>
      <c r="E154" s="218"/>
      <c r="F154" s="219"/>
    </row>
    <row r="155" spans="1:7" s="183" customFormat="1" ht="27.75" thickBot="1">
      <c r="A155" s="183" t="str">
        <f t="shared" si="6"/>
        <v>陸側ケース⑩</v>
      </c>
      <c r="B155" s="183" t="str">
        <f t="shared" ref="B155:B190" si="7">B154</f>
        <v>陸側ケース⑩</v>
      </c>
      <c r="C155" s="216"/>
      <c r="D155" s="193" t="s">
        <v>129</v>
      </c>
      <c r="E155" s="194" t="s">
        <v>130</v>
      </c>
      <c r="F155" s="195" t="s">
        <v>131</v>
      </c>
    </row>
    <row r="156" spans="1:7" ht="14.25" thickTop="1">
      <c r="A156" s="183" t="str">
        <f t="shared" si="6"/>
        <v>陸側ケース⑩高知市</v>
      </c>
      <c r="B156" s="183" t="str">
        <f t="shared" si="7"/>
        <v>陸側ケース⑩</v>
      </c>
      <c r="C156" s="196" t="s">
        <v>4</v>
      </c>
      <c r="D156" s="75">
        <v>219000</v>
      </c>
      <c r="E156" s="80">
        <v>139000</v>
      </c>
      <c r="F156" s="97">
        <v>80000</v>
      </c>
      <c r="G156" s="183">
        <v>1</v>
      </c>
    </row>
    <row r="157" spans="1:7">
      <c r="A157" s="183" t="str">
        <f t="shared" si="6"/>
        <v>陸側ケース⑩室戸市</v>
      </c>
      <c r="B157" s="183" t="str">
        <f t="shared" si="7"/>
        <v>陸側ケース⑩</v>
      </c>
      <c r="C157" s="197" t="s">
        <v>5</v>
      </c>
      <c r="D157" s="75">
        <v>8300</v>
      </c>
      <c r="E157" s="80">
        <v>5500</v>
      </c>
      <c r="F157" s="97">
        <v>2800</v>
      </c>
    </row>
    <row r="158" spans="1:7">
      <c r="A158" s="183" t="str">
        <f t="shared" si="6"/>
        <v>陸側ケース⑩安芸市</v>
      </c>
      <c r="B158" s="183" t="str">
        <f t="shared" si="7"/>
        <v>陸側ケース⑩</v>
      </c>
      <c r="C158" s="197" t="s">
        <v>6</v>
      </c>
      <c r="D158" s="75">
        <v>16000</v>
      </c>
      <c r="E158" s="80">
        <v>10000</v>
      </c>
      <c r="F158" s="97">
        <v>5700</v>
      </c>
    </row>
    <row r="159" spans="1:7">
      <c r="A159" s="183" t="str">
        <f t="shared" si="6"/>
        <v>陸側ケース⑩南国市</v>
      </c>
      <c r="B159" s="183" t="str">
        <f t="shared" si="7"/>
        <v>陸側ケース⑩</v>
      </c>
      <c r="C159" s="197" t="s">
        <v>7</v>
      </c>
      <c r="D159" s="75">
        <v>20000</v>
      </c>
      <c r="E159" s="80">
        <v>12000</v>
      </c>
      <c r="F159" s="97">
        <v>7500</v>
      </c>
    </row>
    <row r="160" spans="1:7">
      <c r="A160" s="183" t="str">
        <f t="shared" si="6"/>
        <v>陸側ケース⑩土佐市</v>
      </c>
      <c r="B160" s="183" t="str">
        <f t="shared" si="7"/>
        <v>陸側ケース⑩</v>
      </c>
      <c r="C160" s="197" t="s">
        <v>8</v>
      </c>
      <c r="D160" s="75">
        <v>9800</v>
      </c>
      <c r="E160" s="80">
        <v>6300</v>
      </c>
      <c r="F160" s="97">
        <v>3500</v>
      </c>
    </row>
    <row r="161" spans="1:6">
      <c r="A161" s="183" t="str">
        <f t="shared" si="6"/>
        <v>陸側ケース⑩須崎市</v>
      </c>
      <c r="B161" s="183" t="str">
        <f t="shared" si="7"/>
        <v>陸側ケース⑩</v>
      </c>
      <c r="C161" s="197" t="s">
        <v>9</v>
      </c>
      <c r="D161" s="75">
        <v>16000</v>
      </c>
      <c r="E161" s="80">
        <v>11000</v>
      </c>
      <c r="F161" s="97">
        <v>5600</v>
      </c>
    </row>
    <row r="162" spans="1:6">
      <c r="A162" s="183" t="str">
        <f t="shared" si="6"/>
        <v>陸側ケース⑩宿毛市</v>
      </c>
      <c r="B162" s="183" t="str">
        <f t="shared" si="7"/>
        <v>陸側ケース⑩</v>
      </c>
      <c r="C162" s="197" t="s">
        <v>10</v>
      </c>
      <c r="D162" s="75">
        <v>13000</v>
      </c>
      <c r="E162" s="80">
        <v>8600</v>
      </c>
      <c r="F162" s="97">
        <v>4300</v>
      </c>
    </row>
    <row r="163" spans="1:6">
      <c r="A163" s="183" t="str">
        <f t="shared" si="6"/>
        <v>陸側ケース⑩土佐清水市</v>
      </c>
      <c r="B163" s="183" t="str">
        <f t="shared" si="7"/>
        <v>陸側ケース⑩</v>
      </c>
      <c r="C163" s="197" t="s">
        <v>11</v>
      </c>
      <c r="D163" s="75">
        <v>11000</v>
      </c>
      <c r="E163" s="80">
        <v>7500</v>
      </c>
      <c r="F163" s="97">
        <v>3800</v>
      </c>
    </row>
    <row r="164" spans="1:6">
      <c r="A164" s="183" t="str">
        <f t="shared" si="6"/>
        <v>陸側ケース⑩四万十市</v>
      </c>
      <c r="B164" s="183" t="str">
        <f t="shared" si="7"/>
        <v>陸側ケース⑩</v>
      </c>
      <c r="C164" s="197" t="s">
        <v>12</v>
      </c>
      <c r="D164" s="75">
        <v>6500</v>
      </c>
      <c r="E164" s="80">
        <v>4100</v>
      </c>
      <c r="F164" s="97">
        <v>2400</v>
      </c>
    </row>
    <row r="165" spans="1:6">
      <c r="A165" s="183" t="str">
        <f t="shared" si="6"/>
        <v>陸側ケース⑩香南市</v>
      </c>
      <c r="B165" s="183" t="str">
        <f t="shared" si="7"/>
        <v>陸側ケース⑩</v>
      </c>
      <c r="C165" s="197" t="s">
        <v>13</v>
      </c>
      <c r="D165" s="75">
        <v>18000</v>
      </c>
      <c r="E165" s="80">
        <v>11000</v>
      </c>
      <c r="F165" s="97">
        <v>6500</v>
      </c>
    </row>
    <row r="166" spans="1:6">
      <c r="A166" s="183" t="str">
        <f t="shared" si="6"/>
        <v>陸側ケース⑩香美市</v>
      </c>
      <c r="B166" s="183" t="str">
        <f t="shared" si="7"/>
        <v>陸側ケース⑩</v>
      </c>
      <c r="C166" s="197" t="s">
        <v>14</v>
      </c>
      <c r="D166" s="75">
        <v>8000</v>
      </c>
      <c r="E166" s="80">
        <v>4800</v>
      </c>
      <c r="F166" s="97">
        <v>3200</v>
      </c>
    </row>
    <row r="167" spans="1:6">
      <c r="A167" s="183" t="str">
        <f t="shared" si="6"/>
        <v>陸側ケース⑩東洋町</v>
      </c>
      <c r="B167" s="183" t="str">
        <f t="shared" si="7"/>
        <v>陸側ケース⑩</v>
      </c>
      <c r="C167" s="197" t="s">
        <v>15</v>
      </c>
      <c r="D167" s="75">
        <v>2200</v>
      </c>
      <c r="E167" s="80">
        <v>1500</v>
      </c>
      <c r="F167" s="97">
        <v>760</v>
      </c>
    </row>
    <row r="168" spans="1:6">
      <c r="A168" s="183" t="str">
        <f t="shared" si="6"/>
        <v>陸側ケース⑩奈半利町</v>
      </c>
      <c r="B168" s="183" t="str">
        <f t="shared" si="7"/>
        <v>陸側ケース⑩</v>
      </c>
      <c r="C168" s="197" t="s">
        <v>16</v>
      </c>
      <c r="D168" s="75">
        <v>2500</v>
      </c>
      <c r="E168" s="80">
        <v>1600</v>
      </c>
      <c r="F168" s="97">
        <v>960</v>
      </c>
    </row>
    <row r="169" spans="1:6">
      <c r="A169" s="183" t="str">
        <f t="shared" si="6"/>
        <v>陸側ケース⑩田野町</v>
      </c>
      <c r="B169" s="183" t="str">
        <f t="shared" si="7"/>
        <v>陸側ケース⑩</v>
      </c>
      <c r="C169" s="197" t="s">
        <v>17</v>
      </c>
      <c r="D169" s="75">
        <v>2200</v>
      </c>
      <c r="E169" s="80">
        <v>1300</v>
      </c>
      <c r="F169" s="97">
        <v>840</v>
      </c>
    </row>
    <row r="170" spans="1:6">
      <c r="A170" s="183" t="str">
        <f t="shared" si="6"/>
        <v>陸側ケース⑩安田町</v>
      </c>
      <c r="B170" s="183" t="str">
        <f t="shared" si="7"/>
        <v>陸側ケース⑩</v>
      </c>
      <c r="C170" s="197" t="s">
        <v>18</v>
      </c>
      <c r="D170" s="75">
        <v>1400</v>
      </c>
      <c r="E170" s="80">
        <v>900</v>
      </c>
      <c r="F170" s="97">
        <v>550</v>
      </c>
    </row>
    <row r="171" spans="1:6">
      <c r="A171" s="183" t="str">
        <f t="shared" si="6"/>
        <v>陸側ケース⑩北川村</v>
      </c>
      <c r="B171" s="183" t="str">
        <f t="shared" si="7"/>
        <v>陸側ケース⑩</v>
      </c>
      <c r="C171" s="197" t="s">
        <v>19</v>
      </c>
      <c r="D171" s="75">
        <v>290</v>
      </c>
      <c r="E171" s="80">
        <v>180</v>
      </c>
      <c r="F171" s="97">
        <v>120</v>
      </c>
    </row>
    <row r="172" spans="1:6">
      <c r="A172" s="183" t="str">
        <f t="shared" si="6"/>
        <v>陸側ケース⑩馬路村</v>
      </c>
      <c r="B172" s="183" t="str">
        <f t="shared" si="7"/>
        <v>陸側ケース⑩</v>
      </c>
      <c r="C172" s="197" t="s">
        <v>20</v>
      </c>
      <c r="D172" s="75">
        <v>200</v>
      </c>
      <c r="E172" s="80">
        <v>120</v>
      </c>
      <c r="F172" s="97">
        <v>80</v>
      </c>
    </row>
    <row r="173" spans="1:6">
      <c r="A173" s="183" t="str">
        <f t="shared" si="6"/>
        <v>陸側ケース⑩芸西村</v>
      </c>
      <c r="B173" s="183" t="str">
        <f t="shared" si="7"/>
        <v>陸側ケース⑩</v>
      </c>
      <c r="C173" s="197" t="s">
        <v>21</v>
      </c>
      <c r="D173" s="75">
        <v>1400</v>
      </c>
      <c r="E173" s="80">
        <v>870</v>
      </c>
      <c r="F173" s="97">
        <v>540</v>
      </c>
    </row>
    <row r="174" spans="1:6">
      <c r="A174" s="183" t="str">
        <f t="shared" si="6"/>
        <v>陸側ケース⑩本山町</v>
      </c>
      <c r="B174" s="183" t="str">
        <f t="shared" si="7"/>
        <v>陸側ケース⑩</v>
      </c>
      <c r="C174" s="197" t="s">
        <v>22</v>
      </c>
      <c r="D174" s="75">
        <v>850</v>
      </c>
      <c r="E174" s="80">
        <v>510</v>
      </c>
      <c r="F174" s="97">
        <v>340</v>
      </c>
    </row>
    <row r="175" spans="1:6">
      <c r="A175" s="183" t="str">
        <f t="shared" si="6"/>
        <v>陸側ケース⑩大豊町</v>
      </c>
      <c r="B175" s="183" t="str">
        <f t="shared" si="7"/>
        <v>陸側ケース⑩</v>
      </c>
      <c r="C175" s="197" t="s">
        <v>23</v>
      </c>
      <c r="D175" s="75">
        <v>1300</v>
      </c>
      <c r="E175" s="80">
        <v>800</v>
      </c>
      <c r="F175" s="97">
        <v>530</v>
      </c>
    </row>
    <row r="176" spans="1:6">
      <c r="A176" s="183" t="str">
        <f t="shared" si="6"/>
        <v>陸側ケース⑩土佐町</v>
      </c>
      <c r="B176" s="183" t="str">
        <f t="shared" si="7"/>
        <v>陸側ケース⑩</v>
      </c>
      <c r="C176" s="197" t="s">
        <v>24</v>
      </c>
      <c r="D176" s="75">
        <v>610</v>
      </c>
      <c r="E176" s="80">
        <v>370</v>
      </c>
      <c r="F176" s="97">
        <v>250</v>
      </c>
    </row>
    <row r="177" spans="1:6">
      <c r="A177" s="183" t="str">
        <f t="shared" si="6"/>
        <v>陸側ケース⑩大川村</v>
      </c>
      <c r="B177" s="183" t="str">
        <f t="shared" si="7"/>
        <v>陸側ケース⑩</v>
      </c>
      <c r="C177" s="197" t="s">
        <v>25</v>
      </c>
      <c r="D177" s="75">
        <v>70</v>
      </c>
      <c r="E177" s="80">
        <v>40</v>
      </c>
      <c r="F177" s="97">
        <v>30</v>
      </c>
    </row>
    <row r="178" spans="1:6">
      <c r="A178" s="183" t="str">
        <f t="shared" si="6"/>
        <v>陸側ケース⑩いの町</v>
      </c>
      <c r="B178" s="183" t="str">
        <f t="shared" si="7"/>
        <v>陸側ケース⑩</v>
      </c>
      <c r="C178" s="197" t="s">
        <v>26</v>
      </c>
      <c r="D178" s="75">
        <v>4100</v>
      </c>
      <c r="E178" s="80">
        <v>2500</v>
      </c>
      <c r="F178" s="97">
        <v>1700</v>
      </c>
    </row>
    <row r="179" spans="1:6">
      <c r="A179" s="183" t="str">
        <f t="shared" si="6"/>
        <v>陸側ケース⑩仁淀川町</v>
      </c>
      <c r="B179" s="183" t="str">
        <f t="shared" si="7"/>
        <v>陸側ケース⑩</v>
      </c>
      <c r="C179" s="197" t="s">
        <v>27</v>
      </c>
      <c r="D179" s="75">
        <v>670</v>
      </c>
      <c r="E179" s="80">
        <v>400</v>
      </c>
      <c r="F179" s="97">
        <v>270</v>
      </c>
    </row>
    <row r="180" spans="1:6">
      <c r="A180" s="183" t="str">
        <f t="shared" si="6"/>
        <v>陸側ケース⑩中土佐町</v>
      </c>
      <c r="B180" s="183" t="str">
        <f t="shared" si="7"/>
        <v>陸側ケース⑩</v>
      </c>
      <c r="C180" s="197" t="s">
        <v>28</v>
      </c>
      <c r="D180" s="75">
        <v>6400</v>
      </c>
      <c r="E180" s="80">
        <v>4200</v>
      </c>
      <c r="F180" s="97">
        <v>2200</v>
      </c>
    </row>
    <row r="181" spans="1:6">
      <c r="A181" s="183" t="str">
        <f t="shared" si="6"/>
        <v>陸側ケース⑩佐川町</v>
      </c>
      <c r="B181" s="183" t="str">
        <f t="shared" si="7"/>
        <v>陸側ケース⑩</v>
      </c>
      <c r="C181" s="197" t="s">
        <v>29</v>
      </c>
      <c r="D181" s="75">
        <v>2000</v>
      </c>
      <c r="E181" s="80">
        <v>1200</v>
      </c>
      <c r="F181" s="97">
        <v>810</v>
      </c>
    </row>
    <row r="182" spans="1:6">
      <c r="A182" s="183" t="str">
        <f t="shared" si="6"/>
        <v>陸側ケース⑩越知町</v>
      </c>
      <c r="B182" s="183" t="str">
        <f t="shared" si="7"/>
        <v>陸側ケース⑩</v>
      </c>
      <c r="C182" s="197" t="s">
        <v>30</v>
      </c>
      <c r="D182" s="75">
        <v>1300</v>
      </c>
      <c r="E182" s="80">
        <v>760</v>
      </c>
      <c r="F182" s="97">
        <v>510</v>
      </c>
    </row>
    <row r="183" spans="1:6">
      <c r="A183" s="183" t="str">
        <f t="shared" si="6"/>
        <v>陸側ケース⑩檮原町</v>
      </c>
      <c r="B183" s="183" t="str">
        <f t="shared" si="7"/>
        <v>陸側ケース⑩</v>
      </c>
      <c r="C183" s="197" t="s">
        <v>31</v>
      </c>
      <c r="D183" s="75">
        <v>700</v>
      </c>
      <c r="E183" s="80">
        <v>420</v>
      </c>
      <c r="F183" s="97">
        <v>280</v>
      </c>
    </row>
    <row r="184" spans="1:6">
      <c r="A184" s="183" t="str">
        <f t="shared" si="6"/>
        <v>陸側ケース⑩日高村</v>
      </c>
      <c r="B184" s="183" t="str">
        <f t="shared" si="7"/>
        <v>陸側ケース⑩</v>
      </c>
      <c r="C184" s="197" t="s">
        <v>32</v>
      </c>
      <c r="D184" s="75">
        <v>490</v>
      </c>
      <c r="E184" s="80">
        <v>290</v>
      </c>
      <c r="F184" s="97">
        <v>200</v>
      </c>
    </row>
    <row r="185" spans="1:6">
      <c r="A185" s="183" t="str">
        <f t="shared" si="6"/>
        <v>陸側ケース⑩津野町</v>
      </c>
      <c r="B185" s="183" t="str">
        <f t="shared" si="7"/>
        <v>陸側ケース⑩</v>
      </c>
      <c r="C185" s="197" t="s">
        <v>33</v>
      </c>
      <c r="D185" s="75">
        <v>1400</v>
      </c>
      <c r="E185" s="80">
        <v>810</v>
      </c>
      <c r="F185" s="97">
        <v>540</v>
      </c>
    </row>
    <row r="186" spans="1:6">
      <c r="A186" s="183" t="str">
        <f t="shared" si="6"/>
        <v>陸側ケース⑩四万十町</v>
      </c>
      <c r="B186" s="183" t="str">
        <f t="shared" si="7"/>
        <v>陸側ケース⑩</v>
      </c>
      <c r="C186" s="197" t="s">
        <v>34</v>
      </c>
      <c r="D186" s="75">
        <v>7000</v>
      </c>
      <c r="E186" s="80">
        <v>4300</v>
      </c>
      <c r="F186" s="97">
        <v>2700</v>
      </c>
    </row>
    <row r="187" spans="1:6">
      <c r="A187" s="183" t="str">
        <f t="shared" si="6"/>
        <v>陸側ケース⑩大月町</v>
      </c>
      <c r="B187" s="183" t="str">
        <f t="shared" si="7"/>
        <v>陸側ケース⑩</v>
      </c>
      <c r="C187" s="197" t="s">
        <v>35</v>
      </c>
      <c r="D187" s="75">
        <v>2300</v>
      </c>
      <c r="E187" s="80">
        <v>1500</v>
      </c>
      <c r="F187" s="97">
        <v>760</v>
      </c>
    </row>
    <row r="188" spans="1:6">
      <c r="A188" s="183" t="str">
        <f t="shared" si="6"/>
        <v>陸側ケース⑩三原村</v>
      </c>
      <c r="B188" s="183" t="str">
        <f t="shared" si="7"/>
        <v>陸側ケース⑩</v>
      </c>
      <c r="C188" s="197" t="s">
        <v>36</v>
      </c>
      <c r="D188" s="75">
        <v>60</v>
      </c>
      <c r="E188" s="80">
        <v>40</v>
      </c>
      <c r="F188" s="97">
        <v>20</v>
      </c>
    </row>
    <row r="189" spans="1:6" ht="14.25" thickBot="1">
      <c r="A189" s="183" t="str">
        <f t="shared" si="6"/>
        <v>陸側ケース⑩黒潮町</v>
      </c>
      <c r="B189" s="183" t="str">
        <f t="shared" si="7"/>
        <v>陸側ケース⑩</v>
      </c>
      <c r="C189" s="198" t="s">
        <v>37</v>
      </c>
      <c r="D189" s="75">
        <v>9800</v>
      </c>
      <c r="E189" s="80">
        <v>6400</v>
      </c>
      <c r="F189" s="97">
        <v>3400</v>
      </c>
    </row>
    <row r="190" spans="1:6" ht="15" thickTop="1" thickBot="1">
      <c r="A190" s="183" t="str">
        <f t="shared" si="6"/>
        <v>陸側ケース⑩合計</v>
      </c>
      <c r="B190" s="183" t="str">
        <f t="shared" si="7"/>
        <v>陸側ケース⑩</v>
      </c>
      <c r="C190" s="199" t="s">
        <v>132</v>
      </c>
      <c r="D190" s="186">
        <v>395000</v>
      </c>
      <c r="E190" s="187">
        <v>251000</v>
      </c>
      <c r="F190" s="188">
        <v>144000</v>
      </c>
    </row>
    <row r="191" spans="1:6" s="183" customFormat="1" ht="14.25" thickBot="1">
      <c r="A191" s="183" t="str">
        <f t="shared" si="6"/>
        <v/>
      </c>
    </row>
    <row r="192" spans="1:6" s="183" customFormat="1">
      <c r="A192" s="183" t="str">
        <f t="shared" si="6"/>
        <v>東側ケース④市町村</v>
      </c>
      <c r="B192" s="183" t="s">
        <v>138</v>
      </c>
      <c r="C192" s="215" t="s">
        <v>127</v>
      </c>
      <c r="D192" s="217" t="s">
        <v>128</v>
      </c>
      <c r="E192" s="218"/>
      <c r="F192" s="219"/>
    </row>
    <row r="193" spans="1:7" s="183" customFormat="1" ht="27.75" thickBot="1">
      <c r="A193" s="183" t="str">
        <f t="shared" si="6"/>
        <v>東側ケース④</v>
      </c>
      <c r="B193" s="183" t="str">
        <f t="shared" ref="B193:B228" si="8">B192</f>
        <v>東側ケース④</v>
      </c>
      <c r="C193" s="216"/>
      <c r="D193" s="193" t="s">
        <v>129</v>
      </c>
      <c r="E193" s="194" t="s">
        <v>130</v>
      </c>
      <c r="F193" s="195" t="s">
        <v>131</v>
      </c>
    </row>
    <row r="194" spans="1:7" ht="14.25" thickTop="1">
      <c r="A194" s="183" t="str">
        <f t="shared" si="6"/>
        <v>東側ケース④高知市</v>
      </c>
      <c r="B194" s="183" t="str">
        <f t="shared" si="8"/>
        <v>東側ケース④</v>
      </c>
      <c r="C194" s="196" t="s">
        <v>4</v>
      </c>
      <c r="D194" s="75">
        <v>181000</v>
      </c>
      <c r="E194" s="80">
        <v>118000</v>
      </c>
      <c r="F194" s="97">
        <v>63000</v>
      </c>
      <c r="G194" s="183">
        <v>1</v>
      </c>
    </row>
    <row r="195" spans="1:7">
      <c r="A195" s="183" t="str">
        <f t="shared" si="6"/>
        <v>東側ケース④室戸市</v>
      </c>
      <c r="B195" s="183" t="str">
        <f t="shared" si="8"/>
        <v>東側ケース④</v>
      </c>
      <c r="C195" s="197" t="s">
        <v>5</v>
      </c>
      <c r="D195" s="75">
        <v>14000</v>
      </c>
      <c r="E195" s="80">
        <v>9000</v>
      </c>
      <c r="F195" s="97">
        <v>4900</v>
      </c>
    </row>
    <row r="196" spans="1:7">
      <c r="A196" s="183" t="str">
        <f t="shared" si="6"/>
        <v>東側ケース④安芸市</v>
      </c>
      <c r="B196" s="183" t="str">
        <f t="shared" si="8"/>
        <v>東側ケース④</v>
      </c>
      <c r="C196" s="197" t="s">
        <v>6</v>
      </c>
      <c r="D196" s="75">
        <v>17000</v>
      </c>
      <c r="E196" s="80">
        <v>11000</v>
      </c>
      <c r="F196" s="97">
        <v>6100</v>
      </c>
    </row>
    <row r="197" spans="1:7">
      <c r="A197" s="183" t="str">
        <f t="shared" ref="A197:A260" si="9">B197&amp;C197</f>
        <v>東側ケース④南国市</v>
      </c>
      <c r="B197" s="183" t="str">
        <f t="shared" si="8"/>
        <v>東側ケース④</v>
      </c>
      <c r="C197" s="197" t="s">
        <v>7</v>
      </c>
      <c r="D197" s="75">
        <v>15000</v>
      </c>
      <c r="E197" s="80">
        <v>10000</v>
      </c>
      <c r="F197" s="97">
        <v>5500</v>
      </c>
    </row>
    <row r="198" spans="1:7">
      <c r="A198" s="183" t="str">
        <f t="shared" si="9"/>
        <v>東側ケース④土佐市</v>
      </c>
      <c r="B198" s="183" t="str">
        <f t="shared" si="8"/>
        <v>東側ケース④</v>
      </c>
      <c r="C198" s="197" t="s">
        <v>8</v>
      </c>
      <c r="D198" s="75">
        <v>10000</v>
      </c>
      <c r="E198" s="80">
        <v>6800</v>
      </c>
      <c r="F198" s="97">
        <v>3700</v>
      </c>
    </row>
    <row r="199" spans="1:7">
      <c r="A199" s="183" t="str">
        <f t="shared" si="9"/>
        <v>東側ケース④須崎市</v>
      </c>
      <c r="B199" s="183" t="str">
        <f t="shared" si="8"/>
        <v>東側ケース④</v>
      </c>
      <c r="C199" s="197" t="s">
        <v>9</v>
      </c>
      <c r="D199" s="75">
        <v>17000</v>
      </c>
      <c r="E199" s="80">
        <v>11000</v>
      </c>
      <c r="F199" s="97">
        <v>5700</v>
      </c>
    </row>
    <row r="200" spans="1:7">
      <c r="A200" s="183" t="str">
        <f t="shared" si="9"/>
        <v>東側ケース④宿毛市</v>
      </c>
      <c r="B200" s="183" t="str">
        <f t="shared" si="8"/>
        <v>東側ケース④</v>
      </c>
      <c r="C200" s="197" t="s">
        <v>10</v>
      </c>
      <c r="D200" s="75">
        <v>13000</v>
      </c>
      <c r="E200" s="80">
        <v>8700</v>
      </c>
      <c r="F200" s="97">
        <v>4400</v>
      </c>
    </row>
    <row r="201" spans="1:7">
      <c r="A201" s="183" t="str">
        <f t="shared" si="9"/>
        <v>東側ケース④土佐清水市</v>
      </c>
      <c r="B201" s="183" t="str">
        <f t="shared" si="8"/>
        <v>東側ケース④</v>
      </c>
      <c r="C201" s="197" t="s">
        <v>11</v>
      </c>
      <c r="D201" s="75">
        <v>12000</v>
      </c>
      <c r="E201" s="80">
        <v>8100</v>
      </c>
      <c r="F201" s="97">
        <v>4200</v>
      </c>
    </row>
    <row r="202" spans="1:7">
      <c r="A202" s="183" t="str">
        <f t="shared" si="9"/>
        <v>東側ケース④四万十市</v>
      </c>
      <c r="B202" s="183" t="str">
        <f t="shared" si="8"/>
        <v>東側ケース④</v>
      </c>
      <c r="C202" s="197" t="s">
        <v>12</v>
      </c>
      <c r="D202" s="75">
        <v>7000</v>
      </c>
      <c r="E202" s="80">
        <v>4400</v>
      </c>
      <c r="F202" s="97">
        <v>2600</v>
      </c>
    </row>
    <row r="203" spans="1:7">
      <c r="A203" s="183" t="str">
        <f t="shared" si="9"/>
        <v>東側ケース④香南市</v>
      </c>
      <c r="B203" s="183" t="str">
        <f t="shared" si="8"/>
        <v>東側ケース④</v>
      </c>
      <c r="C203" s="197" t="s">
        <v>13</v>
      </c>
      <c r="D203" s="75">
        <v>15000</v>
      </c>
      <c r="E203" s="80">
        <v>9500</v>
      </c>
      <c r="F203" s="97">
        <v>5200</v>
      </c>
    </row>
    <row r="204" spans="1:7">
      <c r="A204" s="183" t="str">
        <f t="shared" si="9"/>
        <v>東側ケース④香美市</v>
      </c>
      <c r="B204" s="183" t="str">
        <f t="shared" si="8"/>
        <v>東側ケース④</v>
      </c>
      <c r="C204" s="197" t="s">
        <v>14</v>
      </c>
      <c r="D204" s="75">
        <v>3700</v>
      </c>
      <c r="E204" s="80">
        <v>2200</v>
      </c>
      <c r="F204" s="97">
        <v>1500</v>
      </c>
    </row>
    <row r="205" spans="1:7">
      <c r="A205" s="183" t="str">
        <f t="shared" si="9"/>
        <v>東側ケース④東洋町</v>
      </c>
      <c r="B205" s="183" t="str">
        <f t="shared" si="8"/>
        <v>東側ケース④</v>
      </c>
      <c r="C205" s="197" t="s">
        <v>15</v>
      </c>
      <c r="D205" s="75">
        <v>2600</v>
      </c>
      <c r="E205" s="80">
        <v>1700</v>
      </c>
      <c r="F205" s="97">
        <v>900</v>
      </c>
    </row>
    <row r="206" spans="1:7">
      <c r="A206" s="183" t="str">
        <f t="shared" si="9"/>
        <v>東側ケース④奈半利町</v>
      </c>
      <c r="B206" s="183" t="str">
        <f t="shared" si="8"/>
        <v>東側ケース④</v>
      </c>
      <c r="C206" s="197" t="s">
        <v>16</v>
      </c>
      <c r="D206" s="75">
        <v>3400</v>
      </c>
      <c r="E206" s="80">
        <v>2200</v>
      </c>
      <c r="F206" s="97">
        <v>1200</v>
      </c>
    </row>
    <row r="207" spans="1:7">
      <c r="A207" s="183" t="str">
        <f t="shared" si="9"/>
        <v>東側ケース④田野町</v>
      </c>
      <c r="B207" s="183" t="str">
        <f t="shared" si="8"/>
        <v>東側ケース④</v>
      </c>
      <c r="C207" s="197" t="s">
        <v>17</v>
      </c>
      <c r="D207" s="75">
        <v>2900</v>
      </c>
      <c r="E207" s="80">
        <v>1900</v>
      </c>
      <c r="F207" s="97">
        <v>980</v>
      </c>
    </row>
    <row r="208" spans="1:7">
      <c r="A208" s="183" t="str">
        <f t="shared" si="9"/>
        <v>東側ケース④安田町</v>
      </c>
      <c r="B208" s="183" t="str">
        <f t="shared" si="8"/>
        <v>東側ケース④</v>
      </c>
      <c r="C208" s="197" t="s">
        <v>18</v>
      </c>
      <c r="D208" s="75">
        <v>2700</v>
      </c>
      <c r="E208" s="80">
        <v>1700</v>
      </c>
      <c r="F208" s="97">
        <v>970</v>
      </c>
    </row>
    <row r="209" spans="1:6">
      <c r="A209" s="183" t="str">
        <f t="shared" si="9"/>
        <v>東側ケース④北川村</v>
      </c>
      <c r="B209" s="183" t="str">
        <f t="shared" si="8"/>
        <v>東側ケース④</v>
      </c>
      <c r="C209" s="197" t="s">
        <v>19</v>
      </c>
      <c r="D209" s="75">
        <v>800</v>
      </c>
      <c r="E209" s="80">
        <v>480</v>
      </c>
      <c r="F209" s="97">
        <v>320</v>
      </c>
    </row>
    <row r="210" spans="1:6">
      <c r="A210" s="183" t="str">
        <f t="shared" si="9"/>
        <v>東側ケース④馬路村</v>
      </c>
      <c r="B210" s="183" t="str">
        <f t="shared" si="8"/>
        <v>東側ケース④</v>
      </c>
      <c r="C210" s="197" t="s">
        <v>20</v>
      </c>
      <c r="D210" s="75">
        <v>370</v>
      </c>
      <c r="E210" s="80">
        <v>220</v>
      </c>
      <c r="F210" s="97">
        <v>150</v>
      </c>
    </row>
    <row r="211" spans="1:6">
      <c r="A211" s="183" t="str">
        <f t="shared" si="9"/>
        <v>東側ケース④芸西村</v>
      </c>
      <c r="B211" s="183" t="str">
        <f t="shared" si="8"/>
        <v>東側ケース④</v>
      </c>
      <c r="C211" s="197" t="s">
        <v>21</v>
      </c>
      <c r="D211" s="75">
        <v>1600</v>
      </c>
      <c r="E211" s="80">
        <v>980</v>
      </c>
      <c r="F211" s="97">
        <v>590</v>
      </c>
    </row>
    <row r="212" spans="1:6">
      <c r="A212" s="183" t="str">
        <f t="shared" si="9"/>
        <v>東側ケース④本山町</v>
      </c>
      <c r="B212" s="183" t="str">
        <f t="shared" si="8"/>
        <v>東側ケース④</v>
      </c>
      <c r="C212" s="197" t="s">
        <v>22</v>
      </c>
      <c r="D212" s="75">
        <v>10</v>
      </c>
      <c r="E212" s="80">
        <v>10</v>
      </c>
      <c r="F212" s="97" t="s">
        <v>65</v>
      </c>
    </row>
    <row r="213" spans="1:6">
      <c r="A213" s="183" t="str">
        <f t="shared" si="9"/>
        <v>東側ケース④大豊町</v>
      </c>
      <c r="B213" s="183" t="str">
        <f t="shared" si="8"/>
        <v>東側ケース④</v>
      </c>
      <c r="C213" s="197" t="s">
        <v>23</v>
      </c>
      <c r="D213" s="75">
        <v>120</v>
      </c>
      <c r="E213" s="80">
        <v>70</v>
      </c>
      <c r="F213" s="97">
        <v>50</v>
      </c>
    </row>
    <row r="214" spans="1:6">
      <c r="A214" s="183" t="str">
        <f t="shared" si="9"/>
        <v>東側ケース④土佐町</v>
      </c>
      <c r="B214" s="183" t="str">
        <f t="shared" si="8"/>
        <v>東側ケース④</v>
      </c>
      <c r="C214" s="197" t="s">
        <v>24</v>
      </c>
      <c r="D214" s="75" t="s">
        <v>65</v>
      </c>
      <c r="E214" s="80" t="s">
        <v>65</v>
      </c>
      <c r="F214" s="97" t="s">
        <v>65</v>
      </c>
    </row>
    <row r="215" spans="1:6">
      <c r="A215" s="183" t="str">
        <f t="shared" si="9"/>
        <v>東側ケース④大川村</v>
      </c>
      <c r="B215" s="183" t="str">
        <f t="shared" si="8"/>
        <v>東側ケース④</v>
      </c>
      <c r="C215" s="197" t="s">
        <v>25</v>
      </c>
      <c r="D215" s="75" t="s">
        <v>65</v>
      </c>
      <c r="E215" s="80" t="s">
        <v>65</v>
      </c>
      <c r="F215" s="97" t="s">
        <v>65</v>
      </c>
    </row>
    <row r="216" spans="1:6">
      <c r="A216" s="183" t="str">
        <f t="shared" si="9"/>
        <v>東側ケース④いの町</v>
      </c>
      <c r="B216" s="183" t="str">
        <f t="shared" si="8"/>
        <v>東側ケース④</v>
      </c>
      <c r="C216" s="197" t="s">
        <v>26</v>
      </c>
      <c r="D216" s="75">
        <v>580</v>
      </c>
      <c r="E216" s="80">
        <v>350</v>
      </c>
      <c r="F216" s="97">
        <v>230</v>
      </c>
    </row>
    <row r="217" spans="1:6">
      <c r="A217" s="183" t="str">
        <f t="shared" si="9"/>
        <v>東側ケース④仁淀川町</v>
      </c>
      <c r="B217" s="183" t="str">
        <f t="shared" si="8"/>
        <v>東側ケース④</v>
      </c>
      <c r="C217" s="197" t="s">
        <v>27</v>
      </c>
      <c r="D217" s="75">
        <v>10</v>
      </c>
      <c r="E217" s="80">
        <v>10</v>
      </c>
      <c r="F217" s="97" t="s">
        <v>65</v>
      </c>
    </row>
    <row r="218" spans="1:6">
      <c r="A218" s="183" t="str">
        <f t="shared" si="9"/>
        <v>東側ケース④中土佐町</v>
      </c>
      <c r="B218" s="183" t="str">
        <f t="shared" si="8"/>
        <v>東側ケース④</v>
      </c>
      <c r="C218" s="197" t="s">
        <v>28</v>
      </c>
      <c r="D218" s="75">
        <v>6200</v>
      </c>
      <c r="E218" s="80">
        <v>4100</v>
      </c>
      <c r="F218" s="97">
        <v>2100</v>
      </c>
    </row>
    <row r="219" spans="1:6">
      <c r="A219" s="183" t="str">
        <f t="shared" si="9"/>
        <v>東側ケース④佐川町</v>
      </c>
      <c r="B219" s="183" t="str">
        <f t="shared" si="8"/>
        <v>東側ケース④</v>
      </c>
      <c r="C219" s="197" t="s">
        <v>29</v>
      </c>
      <c r="D219" s="75">
        <v>610</v>
      </c>
      <c r="E219" s="80">
        <v>360</v>
      </c>
      <c r="F219" s="97">
        <v>240</v>
      </c>
    </row>
    <row r="220" spans="1:6">
      <c r="A220" s="183" t="str">
        <f t="shared" si="9"/>
        <v>東側ケース④越知町</v>
      </c>
      <c r="B220" s="183" t="str">
        <f t="shared" si="8"/>
        <v>東側ケース④</v>
      </c>
      <c r="C220" s="197" t="s">
        <v>30</v>
      </c>
      <c r="D220" s="75">
        <v>60</v>
      </c>
      <c r="E220" s="80">
        <v>30</v>
      </c>
      <c r="F220" s="97">
        <v>20</v>
      </c>
    </row>
    <row r="221" spans="1:6">
      <c r="A221" s="183" t="str">
        <f t="shared" si="9"/>
        <v>東側ケース④檮原町</v>
      </c>
      <c r="B221" s="183" t="str">
        <f t="shared" si="8"/>
        <v>東側ケース④</v>
      </c>
      <c r="C221" s="197" t="s">
        <v>31</v>
      </c>
      <c r="D221" s="75">
        <v>10</v>
      </c>
      <c r="E221" s="80" t="s">
        <v>65</v>
      </c>
      <c r="F221" s="97" t="s">
        <v>65</v>
      </c>
    </row>
    <row r="222" spans="1:6">
      <c r="A222" s="183" t="str">
        <f t="shared" si="9"/>
        <v>東側ケース④日高村</v>
      </c>
      <c r="B222" s="183" t="str">
        <f t="shared" si="8"/>
        <v>東側ケース④</v>
      </c>
      <c r="C222" s="197" t="s">
        <v>32</v>
      </c>
      <c r="D222" s="75">
        <v>70</v>
      </c>
      <c r="E222" s="80">
        <v>40</v>
      </c>
      <c r="F222" s="97">
        <v>30</v>
      </c>
    </row>
    <row r="223" spans="1:6">
      <c r="A223" s="183" t="str">
        <f t="shared" si="9"/>
        <v>東側ケース④津野町</v>
      </c>
      <c r="B223" s="183" t="str">
        <f t="shared" si="8"/>
        <v>東側ケース④</v>
      </c>
      <c r="C223" s="197" t="s">
        <v>33</v>
      </c>
      <c r="D223" s="75">
        <v>170</v>
      </c>
      <c r="E223" s="80">
        <v>100</v>
      </c>
      <c r="F223" s="97">
        <v>70</v>
      </c>
    </row>
    <row r="224" spans="1:6">
      <c r="A224" s="183" t="str">
        <f t="shared" si="9"/>
        <v>東側ケース④四万十町</v>
      </c>
      <c r="B224" s="183" t="str">
        <f t="shared" si="8"/>
        <v>東側ケース④</v>
      </c>
      <c r="C224" s="197" t="s">
        <v>34</v>
      </c>
      <c r="D224" s="75">
        <v>3500</v>
      </c>
      <c r="E224" s="80">
        <v>2200</v>
      </c>
      <c r="F224" s="97">
        <v>1300</v>
      </c>
    </row>
    <row r="225" spans="1:7">
      <c r="A225" s="183" t="str">
        <f t="shared" si="9"/>
        <v>東側ケース④大月町</v>
      </c>
      <c r="B225" s="183" t="str">
        <f t="shared" si="8"/>
        <v>東側ケース④</v>
      </c>
      <c r="C225" s="197" t="s">
        <v>35</v>
      </c>
      <c r="D225" s="75">
        <v>2200</v>
      </c>
      <c r="E225" s="80">
        <v>1500</v>
      </c>
      <c r="F225" s="97">
        <v>740</v>
      </c>
    </row>
    <row r="226" spans="1:7">
      <c r="A226" s="183" t="str">
        <f t="shared" si="9"/>
        <v>東側ケース④三原村</v>
      </c>
      <c r="B226" s="183" t="str">
        <f t="shared" si="8"/>
        <v>東側ケース④</v>
      </c>
      <c r="C226" s="197" t="s">
        <v>36</v>
      </c>
      <c r="D226" s="75">
        <v>50</v>
      </c>
      <c r="E226" s="80">
        <v>30</v>
      </c>
      <c r="F226" s="97">
        <v>20</v>
      </c>
    </row>
    <row r="227" spans="1:7" ht="14.25" thickBot="1">
      <c r="A227" s="183" t="str">
        <f t="shared" si="9"/>
        <v>東側ケース④黒潮町</v>
      </c>
      <c r="B227" s="183" t="str">
        <f t="shared" si="8"/>
        <v>東側ケース④</v>
      </c>
      <c r="C227" s="198" t="s">
        <v>37</v>
      </c>
      <c r="D227" s="75">
        <v>9900</v>
      </c>
      <c r="E227" s="80">
        <v>6500</v>
      </c>
      <c r="F227" s="97">
        <v>3400</v>
      </c>
    </row>
    <row r="228" spans="1:7" ht="15" thickTop="1" thickBot="1">
      <c r="A228" s="183" t="str">
        <f t="shared" si="9"/>
        <v>東側ケース④合計</v>
      </c>
      <c r="B228" s="183" t="str">
        <f t="shared" si="8"/>
        <v>東側ケース④</v>
      </c>
      <c r="C228" s="199" t="s">
        <v>132</v>
      </c>
      <c r="D228" s="186">
        <v>343000</v>
      </c>
      <c r="E228" s="187">
        <v>223000</v>
      </c>
      <c r="F228" s="188">
        <v>120000</v>
      </c>
    </row>
    <row r="229" spans="1:7" s="183" customFormat="1" ht="14.25" thickBot="1">
      <c r="A229" s="183" t="str">
        <f t="shared" si="9"/>
        <v/>
      </c>
    </row>
    <row r="230" spans="1:7" s="183" customFormat="1">
      <c r="A230" s="183" t="str">
        <f t="shared" si="9"/>
        <v>東側ケース⑤市町村</v>
      </c>
      <c r="B230" s="183" t="s">
        <v>139</v>
      </c>
      <c r="C230" s="215" t="s">
        <v>127</v>
      </c>
      <c r="D230" s="217" t="s">
        <v>128</v>
      </c>
      <c r="E230" s="218"/>
      <c r="F230" s="219"/>
    </row>
    <row r="231" spans="1:7" s="183" customFormat="1" ht="27.75" thickBot="1">
      <c r="A231" s="183" t="str">
        <f t="shared" si="9"/>
        <v>東側ケース⑤</v>
      </c>
      <c r="B231" s="183" t="str">
        <f t="shared" ref="B231:B266" si="10">B230</f>
        <v>東側ケース⑤</v>
      </c>
      <c r="C231" s="216"/>
      <c r="D231" s="193" t="s">
        <v>129</v>
      </c>
      <c r="E231" s="194" t="s">
        <v>130</v>
      </c>
      <c r="F231" s="195" t="s">
        <v>131</v>
      </c>
    </row>
    <row r="232" spans="1:7" ht="14.25" thickTop="1">
      <c r="A232" s="183" t="str">
        <f t="shared" si="9"/>
        <v>東側ケース⑤高知市</v>
      </c>
      <c r="B232" s="183" t="str">
        <f t="shared" si="10"/>
        <v>東側ケース⑤</v>
      </c>
      <c r="C232" s="196" t="s">
        <v>4</v>
      </c>
      <c r="D232" s="75">
        <v>174000</v>
      </c>
      <c r="E232" s="80">
        <v>113000</v>
      </c>
      <c r="F232" s="97">
        <v>61000</v>
      </c>
      <c r="G232" s="183">
        <v>1</v>
      </c>
    </row>
    <row r="233" spans="1:7">
      <c r="A233" s="183" t="str">
        <f t="shared" si="9"/>
        <v>東側ケース⑤室戸市</v>
      </c>
      <c r="B233" s="183" t="str">
        <f t="shared" si="10"/>
        <v>東側ケース⑤</v>
      </c>
      <c r="C233" s="197" t="s">
        <v>5</v>
      </c>
      <c r="D233" s="75">
        <v>13000</v>
      </c>
      <c r="E233" s="80">
        <v>7900</v>
      </c>
      <c r="F233" s="97">
        <v>4800</v>
      </c>
    </row>
    <row r="234" spans="1:7">
      <c r="A234" s="183" t="str">
        <f t="shared" si="9"/>
        <v>東側ケース⑤安芸市</v>
      </c>
      <c r="B234" s="183" t="str">
        <f t="shared" si="10"/>
        <v>東側ケース⑤</v>
      </c>
      <c r="C234" s="197" t="s">
        <v>6</v>
      </c>
      <c r="D234" s="75">
        <v>17000</v>
      </c>
      <c r="E234" s="80">
        <v>11000</v>
      </c>
      <c r="F234" s="97">
        <v>6200</v>
      </c>
    </row>
    <row r="235" spans="1:7">
      <c r="A235" s="183" t="str">
        <f t="shared" si="9"/>
        <v>東側ケース⑤南国市</v>
      </c>
      <c r="B235" s="183" t="str">
        <f t="shared" si="10"/>
        <v>東側ケース⑤</v>
      </c>
      <c r="C235" s="197" t="s">
        <v>7</v>
      </c>
      <c r="D235" s="75">
        <v>15000</v>
      </c>
      <c r="E235" s="80">
        <v>9500</v>
      </c>
      <c r="F235" s="97">
        <v>5300</v>
      </c>
    </row>
    <row r="236" spans="1:7">
      <c r="A236" s="183" t="str">
        <f t="shared" si="9"/>
        <v>東側ケース⑤土佐市</v>
      </c>
      <c r="B236" s="183" t="str">
        <f t="shared" si="10"/>
        <v>東側ケース⑤</v>
      </c>
      <c r="C236" s="197" t="s">
        <v>8</v>
      </c>
      <c r="D236" s="75">
        <v>11000</v>
      </c>
      <c r="E236" s="80">
        <v>6800</v>
      </c>
      <c r="F236" s="97">
        <v>3700</v>
      </c>
    </row>
    <row r="237" spans="1:7">
      <c r="A237" s="183" t="str">
        <f t="shared" si="9"/>
        <v>東側ケース⑤須崎市</v>
      </c>
      <c r="B237" s="183" t="str">
        <f t="shared" si="10"/>
        <v>東側ケース⑤</v>
      </c>
      <c r="C237" s="197" t="s">
        <v>9</v>
      </c>
      <c r="D237" s="75">
        <v>17000</v>
      </c>
      <c r="E237" s="80">
        <v>11000</v>
      </c>
      <c r="F237" s="97">
        <v>5700</v>
      </c>
    </row>
    <row r="238" spans="1:7">
      <c r="A238" s="183" t="str">
        <f t="shared" si="9"/>
        <v>東側ケース⑤宿毛市</v>
      </c>
      <c r="B238" s="183" t="str">
        <f t="shared" si="10"/>
        <v>東側ケース⑤</v>
      </c>
      <c r="C238" s="197" t="s">
        <v>10</v>
      </c>
      <c r="D238" s="75">
        <v>14000</v>
      </c>
      <c r="E238" s="80">
        <v>9200</v>
      </c>
      <c r="F238" s="97">
        <v>4600</v>
      </c>
    </row>
    <row r="239" spans="1:7">
      <c r="A239" s="183" t="str">
        <f t="shared" si="9"/>
        <v>東側ケース⑤土佐清水市</v>
      </c>
      <c r="B239" s="183" t="str">
        <f t="shared" si="10"/>
        <v>東側ケース⑤</v>
      </c>
      <c r="C239" s="197" t="s">
        <v>11</v>
      </c>
      <c r="D239" s="75">
        <v>13000</v>
      </c>
      <c r="E239" s="80">
        <v>8800</v>
      </c>
      <c r="F239" s="97">
        <v>4600</v>
      </c>
    </row>
    <row r="240" spans="1:7">
      <c r="A240" s="183" t="str">
        <f t="shared" si="9"/>
        <v>東側ケース⑤四万十市</v>
      </c>
      <c r="B240" s="183" t="str">
        <f t="shared" si="10"/>
        <v>東側ケース⑤</v>
      </c>
      <c r="C240" s="197" t="s">
        <v>12</v>
      </c>
      <c r="D240" s="75">
        <v>7200</v>
      </c>
      <c r="E240" s="80">
        <v>4600</v>
      </c>
      <c r="F240" s="97">
        <v>2600</v>
      </c>
    </row>
    <row r="241" spans="1:6">
      <c r="A241" s="183" t="str">
        <f t="shared" si="9"/>
        <v>東側ケース⑤香南市</v>
      </c>
      <c r="B241" s="183" t="str">
        <f t="shared" si="10"/>
        <v>東側ケース⑤</v>
      </c>
      <c r="C241" s="197" t="s">
        <v>13</v>
      </c>
      <c r="D241" s="75">
        <v>15000</v>
      </c>
      <c r="E241" s="80">
        <v>9700</v>
      </c>
      <c r="F241" s="97">
        <v>5300</v>
      </c>
    </row>
    <row r="242" spans="1:6">
      <c r="A242" s="183" t="str">
        <f t="shared" si="9"/>
        <v>東側ケース⑤香美市</v>
      </c>
      <c r="B242" s="183" t="str">
        <f t="shared" si="10"/>
        <v>東側ケース⑤</v>
      </c>
      <c r="C242" s="197" t="s">
        <v>14</v>
      </c>
      <c r="D242" s="75">
        <v>3700</v>
      </c>
      <c r="E242" s="80">
        <v>2200</v>
      </c>
      <c r="F242" s="97">
        <v>1500</v>
      </c>
    </row>
    <row r="243" spans="1:6">
      <c r="A243" s="183" t="str">
        <f t="shared" si="9"/>
        <v>東側ケース⑤東洋町</v>
      </c>
      <c r="B243" s="183" t="str">
        <f t="shared" si="10"/>
        <v>東側ケース⑤</v>
      </c>
      <c r="C243" s="197" t="s">
        <v>15</v>
      </c>
      <c r="D243" s="75">
        <v>2400</v>
      </c>
      <c r="E243" s="80">
        <v>1600</v>
      </c>
      <c r="F243" s="97">
        <v>870</v>
      </c>
    </row>
    <row r="244" spans="1:6">
      <c r="A244" s="183" t="str">
        <f t="shared" si="9"/>
        <v>東側ケース⑤奈半利町</v>
      </c>
      <c r="B244" s="183" t="str">
        <f t="shared" si="10"/>
        <v>東側ケース⑤</v>
      </c>
      <c r="C244" s="197" t="s">
        <v>16</v>
      </c>
      <c r="D244" s="75">
        <v>3200</v>
      </c>
      <c r="E244" s="80">
        <v>2000</v>
      </c>
      <c r="F244" s="97">
        <v>1200</v>
      </c>
    </row>
    <row r="245" spans="1:6">
      <c r="A245" s="183" t="str">
        <f t="shared" si="9"/>
        <v>東側ケース⑤田野町</v>
      </c>
      <c r="B245" s="183" t="str">
        <f t="shared" si="10"/>
        <v>東側ケース⑤</v>
      </c>
      <c r="C245" s="197" t="s">
        <v>17</v>
      </c>
      <c r="D245" s="75">
        <v>2700</v>
      </c>
      <c r="E245" s="80">
        <v>1700</v>
      </c>
      <c r="F245" s="97">
        <v>1000</v>
      </c>
    </row>
    <row r="246" spans="1:6">
      <c r="A246" s="183" t="str">
        <f t="shared" si="9"/>
        <v>東側ケース⑤安田町</v>
      </c>
      <c r="B246" s="183" t="str">
        <f t="shared" si="10"/>
        <v>東側ケース⑤</v>
      </c>
      <c r="C246" s="197" t="s">
        <v>18</v>
      </c>
      <c r="D246" s="75">
        <v>2500</v>
      </c>
      <c r="E246" s="80">
        <v>1500</v>
      </c>
      <c r="F246" s="97">
        <v>960</v>
      </c>
    </row>
    <row r="247" spans="1:6">
      <c r="A247" s="183" t="str">
        <f t="shared" si="9"/>
        <v>東側ケース⑤北川村</v>
      </c>
      <c r="B247" s="183" t="str">
        <f t="shared" si="10"/>
        <v>東側ケース⑤</v>
      </c>
      <c r="C247" s="197" t="s">
        <v>19</v>
      </c>
      <c r="D247" s="75">
        <v>800</v>
      </c>
      <c r="E247" s="80">
        <v>480</v>
      </c>
      <c r="F247" s="97">
        <v>320</v>
      </c>
    </row>
    <row r="248" spans="1:6">
      <c r="A248" s="183" t="str">
        <f t="shared" si="9"/>
        <v>東側ケース⑤馬路村</v>
      </c>
      <c r="B248" s="183" t="str">
        <f t="shared" si="10"/>
        <v>東側ケース⑤</v>
      </c>
      <c r="C248" s="197" t="s">
        <v>20</v>
      </c>
      <c r="D248" s="75">
        <v>370</v>
      </c>
      <c r="E248" s="80">
        <v>220</v>
      </c>
      <c r="F248" s="97">
        <v>150</v>
      </c>
    </row>
    <row r="249" spans="1:6">
      <c r="A249" s="183" t="str">
        <f t="shared" si="9"/>
        <v>東側ケース⑤芸西村</v>
      </c>
      <c r="B249" s="183" t="str">
        <f t="shared" si="10"/>
        <v>東側ケース⑤</v>
      </c>
      <c r="C249" s="197" t="s">
        <v>21</v>
      </c>
      <c r="D249" s="75">
        <v>1700</v>
      </c>
      <c r="E249" s="80">
        <v>1000</v>
      </c>
      <c r="F249" s="97">
        <v>620</v>
      </c>
    </row>
    <row r="250" spans="1:6">
      <c r="A250" s="183" t="str">
        <f t="shared" si="9"/>
        <v>東側ケース⑤本山町</v>
      </c>
      <c r="B250" s="183" t="str">
        <f t="shared" si="10"/>
        <v>東側ケース⑤</v>
      </c>
      <c r="C250" s="197" t="s">
        <v>22</v>
      </c>
      <c r="D250" s="75">
        <v>10</v>
      </c>
      <c r="E250" s="80">
        <v>10</v>
      </c>
      <c r="F250" s="97" t="s">
        <v>65</v>
      </c>
    </row>
    <row r="251" spans="1:6">
      <c r="A251" s="183" t="str">
        <f t="shared" si="9"/>
        <v>東側ケース⑤大豊町</v>
      </c>
      <c r="B251" s="183" t="str">
        <f t="shared" si="10"/>
        <v>東側ケース⑤</v>
      </c>
      <c r="C251" s="197" t="s">
        <v>23</v>
      </c>
      <c r="D251" s="75">
        <v>120</v>
      </c>
      <c r="E251" s="80">
        <v>70</v>
      </c>
      <c r="F251" s="97">
        <v>50</v>
      </c>
    </row>
    <row r="252" spans="1:6">
      <c r="A252" s="183" t="str">
        <f t="shared" si="9"/>
        <v>東側ケース⑤土佐町</v>
      </c>
      <c r="B252" s="183" t="str">
        <f t="shared" si="10"/>
        <v>東側ケース⑤</v>
      </c>
      <c r="C252" s="197" t="s">
        <v>24</v>
      </c>
      <c r="D252" s="75" t="s">
        <v>65</v>
      </c>
      <c r="E252" s="80" t="s">
        <v>65</v>
      </c>
      <c r="F252" s="97" t="s">
        <v>65</v>
      </c>
    </row>
    <row r="253" spans="1:6">
      <c r="A253" s="183" t="str">
        <f t="shared" si="9"/>
        <v>東側ケース⑤大川村</v>
      </c>
      <c r="B253" s="183" t="str">
        <f t="shared" si="10"/>
        <v>東側ケース⑤</v>
      </c>
      <c r="C253" s="197" t="s">
        <v>25</v>
      </c>
      <c r="D253" s="75" t="s">
        <v>65</v>
      </c>
      <c r="E253" s="80" t="s">
        <v>65</v>
      </c>
      <c r="F253" s="97" t="s">
        <v>65</v>
      </c>
    </row>
    <row r="254" spans="1:6">
      <c r="A254" s="183" t="str">
        <f t="shared" si="9"/>
        <v>東側ケース⑤いの町</v>
      </c>
      <c r="B254" s="183" t="str">
        <f t="shared" si="10"/>
        <v>東側ケース⑤</v>
      </c>
      <c r="C254" s="197" t="s">
        <v>26</v>
      </c>
      <c r="D254" s="75">
        <v>580</v>
      </c>
      <c r="E254" s="80">
        <v>350</v>
      </c>
      <c r="F254" s="97">
        <v>230</v>
      </c>
    </row>
    <row r="255" spans="1:6">
      <c r="A255" s="183" t="str">
        <f t="shared" si="9"/>
        <v>東側ケース⑤仁淀川町</v>
      </c>
      <c r="B255" s="183" t="str">
        <f t="shared" si="10"/>
        <v>東側ケース⑤</v>
      </c>
      <c r="C255" s="197" t="s">
        <v>27</v>
      </c>
      <c r="D255" s="75">
        <v>10</v>
      </c>
      <c r="E255" s="80">
        <v>10</v>
      </c>
      <c r="F255" s="97" t="s">
        <v>65</v>
      </c>
    </row>
    <row r="256" spans="1:6">
      <c r="A256" s="183" t="str">
        <f t="shared" si="9"/>
        <v>東側ケース⑤中土佐町</v>
      </c>
      <c r="B256" s="183" t="str">
        <f t="shared" si="10"/>
        <v>東側ケース⑤</v>
      </c>
      <c r="C256" s="197" t="s">
        <v>28</v>
      </c>
      <c r="D256" s="75">
        <v>6100</v>
      </c>
      <c r="E256" s="80">
        <v>4100</v>
      </c>
      <c r="F256" s="97">
        <v>2100</v>
      </c>
    </row>
    <row r="257" spans="1:7">
      <c r="A257" s="183" t="str">
        <f t="shared" si="9"/>
        <v>東側ケース⑤佐川町</v>
      </c>
      <c r="B257" s="183" t="str">
        <f t="shared" si="10"/>
        <v>東側ケース⑤</v>
      </c>
      <c r="C257" s="197" t="s">
        <v>29</v>
      </c>
      <c r="D257" s="75">
        <v>610</v>
      </c>
      <c r="E257" s="80">
        <v>360</v>
      </c>
      <c r="F257" s="97">
        <v>240</v>
      </c>
    </row>
    <row r="258" spans="1:7">
      <c r="A258" s="183" t="str">
        <f t="shared" si="9"/>
        <v>東側ケース⑤越知町</v>
      </c>
      <c r="B258" s="183" t="str">
        <f t="shared" si="10"/>
        <v>東側ケース⑤</v>
      </c>
      <c r="C258" s="197" t="s">
        <v>30</v>
      </c>
      <c r="D258" s="75">
        <v>60</v>
      </c>
      <c r="E258" s="80">
        <v>30</v>
      </c>
      <c r="F258" s="97">
        <v>20</v>
      </c>
    </row>
    <row r="259" spans="1:7">
      <c r="A259" s="183" t="str">
        <f t="shared" si="9"/>
        <v>東側ケース⑤檮原町</v>
      </c>
      <c r="B259" s="183" t="str">
        <f t="shared" si="10"/>
        <v>東側ケース⑤</v>
      </c>
      <c r="C259" s="197" t="s">
        <v>31</v>
      </c>
      <c r="D259" s="75">
        <v>10</v>
      </c>
      <c r="E259" s="80" t="s">
        <v>65</v>
      </c>
      <c r="F259" s="97" t="s">
        <v>65</v>
      </c>
    </row>
    <row r="260" spans="1:7">
      <c r="A260" s="183" t="str">
        <f t="shared" si="9"/>
        <v>東側ケース⑤日高村</v>
      </c>
      <c r="B260" s="183" t="str">
        <f t="shared" si="10"/>
        <v>東側ケース⑤</v>
      </c>
      <c r="C260" s="197" t="s">
        <v>32</v>
      </c>
      <c r="D260" s="75">
        <v>70</v>
      </c>
      <c r="E260" s="80">
        <v>40</v>
      </c>
      <c r="F260" s="97">
        <v>30</v>
      </c>
    </row>
    <row r="261" spans="1:7">
      <c r="A261" s="183" t="str">
        <f t="shared" ref="A261:A324" si="11">B261&amp;C261</f>
        <v>東側ケース⑤津野町</v>
      </c>
      <c r="B261" s="183" t="str">
        <f t="shared" si="10"/>
        <v>東側ケース⑤</v>
      </c>
      <c r="C261" s="197" t="s">
        <v>33</v>
      </c>
      <c r="D261" s="75">
        <v>170</v>
      </c>
      <c r="E261" s="80">
        <v>100</v>
      </c>
      <c r="F261" s="97">
        <v>70</v>
      </c>
    </row>
    <row r="262" spans="1:7">
      <c r="A262" s="183" t="str">
        <f t="shared" si="11"/>
        <v>東側ケース⑤四万十町</v>
      </c>
      <c r="B262" s="183" t="str">
        <f t="shared" si="10"/>
        <v>東側ケース⑤</v>
      </c>
      <c r="C262" s="197" t="s">
        <v>34</v>
      </c>
      <c r="D262" s="75">
        <v>3500</v>
      </c>
      <c r="E262" s="80">
        <v>2200</v>
      </c>
      <c r="F262" s="97">
        <v>1300</v>
      </c>
    </row>
    <row r="263" spans="1:7">
      <c r="A263" s="183" t="str">
        <f t="shared" si="11"/>
        <v>東側ケース⑤大月町</v>
      </c>
      <c r="B263" s="183" t="str">
        <f t="shared" si="10"/>
        <v>東側ケース⑤</v>
      </c>
      <c r="C263" s="197" t="s">
        <v>35</v>
      </c>
      <c r="D263" s="75">
        <v>2500</v>
      </c>
      <c r="E263" s="80">
        <v>1700</v>
      </c>
      <c r="F263" s="97">
        <v>840</v>
      </c>
    </row>
    <row r="264" spans="1:7">
      <c r="A264" s="183" t="str">
        <f t="shared" si="11"/>
        <v>東側ケース⑤三原村</v>
      </c>
      <c r="B264" s="183" t="str">
        <f t="shared" si="10"/>
        <v>東側ケース⑤</v>
      </c>
      <c r="C264" s="197" t="s">
        <v>36</v>
      </c>
      <c r="D264" s="75">
        <v>50</v>
      </c>
      <c r="E264" s="80">
        <v>30</v>
      </c>
      <c r="F264" s="97">
        <v>20</v>
      </c>
    </row>
    <row r="265" spans="1:7" ht="14.25" thickBot="1">
      <c r="A265" s="183" t="str">
        <f t="shared" si="11"/>
        <v>東側ケース⑤黒潮町</v>
      </c>
      <c r="B265" s="183" t="str">
        <f t="shared" si="10"/>
        <v>東側ケース⑤</v>
      </c>
      <c r="C265" s="198" t="s">
        <v>37</v>
      </c>
      <c r="D265" s="75">
        <v>10000</v>
      </c>
      <c r="E265" s="80">
        <v>6600</v>
      </c>
      <c r="F265" s="97">
        <v>3400</v>
      </c>
    </row>
    <row r="266" spans="1:7" ht="15" thickTop="1" thickBot="1">
      <c r="A266" s="183" t="str">
        <f t="shared" si="11"/>
        <v>東側ケース⑤合計</v>
      </c>
      <c r="B266" s="183" t="str">
        <f t="shared" si="10"/>
        <v>東側ケース⑤</v>
      </c>
      <c r="C266" s="199" t="s">
        <v>132</v>
      </c>
      <c r="D266" s="186">
        <v>337000</v>
      </c>
      <c r="E266" s="187">
        <v>218000</v>
      </c>
      <c r="F266" s="188">
        <v>118000</v>
      </c>
    </row>
    <row r="267" spans="1:7" s="183" customFormat="1" ht="14.25" thickBot="1">
      <c r="A267" s="183" t="str">
        <f t="shared" si="11"/>
        <v/>
      </c>
    </row>
    <row r="268" spans="1:7" s="183" customFormat="1">
      <c r="A268" s="183" t="str">
        <f t="shared" si="11"/>
        <v>東側ケース⑨市町村</v>
      </c>
      <c r="B268" s="183" t="s">
        <v>140</v>
      </c>
      <c r="C268" s="215" t="s">
        <v>127</v>
      </c>
      <c r="D268" s="217" t="s">
        <v>128</v>
      </c>
      <c r="E268" s="218"/>
      <c r="F268" s="219"/>
    </row>
    <row r="269" spans="1:7" s="183" customFormat="1" ht="27.75" thickBot="1">
      <c r="A269" s="183" t="str">
        <f t="shared" si="11"/>
        <v>東側ケース⑨</v>
      </c>
      <c r="B269" s="183" t="str">
        <f t="shared" ref="B269:B304" si="12">B268</f>
        <v>東側ケース⑨</v>
      </c>
      <c r="C269" s="216"/>
      <c r="D269" s="193" t="s">
        <v>129</v>
      </c>
      <c r="E269" s="194" t="s">
        <v>130</v>
      </c>
      <c r="F269" s="195" t="s">
        <v>131</v>
      </c>
    </row>
    <row r="270" spans="1:7" ht="14.25" thickTop="1">
      <c r="A270" s="183" t="str">
        <f t="shared" si="11"/>
        <v>東側ケース⑨高知市</v>
      </c>
      <c r="B270" s="183" t="str">
        <f t="shared" si="12"/>
        <v>東側ケース⑨</v>
      </c>
      <c r="C270" s="196" t="s">
        <v>4</v>
      </c>
      <c r="D270" s="75">
        <v>163000</v>
      </c>
      <c r="E270" s="80">
        <v>106000</v>
      </c>
      <c r="F270" s="97">
        <v>57000</v>
      </c>
      <c r="G270" s="183">
        <v>1</v>
      </c>
    </row>
    <row r="271" spans="1:7">
      <c r="A271" s="183" t="str">
        <f t="shared" si="11"/>
        <v>東側ケース⑨室戸市</v>
      </c>
      <c r="B271" s="183" t="str">
        <f t="shared" si="12"/>
        <v>東側ケース⑨</v>
      </c>
      <c r="C271" s="197" t="s">
        <v>5</v>
      </c>
      <c r="D271" s="75">
        <v>14000</v>
      </c>
      <c r="E271" s="80">
        <v>9000</v>
      </c>
      <c r="F271" s="97">
        <v>4900</v>
      </c>
    </row>
    <row r="272" spans="1:7">
      <c r="A272" s="183" t="str">
        <f t="shared" si="11"/>
        <v>東側ケース⑨安芸市</v>
      </c>
      <c r="B272" s="183" t="str">
        <f t="shared" si="12"/>
        <v>東側ケース⑨</v>
      </c>
      <c r="C272" s="197" t="s">
        <v>6</v>
      </c>
      <c r="D272" s="75">
        <v>15000</v>
      </c>
      <c r="E272" s="80">
        <v>9500</v>
      </c>
      <c r="F272" s="97">
        <v>5800</v>
      </c>
    </row>
    <row r="273" spans="1:6">
      <c r="A273" s="183" t="str">
        <f t="shared" si="11"/>
        <v>東側ケース⑨南国市</v>
      </c>
      <c r="B273" s="183" t="str">
        <f t="shared" si="12"/>
        <v>東側ケース⑨</v>
      </c>
      <c r="C273" s="197" t="s">
        <v>7</v>
      </c>
      <c r="D273" s="75">
        <v>13000</v>
      </c>
      <c r="E273" s="80">
        <v>8300</v>
      </c>
      <c r="F273" s="97">
        <v>4700</v>
      </c>
    </row>
    <row r="274" spans="1:6">
      <c r="A274" s="183" t="str">
        <f t="shared" si="11"/>
        <v>東側ケース⑨土佐市</v>
      </c>
      <c r="B274" s="183" t="str">
        <f t="shared" si="12"/>
        <v>東側ケース⑨</v>
      </c>
      <c r="C274" s="197" t="s">
        <v>8</v>
      </c>
      <c r="D274" s="75">
        <v>10000</v>
      </c>
      <c r="E274" s="80">
        <v>6500</v>
      </c>
      <c r="F274" s="97">
        <v>3600</v>
      </c>
    </row>
    <row r="275" spans="1:6">
      <c r="A275" s="183" t="str">
        <f t="shared" si="11"/>
        <v>東側ケース⑨須崎市</v>
      </c>
      <c r="B275" s="183" t="str">
        <f t="shared" si="12"/>
        <v>東側ケース⑨</v>
      </c>
      <c r="C275" s="197" t="s">
        <v>9</v>
      </c>
      <c r="D275" s="75">
        <v>15000</v>
      </c>
      <c r="E275" s="80">
        <v>10000</v>
      </c>
      <c r="F275" s="97">
        <v>5200</v>
      </c>
    </row>
    <row r="276" spans="1:6">
      <c r="A276" s="183" t="str">
        <f t="shared" si="11"/>
        <v>東側ケース⑨宿毛市</v>
      </c>
      <c r="B276" s="183" t="str">
        <f t="shared" si="12"/>
        <v>東側ケース⑨</v>
      </c>
      <c r="C276" s="197" t="s">
        <v>10</v>
      </c>
      <c r="D276" s="75">
        <v>11000</v>
      </c>
      <c r="E276" s="80">
        <v>7600</v>
      </c>
      <c r="F276" s="97">
        <v>3800</v>
      </c>
    </row>
    <row r="277" spans="1:6">
      <c r="A277" s="183" t="str">
        <f t="shared" si="11"/>
        <v>東側ケース⑨土佐清水市</v>
      </c>
      <c r="B277" s="183" t="str">
        <f t="shared" si="12"/>
        <v>東側ケース⑨</v>
      </c>
      <c r="C277" s="197" t="s">
        <v>11</v>
      </c>
      <c r="D277" s="75">
        <v>11000</v>
      </c>
      <c r="E277" s="80">
        <v>7300</v>
      </c>
      <c r="F277" s="97">
        <v>3900</v>
      </c>
    </row>
    <row r="278" spans="1:6">
      <c r="A278" s="183" t="str">
        <f t="shared" si="11"/>
        <v>東側ケース⑨四万十市</v>
      </c>
      <c r="B278" s="183" t="str">
        <f t="shared" si="12"/>
        <v>東側ケース⑨</v>
      </c>
      <c r="C278" s="197" t="s">
        <v>12</v>
      </c>
      <c r="D278" s="75">
        <v>4800</v>
      </c>
      <c r="E278" s="80">
        <v>3000</v>
      </c>
      <c r="F278" s="97">
        <v>1800</v>
      </c>
    </row>
    <row r="279" spans="1:6">
      <c r="A279" s="183" t="str">
        <f t="shared" si="11"/>
        <v>東側ケース⑨香南市</v>
      </c>
      <c r="B279" s="183" t="str">
        <f t="shared" si="12"/>
        <v>東側ケース⑨</v>
      </c>
      <c r="C279" s="197" t="s">
        <v>13</v>
      </c>
      <c r="D279" s="75">
        <v>13000</v>
      </c>
      <c r="E279" s="80">
        <v>8200</v>
      </c>
      <c r="F279" s="97">
        <v>4500</v>
      </c>
    </row>
    <row r="280" spans="1:6">
      <c r="A280" s="183" t="str">
        <f t="shared" si="11"/>
        <v>東側ケース⑨香美市</v>
      </c>
      <c r="B280" s="183" t="str">
        <f t="shared" si="12"/>
        <v>東側ケース⑨</v>
      </c>
      <c r="C280" s="197" t="s">
        <v>14</v>
      </c>
      <c r="D280" s="75">
        <v>3700</v>
      </c>
      <c r="E280" s="80">
        <v>2200</v>
      </c>
      <c r="F280" s="97">
        <v>1500</v>
      </c>
    </row>
    <row r="281" spans="1:6">
      <c r="A281" s="183" t="str">
        <f t="shared" si="11"/>
        <v>東側ケース⑨東洋町</v>
      </c>
      <c r="B281" s="183" t="str">
        <f t="shared" si="12"/>
        <v>東側ケース⑨</v>
      </c>
      <c r="C281" s="197" t="s">
        <v>15</v>
      </c>
      <c r="D281" s="75">
        <v>2700</v>
      </c>
      <c r="E281" s="80">
        <v>1800</v>
      </c>
      <c r="F281" s="97">
        <v>920</v>
      </c>
    </row>
    <row r="282" spans="1:6">
      <c r="A282" s="183" t="str">
        <f t="shared" si="11"/>
        <v>東側ケース⑨奈半利町</v>
      </c>
      <c r="B282" s="183" t="str">
        <f t="shared" si="12"/>
        <v>東側ケース⑨</v>
      </c>
      <c r="C282" s="197" t="s">
        <v>16</v>
      </c>
      <c r="D282" s="75">
        <v>3400</v>
      </c>
      <c r="E282" s="80">
        <v>2200</v>
      </c>
      <c r="F282" s="97">
        <v>1200</v>
      </c>
    </row>
    <row r="283" spans="1:6">
      <c r="A283" s="183" t="str">
        <f t="shared" si="11"/>
        <v>東側ケース⑨田野町</v>
      </c>
      <c r="B283" s="183" t="str">
        <f t="shared" si="12"/>
        <v>東側ケース⑨</v>
      </c>
      <c r="C283" s="197" t="s">
        <v>17</v>
      </c>
      <c r="D283" s="75">
        <v>2700</v>
      </c>
      <c r="E283" s="80">
        <v>1700</v>
      </c>
      <c r="F283" s="97">
        <v>1000</v>
      </c>
    </row>
    <row r="284" spans="1:6">
      <c r="A284" s="183" t="str">
        <f t="shared" si="11"/>
        <v>東側ケース⑨安田町</v>
      </c>
      <c r="B284" s="183" t="str">
        <f t="shared" si="12"/>
        <v>東側ケース⑨</v>
      </c>
      <c r="C284" s="197" t="s">
        <v>18</v>
      </c>
      <c r="D284" s="75">
        <v>2200</v>
      </c>
      <c r="E284" s="80">
        <v>1300</v>
      </c>
      <c r="F284" s="97">
        <v>860</v>
      </c>
    </row>
    <row r="285" spans="1:6">
      <c r="A285" s="183" t="str">
        <f t="shared" si="11"/>
        <v>東側ケース⑨北川村</v>
      </c>
      <c r="B285" s="183" t="str">
        <f t="shared" si="12"/>
        <v>東側ケース⑨</v>
      </c>
      <c r="C285" s="197" t="s">
        <v>19</v>
      </c>
      <c r="D285" s="75">
        <v>800</v>
      </c>
      <c r="E285" s="80">
        <v>480</v>
      </c>
      <c r="F285" s="97">
        <v>320</v>
      </c>
    </row>
    <row r="286" spans="1:6">
      <c r="A286" s="183" t="str">
        <f t="shared" si="11"/>
        <v>東側ケース⑨馬路村</v>
      </c>
      <c r="B286" s="183" t="str">
        <f t="shared" si="12"/>
        <v>東側ケース⑨</v>
      </c>
      <c r="C286" s="197" t="s">
        <v>20</v>
      </c>
      <c r="D286" s="75">
        <v>370</v>
      </c>
      <c r="E286" s="80">
        <v>220</v>
      </c>
      <c r="F286" s="97">
        <v>150</v>
      </c>
    </row>
    <row r="287" spans="1:6">
      <c r="A287" s="183" t="str">
        <f t="shared" si="11"/>
        <v>東側ケース⑨芸西村</v>
      </c>
      <c r="B287" s="183" t="str">
        <f t="shared" si="12"/>
        <v>東側ケース⑨</v>
      </c>
      <c r="C287" s="197" t="s">
        <v>21</v>
      </c>
      <c r="D287" s="75">
        <v>1100</v>
      </c>
      <c r="E287" s="80">
        <v>640</v>
      </c>
      <c r="F287" s="97">
        <v>420</v>
      </c>
    </row>
    <row r="288" spans="1:6">
      <c r="A288" s="183" t="str">
        <f t="shared" si="11"/>
        <v>東側ケース⑨本山町</v>
      </c>
      <c r="B288" s="183" t="str">
        <f t="shared" si="12"/>
        <v>東側ケース⑨</v>
      </c>
      <c r="C288" s="197" t="s">
        <v>22</v>
      </c>
      <c r="D288" s="75">
        <v>10</v>
      </c>
      <c r="E288" s="80">
        <v>10</v>
      </c>
      <c r="F288" s="97" t="s">
        <v>65</v>
      </c>
    </row>
    <row r="289" spans="1:6">
      <c r="A289" s="183" t="str">
        <f t="shared" si="11"/>
        <v>東側ケース⑨大豊町</v>
      </c>
      <c r="B289" s="183" t="str">
        <f t="shared" si="12"/>
        <v>東側ケース⑨</v>
      </c>
      <c r="C289" s="197" t="s">
        <v>23</v>
      </c>
      <c r="D289" s="75">
        <v>120</v>
      </c>
      <c r="E289" s="80">
        <v>70</v>
      </c>
      <c r="F289" s="97">
        <v>50</v>
      </c>
    </row>
    <row r="290" spans="1:6">
      <c r="A290" s="183" t="str">
        <f t="shared" si="11"/>
        <v>東側ケース⑨土佐町</v>
      </c>
      <c r="B290" s="183" t="str">
        <f t="shared" si="12"/>
        <v>東側ケース⑨</v>
      </c>
      <c r="C290" s="197" t="s">
        <v>24</v>
      </c>
      <c r="D290" s="75" t="s">
        <v>65</v>
      </c>
      <c r="E290" s="80" t="s">
        <v>65</v>
      </c>
      <c r="F290" s="97" t="s">
        <v>65</v>
      </c>
    </row>
    <row r="291" spans="1:6">
      <c r="A291" s="183" t="str">
        <f t="shared" si="11"/>
        <v>東側ケース⑨大川村</v>
      </c>
      <c r="B291" s="183" t="str">
        <f t="shared" si="12"/>
        <v>東側ケース⑨</v>
      </c>
      <c r="C291" s="197" t="s">
        <v>25</v>
      </c>
      <c r="D291" s="75" t="s">
        <v>65</v>
      </c>
      <c r="E291" s="80" t="s">
        <v>65</v>
      </c>
      <c r="F291" s="97" t="s">
        <v>65</v>
      </c>
    </row>
    <row r="292" spans="1:6">
      <c r="A292" s="183" t="str">
        <f t="shared" si="11"/>
        <v>東側ケース⑨いの町</v>
      </c>
      <c r="B292" s="183" t="str">
        <f t="shared" si="12"/>
        <v>東側ケース⑨</v>
      </c>
      <c r="C292" s="197" t="s">
        <v>26</v>
      </c>
      <c r="D292" s="75">
        <v>580</v>
      </c>
      <c r="E292" s="80">
        <v>350</v>
      </c>
      <c r="F292" s="97">
        <v>230</v>
      </c>
    </row>
    <row r="293" spans="1:6">
      <c r="A293" s="183" t="str">
        <f t="shared" si="11"/>
        <v>東側ケース⑨仁淀川町</v>
      </c>
      <c r="B293" s="183" t="str">
        <f t="shared" si="12"/>
        <v>東側ケース⑨</v>
      </c>
      <c r="C293" s="197" t="s">
        <v>27</v>
      </c>
      <c r="D293" s="75">
        <v>10</v>
      </c>
      <c r="E293" s="80">
        <v>10</v>
      </c>
      <c r="F293" s="97" t="s">
        <v>65</v>
      </c>
    </row>
    <row r="294" spans="1:6">
      <c r="A294" s="183" t="str">
        <f t="shared" si="11"/>
        <v>東側ケース⑨中土佐町</v>
      </c>
      <c r="B294" s="183" t="str">
        <f t="shared" si="12"/>
        <v>東側ケース⑨</v>
      </c>
      <c r="C294" s="197" t="s">
        <v>28</v>
      </c>
      <c r="D294" s="75">
        <v>5700</v>
      </c>
      <c r="E294" s="80">
        <v>3700</v>
      </c>
      <c r="F294" s="97">
        <v>1900</v>
      </c>
    </row>
    <row r="295" spans="1:6">
      <c r="A295" s="183" t="str">
        <f t="shared" si="11"/>
        <v>東側ケース⑨佐川町</v>
      </c>
      <c r="B295" s="183" t="str">
        <f t="shared" si="12"/>
        <v>東側ケース⑨</v>
      </c>
      <c r="C295" s="197" t="s">
        <v>29</v>
      </c>
      <c r="D295" s="75">
        <v>610</v>
      </c>
      <c r="E295" s="80">
        <v>360</v>
      </c>
      <c r="F295" s="97">
        <v>240</v>
      </c>
    </row>
    <row r="296" spans="1:6">
      <c r="A296" s="183" t="str">
        <f t="shared" si="11"/>
        <v>東側ケース⑨越知町</v>
      </c>
      <c r="B296" s="183" t="str">
        <f t="shared" si="12"/>
        <v>東側ケース⑨</v>
      </c>
      <c r="C296" s="197" t="s">
        <v>30</v>
      </c>
      <c r="D296" s="75">
        <v>60</v>
      </c>
      <c r="E296" s="80">
        <v>30</v>
      </c>
      <c r="F296" s="97">
        <v>20</v>
      </c>
    </row>
    <row r="297" spans="1:6">
      <c r="A297" s="183" t="str">
        <f t="shared" si="11"/>
        <v>東側ケース⑨檮原町</v>
      </c>
      <c r="B297" s="183" t="str">
        <f t="shared" si="12"/>
        <v>東側ケース⑨</v>
      </c>
      <c r="C297" s="197" t="s">
        <v>31</v>
      </c>
      <c r="D297" s="75">
        <v>10</v>
      </c>
      <c r="E297" s="80" t="s">
        <v>65</v>
      </c>
      <c r="F297" s="97" t="s">
        <v>65</v>
      </c>
    </row>
    <row r="298" spans="1:6">
      <c r="A298" s="183" t="str">
        <f t="shared" si="11"/>
        <v>東側ケース⑨日高村</v>
      </c>
      <c r="B298" s="183" t="str">
        <f t="shared" si="12"/>
        <v>東側ケース⑨</v>
      </c>
      <c r="C298" s="197" t="s">
        <v>32</v>
      </c>
      <c r="D298" s="75">
        <v>70</v>
      </c>
      <c r="E298" s="80">
        <v>40</v>
      </c>
      <c r="F298" s="97">
        <v>30</v>
      </c>
    </row>
    <row r="299" spans="1:6">
      <c r="A299" s="183" t="str">
        <f t="shared" si="11"/>
        <v>東側ケース⑨津野町</v>
      </c>
      <c r="B299" s="183" t="str">
        <f t="shared" si="12"/>
        <v>東側ケース⑨</v>
      </c>
      <c r="C299" s="197" t="s">
        <v>33</v>
      </c>
      <c r="D299" s="75">
        <v>170</v>
      </c>
      <c r="E299" s="80">
        <v>100</v>
      </c>
      <c r="F299" s="97">
        <v>70</v>
      </c>
    </row>
    <row r="300" spans="1:6">
      <c r="A300" s="183" t="str">
        <f t="shared" si="11"/>
        <v>東側ケース⑨四万十町</v>
      </c>
      <c r="B300" s="183" t="str">
        <f t="shared" si="12"/>
        <v>東側ケース⑨</v>
      </c>
      <c r="C300" s="197" t="s">
        <v>34</v>
      </c>
      <c r="D300" s="75">
        <v>3500</v>
      </c>
      <c r="E300" s="80">
        <v>2200</v>
      </c>
      <c r="F300" s="97">
        <v>1300</v>
      </c>
    </row>
    <row r="301" spans="1:6">
      <c r="A301" s="183" t="str">
        <f t="shared" si="11"/>
        <v>東側ケース⑨大月町</v>
      </c>
      <c r="B301" s="183" t="str">
        <f t="shared" si="12"/>
        <v>東側ケース⑨</v>
      </c>
      <c r="C301" s="197" t="s">
        <v>35</v>
      </c>
      <c r="D301" s="75">
        <v>2100</v>
      </c>
      <c r="E301" s="80">
        <v>1400</v>
      </c>
      <c r="F301" s="97">
        <v>700</v>
      </c>
    </row>
    <row r="302" spans="1:6">
      <c r="A302" s="183" t="str">
        <f t="shared" si="11"/>
        <v>東側ケース⑨三原村</v>
      </c>
      <c r="B302" s="183" t="str">
        <f t="shared" si="12"/>
        <v>東側ケース⑨</v>
      </c>
      <c r="C302" s="197" t="s">
        <v>36</v>
      </c>
      <c r="D302" s="75">
        <v>50</v>
      </c>
      <c r="E302" s="80">
        <v>30</v>
      </c>
      <c r="F302" s="97">
        <v>20</v>
      </c>
    </row>
    <row r="303" spans="1:6" ht="14.25" thickBot="1">
      <c r="A303" s="183" t="str">
        <f t="shared" si="11"/>
        <v>東側ケース⑨黒潮町</v>
      </c>
      <c r="B303" s="183" t="str">
        <f t="shared" si="12"/>
        <v>東側ケース⑨</v>
      </c>
      <c r="C303" s="198" t="s">
        <v>37</v>
      </c>
      <c r="D303" s="75">
        <v>8800</v>
      </c>
      <c r="E303" s="80">
        <v>5700</v>
      </c>
      <c r="F303" s="97">
        <v>3100</v>
      </c>
    </row>
    <row r="304" spans="1:6" ht="15" thickTop="1" thickBot="1">
      <c r="A304" s="183" t="str">
        <f t="shared" si="11"/>
        <v>東側ケース⑨合計</v>
      </c>
      <c r="B304" s="183" t="str">
        <f t="shared" si="12"/>
        <v>東側ケース⑨</v>
      </c>
      <c r="C304" s="199" t="s">
        <v>132</v>
      </c>
      <c r="D304" s="186">
        <v>309000</v>
      </c>
      <c r="E304" s="187">
        <v>200000</v>
      </c>
      <c r="F304" s="188">
        <v>109000</v>
      </c>
    </row>
    <row r="305" spans="1:7" s="183" customFormat="1" ht="14.25" thickBot="1">
      <c r="A305" s="183" t="str">
        <f t="shared" si="11"/>
        <v/>
      </c>
    </row>
    <row r="306" spans="1:7" s="183" customFormat="1">
      <c r="A306" s="183" t="str">
        <f t="shared" si="11"/>
        <v>西側ケース④市町村</v>
      </c>
      <c r="B306" s="183" t="s">
        <v>141</v>
      </c>
      <c r="C306" s="215" t="s">
        <v>127</v>
      </c>
      <c r="D306" s="217" t="s">
        <v>128</v>
      </c>
      <c r="E306" s="218"/>
      <c r="F306" s="219"/>
    </row>
    <row r="307" spans="1:7" s="183" customFormat="1" ht="27.75" thickBot="1">
      <c r="A307" s="183" t="str">
        <f t="shared" si="11"/>
        <v>西側ケース④</v>
      </c>
      <c r="B307" s="183" t="str">
        <f t="shared" ref="B307:B342" si="13">B306</f>
        <v>西側ケース④</v>
      </c>
      <c r="C307" s="216"/>
      <c r="D307" s="193" t="s">
        <v>129</v>
      </c>
      <c r="E307" s="194" t="s">
        <v>130</v>
      </c>
      <c r="F307" s="195" t="s">
        <v>131</v>
      </c>
    </row>
    <row r="308" spans="1:7" ht="14.25" thickTop="1">
      <c r="A308" s="183" t="str">
        <f t="shared" si="11"/>
        <v>西側ケース④高知市</v>
      </c>
      <c r="B308" s="183" t="str">
        <f t="shared" si="13"/>
        <v>西側ケース④</v>
      </c>
      <c r="C308" s="196" t="s">
        <v>4</v>
      </c>
      <c r="D308" s="27">
        <v>169000</v>
      </c>
      <c r="E308" s="28">
        <v>111000</v>
      </c>
      <c r="F308" s="189">
        <v>58000</v>
      </c>
      <c r="G308" s="183">
        <v>1</v>
      </c>
    </row>
    <row r="309" spans="1:7">
      <c r="A309" s="183" t="str">
        <f t="shared" si="11"/>
        <v>西側ケース④室戸市</v>
      </c>
      <c r="B309" s="183" t="str">
        <f t="shared" si="13"/>
        <v>西側ケース④</v>
      </c>
      <c r="C309" s="197" t="s">
        <v>5</v>
      </c>
      <c r="D309" s="27">
        <v>10000</v>
      </c>
      <c r="E309" s="28">
        <v>6900</v>
      </c>
      <c r="F309" s="189">
        <v>3600</v>
      </c>
    </row>
    <row r="310" spans="1:7">
      <c r="A310" s="183" t="str">
        <f t="shared" si="11"/>
        <v>西側ケース④安芸市</v>
      </c>
      <c r="B310" s="183" t="str">
        <f t="shared" si="13"/>
        <v>西側ケース④</v>
      </c>
      <c r="C310" s="197" t="s">
        <v>6</v>
      </c>
      <c r="D310" s="27">
        <v>14000</v>
      </c>
      <c r="E310" s="28">
        <v>8900</v>
      </c>
      <c r="F310" s="189">
        <v>4800</v>
      </c>
    </row>
    <row r="311" spans="1:7">
      <c r="A311" s="183" t="str">
        <f t="shared" si="11"/>
        <v>西側ケース④南国市</v>
      </c>
      <c r="B311" s="183" t="str">
        <f t="shared" si="13"/>
        <v>西側ケース④</v>
      </c>
      <c r="C311" s="197" t="s">
        <v>7</v>
      </c>
      <c r="D311" s="27">
        <v>12000</v>
      </c>
      <c r="E311" s="28">
        <v>8100</v>
      </c>
      <c r="F311" s="189">
        <v>4300</v>
      </c>
    </row>
    <row r="312" spans="1:7">
      <c r="A312" s="183" t="str">
        <f t="shared" si="11"/>
        <v>西側ケース④土佐市</v>
      </c>
      <c r="B312" s="183" t="str">
        <f t="shared" si="13"/>
        <v>西側ケース④</v>
      </c>
      <c r="C312" s="197" t="s">
        <v>8</v>
      </c>
      <c r="D312" s="27">
        <v>10000</v>
      </c>
      <c r="E312" s="28">
        <v>6500</v>
      </c>
      <c r="F312" s="189">
        <v>3500</v>
      </c>
    </row>
    <row r="313" spans="1:7">
      <c r="A313" s="183" t="str">
        <f t="shared" si="11"/>
        <v>西側ケース④須崎市</v>
      </c>
      <c r="B313" s="183" t="str">
        <f t="shared" si="13"/>
        <v>西側ケース④</v>
      </c>
      <c r="C313" s="197" t="s">
        <v>9</v>
      </c>
      <c r="D313" s="27">
        <v>17000</v>
      </c>
      <c r="E313" s="28">
        <v>11000</v>
      </c>
      <c r="F313" s="189">
        <v>5700</v>
      </c>
    </row>
    <row r="314" spans="1:7">
      <c r="A314" s="183" t="str">
        <f t="shared" si="11"/>
        <v>西側ケース④宿毛市</v>
      </c>
      <c r="B314" s="183" t="str">
        <f t="shared" si="13"/>
        <v>西側ケース④</v>
      </c>
      <c r="C314" s="197" t="s">
        <v>10</v>
      </c>
      <c r="D314" s="27">
        <v>14000</v>
      </c>
      <c r="E314" s="28">
        <v>9300</v>
      </c>
      <c r="F314" s="189">
        <v>4800</v>
      </c>
    </row>
    <row r="315" spans="1:7">
      <c r="A315" s="183" t="str">
        <f t="shared" si="11"/>
        <v>西側ケース④土佐清水市</v>
      </c>
      <c r="B315" s="183" t="str">
        <f t="shared" si="13"/>
        <v>西側ケース④</v>
      </c>
      <c r="C315" s="197" t="s">
        <v>11</v>
      </c>
      <c r="D315" s="27">
        <v>14000</v>
      </c>
      <c r="E315" s="28">
        <v>9200</v>
      </c>
      <c r="F315" s="189">
        <v>5000</v>
      </c>
    </row>
    <row r="316" spans="1:7">
      <c r="A316" s="183" t="str">
        <f t="shared" si="11"/>
        <v>西側ケース④四万十市</v>
      </c>
      <c r="B316" s="183" t="str">
        <f t="shared" si="13"/>
        <v>西側ケース④</v>
      </c>
      <c r="C316" s="197" t="s">
        <v>12</v>
      </c>
      <c r="D316" s="27">
        <v>8300</v>
      </c>
      <c r="E316" s="28">
        <v>5200</v>
      </c>
      <c r="F316" s="189">
        <v>3100</v>
      </c>
    </row>
    <row r="317" spans="1:7">
      <c r="A317" s="183" t="str">
        <f t="shared" si="11"/>
        <v>西側ケース④香南市</v>
      </c>
      <c r="B317" s="183" t="str">
        <f t="shared" si="13"/>
        <v>西側ケース④</v>
      </c>
      <c r="C317" s="197" t="s">
        <v>13</v>
      </c>
      <c r="D317" s="27">
        <v>12000</v>
      </c>
      <c r="E317" s="28">
        <v>7700</v>
      </c>
      <c r="F317" s="189">
        <v>4000</v>
      </c>
    </row>
    <row r="318" spans="1:7">
      <c r="A318" s="183" t="str">
        <f t="shared" si="11"/>
        <v>西側ケース④香美市</v>
      </c>
      <c r="B318" s="183" t="str">
        <f t="shared" si="13"/>
        <v>西側ケース④</v>
      </c>
      <c r="C318" s="197" t="s">
        <v>14</v>
      </c>
      <c r="D318" s="27">
        <v>1000</v>
      </c>
      <c r="E318" s="28">
        <v>610</v>
      </c>
      <c r="F318" s="189">
        <v>400</v>
      </c>
    </row>
    <row r="319" spans="1:7">
      <c r="A319" s="183" t="str">
        <f t="shared" si="11"/>
        <v>西側ケース④東洋町</v>
      </c>
      <c r="B319" s="183" t="str">
        <f t="shared" si="13"/>
        <v>西側ケース④</v>
      </c>
      <c r="C319" s="197" t="s">
        <v>15</v>
      </c>
      <c r="D319" s="27">
        <v>2400</v>
      </c>
      <c r="E319" s="28">
        <v>1600</v>
      </c>
      <c r="F319" s="189">
        <v>840</v>
      </c>
    </row>
    <row r="320" spans="1:7">
      <c r="A320" s="183" t="str">
        <f t="shared" si="11"/>
        <v>西側ケース④奈半利町</v>
      </c>
      <c r="B320" s="183" t="str">
        <f t="shared" si="13"/>
        <v>西側ケース④</v>
      </c>
      <c r="C320" s="197" t="s">
        <v>16</v>
      </c>
      <c r="D320" s="27">
        <v>3300</v>
      </c>
      <c r="E320" s="28">
        <v>2200</v>
      </c>
      <c r="F320" s="189">
        <v>1100</v>
      </c>
    </row>
    <row r="321" spans="1:6">
      <c r="A321" s="183" t="str">
        <f t="shared" si="11"/>
        <v>西側ケース④田野町</v>
      </c>
      <c r="B321" s="183" t="str">
        <f t="shared" si="13"/>
        <v>西側ケース④</v>
      </c>
      <c r="C321" s="197" t="s">
        <v>17</v>
      </c>
      <c r="D321" s="27">
        <v>2800</v>
      </c>
      <c r="E321" s="28">
        <v>1800</v>
      </c>
      <c r="F321" s="189">
        <v>960</v>
      </c>
    </row>
    <row r="322" spans="1:6">
      <c r="A322" s="183" t="str">
        <f t="shared" si="11"/>
        <v>西側ケース④安田町</v>
      </c>
      <c r="B322" s="183" t="str">
        <f t="shared" si="13"/>
        <v>西側ケース④</v>
      </c>
      <c r="C322" s="197" t="s">
        <v>18</v>
      </c>
      <c r="D322" s="27">
        <v>2000</v>
      </c>
      <c r="E322" s="28">
        <v>1300</v>
      </c>
      <c r="F322" s="189">
        <v>720</v>
      </c>
    </row>
    <row r="323" spans="1:6">
      <c r="A323" s="183" t="str">
        <f t="shared" si="11"/>
        <v>西側ケース④北川村</v>
      </c>
      <c r="B323" s="183" t="str">
        <f t="shared" si="13"/>
        <v>西側ケース④</v>
      </c>
      <c r="C323" s="197" t="s">
        <v>19</v>
      </c>
      <c r="D323" s="27">
        <v>180</v>
      </c>
      <c r="E323" s="28">
        <v>110</v>
      </c>
      <c r="F323" s="189">
        <v>70</v>
      </c>
    </row>
    <row r="324" spans="1:6">
      <c r="A324" s="183" t="str">
        <f t="shared" si="11"/>
        <v>西側ケース④馬路村</v>
      </c>
      <c r="B324" s="183" t="str">
        <f t="shared" si="13"/>
        <v>西側ケース④</v>
      </c>
      <c r="C324" s="197" t="s">
        <v>20</v>
      </c>
      <c r="D324" s="27">
        <v>100</v>
      </c>
      <c r="E324" s="28">
        <v>60</v>
      </c>
      <c r="F324" s="189">
        <v>40</v>
      </c>
    </row>
    <row r="325" spans="1:6">
      <c r="A325" s="183" t="str">
        <f t="shared" ref="A325:A342" si="14">B325&amp;C325</f>
        <v>西側ケース④芸西村</v>
      </c>
      <c r="B325" s="183" t="str">
        <f t="shared" si="13"/>
        <v>西側ケース④</v>
      </c>
      <c r="C325" s="197" t="s">
        <v>21</v>
      </c>
      <c r="D325" s="27">
        <v>1000</v>
      </c>
      <c r="E325" s="28">
        <v>640</v>
      </c>
      <c r="F325" s="189">
        <v>360</v>
      </c>
    </row>
    <row r="326" spans="1:6">
      <c r="A326" s="183" t="str">
        <f t="shared" si="14"/>
        <v>西側ケース④本山町</v>
      </c>
      <c r="B326" s="183" t="str">
        <f t="shared" si="13"/>
        <v>西側ケース④</v>
      </c>
      <c r="C326" s="197" t="s">
        <v>22</v>
      </c>
      <c r="D326" s="27" t="s">
        <v>65</v>
      </c>
      <c r="E326" s="28" t="s">
        <v>65</v>
      </c>
      <c r="F326" s="189" t="s">
        <v>65</v>
      </c>
    </row>
    <row r="327" spans="1:6">
      <c r="A327" s="183" t="str">
        <f t="shared" si="14"/>
        <v>西側ケース④大豊町</v>
      </c>
      <c r="B327" s="183" t="str">
        <f t="shared" si="13"/>
        <v>西側ケース④</v>
      </c>
      <c r="C327" s="197" t="s">
        <v>23</v>
      </c>
      <c r="D327" s="27">
        <v>30</v>
      </c>
      <c r="E327" s="28">
        <v>20</v>
      </c>
      <c r="F327" s="189">
        <v>10</v>
      </c>
    </row>
    <row r="328" spans="1:6">
      <c r="A328" s="183" t="str">
        <f t="shared" si="14"/>
        <v>西側ケース④土佐町</v>
      </c>
      <c r="B328" s="183" t="str">
        <f t="shared" si="13"/>
        <v>西側ケース④</v>
      </c>
      <c r="C328" s="197" t="s">
        <v>24</v>
      </c>
      <c r="D328" s="27" t="s">
        <v>65</v>
      </c>
      <c r="E328" s="28" t="s">
        <v>65</v>
      </c>
      <c r="F328" s="189" t="s">
        <v>65</v>
      </c>
    </row>
    <row r="329" spans="1:6">
      <c r="A329" s="183" t="str">
        <f t="shared" si="14"/>
        <v>西側ケース④大川村</v>
      </c>
      <c r="B329" s="183" t="str">
        <f t="shared" si="13"/>
        <v>西側ケース④</v>
      </c>
      <c r="C329" s="197" t="s">
        <v>25</v>
      </c>
      <c r="D329" s="27" t="s">
        <v>65</v>
      </c>
      <c r="E329" s="28" t="s">
        <v>65</v>
      </c>
      <c r="F329" s="189" t="s">
        <v>65</v>
      </c>
    </row>
    <row r="330" spans="1:6">
      <c r="A330" s="183" t="str">
        <f t="shared" si="14"/>
        <v>西側ケース④いの町</v>
      </c>
      <c r="B330" s="183" t="str">
        <f t="shared" si="13"/>
        <v>西側ケース④</v>
      </c>
      <c r="C330" s="197" t="s">
        <v>26</v>
      </c>
      <c r="D330" s="27">
        <v>710</v>
      </c>
      <c r="E330" s="28">
        <v>420</v>
      </c>
      <c r="F330" s="189">
        <v>280</v>
      </c>
    </row>
    <row r="331" spans="1:6">
      <c r="A331" s="183" t="str">
        <f t="shared" si="14"/>
        <v>西側ケース④仁淀川町</v>
      </c>
      <c r="B331" s="183" t="str">
        <f t="shared" si="13"/>
        <v>西側ケース④</v>
      </c>
      <c r="C331" s="197" t="s">
        <v>27</v>
      </c>
      <c r="D331" s="27">
        <v>10</v>
      </c>
      <c r="E331" s="28">
        <v>10</v>
      </c>
      <c r="F331" s="189">
        <v>10</v>
      </c>
    </row>
    <row r="332" spans="1:6">
      <c r="A332" s="183" t="str">
        <f t="shared" si="14"/>
        <v>西側ケース④中土佐町</v>
      </c>
      <c r="B332" s="183" t="str">
        <f t="shared" si="13"/>
        <v>西側ケース④</v>
      </c>
      <c r="C332" s="197" t="s">
        <v>28</v>
      </c>
      <c r="D332" s="27">
        <v>6400</v>
      </c>
      <c r="E332" s="28">
        <v>4200</v>
      </c>
      <c r="F332" s="189">
        <v>2200</v>
      </c>
    </row>
    <row r="333" spans="1:6">
      <c r="A333" s="183" t="str">
        <f t="shared" si="14"/>
        <v>西側ケース④佐川町</v>
      </c>
      <c r="B333" s="183" t="str">
        <f t="shared" si="13"/>
        <v>西側ケース④</v>
      </c>
      <c r="C333" s="197" t="s">
        <v>29</v>
      </c>
      <c r="D333" s="27">
        <v>500</v>
      </c>
      <c r="E333" s="28">
        <v>300</v>
      </c>
      <c r="F333" s="189">
        <v>200</v>
      </c>
    </row>
    <row r="334" spans="1:6">
      <c r="A334" s="183" t="str">
        <f t="shared" si="14"/>
        <v>西側ケース④越知町</v>
      </c>
      <c r="B334" s="183" t="str">
        <f t="shared" si="13"/>
        <v>西側ケース④</v>
      </c>
      <c r="C334" s="197" t="s">
        <v>30</v>
      </c>
      <c r="D334" s="27">
        <v>480</v>
      </c>
      <c r="E334" s="28">
        <v>290</v>
      </c>
      <c r="F334" s="189">
        <v>190</v>
      </c>
    </row>
    <row r="335" spans="1:6">
      <c r="A335" s="183" t="str">
        <f t="shared" si="14"/>
        <v>西側ケース④檮原町</v>
      </c>
      <c r="B335" s="183" t="str">
        <f t="shared" si="13"/>
        <v>西側ケース④</v>
      </c>
      <c r="C335" s="197" t="s">
        <v>31</v>
      </c>
      <c r="D335" s="27">
        <v>10</v>
      </c>
      <c r="E335" s="28" t="s">
        <v>65</v>
      </c>
      <c r="F335" s="189" t="s">
        <v>65</v>
      </c>
    </row>
    <row r="336" spans="1:6">
      <c r="A336" s="183" t="str">
        <f t="shared" si="14"/>
        <v>西側ケース④日高村</v>
      </c>
      <c r="B336" s="183" t="str">
        <f t="shared" si="13"/>
        <v>西側ケース④</v>
      </c>
      <c r="C336" s="197" t="s">
        <v>32</v>
      </c>
      <c r="D336" s="27">
        <v>80</v>
      </c>
      <c r="E336" s="28">
        <v>50</v>
      </c>
      <c r="F336" s="189">
        <v>30</v>
      </c>
    </row>
    <row r="337" spans="1:6">
      <c r="A337" s="183" t="str">
        <f t="shared" si="14"/>
        <v>西側ケース④津野町</v>
      </c>
      <c r="B337" s="183" t="str">
        <f t="shared" si="13"/>
        <v>西側ケース④</v>
      </c>
      <c r="C337" s="197" t="s">
        <v>33</v>
      </c>
      <c r="D337" s="27">
        <v>190</v>
      </c>
      <c r="E337" s="28">
        <v>120</v>
      </c>
      <c r="F337" s="189">
        <v>80</v>
      </c>
    </row>
    <row r="338" spans="1:6">
      <c r="A338" s="183" t="str">
        <f t="shared" si="14"/>
        <v>西側ケース④四万十町</v>
      </c>
      <c r="B338" s="183" t="str">
        <f t="shared" si="13"/>
        <v>西側ケース④</v>
      </c>
      <c r="C338" s="197" t="s">
        <v>34</v>
      </c>
      <c r="D338" s="27">
        <v>2300</v>
      </c>
      <c r="E338" s="28">
        <v>1500</v>
      </c>
      <c r="F338" s="189">
        <v>840</v>
      </c>
    </row>
    <row r="339" spans="1:6">
      <c r="A339" s="183" t="str">
        <f t="shared" si="14"/>
        <v>西側ケース④大月町</v>
      </c>
      <c r="B339" s="183" t="str">
        <f t="shared" si="13"/>
        <v>西側ケース④</v>
      </c>
      <c r="C339" s="197" t="s">
        <v>35</v>
      </c>
      <c r="D339" s="27">
        <v>2800</v>
      </c>
      <c r="E339" s="28">
        <v>1800</v>
      </c>
      <c r="F339" s="189">
        <v>970</v>
      </c>
    </row>
    <row r="340" spans="1:6">
      <c r="A340" s="183" t="str">
        <f t="shared" si="14"/>
        <v>西側ケース④三原村</v>
      </c>
      <c r="B340" s="183" t="str">
        <f t="shared" si="13"/>
        <v>西側ケース④</v>
      </c>
      <c r="C340" s="197" t="s">
        <v>36</v>
      </c>
      <c r="D340" s="27">
        <v>410</v>
      </c>
      <c r="E340" s="28">
        <v>240</v>
      </c>
      <c r="F340" s="189">
        <v>160</v>
      </c>
    </row>
    <row r="341" spans="1:6" ht="14.25" thickBot="1">
      <c r="A341" s="183" t="str">
        <f t="shared" si="14"/>
        <v>西側ケース④黒潮町</v>
      </c>
      <c r="B341" s="183" t="str">
        <f t="shared" si="13"/>
        <v>西側ケース④</v>
      </c>
      <c r="C341" s="198" t="s">
        <v>37</v>
      </c>
      <c r="D341" s="27">
        <v>10000</v>
      </c>
      <c r="E341" s="28">
        <v>6700</v>
      </c>
      <c r="F341" s="189">
        <v>3600</v>
      </c>
    </row>
    <row r="342" spans="1:6" ht="15" thickTop="1" thickBot="1">
      <c r="A342" s="183" t="str">
        <f t="shared" si="14"/>
        <v>西側ケース④合計</v>
      </c>
      <c r="B342" s="183" t="str">
        <f t="shared" si="13"/>
        <v>西側ケース④</v>
      </c>
      <c r="C342" s="199" t="s">
        <v>132</v>
      </c>
      <c r="D342" s="190">
        <v>318000</v>
      </c>
      <c r="E342" s="191">
        <v>208000</v>
      </c>
      <c r="F342" s="192">
        <v>110000</v>
      </c>
    </row>
    <row r="343" spans="1:6" s="183" customFormat="1"/>
  </sheetData>
  <mergeCells count="18">
    <mergeCell ref="C230:C231"/>
    <mergeCell ref="D230:F230"/>
    <mergeCell ref="C268:C269"/>
    <mergeCell ref="D268:F268"/>
    <mergeCell ref="C306:C307"/>
    <mergeCell ref="D306:F306"/>
    <mergeCell ref="C116:C117"/>
    <mergeCell ref="D116:F116"/>
    <mergeCell ref="C154:C155"/>
    <mergeCell ref="D154:F154"/>
    <mergeCell ref="C192:C193"/>
    <mergeCell ref="D192:F192"/>
    <mergeCell ref="C2:C3"/>
    <mergeCell ref="D2:F2"/>
    <mergeCell ref="C40:C41"/>
    <mergeCell ref="D40:F40"/>
    <mergeCell ref="C78:C79"/>
    <mergeCell ref="D78:F78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各市町村の最大被害一覧</vt:lpstr>
      <vt:lpstr>最大ケース</vt:lpstr>
      <vt:lpstr>建物数</vt:lpstr>
      <vt:lpstr>建物</vt:lpstr>
      <vt:lpstr>死者数</vt:lpstr>
      <vt:lpstr>負傷者</vt:lpstr>
      <vt:lpstr>重傷者</vt:lpstr>
      <vt:lpstr>避難者数</vt:lpstr>
      <vt:lpstr>各市町村の最大被害一覧!Print_Area</vt:lpstr>
      <vt:lpstr>各市町村の最大被害一覧!Print_Titles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2013-04-24T00:04:50Z</cp:lastPrinted>
  <dcterms:created xsi:type="dcterms:W3CDTF">2013-04-07T11:55:49Z</dcterms:created>
  <dcterms:modified xsi:type="dcterms:W3CDTF">2013-04-24T00:06:13Z</dcterms:modified>
</cp:coreProperties>
</file>