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VLGuser01\Desktop\【経営比較分析表】2018_393061_47_040\【経営比較分析表】2018_393061_47_040\"/>
    </mc:Choice>
  </mc:AlternateContent>
  <workbookProtection workbookAlgorithmName="SHA-512" workbookHashValue="+7TpqwlrUIt8D7IIk6ZTxnOWL+sVC5RVzj9e+mRa46D9QjYzTkfR66xok2xQ0V578ONCWRhPHSKk88FzQdVo+Q==" workbookSaltValue="eYBWRxRxzhYjJsBME/Qn8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LU10" i="5"/>
  <c r="MO10" i="5"/>
  <c r="KF10" i="5"/>
  <c r="IQ10" i="5"/>
  <c r="HC10" i="5"/>
  <c r="FN10" i="5"/>
  <c r="DY10" i="5"/>
  <c r="CJ10" i="5"/>
  <c r="LK10" i="5"/>
  <c r="JV10" i="5"/>
  <c r="IG10" i="5"/>
  <c r="GR10" i="5"/>
  <c r="FD10" i="5"/>
  <c r="DO10" i="5"/>
  <c r="BY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KN10" i="5"/>
  <c r="IZ10" i="5"/>
  <c r="HK10" i="5"/>
  <c r="FV10" i="5"/>
  <c r="EG10" i="5"/>
  <c r="CR10" i="5"/>
  <c r="BA10" i="5"/>
  <c r="KD10" i="5"/>
  <c r="IO10" i="5"/>
  <c r="HA10" i="5"/>
  <c r="FL10" i="5"/>
  <c r="DW10" i="5"/>
  <c r="CH10" i="5"/>
  <c r="MC10" i="5"/>
  <c r="LS10" i="5"/>
  <c r="LI10" i="5"/>
  <c r="JT10" i="5"/>
  <c r="IE10" i="5"/>
  <c r="GP10" i="5"/>
  <c r="FB10" i="5"/>
  <c r="DM10" i="5"/>
  <c r="BW10" i="5"/>
  <c r="J11" i="4"/>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11" i="4"/>
  <c r="KE10" i="5"/>
  <c r="IP10" i="5"/>
  <c r="HB10" i="5"/>
  <c r="FM10" i="5"/>
  <c r="DX10" i="5"/>
  <c r="CI10" i="5"/>
  <c r="LT10" i="5"/>
  <c r="LJ10" i="5"/>
  <c r="JU10" i="5"/>
  <c r="IF10" i="5"/>
  <c r="GQ10" i="5"/>
  <c r="FC10" i="5"/>
  <c r="DN10" i="5"/>
  <c r="BX10" i="5"/>
  <c r="KZ10" i="5"/>
  <c r="JK10" i="5"/>
  <c r="HV10" i="5"/>
  <c r="GG10" i="5"/>
  <c r="ER10" i="5"/>
  <c r="DD10" i="5"/>
  <c r="BM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LH10" i="5"/>
  <c r="JS10" i="5"/>
  <c r="ID10" i="5"/>
  <c r="GO10" i="5"/>
  <c r="FA10" i="5"/>
  <c r="DL10" i="5"/>
  <c r="BV10" i="5"/>
  <c r="ML10" i="5"/>
  <c r="KX10" i="5"/>
  <c r="JI10" i="5"/>
  <c r="HT10" i="5"/>
  <c r="GE10" i="5"/>
  <c r="EP10" i="5"/>
  <c r="DB10" i="5"/>
  <c r="BK10" i="5"/>
  <c r="KM10" i="5"/>
  <c r="IY10" i="5"/>
  <c r="HJ10" i="5"/>
  <c r="FU10" i="5"/>
  <c r="EF10" i="5"/>
  <c r="CQ10" i="5"/>
  <c r="AZ10" i="5"/>
  <c r="H11" i="4"/>
  <c r="KC10" i="5"/>
  <c r="IN10" i="5"/>
  <c r="GZ10" i="5"/>
  <c r="FK10" i="5"/>
  <c r="DV10" i="5"/>
  <c r="CG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MA10" i="5"/>
  <c r="LG10" i="5"/>
  <c r="JR10" i="5"/>
  <c r="IC10" i="5"/>
  <c r="GN10" i="5"/>
  <c r="EZ10" i="5"/>
  <c r="DK10" i="5"/>
  <c r="BU10" i="5"/>
  <c r="MK10" i="5"/>
  <c r="KW10" i="5"/>
  <c r="JH10" i="5"/>
  <c r="HS10" i="5"/>
  <c r="GD10" i="5"/>
  <c r="EO10" i="5"/>
  <c r="DA10" i="5"/>
  <c r="BJ10" i="5"/>
  <c r="KL10" i="5"/>
  <c r="IX10" i="5"/>
  <c r="HI10" i="5"/>
  <c r="FT10" i="5"/>
  <c r="EE10" i="5"/>
  <c r="CP10" i="5"/>
  <c r="AY10" i="5"/>
  <c r="F11" i="4"/>
  <c r="FX18" i="5"/>
  <c r="FT18" i="5"/>
  <c r="FV12" i="5"/>
  <c r="FW18" i="5"/>
  <c r="FU12" i="5"/>
  <c r="FV18" i="5"/>
  <c r="FX12" i="5"/>
  <c r="FT12" i="5"/>
  <c r="FU18" i="5"/>
  <c r="FW12" i="5"/>
</calcChain>
</file>

<file path=xl/sharedStrings.xml><?xml version="1.0" encoding="utf-8"?>
<sst xmlns="http://schemas.openxmlformats.org/spreadsheetml/2006/main" count="1067" uniqueCount="270">
  <si>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</si>
  <si>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</si>
  <si>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</si>
  <si>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</si>
  <si>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</si>
  <si>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</si>
  <si>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</si>
  <si>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</si>
  <si>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実質収支額は翌年度に繰越金として計上し、積立てを行う。
積立てた基金は、今後の大規模修繕への備えとするほか、一部を一般会計に繰り出して、保育料の無償化や18歳以下の医療費無償化等の地方創生事業へ充当予定としている。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</si>
  <si>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</si>
  <si>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</si>
  <si>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</si>
  <si>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</si>
  <si>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</si>
  <si>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</si>
  <si>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</si>
  <si>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</si>
  <si>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</si>
  <si>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</si>
  <si>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</si>
  <si>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</si>
  <si>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</si>
  <si>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</si>
  <si>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</si>
  <si>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</si>
  <si>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</si>
  <si>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</si>
  <si>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</si>
  <si>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</si>
  <si>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</si>
  <si>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</si>
  <si>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</si>
  <si>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</si>
  <si>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</si>
  <si>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</si>
  <si>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</si>
  <si>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</si>
  <si>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</si>
  <si>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</si>
  <si>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</si>
  <si>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</si>
  <si>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</si>
  <si>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</si>
  <si>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</si>
  <si>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</si>
  <si>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</si>
  <si>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</si>
  <si>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</si>
  <si>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</si>
  <si>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</si>
  <si>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</si>
  <si>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</si>
  <si>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</si>
  <si>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</si>
  <si>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</si>
  <si>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</si>
  <si>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</si>
  <si>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</si>
  <si>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</si>
  <si>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</si>
  <si>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</si>
  <si>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</si>
  <si>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</si>
  <si>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</si>
  <si>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</si>
  <si>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</si>
  <si>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</si>
  <si>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</si>
  <si>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</si>
  <si>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</si>
  <si>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</si>
  <si>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</si>
  <si>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</si>
  <si>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</si>
  <si>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</si>
  <si>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</si>
  <si>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</si>
  <si>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</si>
  <si>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</si>
  <si>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</si>
  <si>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</si>
  <si>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</si>
  <si>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</si>
  <si>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</si>
  <si>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</si>
  <si>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</si>
  <si>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</si>
  <si>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</si>
  <si>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</si>
  <si>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</si>
  <si>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</si>
  <si>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</si>
  <si>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</si>
  <si>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</si>
  <si>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</si>
  <si>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</si>
  <si>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</si>
  <si>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</si>
  <si>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</si>
  <si>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</si>
  <si>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</si>
  <si>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</si>
  <si>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</si>
  <si>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</si>
  <si>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</si>
  <si>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</si>
  <si>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</si>
  <si>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</si>
  <si>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</si>
  <si>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</si>
  <si>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</si>
  <si>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</si>
  <si>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</si>
  <si>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</si>
  <si>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</si>
  <si>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</si>
  <si>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</si>
  <si>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393061</t>
  </si>
  <si>
    <t>47</t>
  </si>
  <si>
    <t>04</t>
  </si>
  <si>
    <t>0</t>
  </si>
  <si>
    <t>000</t>
  </si>
  <si>
    <t>高知県　馬路村</t>
  </si>
  <si>
    <t>法非適用</t>
  </si>
  <si>
    <t>電気事業</t>
  </si>
  <si>
    <t>非設置</t>
  </si>
  <si>
    <t>該当数値なし</t>
  </si>
  <si>
    <t>-</t>
  </si>
  <si>
    <t>令和２年３月３１日　馬路村小水力発電所</t>
  </si>
  <si>
    <t>令和１９年３月３１日　馬路村小水力発電所</t>
  </si>
  <si>
    <t>無</t>
  </si>
  <si>
    <t>四国電力(株)</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</si>
  <si>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</si>
  <si>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</si>
  <si>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</si>
  <si>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</si>
  <si>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</si>
  <si>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</si>
  <si>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</si>
  <si>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</si>
  <si>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</si>
  <si>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</si>
  <si>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</si>
  <si>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</si>
  <si>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</si>
  <si>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</si>
  <si>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</si>
  <si>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</si>
  <si>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</si>
  <si>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</si>
  <si>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</si>
  <si>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</si>
  <si>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</si>
  <si>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</si>
  <si>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</si>
  <si>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</si>
  <si>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</si>
  <si>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</si>
  <si>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</si>
  <si>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</si>
  <si>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</si>
  <si>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</si>
  <si>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</si>
  <si>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</si>
  <si>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</si>
  <si>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</si>
  <si>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</si>
  <si>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</si>
  <si>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</si>
  <si>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</si>
  <si>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</si>
  <si>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</si>
  <si>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</si>
  <si>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</si>
  <si>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</si>
  <si>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</si>
  <si>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</si>
  <si>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</si>
  <si>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</si>
  <si>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</si>
  <si>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</si>
  <si>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</si>
  <si>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</si>
  <si>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</si>
  <si>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</si>
  <si>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</si>
  <si>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</si>
  <si>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</si>
  <si>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</si>
  <si>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</si>
  <si>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</si>
  <si>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</si>
  <si>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</si>
  <si>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</si>
  <si>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</si>
  <si>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</si>
  <si>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</si>
  <si>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</si>
  <si>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</si>
  <si>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</si>
  <si>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</si>
  <si>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</si>
  <si>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</si>
  <si>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</si>
  <si>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</si>
  <si>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</si>
  <si>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</si>
  <si>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</si>
  <si>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</si>
  <si>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</si>
  <si>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</si>
  <si>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</si>
  <si>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</si>
  <si>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</si>
  <si>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</si>
  <si>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</si>
  <si>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</si>
  <si>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</si>
  <si>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</si>
  <si>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</si>
  <si>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</si>
  <si>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</si>
  <si>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</si>
  <si>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</si>
  <si>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</si>
  <si>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</si>
  <si>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</si>
  <si>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</si>
  <si>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</si>
  <si>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</si>
  <si>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</si>
  <si>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</si>
  <si>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</si>
  <si>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</si>
  <si>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</si>
  <si>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</si>
  <si>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</si>
  <si>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</si>
  <si>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</si>
  <si>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</si>
  <si>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</si>
  <si>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</si>
  <si>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</si>
  <si>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</si>
  <si>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</si>
  <si>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</si>
  <si>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</si>
  <si>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</si>
  <si>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</si>
  <si>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</si>
  <si>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</si>
  <si>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</si>
  <si>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</si>
  <si>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</si>
  <si>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</si>
  <si>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</si>
  <si>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</si>
  <si>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</si>
  <si>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</si>
  <si>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</si>
  <si>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</si>
  <si>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</si>
  <si>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</si>
  <si>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</si>
  <si>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</si>
  <si>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</si>
  <si>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</si>
  <si>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・設備利用率について施設全体では平均値を5％ほど上回る利用率だが、発電型式別でみると20％下回っており設備の利用率が悪いことが分かる。可能な限り発電活動を積極的に行うことで利用率を上げる。　　
・修繕費比率について施設全体と発電型式別のどちらとも平均値以下で比較的新しい施設なこともあり、修繕等はほとんど行っていない。　　　　　　　　　　　　　　　・企業債残高対料金収入比率について０％と全くなく、有形固定資産減価償却率も該当数値がないため経営改善もなく良い経営が出来ている。　　　　　　　　　　　　　・FIT収入割合について100％FITの収入割合になっているため固定価格買取制度の調達期間終了後、買取価格が下落し収入が減少するため収入が減少しないように発電活動を今まで以上に積極的に行うことが求められる。発電を多く行うことでリスク減少を抑える。</t>
    <rPh sb="24" eb="26">
      <t>ウワマワ</t>
    </rPh>
    <rPh sb="45" eb="47">
      <t>シタマワ</t>
    </rPh>
    <rPh sb="67" eb="69">
      <t>カノウ</t>
    </rPh>
    <rPh sb="70" eb="71">
      <t>カギ</t>
    </rPh>
    <phoneticPr fontId="5"/>
  </si>
  <si>
    <t>・収益的収支比率と営業収支比率はいずれも100％以上で黒字である。また、２つの比率は平均値よりも高い。　　　　　　　　　　　　　　　　　　　　　　　　　　　　・供給原価について平均値と比較して安く、投資や維持管理費等が適正にできていることが分かる。　　　　　　　　　　　　　　　　　　　　　　　　　　　　　　　・EBITDAは、平成30年度は29年度に比べ収益性が上昇している。　　　　　　　　　　　　その原因としては比較的雨が降る月とされる６月、７月、８月、９月、１０月の５カ月間で発電量が約７０％も上がっており、収益が上がったと思われる。</t>
    <rPh sb="182" eb="184">
      <t>ジョウショウ</t>
    </rPh>
    <rPh sb="228" eb="229">
      <t>ガツ</t>
    </rPh>
    <rPh sb="242" eb="244">
      <t>ハツデン</t>
    </rPh>
    <rPh sb="244" eb="245">
      <t>リョウ</t>
    </rPh>
    <rPh sb="251" eb="252">
      <t>ア</t>
    </rPh>
    <rPh sb="261" eb="262">
      <t>ア</t>
    </rPh>
    <phoneticPr fontId="5"/>
  </si>
  <si>
    <t>馬路村小水力発電所は比較的新しい施設のため修繕等は必要ないが、設備利用率をみると施設を最大限に利用できてないことが分かる。施設の性質上降水量がないと発電ができないが、降水があった際は最大限発電を実施するように努める。</t>
    <rPh sb="61" eb="63">
      <t>シセツ</t>
    </rPh>
    <rPh sb="64" eb="67">
      <t>セイシツジョウ</t>
    </rPh>
    <rPh sb="67" eb="70">
      <t>コウスイリョウ</t>
    </rPh>
    <rPh sb="74" eb="76">
      <t>ハツデン</t>
    </rPh>
    <rPh sb="83" eb="85">
      <t>コウスイ</t>
    </rPh>
    <rPh sb="89" eb="90">
      <t>サイ</t>
    </rPh>
    <rPh sb="94" eb="96">
      <t>ハツデン</t>
    </rPh>
    <rPh sb="97" eb="99">
      <t>ジッシ</t>
    </rPh>
    <rPh sb="104" eb="10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</si>
</sst>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#N/A</c:v>
                </c:pt>
                <c:pt idx="1">
                  <c:v>#N/A</c:v>
                </c:pt>
                <c:pt idx="2">
                  <c:v>445.3</c:v>
                </c:pt>
                <c:pt idx="3">
                  <c:v>346</c:v>
                </c:pt>
                <c:pt idx="4">
                  <c:v>383.2</c:v>
                </c:pt>
              </c:numCache>
            </c:numRef>
          </c:val>
          <c:extLst>
            <c:ext xmlns:c16="http://schemas.microsoft.com/office/drawing/2014/chart" uri="{C3380CC4-5D6E-409C-BE32-E72D297353CC}">
              <c16:uniqueId val="{00000000-C85D-4DCF-8730-2530E9052160}"/>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#N/A</c:v>
                </c:pt>
                <c:pt idx="1">
                  <c:v>#N/A</c:v>
                </c:pt>
                <c:pt idx="2">
                  <c:v>88.8</c:v>
                </c:pt>
                <c:pt idx="3">
                  <c:v>121.3</c:v>
                </c:pt>
                <c:pt idx="4">
                  <c:v>123.2</c:v>
                </c:pt>
              </c:numCache>
            </c:numRef>
          </c:val>
          <c:smooth val="0"/>
          <c:extLst>
            <c:ext xmlns:c16="http://schemas.microsoft.com/office/drawing/2014/chart" uri="{C3380CC4-5D6E-409C-BE32-E72D297353CC}">
              <c16:uniqueId val="{00000001-C85D-4DCF-8730-2530E905216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85D-4DCF-8730-2530E9052160}"/>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E9C2-44B4-9B29-9D7151413D8E}"/>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#N/A</c:v>
                </c:pt>
                <c:pt idx="1">
                  <c:v>#N/A</c:v>
                </c:pt>
                <c:pt idx="2">
                  <c:v>78.8</c:v>
                </c:pt>
                <c:pt idx="3">
                  <c:v>87.3</c:v>
                </c:pt>
                <c:pt idx="4">
                  <c:v>82.1</c:v>
                </c:pt>
              </c:numCache>
            </c:numRef>
          </c:val>
          <c:smooth val="0"/>
          <c:extLst>
            <c:ext xmlns:c16="http://schemas.microsoft.com/office/drawing/2014/chart" uri="{C3380CC4-5D6E-409C-BE32-E72D297353CC}">
              <c16:uniqueId val="{00000001-E9C2-44B4-9B29-9D7151413D8E}"/>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41.5</c:v>
                </c:pt>
                <c:pt idx="3">
                  <c:v>31.2</c:v>
                </c:pt>
                <c:pt idx="4">
                  <c:v>35.200000000000003</c:v>
                </c:pt>
              </c:numCache>
            </c:numRef>
          </c:val>
          <c:extLst>
            <c:ext xmlns:c16="http://schemas.microsoft.com/office/drawing/2014/chart" uri="{C3380CC4-5D6E-409C-BE32-E72D297353CC}">
              <c16:uniqueId val="{00000000-E0FF-4DC1-AAD0-21DC979FB7F3}"/>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61.6</c:v>
                </c:pt>
                <c:pt idx="3">
                  <c:v>57.7</c:v>
                </c:pt>
                <c:pt idx="4">
                  <c:v>57.6</c:v>
                </c:pt>
              </c:numCache>
            </c:numRef>
          </c:val>
          <c:smooth val="0"/>
          <c:extLst>
            <c:ext xmlns:c16="http://schemas.microsoft.com/office/drawing/2014/chart" uri="{C3380CC4-5D6E-409C-BE32-E72D297353CC}">
              <c16:uniqueId val="{00000001-E0FF-4DC1-AAD0-21DC979FB7F3}"/>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3.7</c:v>
                </c:pt>
                <c:pt idx="3">
                  <c:v>0</c:v>
                </c:pt>
                <c:pt idx="4">
                  <c:v>0</c:v>
                </c:pt>
              </c:numCache>
            </c:numRef>
          </c:val>
          <c:extLst>
            <c:ext xmlns:c16="http://schemas.microsoft.com/office/drawing/2014/chart" uri="{C3380CC4-5D6E-409C-BE32-E72D297353CC}">
              <c16:uniqueId val="{00000000-50BF-459B-8056-DA9B2DFB0CF2}"/>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6.4</c:v>
                </c:pt>
                <c:pt idx="3">
                  <c:v>5.4</c:v>
                </c:pt>
                <c:pt idx="4">
                  <c:v>8.6999999999999993</c:v>
                </c:pt>
              </c:numCache>
            </c:numRef>
          </c:val>
          <c:smooth val="0"/>
          <c:extLst>
            <c:ext xmlns:c16="http://schemas.microsoft.com/office/drawing/2014/chart" uri="{C3380CC4-5D6E-409C-BE32-E72D297353CC}">
              <c16:uniqueId val="{00000001-50BF-459B-8056-DA9B2DFB0CF2}"/>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3679-4B81-991D-36B62830EC15}"/>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390.3</c:v>
                </c:pt>
                <c:pt idx="3">
                  <c:v>394.9</c:v>
                </c:pt>
                <c:pt idx="4">
                  <c:v>375</c:v>
                </c:pt>
              </c:numCache>
            </c:numRef>
          </c:val>
          <c:smooth val="0"/>
          <c:extLst>
            <c:ext xmlns:c16="http://schemas.microsoft.com/office/drawing/2014/chart" uri="{C3380CC4-5D6E-409C-BE32-E72D297353CC}">
              <c16:uniqueId val="{00000001-3679-4B81-991D-36B62830EC15}"/>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19-4FBF-94AB-A2D30ECD365A}"/>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19-4FBF-94AB-A2D30ECD365A}"/>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1E2D-431F-B76B-8D390FC9C376}"/>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85.6</c:v>
                </c:pt>
                <c:pt idx="3">
                  <c:v>92</c:v>
                </c:pt>
                <c:pt idx="4">
                  <c:v>94.7</c:v>
                </c:pt>
              </c:numCache>
            </c:numRef>
          </c:val>
          <c:smooth val="0"/>
          <c:extLst>
            <c:ext xmlns:c16="http://schemas.microsoft.com/office/drawing/2014/chart" uri="{C3380CC4-5D6E-409C-BE32-E72D297353CC}">
              <c16:uniqueId val="{00000001-1E2D-431F-B76B-8D390FC9C376}"/>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11-4B31-BFF6-7563B869A94D}"/>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11-4B31-BFF6-7563B869A94D}"/>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592-4E15-BAE3-421DDC55C113}"/>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92-4E15-BAE3-421DDC55C113}"/>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6C-4BED-8E4F-85F7949A3D81}"/>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6C-4BED-8E4F-85F7949A3D81}"/>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6C-4A34-9FBC-D9445686268E}"/>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6C-4A34-9FBC-D9445686268E}"/>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#N/A</c:v>
                </c:pt>
                <c:pt idx="1">
                  <c:v>#N/A</c:v>
                </c:pt>
                <c:pt idx="2">
                  <c:v>445.3</c:v>
                </c:pt>
                <c:pt idx="3">
                  <c:v>346</c:v>
                </c:pt>
                <c:pt idx="4">
                  <c:v>383</c:v>
                </c:pt>
              </c:numCache>
            </c:numRef>
          </c:val>
          <c:extLst>
            <c:ext xmlns:c16="http://schemas.microsoft.com/office/drawing/2014/chart" uri="{C3380CC4-5D6E-409C-BE32-E72D297353CC}">
              <c16:uniqueId val="{00000000-1EB1-4F65-AD58-09D21050E22C}"/>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#N/A</c:v>
                </c:pt>
                <c:pt idx="1">
                  <c:v>#N/A</c:v>
                </c:pt>
                <c:pt idx="2">
                  <c:v>269.8</c:v>
                </c:pt>
                <c:pt idx="3">
                  <c:v>247.9</c:v>
                </c:pt>
                <c:pt idx="4">
                  <c:v>240.1</c:v>
                </c:pt>
              </c:numCache>
            </c:numRef>
          </c:val>
          <c:smooth val="0"/>
          <c:extLst>
            <c:ext xmlns:c16="http://schemas.microsoft.com/office/drawing/2014/chart" uri="{C3380CC4-5D6E-409C-BE32-E72D297353CC}">
              <c16:uniqueId val="{00000001-1EB1-4F65-AD58-09D21050E22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EB1-4F65-AD58-09D21050E22C}"/>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FCD-4402-80AF-41AFC13F3C1E}"/>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CD-4402-80AF-41AFC13F3C1E}"/>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7D9-467E-8297-ECFA1F7B52B5}"/>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D9-467E-8297-ECFA1F7B52B5}"/>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DB-4FF6-A285-340B06CC3937}"/>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DB-4FF6-A285-340B06CC3937}"/>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8F-4187-A019-C444F96C6A11}"/>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8F-4187-A019-C444F96C6A11}"/>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891-44A4-9526-2EC78A5C43DF}"/>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91-44A4-9526-2EC78A5C43DF}"/>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27-467A-9DDA-AC497F141C92}"/>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27-467A-9DDA-AC497F141C92}"/>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6D8-4F4E-AE17-C2D1245FB81C}"/>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D8-4F4E-AE17-C2D1245FB81C}"/>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08-4AE4-BAEA-457B8B3E45DD}"/>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08-4AE4-BAEA-457B8B3E45DD}"/>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34-4AF2-AD8F-03B61E4525D6}"/>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34-4AF2-AD8F-03B61E4525D6}"/>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B62-4777-8BDA-3881A7B9568F}"/>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62-4777-8BDA-3881A7B9568F}"/>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2E-41A7-8405-6459DDFDB815}"/>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2E-41A7-8405-6459DDFDB81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4F2E-41A7-8405-6459DDFDB815}"/>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820-494C-AEC3-10EFABBC0D76}"/>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20-494C-AEC3-10EFABBC0D76}"/>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#N/A</c:v>
                </c:pt>
                <c:pt idx="1">
                  <c:v>#N/A</c:v>
                </c:pt>
                <c:pt idx="2">
                  <c:v>8250.5</c:v>
                </c:pt>
                <c:pt idx="3">
                  <c:v>10613.6</c:v>
                </c:pt>
                <c:pt idx="4">
                  <c:v>9590.6</c:v>
                </c:pt>
              </c:numCache>
            </c:numRef>
          </c:val>
          <c:extLst>
            <c:ext xmlns:c16="http://schemas.microsoft.com/office/drawing/2014/chart" uri="{C3380CC4-5D6E-409C-BE32-E72D297353CC}">
              <c16:uniqueId val="{00000000-A556-44AF-BE37-2F78AC576692}"/>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22847.9</c:v>
                </c:pt>
                <c:pt idx="3">
                  <c:v>19199</c:v>
                </c:pt>
                <c:pt idx="4">
                  <c:v>19830.400000000001</c:v>
                </c:pt>
              </c:numCache>
            </c:numRef>
          </c:val>
          <c:smooth val="0"/>
          <c:extLst>
            <c:ext xmlns:c16="http://schemas.microsoft.com/office/drawing/2014/chart" uri="{C3380CC4-5D6E-409C-BE32-E72D297353CC}">
              <c16:uniqueId val="{00000001-A556-44AF-BE37-2F78AC576692}"/>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#N/A</c:v>
                </c:pt>
                <c:pt idx="1">
                  <c:v>#N/A</c:v>
                </c:pt>
                <c:pt idx="2">
                  <c:v>15013</c:v>
                </c:pt>
                <c:pt idx="3">
                  <c:v>10340</c:v>
                </c:pt>
                <c:pt idx="4">
                  <c:v>12139</c:v>
                </c:pt>
              </c:numCache>
            </c:numRef>
          </c:val>
          <c:extLst>
            <c:ext xmlns:c16="http://schemas.microsoft.com/office/drawing/2014/chart" uri="{C3380CC4-5D6E-409C-BE32-E72D297353CC}">
              <c16:uniqueId val="{00000000-D8B4-42C7-B0BF-B44F59747E98}"/>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2390</c:v>
                </c:pt>
                <c:pt idx="3">
                  <c:v>32739</c:v>
                </c:pt>
                <c:pt idx="4">
                  <c:v>34140</c:v>
                </c:pt>
              </c:numCache>
            </c:numRef>
          </c:val>
          <c:smooth val="0"/>
          <c:extLst>
            <c:ext xmlns:c16="http://schemas.microsoft.com/office/drawing/2014/chart" uri="{C3380CC4-5D6E-409C-BE32-E72D297353CC}">
              <c16:uniqueId val="{00000001-D8B4-42C7-B0BF-B44F59747E98}"/>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#N/A</c:v>
                </c:pt>
                <c:pt idx="1">
                  <c:v>#N/A</c:v>
                </c:pt>
                <c:pt idx="2">
                  <c:v>41.5</c:v>
                </c:pt>
                <c:pt idx="3">
                  <c:v>31.2</c:v>
                </c:pt>
                <c:pt idx="4">
                  <c:v>35.200000000000003</c:v>
                </c:pt>
              </c:numCache>
            </c:numRef>
          </c:val>
          <c:extLst>
            <c:ext xmlns:c16="http://schemas.microsoft.com/office/drawing/2014/chart" uri="{C3380CC4-5D6E-409C-BE32-E72D297353CC}">
              <c16:uniqueId val="{00000000-876A-4694-B6BD-DC60144B52A3}"/>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#N/A</c:v>
                </c:pt>
                <c:pt idx="1">
                  <c:v>#N/A</c:v>
                </c:pt>
                <c:pt idx="2">
                  <c:v>34.700000000000003</c:v>
                </c:pt>
                <c:pt idx="3">
                  <c:v>30</c:v>
                </c:pt>
                <c:pt idx="4">
                  <c:v>30.2</c:v>
                </c:pt>
              </c:numCache>
            </c:numRef>
          </c:val>
          <c:smooth val="0"/>
          <c:extLst>
            <c:ext xmlns:c16="http://schemas.microsoft.com/office/drawing/2014/chart" uri="{C3380CC4-5D6E-409C-BE32-E72D297353CC}">
              <c16:uniqueId val="{00000001-876A-4694-B6BD-DC60144B52A3}"/>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#N/A</c:v>
                </c:pt>
                <c:pt idx="1">
                  <c:v>#N/A</c:v>
                </c:pt>
                <c:pt idx="2">
                  <c:v>3.7</c:v>
                </c:pt>
                <c:pt idx="3">
                  <c:v>0</c:v>
                </c:pt>
                <c:pt idx="4">
                  <c:v>0</c:v>
                </c:pt>
              </c:numCache>
            </c:numRef>
          </c:val>
          <c:extLst>
            <c:ext xmlns:c16="http://schemas.microsoft.com/office/drawing/2014/chart" uri="{C3380CC4-5D6E-409C-BE32-E72D297353CC}">
              <c16:uniqueId val="{00000000-3B6C-463E-813C-692436AFAA74}"/>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#N/A</c:v>
                </c:pt>
                <c:pt idx="1">
                  <c:v>#N/A</c:v>
                </c:pt>
                <c:pt idx="2">
                  <c:v>14.4</c:v>
                </c:pt>
                <c:pt idx="3">
                  <c:v>11.8</c:v>
                </c:pt>
                <c:pt idx="4">
                  <c:v>14.2</c:v>
                </c:pt>
              </c:numCache>
            </c:numRef>
          </c:val>
          <c:smooth val="0"/>
          <c:extLst>
            <c:ext xmlns:c16="http://schemas.microsoft.com/office/drawing/2014/chart" uri="{C3380CC4-5D6E-409C-BE32-E72D297353CC}">
              <c16:uniqueId val="{00000001-3B6C-463E-813C-692436AFAA74}"/>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585C-4249-9EBD-A3F8B72874C5}"/>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#N/A</c:v>
                </c:pt>
                <c:pt idx="1">
                  <c:v>#N/A</c:v>
                </c:pt>
                <c:pt idx="2">
                  <c:v>104.1</c:v>
                </c:pt>
                <c:pt idx="3">
                  <c:v>136</c:v>
                </c:pt>
                <c:pt idx="4">
                  <c:v>133.5</c:v>
                </c:pt>
              </c:numCache>
            </c:numRef>
          </c:val>
          <c:smooth val="0"/>
          <c:extLst>
            <c:ext xmlns:c16="http://schemas.microsoft.com/office/drawing/2014/chart" uri="{C3380CC4-5D6E-409C-BE32-E72D297353CC}">
              <c16:uniqueId val="{00000001-585C-4249-9EBD-A3F8B72874C5}"/>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50-42FA-AFAF-D2074B062875}"/>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50-42FA-AFAF-D2074B062875}"/>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48948" y="7328025"/>
          <a:ext cx="4994122"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714913" y="7328025"/>
          <a:ext cx="487165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0858413" y="7328025"/>
          <a:ext cx="4994123"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080835" y="7328025"/>
          <a:ext cx="4928808"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1299174" y="7328025"/>
          <a:ext cx="5003646"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76449" y="12248902"/>
          <a:ext cx="4992301"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76449" y="15269689"/>
          <a:ext cx="4992301"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76449" y="18296659"/>
          <a:ext cx="4992301"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76449" y="21306312"/>
          <a:ext cx="4992301"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76449" y="24285040"/>
          <a:ext cx="4992301"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141780" y="12248902"/>
          <a:ext cx="4488489"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141780" y="15269689"/>
          <a:ext cx="4488489"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141780" y="18296659"/>
          <a:ext cx="4488489"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141780" y="21306312"/>
          <a:ext cx="4488489"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141780" y="24285040"/>
          <a:ext cx="4488489"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323626" y="12248902"/>
          <a:ext cx="4498013"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323626" y="15269689"/>
          <a:ext cx="4498013"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323626" y="18296659"/>
          <a:ext cx="4498013"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323626" y="21306312"/>
          <a:ext cx="4498013"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323626" y="24285040"/>
          <a:ext cx="4498013"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368162" y="12248902"/>
          <a:ext cx="4498014"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368162" y="15269689"/>
          <a:ext cx="4498014"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368162" y="18296659"/>
          <a:ext cx="4498014"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368162" y="21306312"/>
          <a:ext cx="4498014"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368162" y="24285040"/>
          <a:ext cx="4498014"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1585881" y="12248902"/>
          <a:ext cx="4498012"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1585881" y="15269689"/>
          <a:ext cx="4498012"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1585881" y="18296659"/>
          <a:ext cx="4498012"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1585881" y="21306312"/>
          <a:ext cx="4498012"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1585881" y="24285040"/>
          <a:ext cx="4498012"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79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79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79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79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79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79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79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80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80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80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80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80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80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80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807"/>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808"/>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809"/>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810"/>
                </a:ext>
              </a:extLst>
            </xdr:cNvPicPr>
          </xdr:nvPicPr>
          <xdr:blipFill>
            <a:blip xmlns:r="http://schemas.openxmlformats.org/officeDocument/2006/relationships" r:embed="rId47"/>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811"/>
                </a:ext>
              </a:extLst>
            </xdr:cNvPicPr>
          </xdr:nvPicPr>
          <xdr:blipFill>
            <a:blip xmlns:r="http://schemas.openxmlformats.org/officeDocument/2006/relationships" r:embed="rId48"/>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812"/>
                </a:ext>
              </a:extLst>
            </xdr:cNvPicPr>
          </xdr:nvPicPr>
          <xdr:blipFill>
            <a:blip xmlns:r="http://schemas.openxmlformats.org/officeDocument/2006/relationships" r:embed="rId49"/>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813"/>
                </a:ext>
              </a:extLst>
            </xdr:cNvPicPr>
          </xdr:nvPicPr>
          <xdr:blipFill>
            <a:blip xmlns:r="http://schemas.openxmlformats.org/officeDocument/2006/relationships" r:embed="rId47"/>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814"/>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815"/>
                </a:ext>
              </a:extLst>
            </xdr:cNvPicPr>
          </xdr:nvPicPr>
          <xdr:blipFill>
            <a:blip xmlns:r="http://schemas.openxmlformats.org/officeDocument/2006/relationships" r:embed="rId50"/>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816"/>
                </a:ext>
              </a:extLst>
            </xdr:cNvPicPr>
          </xdr:nvPicPr>
          <xdr:blipFill>
            <a:blip xmlns:r="http://schemas.openxmlformats.org/officeDocument/2006/relationships" r:embed="rId49"/>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817"/>
                </a:ext>
              </a:extLst>
            </xdr:cNvPicPr>
          </xdr:nvPicPr>
          <xdr:blipFill>
            <a:blip xmlns:r="http://schemas.openxmlformats.org/officeDocument/2006/relationships" r:embed="rId50"/>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818"/>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819"/>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820"/>
                </a:ext>
              </a:extLst>
            </xdr:cNvPicPr>
          </xdr:nvPicPr>
          <xdr:blipFill>
            <a:blip xmlns:r="http://schemas.openxmlformats.org/officeDocument/2006/relationships" r:embed="rId50"/>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821"/>
                </a:ext>
              </a:extLst>
            </xdr:cNvPicPr>
          </xdr:nvPicPr>
          <xdr:blipFill>
            <a:blip xmlns:r="http://schemas.openxmlformats.org/officeDocument/2006/relationships" r:embed="rId47"/>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822"/>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823"/>
                </a:ext>
              </a:extLst>
            </xdr:cNvPicPr>
          </xdr:nvPicPr>
          <xdr:blipFill>
            <a:blip xmlns:r="http://schemas.openxmlformats.org/officeDocument/2006/relationships" r:embed="rId5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824"/>
                </a:ext>
              </a:extLst>
            </xdr:cNvPicPr>
          </xdr:nvPicPr>
          <xdr:blipFill>
            <a:blip xmlns:r="http://schemas.openxmlformats.org/officeDocument/2006/relationships" r:embed="rId5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825"/>
                </a:ext>
              </a:extLst>
            </xdr:cNvPicPr>
          </xdr:nvPicPr>
          <xdr:blipFill>
            <a:blip xmlns:r="http://schemas.openxmlformats.org/officeDocument/2006/relationships" r:embed="rId5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826"/>
                </a:ext>
              </a:extLst>
            </xdr:cNvPicPr>
          </xdr:nvPicPr>
          <xdr:blipFill>
            <a:blip xmlns:r="http://schemas.openxmlformats.org/officeDocument/2006/relationships" r:embed="rId5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827"/>
                </a:ext>
              </a:extLst>
            </xdr:cNvPicPr>
          </xdr:nvPicPr>
          <xdr:blipFill>
            <a:blip xmlns:r="http://schemas.openxmlformats.org/officeDocument/2006/relationships" r:embed="rId5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828"/>
                </a:ext>
              </a:extLst>
            </xdr:cNvPicPr>
          </xdr:nvPicPr>
          <xdr:blipFill>
            <a:blip xmlns:r="http://schemas.openxmlformats.org/officeDocument/2006/relationships" r:embed="rId5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829"/>
                </a:ext>
              </a:extLst>
            </xdr:cNvPicPr>
          </xdr:nvPicPr>
          <xdr:blipFill>
            <a:blip xmlns:r="http://schemas.openxmlformats.org/officeDocument/2006/relationships" r:embed="rId5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830"/>
                </a:ext>
              </a:extLst>
            </xdr:cNvPicPr>
          </xdr:nvPicPr>
          <xdr:blipFill>
            <a:blip xmlns:r="http://schemas.openxmlformats.org/officeDocument/2006/relationships" r:embed="rId5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831"/>
                </a:ext>
              </a:extLst>
            </xdr:cNvPicPr>
          </xdr:nvPicPr>
          <xdr:blipFill>
            <a:blip xmlns:r="http://schemas.openxmlformats.org/officeDocument/2006/relationships" r:embed="rId5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832"/>
                </a:ext>
              </a:extLst>
            </xdr:cNvPicPr>
          </xdr:nvPicPr>
          <xdr:blipFill>
            <a:blip xmlns:r="http://schemas.openxmlformats.org/officeDocument/2006/relationships" r:embed="rId5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833"/>
                </a:ext>
              </a:extLst>
            </xdr:cNvPicPr>
          </xdr:nvPicPr>
          <xdr:blipFill>
            <a:blip xmlns:r="http://schemas.openxmlformats.org/officeDocument/2006/relationships" r:embed="rId5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834"/>
                </a:ext>
              </a:extLst>
            </xdr:cNvPicPr>
          </xdr:nvPicPr>
          <xdr:blipFill>
            <a:blip xmlns:r="http://schemas.openxmlformats.org/officeDocument/2006/relationships" r:embed="rId5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835"/>
                </a:ext>
              </a:extLst>
            </xdr:cNvPicPr>
          </xdr:nvPicPr>
          <xdr:blipFill>
            <a:blip xmlns:r="http://schemas.openxmlformats.org/officeDocument/2006/relationships" r:embed="rId5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836"/>
                </a:ext>
              </a:extLst>
            </xdr:cNvPicPr>
          </xdr:nvPicPr>
          <xdr:blipFill>
            <a:blip xmlns:r="http://schemas.openxmlformats.org/officeDocument/2006/relationships" r:embed="rId5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837"/>
                </a:ext>
              </a:extLst>
            </xdr:cNvPicPr>
          </xdr:nvPicPr>
          <xdr:blipFill>
            <a:blip xmlns:r="http://schemas.openxmlformats.org/officeDocument/2006/relationships" r:embed="rId5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838"/>
                </a:ext>
              </a:extLst>
            </xdr:cNvPicPr>
          </xdr:nvPicPr>
          <xdr:blipFill>
            <a:blip xmlns:r="http://schemas.openxmlformats.org/officeDocument/2006/relationships" r:embed="rId5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839"/>
                </a:ext>
              </a:extLst>
            </xdr:cNvPicPr>
          </xdr:nvPicPr>
          <xdr:blipFill>
            <a:blip xmlns:r="http://schemas.openxmlformats.org/officeDocument/2006/relationships" r:embed="rId5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840"/>
                </a:ext>
              </a:extLst>
            </xdr:cNvPicPr>
          </xdr:nvPicPr>
          <xdr:blipFill>
            <a:blip xmlns:r="http://schemas.openxmlformats.org/officeDocument/2006/relationships" r:embed="rId5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U1" zoomScale="70" zoomScaleNormal="70" workbookViewId="0">
      <selection activeCell="AK99" sqref="AK99:AQ117"/>
    </sheetView>
  </sheetViews>
  <sheetFormatPr defaultColWidth="9" defaultRowHeight="18.75" x14ac:dyDescent="0.15"/>
  <cols>
    <col min="1" max="1" width="4.42578125" style="5" customWidth="1"/>
    <col min="2" max="34" width="11.85546875" style="5" customWidth="1"/>
    <col min="35" max="35" width="4.140625" style="5" customWidth="1"/>
    <col min="36" max="36" width="4.5703125" style="5" customWidth="1"/>
    <col min="37" max="42" width="9" style="5"/>
    <col min="43" max="43" width="41.140625" style="5" customWidth="1"/>
    <col min="44" max="16384" width="9" style="5"/>
  </cols>
  <sheetData>
    <row r="1" spans="1:43" ht="52.5" customHeight="1" thickBot="1" x14ac:dyDescent="0.25">
      <c r="A1" s="1"/>
      <c r="B1" s="2" t="str">
        <f>データ!H6</f>
        <v>高知県　馬路村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268</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128</v>
      </c>
      <c r="G7" s="146"/>
      <c r="H7" s="146"/>
      <c r="I7" s="146"/>
      <c r="J7" s="147" t="s">
        <v>129</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131</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f>データ!Y6</f>
        <v>527</v>
      </c>
      <c r="K12" s="162"/>
      <c r="L12" s="161">
        <f>データ!Z6</f>
        <v>396</v>
      </c>
      <c r="M12" s="162"/>
      <c r="N12" s="150">
        <f>データ!AA6</f>
        <v>447</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t="str">
        <f>データ!AQ6</f>
        <v>-</v>
      </c>
      <c r="G16" s="177"/>
      <c r="H16" s="177" t="str">
        <f>データ!AR6</f>
        <v>-</v>
      </c>
      <c r="I16" s="177"/>
      <c r="J16" s="177">
        <f>データ!AS6</f>
        <v>527</v>
      </c>
      <c r="K16" s="177"/>
      <c r="L16" s="177">
        <f>データ!AT6</f>
        <v>396</v>
      </c>
      <c r="M16" s="177"/>
      <c r="N16" s="166">
        <f>データ!AU6</f>
        <v>447</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15205</v>
      </c>
      <c r="J19" s="180"/>
      <c r="K19" s="180"/>
      <c r="L19" s="180">
        <f>データ!AX6</f>
        <v>15205</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267</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269</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T0D4YjoY0gn1hagTQrYUfZZbplcjrOOGFEPqt49Ic3C1fADi5+8807OxZ0ScJqqwf75Mukv5lrk7XQM98PUAAw==" saltValue="55mQBDqNjJfYJocErjYWK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5546875" customWidth="1"/>
    <col min="7" max="7" width="18.42578125" bestFit="1" customWidth="1"/>
    <col min="8" max="8" width="12.140625" customWidth="1"/>
    <col min="9" max="9" width="14.7109375" customWidth="1"/>
    <col min="10" max="15" width="12.140625" customWidth="1"/>
    <col min="16" max="16" width="27" customWidth="1"/>
    <col min="17" max="17" width="27.140625" customWidth="1"/>
    <col min="18" max="18" width="28" customWidth="1"/>
    <col min="19" max="19" width="12.140625" customWidth="1"/>
    <col min="20" max="20" width="17.140625" customWidth="1"/>
    <col min="21" max="49" width="12.140625" customWidth="1"/>
    <col min="50" max="50" width="9.42578125" customWidth="1"/>
    <col min="51" max="55" width="12.85546875" customWidth="1"/>
    <col min="56" max="60" width="12.42578125" customWidth="1"/>
    <col min="61" max="61" width="9.42578125" customWidth="1"/>
    <col min="62" max="66" width="12.85546875" customWidth="1"/>
    <col min="67" max="71" width="12.42578125" customWidth="1"/>
    <col min="72" max="72" width="9.42578125" customWidth="1"/>
    <col min="73" max="77" width="12.85546875" customWidth="1"/>
    <col min="78" max="82" width="12.42578125" customWidth="1"/>
    <col min="83" max="83" width="9.42578125" customWidth="1"/>
    <col min="84" max="88" width="12.85546875" customWidth="1"/>
    <col min="89" max="92" width="12.42578125" customWidth="1"/>
    <col min="93" max="93" width="9.42578125" customWidth="1"/>
    <col min="94" max="98" width="12.85546875" customWidth="1"/>
    <col min="99" max="103" width="12.42578125" customWidth="1"/>
    <col min="104" max="104" width="9.42578125" customWidth="1"/>
    <col min="105" max="109" width="12.85546875" customWidth="1"/>
    <col min="110" max="113" width="12.42578125" customWidth="1"/>
    <col min="114" max="114" width="9.42578125" customWidth="1"/>
    <col min="115" max="119" width="12.85546875" customWidth="1"/>
    <col min="120" max="123" width="12.42578125" customWidth="1"/>
    <col min="124" max="124" width="9.42578125" customWidth="1"/>
    <col min="125" max="129" width="12.85546875" customWidth="1"/>
    <col min="130" max="133" width="12.42578125" customWidth="1"/>
    <col min="134" max="134" width="9.42578125" customWidth="1"/>
    <col min="135" max="139" width="12.85546875" customWidth="1"/>
    <col min="140" max="143" width="12.42578125" customWidth="1"/>
    <col min="144" max="144" width="9.42578125" customWidth="1"/>
    <col min="145" max="149" width="12.85546875" customWidth="1"/>
    <col min="150" max="154" width="12.42578125" customWidth="1"/>
    <col min="155" max="155" width="9.140625" customWidth="1"/>
    <col min="156" max="160" width="11.5703125" customWidth="1"/>
    <col min="161" max="164" width="12.42578125" customWidth="1"/>
    <col min="165" max="165" width="9.140625" customWidth="1"/>
    <col min="166" max="170" width="11.5703125" customWidth="1"/>
    <col min="171" max="174" width="12.42578125" customWidth="1"/>
    <col min="175" max="175" width="9.140625" customWidth="1"/>
    <col min="176" max="180" width="11.5703125" customWidth="1"/>
    <col min="181" max="184" width="12.42578125" customWidth="1"/>
    <col min="185" max="185" width="9.140625" customWidth="1"/>
    <col min="186" max="190" width="11.5703125" customWidth="1"/>
    <col min="191" max="194" width="12.42578125" customWidth="1"/>
    <col min="195" max="195" width="9.140625" customWidth="1"/>
    <col min="196" max="200" width="11.5703125" customWidth="1"/>
    <col min="201" max="205" width="12.42578125" customWidth="1"/>
    <col min="206" max="206" width="9.140625" customWidth="1"/>
    <col min="207" max="211" width="11.5703125" customWidth="1"/>
    <col min="212" max="215" width="12.42578125" customWidth="1"/>
    <col min="216" max="216" width="9.140625" customWidth="1"/>
    <col min="217" max="221" width="11.5703125" customWidth="1"/>
    <col min="222" max="225" width="12.42578125" customWidth="1"/>
    <col min="226" max="226" width="9.140625" customWidth="1"/>
    <col min="227" max="231" width="11.5703125" customWidth="1"/>
    <col min="232" max="235" width="12.42578125" customWidth="1"/>
    <col min="236" max="236" width="9.140625" customWidth="1"/>
    <col min="237" max="241" width="11.5703125" customWidth="1"/>
    <col min="242" max="245" width="12.42578125" customWidth="1"/>
    <col min="246" max="246" width="9.140625" customWidth="1"/>
    <col min="247" max="251" width="11.5703125" customWidth="1"/>
    <col min="252" max="256" width="12.42578125" customWidth="1"/>
    <col min="257" max="257" width="9.140625" customWidth="1"/>
    <col min="258" max="262" width="11.5703125" customWidth="1"/>
    <col min="263" max="266" width="12.42578125" customWidth="1"/>
    <col min="267" max="267" width="9.140625" customWidth="1"/>
    <col min="268" max="272" width="11.5703125" customWidth="1"/>
    <col min="273" max="276" width="12.42578125" customWidth="1"/>
    <col min="277" max="277" width="9.140625" customWidth="1"/>
    <col min="278" max="282" width="11.5703125" customWidth="1"/>
    <col min="283" max="286" width="12.42578125" customWidth="1"/>
    <col min="287" max="287" width="9.140625" customWidth="1"/>
    <col min="288" max="292" width="11.5703125" customWidth="1"/>
    <col min="293" max="296" width="12.42578125" customWidth="1"/>
    <col min="297" max="297" width="9.140625" customWidth="1"/>
    <col min="298" max="302" width="11.5703125" customWidth="1"/>
    <col min="303" max="307" width="12.42578125" customWidth="1"/>
    <col min="308" max="308" width="9.140625" customWidth="1"/>
    <col min="309" max="313" width="11.5703125" customWidth="1"/>
    <col min="314" max="317" width="12.42578125" customWidth="1"/>
    <col min="318" max="318" width="9.140625" customWidth="1"/>
    <col min="319" max="323" width="11.5703125" customWidth="1"/>
    <col min="324" max="327" width="12.42578125" customWidth="1"/>
    <col min="328" max="328" width="9.140625" customWidth="1"/>
    <col min="329" max="333" width="11.5703125" customWidth="1"/>
    <col min="334" max="337" width="12.42578125" customWidth="1"/>
    <col min="338" max="338" width="9.140625" customWidth="1"/>
    <col min="339" max="343" width="11.5703125" customWidth="1"/>
    <col min="344" max="347" width="12.42578125" customWidth="1"/>
    <col min="348" max="348" width="9.140625" customWidth="1"/>
    <col min="349" max="353" width="11.5703125" customWidth="1"/>
    <col min="354" max="357" width="12.42578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2018</v>
      </c>
      <c r="C6" s="67" t="str">
        <f t="shared" ref="C6:AX6" si="6">C7</f>
        <v>393061</v>
      </c>
      <c r="D6" s="67" t="str">
        <f t="shared" si="6"/>
        <v>47</v>
      </c>
      <c r="E6" s="67" t="str">
        <f t="shared" si="6"/>
        <v>04</v>
      </c>
      <c r="F6" s="67" t="str">
        <f t="shared" si="6"/>
        <v>0</v>
      </c>
      <c r="G6" s="67" t="str">
        <f t="shared" si="6"/>
        <v>000</v>
      </c>
      <c r="H6" s="67" t="str">
        <f t="shared" si="6"/>
        <v>高知県　馬路村</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令和２年３月３１日　馬路村小水力発電所</v>
      </c>
      <c r="S6" s="71" t="str">
        <f t="shared" si="6"/>
        <v>令和１９年３月３１日　馬路村小水力発電所</v>
      </c>
      <c r="T6" s="67" t="str">
        <f t="shared" si="6"/>
        <v>無</v>
      </c>
      <c r="U6" s="71" t="str">
        <f t="shared" si="6"/>
        <v>四国電力(株)</v>
      </c>
      <c r="V6" s="68" t="str">
        <f t="shared" si="6"/>
        <v>-</v>
      </c>
      <c r="W6" s="69" t="str">
        <f>W7</f>
        <v>-</v>
      </c>
      <c r="X6" s="69" t="str">
        <f t="shared" si="6"/>
        <v>-</v>
      </c>
      <c r="Y6" s="69">
        <f t="shared" si="6"/>
        <v>527</v>
      </c>
      <c r="Z6" s="69">
        <f t="shared" si="6"/>
        <v>396</v>
      </c>
      <c r="AA6" s="69">
        <f t="shared" si="6"/>
        <v>447</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t="str">
        <f t="shared" si="6"/>
        <v>-</v>
      </c>
      <c r="AR6" s="69" t="str">
        <f t="shared" si="6"/>
        <v>-</v>
      </c>
      <c r="AS6" s="69">
        <f t="shared" si="6"/>
        <v>527</v>
      </c>
      <c r="AT6" s="69">
        <f t="shared" si="6"/>
        <v>396</v>
      </c>
      <c r="AU6" s="69">
        <f t="shared" si="6"/>
        <v>447</v>
      </c>
      <c r="AV6" s="69" t="str">
        <f t="shared" si="6"/>
        <v>-</v>
      </c>
      <c r="AW6" s="69">
        <f t="shared" si="6"/>
        <v>15205</v>
      </c>
      <c r="AX6" s="69">
        <f t="shared" si="6"/>
        <v>15205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t="s">
        <v>126</v>
      </c>
      <c r="M7" s="79">
        <v>1</v>
      </c>
      <c r="N7" s="79" t="s">
        <v>127</v>
      </c>
      <c r="O7" s="80" t="s">
        <v>127</v>
      </c>
      <c r="P7" s="80" t="s">
        <v>127</v>
      </c>
      <c r="Q7" s="80" t="s">
        <v>127</v>
      </c>
      <c r="R7" s="81" t="s">
        <v>128</v>
      </c>
      <c r="S7" s="81" t="s">
        <v>129</v>
      </c>
      <c r="T7" s="82" t="s">
        <v>130</v>
      </c>
      <c r="U7" s="81" t="s">
        <v>131</v>
      </c>
      <c r="V7" s="78" t="s">
        <v>127</v>
      </c>
      <c r="W7" s="80" t="s">
        <v>127</v>
      </c>
      <c r="X7" s="80" t="s">
        <v>127</v>
      </c>
      <c r="Y7" s="80">
        <v>527</v>
      </c>
      <c r="Z7" s="80">
        <v>396</v>
      </c>
      <c r="AA7" s="80">
        <v>447</v>
      </c>
      <c r="AB7" s="80" t="s">
        <v>127</v>
      </c>
      <c r="AC7" s="80" t="s">
        <v>127</v>
      </c>
      <c r="AD7" s="80" t="s">
        <v>127</v>
      </c>
      <c r="AE7" s="80" t="s">
        <v>127</v>
      </c>
      <c r="AF7" s="80" t="s">
        <v>127</v>
      </c>
      <c r="AG7" s="80" t="s">
        <v>127</v>
      </c>
      <c r="AH7" s="80" t="s">
        <v>127</v>
      </c>
      <c r="AI7" s="80" t="s">
        <v>127</v>
      </c>
      <c r="AJ7" s="80" t="s">
        <v>127</v>
      </c>
      <c r="AK7" s="80" t="s">
        <v>127</v>
      </c>
      <c r="AL7" s="80" t="s">
        <v>127</v>
      </c>
      <c r="AM7" s="80" t="s">
        <v>127</v>
      </c>
      <c r="AN7" s="80" t="s">
        <v>127</v>
      </c>
      <c r="AO7" s="80" t="s">
        <v>127</v>
      </c>
      <c r="AP7" s="80" t="s">
        <v>127</v>
      </c>
      <c r="AQ7" s="80" t="s">
        <v>127</v>
      </c>
      <c r="AR7" s="80" t="s">
        <v>127</v>
      </c>
      <c r="AS7" s="80">
        <v>527</v>
      </c>
      <c r="AT7" s="80">
        <v>396</v>
      </c>
      <c r="AU7" s="80">
        <v>447</v>
      </c>
      <c r="AV7" s="80" t="s">
        <v>127</v>
      </c>
      <c r="AW7" s="80">
        <v>15205</v>
      </c>
      <c r="AX7" s="80">
        <v>15205</v>
      </c>
      <c r="AY7" s="83" t="s">
        <v>127</v>
      </c>
      <c r="AZ7" s="83" t="s">
        <v>127</v>
      </c>
      <c r="BA7" s="83">
        <v>445.3</v>
      </c>
      <c r="BB7" s="83">
        <v>346</v>
      </c>
      <c r="BC7" s="83">
        <v>383.2</v>
      </c>
      <c r="BD7" s="83" t="s">
        <v>127</v>
      </c>
      <c r="BE7" s="83" t="s">
        <v>127</v>
      </c>
      <c r="BF7" s="83">
        <v>88.8</v>
      </c>
      <c r="BG7" s="83">
        <v>121.3</v>
      </c>
      <c r="BH7" s="83">
        <v>123.2</v>
      </c>
      <c r="BI7" s="83">
        <v>100</v>
      </c>
      <c r="BJ7" s="83" t="s">
        <v>127</v>
      </c>
      <c r="BK7" s="83" t="s">
        <v>127</v>
      </c>
      <c r="BL7" s="83">
        <v>445.3</v>
      </c>
      <c r="BM7" s="83">
        <v>346</v>
      </c>
      <c r="BN7" s="83">
        <v>383</v>
      </c>
      <c r="BO7" s="83" t="s">
        <v>127</v>
      </c>
      <c r="BP7" s="83" t="s">
        <v>127</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t="s">
        <v>127</v>
      </c>
      <c r="CG7" s="83" t="s">
        <v>127</v>
      </c>
      <c r="CH7" s="83">
        <v>8250.5</v>
      </c>
      <c r="CI7" s="83">
        <v>10613.6</v>
      </c>
      <c r="CJ7" s="83">
        <v>9590.6</v>
      </c>
      <c r="CK7" s="83" t="s">
        <v>127</v>
      </c>
      <c r="CL7" s="83" t="s">
        <v>127</v>
      </c>
      <c r="CM7" s="83">
        <v>22847.9</v>
      </c>
      <c r="CN7" s="83">
        <v>19199</v>
      </c>
      <c r="CO7" s="83">
        <v>19830.400000000001</v>
      </c>
      <c r="CP7" s="80" t="s">
        <v>127</v>
      </c>
      <c r="CQ7" s="80" t="s">
        <v>127</v>
      </c>
      <c r="CR7" s="80">
        <v>15013</v>
      </c>
      <c r="CS7" s="80">
        <v>10340</v>
      </c>
      <c r="CT7" s="80">
        <v>12139</v>
      </c>
      <c r="CU7" s="80" t="s">
        <v>127</v>
      </c>
      <c r="CV7" s="80" t="s">
        <v>127</v>
      </c>
      <c r="CW7" s="80">
        <v>2390</v>
      </c>
      <c r="CX7" s="80">
        <v>32739</v>
      </c>
      <c r="CY7" s="80">
        <v>34140</v>
      </c>
      <c r="CZ7" s="80">
        <v>145</v>
      </c>
      <c r="DA7" s="83" t="s">
        <v>127</v>
      </c>
      <c r="DB7" s="83" t="s">
        <v>127</v>
      </c>
      <c r="DC7" s="83">
        <v>41.5</v>
      </c>
      <c r="DD7" s="83">
        <v>31.2</v>
      </c>
      <c r="DE7" s="83">
        <v>35.200000000000003</v>
      </c>
      <c r="DF7" s="83" t="s">
        <v>127</v>
      </c>
      <c r="DG7" s="83" t="s">
        <v>127</v>
      </c>
      <c r="DH7" s="83">
        <v>34.700000000000003</v>
      </c>
      <c r="DI7" s="83">
        <v>30</v>
      </c>
      <c r="DJ7" s="83">
        <v>30.2</v>
      </c>
      <c r="DK7" s="83" t="s">
        <v>127</v>
      </c>
      <c r="DL7" s="83" t="s">
        <v>127</v>
      </c>
      <c r="DM7" s="83">
        <v>3.7</v>
      </c>
      <c r="DN7" s="83">
        <v>0</v>
      </c>
      <c r="DO7" s="83">
        <v>0</v>
      </c>
      <c r="DP7" s="83" t="s">
        <v>127</v>
      </c>
      <c r="DQ7" s="83" t="s">
        <v>127</v>
      </c>
      <c r="DR7" s="83">
        <v>14.4</v>
      </c>
      <c r="DS7" s="83">
        <v>11.8</v>
      </c>
      <c r="DT7" s="83">
        <v>14.2</v>
      </c>
      <c r="DU7" s="83" t="s">
        <v>127</v>
      </c>
      <c r="DV7" s="83" t="s">
        <v>127</v>
      </c>
      <c r="DW7" s="83">
        <v>0</v>
      </c>
      <c r="DX7" s="83">
        <v>0</v>
      </c>
      <c r="DY7" s="83">
        <v>0</v>
      </c>
      <c r="DZ7" s="83" t="s">
        <v>127</v>
      </c>
      <c r="EA7" s="83" t="s">
        <v>127</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t="s">
        <v>127</v>
      </c>
      <c r="EP7" s="83" t="s">
        <v>127</v>
      </c>
      <c r="EQ7" s="83">
        <v>100</v>
      </c>
      <c r="ER7" s="83">
        <v>100</v>
      </c>
      <c r="ES7" s="83">
        <v>100</v>
      </c>
      <c r="ET7" s="83" t="s">
        <v>127</v>
      </c>
      <c r="EU7" s="83" t="s">
        <v>127</v>
      </c>
      <c r="EV7" s="83">
        <v>78.8</v>
      </c>
      <c r="EW7" s="83">
        <v>87.3</v>
      </c>
      <c r="EX7" s="83">
        <v>82.1</v>
      </c>
      <c r="EY7" s="80">
        <v>145</v>
      </c>
      <c r="EZ7" s="83" t="s">
        <v>127</v>
      </c>
      <c r="FA7" s="83" t="s">
        <v>127</v>
      </c>
      <c r="FB7" s="83">
        <v>41.5</v>
      </c>
      <c r="FC7" s="83">
        <v>31.2</v>
      </c>
      <c r="FD7" s="83">
        <v>35.200000000000003</v>
      </c>
      <c r="FE7" s="83" t="s">
        <v>127</v>
      </c>
      <c r="FF7" s="83" t="s">
        <v>127</v>
      </c>
      <c r="FG7" s="83">
        <v>61.6</v>
      </c>
      <c r="FH7" s="83">
        <v>57.7</v>
      </c>
      <c r="FI7" s="83">
        <v>57.6</v>
      </c>
      <c r="FJ7" s="83" t="s">
        <v>127</v>
      </c>
      <c r="FK7" s="83" t="s">
        <v>127</v>
      </c>
      <c r="FL7" s="83">
        <v>3.7</v>
      </c>
      <c r="FM7" s="83">
        <v>0</v>
      </c>
      <c r="FN7" s="83">
        <v>0</v>
      </c>
      <c r="FO7" s="83" t="s">
        <v>127</v>
      </c>
      <c r="FP7" s="83" t="s">
        <v>127</v>
      </c>
      <c r="FQ7" s="83">
        <v>6.4</v>
      </c>
      <c r="FR7" s="83">
        <v>5.4</v>
      </c>
      <c r="FS7" s="83">
        <v>8.6999999999999993</v>
      </c>
      <c r="FT7" s="83" t="s">
        <v>127</v>
      </c>
      <c r="FU7" s="83" t="s">
        <v>127</v>
      </c>
      <c r="FV7" s="83">
        <v>0</v>
      </c>
      <c r="FW7" s="83">
        <v>0</v>
      </c>
      <c r="FX7" s="83">
        <v>0</v>
      </c>
      <c r="FY7" s="83" t="s">
        <v>127</v>
      </c>
      <c r="FZ7" s="83" t="s">
        <v>127</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v>100</v>
      </c>
      <c r="GQ7" s="83">
        <v>100</v>
      </c>
      <c r="GR7" s="83">
        <v>100</v>
      </c>
      <c r="GS7" s="83" t="s">
        <v>127</v>
      </c>
      <c r="GT7" s="83" t="s">
        <v>127</v>
      </c>
      <c r="GU7" s="83">
        <v>85.6</v>
      </c>
      <c r="GV7" s="83">
        <v>92</v>
      </c>
      <c r="GW7" s="83">
        <v>94.7</v>
      </c>
      <c r="GX7" s="80" t="s">
        <v>127</v>
      </c>
      <c r="GY7" s="83" t="s">
        <v>127</v>
      </c>
      <c r="GZ7" s="83" t="s">
        <v>127</v>
      </c>
      <c r="HA7" s="83" t="s">
        <v>127</v>
      </c>
      <c r="HB7" s="83" t="s">
        <v>127</v>
      </c>
      <c r="HC7" s="83" t="s">
        <v>127</v>
      </c>
      <c r="HD7" s="83" t="s">
        <v>127</v>
      </c>
      <c r="HE7" s="83" t="s">
        <v>127</v>
      </c>
      <c r="HF7" s="83">
        <v>53.1</v>
      </c>
      <c r="HG7" s="83">
        <v>63.3</v>
      </c>
      <c r="HH7" s="83">
        <v>65.099999999999994</v>
      </c>
      <c r="HI7" s="83" t="s">
        <v>127</v>
      </c>
      <c r="HJ7" s="83" t="s">
        <v>127</v>
      </c>
      <c r="HK7" s="83" t="s">
        <v>127</v>
      </c>
      <c r="HL7" s="83" t="s">
        <v>127</v>
      </c>
      <c r="HM7" s="83" t="s">
        <v>127</v>
      </c>
      <c r="HN7" s="83" t="s">
        <v>127</v>
      </c>
      <c r="HO7" s="83" t="s">
        <v>127</v>
      </c>
      <c r="HP7" s="83">
        <v>8.9</v>
      </c>
      <c r="HQ7" s="83">
        <v>7.4</v>
      </c>
      <c r="HR7" s="83">
        <v>6.8</v>
      </c>
      <c r="HS7" s="83" t="s">
        <v>127</v>
      </c>
      <c r="HT7" s="83" t="s">
        <v>127</v>
      </c>
      <c r="HU7" s="83" t="s">
        <v>127</v>
      </c>
      <c r="HV7" s="83" t="s">
        <v>127</v>
      </c>
      <c r="HW7" s="83" t="s">
        <v>127</v>
      </c>
      <c r="HX7" s="83" t="s">
        <v>127</v>
      </c>
      <c r="HY7" s="83" t="s">
        <v>127</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t="s">
        <v>127</v>
      </c>
      <c r="IS7" s="83" t="s">
        <v>127</v>
      </c>
      <c r="IT7" s="83">
        <v>47.7</v>
      </c>
      <c r="IU7" s="83">
        <v>46.5</v>
      </c>
      <c r="IV7" s="83">
        <v>27.1</v>
      </c>
      <c r="IW7" s="80" t="s">
        <v>127</v>
      </c>
      <c r="IX7" s="83" t="s">
        <v>127</v>
      </c>
      <c r="IY7" s="83" t="s">
        <v>127</v>
      </c>
      <c r="IZ7" s="83" t="s">
        <v>127</v>
      </c>
      <c r="JA7" s="83" t="s">
        <v>127</v>
      </c>
      <c r="JB7" s="83" t="s">
        <v>127</v>
      </c>
      <c r="JC7" s="83" t="s">
        <v>127</v>
      </c>
      <c r="JD7" s="83" t="s">
        <v>127</v>
      </c>
      <c r="JE7" s="83">
        <v>19.600000000000001</v>
      </c>
      <c r="JF7" s="83">
        <v>17.899999999999999</v>
      </c>
      <c r="JG7" s="83">
        <v>16.399999999999999</v>
      </c>
      <c r="JH7" s="83" t="s">
        <v>127</v>
      </c>
      <c r="JI7" s="83" t="s">
        <v>127</v>
      </c>
      <c r="JJ7" s="83" t="s">
        <v>127</v>
      </c>
      <c r="JK7" s="83" t="s">
        <v>127</v>
      </c>
      <c r="JL7" s="83" t="s">
        <v>127</v>
      </c>
      <c r="JM7" s="83" t="s">
        <v>127</v>
      </c>
      <c r="JN7" s="83" t="s">
        <v>127</v>
      </c>
      <c r="JO7" s="83">
        <v>48.2</v>
      </c>
      <c r="JP7" s="83">
        <v>34.5</v>
      </c>
      <c r="JQ7" s="83">
        <v>45.8</v>
      </c>
      <c r="JR7" s="83" t="s">
        <v>127</v>
      </c>
      <c r="JS7" s="83" t="s">
        <v>127</v>
      </c>
      <c r="JT7" s="83" t="s">
        <v>127</v>
      </c>
      <c r="JU7" s="83" t="s">
        <v>127</v>
      </c>
      <c r="JV7" s="83" t="s">
        <v>127</v>
      </c>
      <c r="JW7" s="83" t="s">
        <v>127</v>
      </c>
      <c r="JX7" s="83" t="s">
        <v>127</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t="s">
        <v>127</v>
      </c>
      <c r="KR7" s="83" t="s">
        <v>127</v>
      </c>
      <c r="KS7" s="83">
        <v>99.1</v>
      </c>
      <c r="KT7" s="83">
        <v>98.8</v>
      </c>
      <c r="KU7" s="83">
        <v>94.9</v>
      </c>
      <c r="KV7" s="80" t="s">
        <v>127</v>
      </c>
      <c r="KW7" s="83" t="s">
        <v>127</v>
      </c>
      <c r="KX7" s="83" t="s">
        <v>127</v>
      </c>
      <c r="KY7" s="83" t="s">
        <v>127</v>
      </c>
      <c r="KZ7" s="83" t="s">
        <v>127</v>
      </c>
      <c r="LA7" s="83" t="s">
        <v>127</v>
      </c>
      <c r="LB7" s="83" t="s">
        <v>127</v>
      </c>
      <c r="LC7" s="83" t="s">
        <v>127</v>
      </c>
      <c r="LD7" s="83">
        <v>14.5</v>
      </c>
      <c r="LE7" s="83">
        <v>14.9</v>
      </c>
      <c r="LF7" s="83">
        <v>15.2</v>
      </c>
      <c r="LG7" s="83" t="s">
        <v>127</v>
      </c>
      <c r="LH7" s="83" t="s">
        <v>127</v>
      </c>
      <c r="LI7" s="83" t="s">
        <v>127</v>
      </c>
      <c r="LJ7" s="83" t="s">
        <v>127</v>
      </c>
      <c r="LK7" s="83" t="s">
        <v>127</v>
      </c>
      <c r="LL7" s="83" t="s">
        <v>127</v>
      </c>
      <c r="LM7" s="83" t="s">
        <v>127</v>
      </c>
      <c r="LN7" s="83">
        <v>0.3</v>
      </c>
      <c r="LO7" s="83">
        <v>0.3</v>
      </c>
      <c r="LP7" s="83">
        <v>0.7</v>
      </c>
      <c r="LQ7" s="83" t="s">
        <v>127</v>
      </c>
      <c r="LR7" s="83" t="s">
        <v>127</v>
      </c>
      <c r="LS7" s="83" t="s">
        <v>127</v>
      </c>
      <c r="LT7" s="83" t="s">
        <v>127</v>
      </c>
      <c r="LU7" s="83" t="s">
        <v>127</v>
      </c>
      <c r="LV7" s="83" t="s">
        <v>127</v>
      </c>
      <c r="LW7" s="83" t="s">
        <v>127</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t="s">
        <v>127</v>
      </c>
      <c r="MQ7" s="83" t="s">
        <v>127</v>
      </c>
      <c r="MR7" s="83">
        <v>98.8</v>
      </c>
      <c r="MS7" s="83">
        <v>98.3</v>
      </c>
      <c r="MT7" s="83">
        <v>98.7</v>
      </c>
      <c r="MU7" s="83" t="s">
        <v>127</v>
      </c>
      <c r="MV7" s="83" t="s">
        <v>127</v>
      </c>
      <c r="MW7" s="83">
        <v>1</v>
      </c>
      <c r="MX7" s="83">
        <v>1</v>
      </c>
      <c r="MY7" s="83" t="s">
        <v>127</v>
      </c>
      <c r="MZ7" s="83" t="s">
        <v>127</v>
      </c>
      <c r="NA7" s="83" t="s">
        <v>127</v>
      </c>
      <c r="NB7" s="83" t="s">
        <v>127</v>
      </c>
      <c r="NC7" s="83" t="s">
        <v>127</v>
      </c>
      <c r="ND7" s="83" t="s">
        <v>127</v>
      </c>
      <c r="NE7" s="83" t="s">
        <v>127</v>
      </c>
      <c r="NF7" s="83" t="s">
        <v>127</v>
      </c>
      <c r="NG7" s="83" t="s">
        <v>127</v>
      </c>
      <c r="NH7" s="83" t="s">
        <v>127</v>
      </c>
      <c r="NI7" s="83" t="s">
        <v>127</v>
      </c>
      <c r="NJ7" s="83" t="s">
        <v>127</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132</v>
      </c>
      <c r="FB8" s="85"/>
      <c r="FC8" s="85"/>
      <c r="FD8" s="85"/>
      <c r="FE8" s="85"/>
      <c r="FF8" s="86"/>
      <c r="FG8" s="85"/>
      <c r="FH8" s="85"/>
      <c r="FI8" s="85" t="str">
        <f>FJ4</f>
        <v>修繕費比率（％）</v>
      </c>
      <c r="FJ8" s="85" t="b">
        <f>IF(SUM($M$6,$MU$7:$MX$7)=0,FALSE,TRUE)</f>
        <v>1</v>
      </c>
      <c r="FK8" s="87" t="s">
        <v>132</v>
      </c>
      <c r="FL8" s="85"/>
      <c r="FM8" s="85"/>
      <c r="FN8" s="85"/>
      <c r="FO8" s="85"/>
      <c r="FP8" s="85"/>
      <c r="FQ8" s="86"/>
      <c r="FR8" s="85"/>
      <c r="FS8" s="85" t="str">
        <f>FT4</f>
        <v>企業債残高対料金収入比率（％）</v>
      </c>
      <c r="FT8" s="85" t="b">
        <f>IF(SUM($M$6,$MU$7:$MX$7)=0,FALSE,TRUE)</f>
        <v>1</v>
      </c>
      <c r="FU8" s="87" t="s">
        <v>132</v>
      </c>
      <c r="FV8" s="85"/>
      <c r="FW8" s="85"/>
      <c r="FX8" s="85"/>
      <c r="FY8" s="85"/>
      <c r="FZ8" s="85"/>
      <c r="GA8" s="85"/>
      <c r="GB8" s="86"/>
      <c r="GC8" s="85" t="str">
        <f>GD4</f>
        <v>有形固定資産減価償却率（％）</v>
      </c>
      <c r="GD8" s="85" t="b">
        <v>0</v>
      </c>
      <c r="GE8" s="87" t="s">
        <v>133</v>
      </c>
      <c r="GF8" s="85"/>
      <c r="GG8" s="85"/>
      <c r="GH8" s="85"/>
      <c r="GI8" s="85"/>
      <c r="GJ8" s="85"/>
      <c r="GK8" s="85"/>
      <c r="GL8" s="85"/>
      <c r="GM8" s="85" t="str">
        <f>GN4</f>
        <v>FIT収入割合（％）</v>
      </c>
      <c r="GN8" s="85" t="b">
        <f>IF(SUM($M$6,$MU$7:$MX$7)=0,FALSE,TRUE)</f>
        <v>1</v>
      </c>
      <c r="GO8" s="87" t="s">
        <v>132</v>
      </c>
      <c r="GP8" s="85"/>
      <c r="GQ8" s="85"/>
      <c r="GR8" s="85"/>
      <c r="GS8" s="84"/>
      <c r="GT8" s="84"/>
      <c r="GU8" s="84"/>
      <c r="GV8" s="84"/>
      <c r="GW8" s="85" t="str">
        <f>GX5</f>
        <v>最大出力合計</v>
      </c>
      <c r="GX8" s="85" t="str">
        <f>GY4</f>
        <v>設備利用率（％）</v>
      </c>
      <c r="GY8" s="85" t="b">
        <f>IF(SUM($N$7,$MY$7:$NB$7)=0,FALSE,TRUE)</f>
        <v>0</v>
      </c>
      <c r="GZ8" s="87" t="s">
        <v>132</v>
      </c>
      <c r="HA8" s="85"/>
      <c r="HB8" s="85"/>
      <c r="HC8" s="85"/>
      <c r="HD8" s="85"/>
      <c r="HE8" s="86"/>
      <c r="HF8" s="85"/>
      <c r="HG8" s="85"/>
      <c r="HH8" s="85" t="str">
        <f>HI4</f>
        <v>修繕費比率（％）</v>
      </c>
      <c r="HI8" s="85" t="b">
        <f>IF(SUM($N$7,$MY$7:$NB$7)=0,FALSE,TRUE)</f>
        <v>0</v>
      </c>
      <c r="HJ8" s="87" t="s">
        <v>132</v>
      </c>
      <c r="HK8" s="85"/>
      <c r="HL8" s="85"/>
      <c r="HM8" s="85"/>
      <c r="HN8" s="85"/>
      <c r="HO8" s="85"/>
      <c r="HP8" s="86"/>
      <c r="HQ8" s="85"/>
      <c r="HR8" s="85" t="str">
        <f>HS4</f>
        <v>企業債残高対料金収入比率（％）</v>
      </c>
      <c r="HS8" s="85" t="b">
        <f>IF(SUM($N$7,$MY$7:$NB$7)=0,FALSE,TRUE)</f>
        <v>0</v>
      </c>
      <c r="HT8" s="87" t="s">
        <v>132</v>
      </c>
      <c r="HU8" s="85"/>
      <c r="HV8" s="85"/>
      <c r="HW8" s="85"/>
      <c r="HX8" s="85"/>
      <c r="HY8" s="85"/>
      <c r="HZ8" s="85"/>
      <c r="IA8" s="86"/>
      <c r="IB8" s="85" t="str">
        <f>IC4</f>
        <v>有形固定資産減価償却率（％）</v>
      </c>
      <c r="IC8" s="85" t="b">
        <v>0</v>
      </c>
      <c r="ID8" s="87" t="s">
        <v>133</v>
      </c>
      <c r="IE8" s="85"/>
      <c r="IF8" s="85"/>
      <c r="IG8" s="85"/>
      <c r="IH8" s="85"/>
      <c r="II8" s="85"/>
      <c r="IJ8" s="85"/>
      <c r="IK8" s="85"/>
      <c r="IL8" s="85" t="str">
        <f>IM4</f>
        <v>FIT収入割合（％）</v>
      </c>
      <c r="IM8" s="85" t="b">
        <f>IF(SUM($N$7,$MY$7:$NB$7)=0,FALSE,TRUE)</f>
        <v>0</v>
      </c>
      <c r="IN8" s="87" t="s">
        <v>132</v>
      </c>
      <c r="IO8" s="85"/>
      <c r="IP8" s="85"/>
      <c r="IQ8" s="85"/>
      <c r="IR8" s="84"/>
      <c r="IS8" s="84"/>
      <c r="IT8" s="84"/>
      <c r="IU8" s="84"/>
      <c r="IV8" s="85" t="str">
        <f>IW5</f>
        <v>最大出力合計</v>
      </c>
      <c r="IW8" s="85" t="str">
        <f>IX4</f>
        <v>設備利用率（％）</v>
      </c>
      <c r="IX8" s="85" t="b">
        <f>IF(SUM($O$7,$NC$7:$NF$7)=0,FALSE,TRUE)</f>
        <v>0</v>
      </c>
      <c r="IY8" s="87" t="s">
        <v>132</v>
      </c>
      <c r="IZ8" s="85"/>
      <c r="JA8" s="85"/>
      <c r="JB8" s="85"/>
      <c r="JC8" s="85"/>
      <c r="JD8" s="86"/>
      <c r="JE8" s="85"/>
      <c r="JF8" s="85"/>
      <c r="JG8" s="85" t="str">
        <f>JH4</f>
        <v>修繕費比率（％）</v>
      </c>
      <c r="JH8" s="85" t="b">
        <f>IF(SUM($O$7,$NC$7:$NF$7)=0,FALSE,TRUE)</f>
        <v>0</v>
      </c>
      <c r="JI8" s="87" t="s">
        <v>132</v>
      </c>
      <c r="JJ8" s="85"/>
      <c r="JK8" s="85"/>
      <c r="JL8" s="85"/>
      <c r="JM8" s="85"/>
      <c r="JN8" s="85"/>
      <c r="JO8" s="86"/>
      <c r="JP8" s="85"/>
      <c r="JQ8" s="85" t="str">
        <f>JR4</f>
        <v>企業債残高対料金収入比率（％）</v>
      </c>
      <c r="JR8" s="85" t="b">
        <f>IF(SUM($O$7,$NC$7:$NF$7)=0,FALSE,TRUE)</f>
        <v>0</v>
      </c>
      <c r="JS8" s="87" t="s">
        <v>132</v>
      </c>
      <c r="JT8" s="85"/>
      <c r="JU8" s="85"/>
      <c r="JV8" s="85"/>
      <c r="JW8" s="85"/>
      <c r="JX8" s="85"/>
      <c r="JY8" s="85"/>
      <c r="JZ8" s="86"/>
      <c r="KA8" s="85" t="str">
        <f>KB4</f>
        <v>有形固定資産減価償却率（％）</v>
      </c>
      <c r="KB8" s="85" t="b">
        <v>0</v>
      </c>
      <c r="KC8" s="87" t="s">
        <v>133</v>
      </c>
      <c r="KD8" s="85"/>
      <c r="KE8" s="85"/>
      <c r="KF8" s="85"/>
      <c r="KG8" s="85"/>
      <c r="KH8" s="85"/>
      <c r="KI8" s="85"/>
      <c r="KJ8" s="85"/>
      <c r="KK8" s="85" t="str">
        <f>KL4</f>
        <v>FIT収入割合（％）</v>
      </c>
      <c r="KL8" s="85" t="b">
        <f>IF(SUM($O$7,$NC$7:$NF$7)=0,FALSE,TRUE)</f>
        <v>0</v>
      </c>
      <c r="KM8" s="87" t="s">
        <v>132</v>
      </c>
      <c r="KN8" s="85"/>
      <c r="KO8" s="85"/>
      <c r="KP8" s="85"/>
      <c r="KQ8" s="84"/>
      <c r="KR8" s="84"/>
      <c r="KS8" s="84"/>
      <c r="KT8" s="84"/>
      <c r="KU8" s="85" t="str">
        <f>KV5</f>
        <v>最大出力合計</v>
      </c>
      <c r="KV8" s="85" t="str">
        <f>KW4</f>
        <v>設備利用率（％）</v>
      </c>
      <c r="KW8" s="85" t="b">
        <f>IF(SUM($P$7,$NG$7:$NJ$7)=0,FALSE,TRUE)</f>
        <v>0</v>
      </c>
      <c r="KX8" s="87" t="s">
        <v>132</v>
      </c>
      <c r="KY8" s="85"/>
      <c r="KZ8" s="85"/>
      <c r="LA8" s="85"/>
      <c r="LB8" s="85"/>
      <c r="LC8" s="86"/>
      <c r="LD8" s="85"/>
      <c r="LE8" s="85"/>
      <c r="LF8" s="85" t="str">
        <f>LG4</f>
        <v>修繕費比率（％）</v>
      </c>
      <c r="LG8" s="85" t="b">
        <f>IF(SUM($P$7,$NG$7:$NJ$7)=0,FALSE,TRUE)</f>
        <v>0</v>
      </c>
      <c r="LH8" s="87" t="s">
        <v>132</v>
      </c>
      <c r="LI8" s="85"/>
      <c r="LJ8" s="85"/>
      <c r="LK8" s="85"/>
      <c r="LL8" s="85"/>
      <c r="LM8" s="85"/>
      <c r="LN8" s="86"/>
      <c r="LO8" s="85"/>
      <c r="LP8" s="85" t="str">
        <f>LQ4</f>
        <v>企業債残高対料金収入比率（％）</v>
      </c>
      <c r="LQ8" s="85" t="b">
        <f>IF(SUM($P$7,$NG$7:$NJ$7)=0,FALSE,TRUE)</f>
        <v>0</v>
      </c>
      <c r="LR8" s="87" t="s">
        <v>132</v>
      </c>
      <c r="LS8" s="85"/>
      <c r="LT8" s="85"/>
      <c r="LU8" s="85"/>
      <c r="LV8" s="85"/>
      <c r="LW8" s="85"/>
      <c r="LX8" s="85"/>
      <c r="LY8" s="86"/>
      <c r="LZ8" s="85" t="str">
        <f>MA4</f>
        <v>有形固定資産減価償却率（％）</v>
      </c>
      <c r="MA8" s="85" t="b">
        <v>0</v>
      </c>
      <c r="MB8" s="87" t="s">
        <v>133</v>
      </c>
      <c r="MC8" s="85"/>
      <c r="MD8" s="85"/>
      <c r="ME8" s="85"/>
      <c r="MF8" s="85"/>
      <c r="MG8" s="85"/>
      <c r="MH8" s="85"/>
      <c r="MI8" s="85"/>
      <c r="MJ8" s="85" t="str">
        <f>MK4</f>
        <v>FIT収入割合（％）</v>
      </c>
      <c r="MK8" s="85" t="b">
        <f>IF(SUM($P$7,$NG$7:$NJ$7)=0,FALSE,TRUE)</f>
        <v>0</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（最大出力合計145kW）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（最大出力合計145kW）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140</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t="str">
        <f>AY7</f>
        <v>-</v>
      </c>
      <c r="AZ11" s="95" t="str">
        <f>AZ7</f>
        <v>-</v>
      </c>
      <c r="BA11" s="95">
        <f>BA7</f>
        <v>445.3</v>
      </c>
      <c r="BB11" s="95">
        <f>BB7</f>
        <v>346</v>
      </c>
      <c r="BC11" s="95">
        <f>BC7</f>
        <v>383.2</v>
      </c>
      <c r="BD11" s="84"/>
      <c r="BE11" s="84"/>
      <c r="BF11" s="84"/>
      <c r="BG11" s="84"/>
      <c r="BH11" s="84"/>
      <c r="BI11" s="94" t="s">
        <v>141</v>
      </c>
      <c r="BJ11" s="95" t="str">
        <f>BJ7</f>
        <v>-</v>
      </c>
      <c r="BK11" s="95" t="str">
        <f>BK7</f>
        <v>-</v>
      </c>
      <c r="BL11" s="95">
        <f>BL7</f>
        <v>445.3</v>
      </c>
      <c r="BM11" s="95">
        <f>BM7</f>
        <v>346</v>
      </c>
      <c r="BN11" s="95">
        <f>BN7</f>
        <v>383</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142</v>
      </c>
      <c r="CF11" s="95" t="str">
        <f>CF7</f>
        <v>-</v>
      </c>
      <c r="CG11" s="95" t="str">
        <f>CG7</f>
        <v>-</v>
      </c>
      <c r="CH11" s="95">
        <f>CH7</f>
        <v>8250.5</v>
      </c>
      <c r="CI11" s="95">
        <f>CI7</f>
        <v>10613.6</v>
      </c>
      <c r="CJ11" s="95">
        <f>CJ7</f>
        <v>9590.6</v>
      </c>
      <c r="CK11" s="84"/>
      <c r="CL11" s="84"/>
      <c r="CM11" s="84"/>
      <c r="CN11" s="84"/>
      <c r="CO11" s="94" t="s">
        <v>141</v>
      </c>
      <c r="CP11" s="96" t="str">
        <f>CP7</f>
        <v>-</v>
      </c>
      <c r="CQ11" s="96" t="str">
        <f>CQ7</f>
        <v>-</v>
      </c>
      <c r="CR11" s="96">
        <f>CR7</f>
        <v>15013</v>
      </c>
      <c r="CS11" s="96">
        <f>CS7</f>
        <v>10340</v>
      </c>
      <c r="CT11" s="96">
        <f>CT7</f>
        <v>12139</v>
      </c>
      <c r="CU11" s="84"/>
      <c r="CV11" s="84"/>
      <c r="CW11" s="84"/>
      <c r="CX11" s="84"/>
      <c r="CY11" s="84"/>
      <c r="CZ11" s="94" t="s">
        <v>143</v>
      </c>
      <c r="DA11" s="95" t="str">
        <f>DA7</f>
        <v>-</v>
      </c>
      <c r="DB11" s="95" t="str">
        <f>DB7</f>
        <v>-</v>
      </c>
      <c r="DC11" s="95">
        <f>DC7</f>
        <v>41.5</v>
      </c>
      <c r="DD11" s="95">
        <f>DD7</f>
        <v>31.2</v>
      </c>
      <c r="DE11" s="95">
        <f>DE7</f>
        <v>35.200000000000003</v>
      </c>
      <c r="DF11" s="84"/>
      <c r="DG11" s="84"/>
      <c r="DH11" s="84"/>
      <c r="DI11" s="84"/>
      <c r="DJ11" s="94" t="s">
        <v>141</v>
      </c>
      <c r="DK11" s="95" t="str">
        <f>DK7</f>
        <v>-</v>
      </c>
      <c r="DL11" s="95" t="str">
        <f>DL7</f>
        <v>-</v>
      </c>
      <c r="DM11" s="95">
        <f>DM7</f>
        <v>3.7</v>
      </c>
      <c r="DN11" s="95">
        <f>DN7</f>
        <v>0</v>
      </c>
      <c r="DO11" s="95">
        <f>DO7</f>
        <v>0</v>
      </c>
      <c r="DP11" s="84"/>
      <c r="DQ11" s="84"/>
      <c r="DR11" s="84"/>
      <c r="DS11" s="84"/>
      <c r="DT11" s="94" t="s">
        <v>143</v>
      </c>
      <c r="DU11" s="95" t="str">
        <f>DU7</f>
        <v>-</v>
      </c>
      <c r="DV11" s="95" t="str">
        <f>DV7</f>
        <v>-</v>
      </c>
      <c r="DW11" s="95">
        <f>DW7</f>
        <v>0</v>
      </c>
      <c r="DX11" s="95">
        <f>DX7</f>
        <v>0</v>
      </c>
      <c r="DY11" s="95">
        <f>DY7</f>
        <v>0</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141</v>
      </c>
      <c r="EO11" s="95" t="str">
        <f>EO7</f>
        <v>-</v>
      </c>
      <c r="EP11" s="95" t="str">
        <f>EP7</f>
        <v>-</v>
      </c>
      <c r="EQ11" s="95">
        <f>EQ7</f>
        <v>100</v>
      </c>
      <c r="ER11" s="95">
        <f>ER7</f>
        <v>100</v>
      </c>
      <c r="ES11" s="95">
        <f>ES7</f>
        <v>100</v>
      </c>
      <c r="ET11" s="84"/>
      <c r="EU11" s="84"/>
      <c r="EV11" s="84"/>
      <c r="EW11" s="84"/>
      <c r="EX11" s="84"/>
      <c r="EY11" s="94" t="s">
        <v>141</v>
      </c>
      <c r="EZ11" s="95" t="str">
        <f>EZ7</f>
        <v>-</v>
      </c>
      <c r="FA11" s="95" t="str">
        <f>FA7</f>
        <v>-</v>
      </c>
      <c r="FB11" s="95">
        <f>FB7</f>
        <v>41.5</v>
      </c>
      <c r="FC11" s="95">
        <f>FC7</f>
        <v>31.2</v>
      </c>
      <c r="FD11" s="95">
        <f>FD7</f>
        <v>35.200000000000003</v>
      </c>
      <c r="FE11" s="84"/>
      <c r="FF11" s="84"/>
      <c r="FG11" s="84"/>
      <c r="FH11" s="84"/>
      <c r="FI11" s="94" t="s">
        <v>141</v>
      </c>
      <c r="FJ11" s="95" t="str">
        <f>FJ7</f>
        <v>-</v>
      </c>
      <c r="FK11" s="95" t="str">
        <f>FK7</f>
        <v>-</v>
      </c>
      <c r="FL11" s="95">
        <f>FL7</f>
        <v>3.7</v>
      </c>
      <c r="FM11" s="95">
        <f>FM7</f>
        <v>0</v>
      </c>
      <c r="FN11" s="95">
        <f>FN7</f>
        <v>0</v>
      </c>
      <c r="FO11" s="84"/>
      <c r="FP11" s="84"/>
      <c r="FQ11" s="84"/>
      <c r="FR11" s="84"/>
      <c r="FS11" s="94" t="s">
        <v>141</v>
      </c>
      <c r="FT11" s="95" t="str">
        <f>FT7</f>
        <v>-</v>
      </c>
      <c r="FU11" s="95" t="str">
        <f>FU7</f>
        <v>-</v>
      </c>
      <c r="FV11" s="95">
        <f>FV7</f>
        <v>0</v>
      </c>
      <c r="FW11" s="95">
        <f>FW7</f>
        <v>0</v>
      </c>
      <c r="FX11" s="95">
        <f>FX7</f>
        <v>0</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f>GP7</f>
        <v>100</v>
      </c>
      <c r="GQ11" s="95">
        <f>GQ7</f>
        <v>100</v>
      </c>
      <c r="GR11" s="95">
        <f>GR7</f>
        <v>100</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141</v>
      </c>
      <c r="KW11" s="95" t="str">
        <f>KW7</f>
        <v>-</v>
      </c>
      <c r="KX11" s="95" t="str">
        <f>KX7</f>
        <v>-</v>
      </c>
      <c r="KY11" s="95" t="str">
        <f>KY7</f>
        <v>-</v>
      </c>
      <c r="KZ11" s="95" t="str">
        <f>KZ7</f>
        <v>-</v>
      </c>
      <c r="LA11" s="95" t="str">
        <f>LA7</f>
        <v>-</v>
      </c>
      <c r="LB11" s="84"/>
      <c r="LC11" s="84"/>
      <c r="LD11" s="84"/>
      <c r="LE11" s="84"/>
      <c r="LF11" s="94" t="s">
        <v>141</v>
      </c>
      <c r="LG11" s="95" t="str">
        <f>LG7</f>
        <v>-</v>
      </c>
      <c r="LH11" s="95" t="str">
        <f>LH7</f>
        <v>-</v>
      </c>
      <c r="LI11" s="95" t="str">
        <f>LI7</f>
        <v>-</v>
      </c>
      <c r="LJ11" s="95" t="str">
        <f>LJ7</f>
        <v>-</v>
      </c>
      <c r="LK11" s="95" t="str">
        <f>LK7</f>
        <v>-</v>
      </c>
      <c r="LL11" s="84"/>
      <c r="LM11" s="84"/>
      <c r="LN11" s="84"/>
      <c r="LO11" s="84"/>
      <c r="LP11" s="94" t="s">
        <v>141</v>
      </c>
      <c r="LQ11" s="95" t="str">
        <f>LQ7</f>
        <v>-</v>
      </c>
      <c r="LR11" s="95" t="str">
        <f>LR7</f>
        <v>-</v>
      </c>
      <c r="LS11" s="95" t="str">
        <f>LS7</f>
        <v>-</v>
      </c>
      <c r="LT11" s="95" t="str">
        <f>LT7</f>
        <v>-</v>
      </c>
      <c r="LU11" s="95" t="str">
        <f>LU7</f>
        <v>-</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145</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t="str">
        <f>BD7</f>
        <v>-</v>
      </c>
      <c r="AZ12" s="95" t="str">
        <f>BE7</f>
        <v>-</v>
      </c>
      <c r="BA12" s="95">
        <f>BF7</f>
        <v>88.8</v>
      </c>
      <c r="BB12" s="95">
        <f>BG7</f>
        <v>121.3</v>
      </c>
      <c r="BC12" s="95">
        <f>BH7</f>
        <v>123.2</v>
      </c>
      <c r="BD12" s="84"/>
      <c r="BE12" s="84"/>
      <c r="BF12" s="84"/>
      <c r="BG12" s="84"/>
      <c r="BH12" s="84"/>
      <c r="BI12" s="94" t="s">
        <v>146</v>
      </c>
      <c r="BJ12" s="95" t="str">
        <f>BO7</f>
        <v>-</v>
      </c>
      <c r="BK12" s="95" t="str">
        <f>BP7</f>
        <v>-</v>
      </c>
      <c r="BL12" s="95">
        <f>BQ7</f>
        <v>269.8</v>
      </c>
      <c r="BM12" s="95">
        <f>BR7</f>
        <v>247.9</v>
      </c>
      <c r="BN12" s="95">
        <f>BS7</f>
        <v>240.1</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146</v>
      </c>
      <c r="CF12" s="95" t="str">
        <f>CK7</f>
        <v>-</v>
      </c>
      <c r="CG12" s="95" t="str">
        <f>CL7</f>
        <v>-</v>
      </c>
      <c r="CH12" s="95">
        <f>CM7</f>
        <v>22847.9</v>
      </c>
      <c r="CI12" s="95">
        <f>CN7</f>
        <v>19199</v>
      </c>
      <c r="CJ12" s="95">
        <f>CO7</f>
        <v>19830.400000000001</v>
      </c>
      <c r="CK12" s="84"/>
      <c r="CL12" s="84"/>
      <c r="CM12" s="84"/>
      <c r="CN12" s="84"/>
      <c r="CO12" s="94" t="s">
        <v>146</v>
      </c>
      <c r="CP12" s="96" t="str">
        <f>CU7</f>
        <v>-</v>
      </c>
      <c r="CQ12" s="96" t="str">
        <f>CV7</f>
        <v>-</v>
      </c>
      <c r="CR12" s="96">
        <f>CW7</f>
        <v>2390</v>
      </c>
      <c r="CS12" s="96">
        <f>CX7</f>
        <v>32739</v>
      </c>
      <c r="CT12" s="96">
        <f>CY7</f>
        <v>34140</v>
      </c>
      <c r="CU12" s="84"/>
      <c r="CV12" s="84"/>
      <c r="CW12" s="84"/>
      <c r="CX12" s="84"/>
      <c r="CY12" s="84"/>
      <c r="CZ12" s="94" t="s">
        <v>146</v>
      </c>
      <c r="DA12" s="95" t="str">
        <f>DF7</f>
        <v>-</v>
      </c>
      <c r="DB12" s="95" t="str">
        <f>DG7</f>
        <v>-</v>
      </c>
      <c r="DC12" s="95">
        <f>DH7</f>
        <v>34.700000000000003</v>
      </c>
      <c r="DD12" s="95">
        <f>DI7</f>
        <v>30</v>
      </c>
      <c r="DE12" s="95">
        <f>DJ7</f>
        <v>30.2</v>
      </c>
      <c r="DF12" s="84"/>
      <c r="DG12" s="84"/>
      <c r="DH12" s="84"/>
      <c r="DI12" s="84"/>
      <c r="DJ12" s="94" t="s">
        <v>146</v>
      </c>
      <c r="DK12" s="95" t="str">
        <f>DP7</f>
        <v>-</v>
      </c>
      <c r="DL12" s="95" t="str">
        <f>DQ7</f>
        <v>-</v>
      </c>
      <c r="DM12" s="95">
        <f>DR7</f>
        <v>14.4</v>
      </c>
      <c r="DN12" s="95">
        <f>DS7</f>
        <v>11.8</v>
      </c>
      <c r="DO12" s="95">
        <f>DT7</f>
        <v>14.2</v>
      </c>
      <c r="DP12" s="84"/>
      <c r="DQ12" s="84"/>
      <c r="DR12" s="84"/>
      <c r="DS12" s="84"/>
      <c r="DT12" s="94" t="s">
        <v>146</v>
      </c>
      <c r="DU12" s="95" t="str">
        <f>DZ7</f>
        <v>-</v>
      </c>
      <c r="DV12" s="95" t="str">
        <f>EA7</f>
        <v>-</v>
      </c>
      <c r="DW12" s="95">
        <f>EB7</f>
        <v>104.1</v>
      </c>
      <c r="DX12" s="95">
        <f>EC7</f>
        <v>136</v>
      </c>
      <c r="DY12" s="95">
        <f>ED7</f>
        <v>133.5</v>
      </c>
      <c r="DZ12" s="84"/>
      <c r="EA12" s="84"/>
      <c r="EB12" s="84"/>
      <c r="EC12" s="84"/>
      <c r="ED12" s="94" t="s">
        <v>146</v>
      </c>
      <c r="EE12" s="95" t="str">
        <f>EJ7</f>
        <v>-</v>
      </c>
      <c r="EF12" s="95" t="str">
        <f>EK7</f>
        <v>-</v>
      </c>
      <c r="EG12" s="95" t="str">
        <f>EL7</f>
        <v>-</v>
      </c>
      <c r="EH12" s="95" t="str">
        <f>EM7</f>
        <v>-</v>
      </c>
      <c r="EI12" s="95" t="str">
        <f>EN7</f>
        <v>-</v>
      </c>
      <c r="EJ12" s="84"/>
      <c r="EK12" s="84"/>
      <c r="EL12" s="84"/>
      <c r="EM12" s="84"/>
      <c r="EN12" s="94" t="s">
        <v>146</v>
      </c>
      <c r="EO12" s="95" t="str">
        <f>ET7</f>
        <v>-</v>
      </c>
      <c r="EP12" s="95" t="str">
        <f>EU7</f>
        <v>-</v>
      </c>
      <c r="EQ12" s="95">
        <f>EV7</f>
        <v>78.8</v>
      </c>
      <c r="ER12" s="95">
        <f>EW7</f>
        <v>87.3</v>
      </c>
      <c r="ES12" s="95">
        <f>EX7</f>
        <v>82.1</v>
      </c>
      <c r="ET12" s="84"/>
      <c r="EU12" s="84"/>
      <c r="EV12" s="84"/>
      <c r="EW12" s="84"/>
      <c r="EX12" s="84"/>
      <c r="EY12" s="94" t="s">
        <v>146</v>
      </c>
      <c r="EZ12" s="95" t="str">
        <f>IF($EZ$8,FE7,"-")</f>
        <v>-</v>
      </c>
      <c r="FA12" s="95" t="str">
        <f>IF($EZ$8,FF7,"-")</f>
        <v>-</v>
      </c>
      <c r="FB12" s="95">
        <f>IF($EZ$8,FG7,"-")</f>
        <v>61.6</v>
      </c>
      <c r="FC12" s="95">
        <f>IF($EZ$8,FH7,"-")</f>
        <v>57.7</v>
      </c>
      <c r="FD12" s="95">
        <f>IF($EZ$8,FI7,"-")</f>
        <v>57.6</v>
      </c>
      <c r="FE12" s="84"/>
      <c r="FF12" s="84"/>
      <c r="FG12" s="84"/>
      <c r="FH12" s="84"/>
      <c r="FI12" s="94" t="s">
        <v>147</v>
      </c>
      <c r="FJ12" s="95" t="str">
        <f>IF($FJ$8,FO7,"-")</f>
        <v>-</v>
      </c>
      <c r="FK12" s="95" t="str">
        <f>IF($FJ$8,FP7,"-")</f>
        <v>-</v>
      </c>
      <c r="FL12" s="95">
        <f>IF($FJ$8,FQ7,"-")</f>
        <v>6.4</v>
      </c>
      <c r="FM12" s="95">
        <f>IF($FJ$8,FR7,"-")</f>
        <v>5.4</v>
      </c>
      <c r="FN12" s="95">
        <f>IF($FJ$8,FS7,"-")</f>
        <v>8.6999999999999993</v>
      </c>
      <c r="FO12" s="84"/>
      <c r="FP12" s="84"/>
      <c r="FQ12" s="84"/>
      <c r="FR12" s="84"/>
      <c r="FS12" s="94" t="s">
        <v>148</v>
      </c>
      <c r="FT12" s="95" t="str">
        <f>IF($FT$8,FY7,"-")</f>
        <v>-</v>
      </c>
      <c r="FU12" s="95" t="str">
        <f>IF($FT$8,FZ7,"-")</f>
        <v>-</v>
      </c>
      <c r="FV12" s="95">
        <f>IF($FT$8,GA7,"-")</f>
        <v>390.3</v>
      </c>
      <c r="FW12" s="95">
        <f>IF($FT$8,GB7,"-")</f>
        <v>394.9</v>
      </c>
      <c r="FX12" s="95">
        <f>IF($FT$8,GC7,"-")</f>
        <v>375</v>
      </c>
      <c r="FY12" s="84"/>
      <c r="FZ12" s="84"/>
      <c r="GA12" s="84"/>
      <c r="GB12" s="84"/>
      <c r="GC12" s="94" t="s">
        <v>146</v>
      </c>
      <c r="GD12" s="95" t="str">
        <f>IF($GD$8,GI7,"-")</f>
        <v>-</v>
      </c>
      <c r="GE12" s="95" t="str">
        <f>IF($GD$8,GJ7,"-")</f>
        <v>-</v>
      </c>
      <c r="GF12" s="95" t="str">
        <f>IF($GD$8,GK7,"-")</f>
        <v>-</v>
      </c>
      <c r="GG12" s="95" t="str">
        <f>IF($GD$8,GL7,"-")</f>
        <v>-</v>
      </c>
      <c r="GH12" s="95" t="str">
        <f>IF($GD$8,GM7,"-")</f>
        <v>-</v>
      </c>
      <c r="GI12" s="84"/>
      <c r="GJ12" s="84"/>
      <c r="GK12" s="84"/>
      <c r="GL12" s="84"/>
      <c r="GM12" s="94" t="s">
        <v>146</v>
      </c>
      <c r="GN12" s="95" t="str">
        <f>IF($GN$8,GS7,"-")</f>
        <v>-</v>
      </c>
      <c r="GO12" s="95" t="str">
        <f>IF($GN$8,GT7,"-")</f>
        <v>-</v>
      </c>
      <c r="GP12" s="95">
        <f>IF($GN$8,GU7,"-")</f>
        <v>85.6</v>
      </c>
      <c r="GQ12" s="95">
        <f>IF($GN$8,GV7,"-")</f>
        <v>92</v>
      </c>
      <c r="GR12" s="95">
        <f>IF($GN$8,GW7,"-")</f>
        <v>94.7</v>
      </c>
      <c r="GS12" s="84"/>
      <c r="GT12" s="84"/>
      <c r="GU12" s="84"/>
      <c r="GV12" s="84"/>
      <c r="GW12" s="84"/>
      <c r="GX12" s="94" t="s">
        <v>146</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146</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147</v>
      </c>
      <c r="LG12" s="95" t="str">
        <f>IF($LG$8,LL7,"-")</f>
        <v>-</v>
      </c>
      <c r="LH12" s="95" t="str">
        <f>IF($LG$8,LM7,"-")</f>
        <v>-</v>
      </c>
      <c r="LI12" s="95" t="str">
        <f>IF($LG$8,LN7,"-")</f>
        <v>-</v>
      </c>
      <c r="LJ12" s="95" t="str">
        <f>IF($LG$8,LO7,"-")</f>
        <v>-</v>
      </c>
      <c r="LK12" s="95" t="str">
        <f>IF($LG$8,LP7,"-")</f>
        <v>-</v>
      </c>
      <c r="LL12" s="84"/>
      <c r="LM12" s="84"/>
      <c r="LN12" s="84"/>
      <c r="LO12" s="84"/>
      <c r="LP12" s="94" t="s">
        <v>147</v>
      </c>
      <c r="LQ12" s="95" t="str">
        <f>IF($LQ$8,LV7,"-")</f>
        <v>-</v>
      </c>
      <c r="LR12" s="95" t="str">
        <f>IF($LQ$8,LW7,"-")</f>
        <v>-</v>
      </c>
      <c r="LS12" s="95" t="str">
        <f>IF($LQ$8,LX7,"-")</f>
        <v>-</v>
      </c>
      <c r="LT12" s="95" t="str">
        <f>IF($LQ$8,LY7,"-")</f>
        <v>-</v>
      </c>
      <c r="LU12" s="95" t="str">
        <f>IF($LQ$8,LZ7,"-")</f>
        <v>-</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146</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197" t="s">
        <v>151</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159</v>
      </c>
      <c r="C17" s="196"/>
      <c r="D17" s="100"/>
      <c r="E17" s="97">
        <f t="shared" ref="E17" si="8">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t="e">
        <f>IF(AY7="-",NA(),AY7)</f>
        <v>#N/A</v>
      </c>
      <c r="AZ17" s="106" t="e">
        <f t="shared" ref="AZ17:BC17" si="9">IF(AZ7="-",NA(),AZ7)</f>
        <v>#N/A</v>
      </c>
      <c r="BA17" s="106">
        <f t="shared" si="9"/>
        <v>445.3</v>
      </c>
      <c r="BB17" s="106">
        <f t="shared" si="9"/>
        <v>346</v>
      </c>
      <c r="BC17" s="106">
        <f t="shared" si="9"/>
        <v>383.2</v>
      </c>
      <c r="BD17" s="100"/>
      <c r="BE17" s="100"/>
      <c r="BF17" s="100"/>
      <c r="BG17" s="100"/>
      <c r="BH17" s="100"/>
      <c r="BI17" s="105" t="s">
        <v>162</v>
      </c>
      <c r="BJ17" s="106" t="e">
        <f>IF(BJ7="-",NA(),BJ7)</f>
        <v>#N/A</v>
      </c>
      <c r="BK17" s="106" t="e">
        <f t="shared" ref="BK17:BN17" si="10">IF(BK7="-",NA(),BK7)</f>
        <v>#N/A</v>
      </c>
      <c r="BL17" s="106">
        <f t="shared" si="10"/>
        <v>445.3</v>
      </c>
      <c r="BM17" s="106">
        <f t="shared" si="10"/>
        <v>346</v>
      </c>
      <c r="BN17" s="106">
        <f t="shared" si="10"/>
        <v>383</v>
      </c>
      <c r="BO17" s="100"/>
      <c r="BP17" s="100"/>
      <c r="BQ17" s="100"/>
      <c r="BR17" s="100"/>
      <c r="BS17" s="100"/>
      <c r="BT17" s="105" t="s">
        <v>162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t="e">
        <f>IF(CF7="-",NA(),CF7)</f>
        <v>#N/A</v>
      </c>
      <c r="CG17" s="106" t="e">
        <f t="shared" ref="CG17:CJ17" si="12">IF(CG7="-",NA(),CG7)</f>
        <v>#N/A</v>
      </c>
      <c r="CH17" s="106">
        <f t="shared" si="12"/>
        <v>8250.5</v>
      </c>
      <c r="CI17" s="106">
        <f t="shared" si="12"/>
        <v>10613.6</v>
      </c>
      <c r="CJ17" s="106">
        <f t="shared" si="12"/>
        <v>9590.6</v>
      </c>
      <c r="CK17" s="100"/>
      <c r="CL17" s="100"/>
      <c r="CM17" s="100"/>
      <c r="CN17" s="100"/>
      <c r="CO17" s="105" t="s">
        <v>162</v>
      </c>
      <c r="CP17" s="107" t="e">
        <f>IF(CP7="-",NA(),CP7)</f>
        <v>#N/A</v>
      </c>
      <c r="CQ17" s="107" t="e">
        <f t="shared" ref="CQ17:CT17" si="13">IF(CQ7="-",NA(),CQ7)</f>
        <v>#N/A</v>
      </c>
      <c r="CR17" s="107">
        <f t="shared" si="13"/>
        <v>15013</v>
      </c>
      <c r="CS17" s="107">
        <f t="shared" si="13"/>
        <v>10340</v>
      </c>
      <c r="CT17" s="107">
        <f t="shared" si="13"/>
        <v>12139</v>
      </c>
      <c r="CU17" s="100"/>
      <c r="CV17" s="100"/>
      <c r="CW17" s="100"/>
      <c r="CX17" s="100"/>
      <c r="CY17" s="100"/>
      <c r="CZ17" s="105" t="s">
        <v>162</v>
      </c>
      <c r="DA17" s="106" t="e">
        <f>IF(DA7="-",NA(),DA7)</f>
        <v>#N/A</v>
      </c>
      <c r="DB17" s="106" t="e">
        <f t="shared" ref="DB17:DE17" si="14">IF(DB7="-",NA(),DB7)</f>
        <v>#N/A</v>
      </c>
      <c r="DC17" s="106">
        <f t="shared" si="14"/>
        <v>41.5</v>
      </c>
      <c r="DD17" s="106">
        <f t="shared" si="14"/>
        <v>31.2</v>
      </c>
      <c r="DE17" s="106">
        <f t="shared" si="14"/>
        <v>35.200000000000003</v>
      </c>
      <c r="DF17" s="100"/>
      <c r="DG17" s="100"/>
      <c r="DH17" s="100"/>
      <c r="DI17" s="100"/>
      <c r="DJ17" s="105" t="s">
        <v>162</v>
      </c>
      <c r="DK17" s="106" t="e">
        <f>IF(DK7="-",NA(),DK7)</f>
        <v>#N/A</v>
      </c>
      <c r="DL17" s="106" t="e">
        <f t="shared" ref="DL17:DO17" si="15">IF(DL7="-",NA(),DL7)</f>
        <v>#N/A</v>
      </c>
      <c r="DM17" s="106">
        <f t="shared" si="15"/>
        <v>3.7</v>
      </c>
      <c r="DN17" s="106">
        <f t="shared" si="15"/>
        <v>0</v>
      </c>
      <c r="DO17" s="106">
        <f t="shared" si="15"/>
        <v>0</v>
      </c>
      <c r="DP17" s="100"/>
      <c r="DQ17" s="100"/>
      <c r="DR17" s="100"/>
      <c r="DS17" s="100"/>
      <c r="DT17" s="105" t="s">
        <v>162</v>
      </c>
      <c r="DU17" s="106" t="e">
        <f>IF(DU7="-",NA(),DU7)</f>
        <v>#N/A</v>
      </c>
      <c r="DV17" s="106" t="e">
        <f t="shared" ref="DV17:DY17" si="16">IF(DV7="-",NA(),DV7)</f>
        <v>#N/A</v>
      </c>
      <c r="DW17" s="106">
        <f t="shared" si="16"/>
        <v>0</v>
      </c>
      <c r="DX17" s="106">
        <f t="shared" si="16"/>
        <v>0</v>
      </c>
      <c r="DY17" s="106">
        <f t="shared" si="16"/>
        <v>0</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t="e">
        <f>IF(EO7="-",NA(),EO7)</f>
        <v>#N/A</v>
      </c>
      <c r="EP17" s="106" t="e">
        <f t="shared" ref="EP17:ES17" si="18">IF(EP7="-",NA(),EP7)</f>
        <v>#N/A</v>
      </c>
      <c r="EQ17" s="106">
        <f t="shared" si="18"/>
        <v>100</v>
      </c>
      <c r="ER17" s="106">
        <f t="shared" si="18"/>
        <v>100</v>
      </c>
      <c r="ES17" s="106">
        <f t="shared" si="18"/>
        <v>100</v>
      </c>
      <c r="ET17" s="100"/>
      <c r="EU17" s="100"/>
      <c r="EV17" s="100"/>
      <c r="EW17" s="100"/>
      <c r="EX17" s="100"/>
      <c r="EY17" s="105" t="s">
        <v>162</v>
      </c>
      <c r="EZ17" s="106" t="e">
        <f>IF(EZ7="-",NA(),EZ7)</f>
        <v>#N/A</v>
      </c>
      <c r="FA17" s="106" t="e">
        <f t="shared" ref="FA17:FD17" si="19">IF(FA7="-",NA(),FA7)</f>
        <v>#N/A</v>
      </c>
      <c r="FB17" s="106">
        <f t="shared" si="19"/>
        <v>41.5</v>
      </c>
      <c r="FC17" s="106">
        <f t="shared" si="19"/>
        <v>31.2</v>
      </c>
      <c r="FD17" s="106">
        <f t="shared" si="19"/>
        <v>35.200000000000003</v>
      </c>
      <c r="FE17" s="100"/>
      <c r="FF17" s="100"/>
      <c r="FG17" s="100"/>
      <c r="FH17" s="100"/>
      <c r="FI17" s="105" t="s">
        <v>162</v>
      </c>
      <c r="FJ17" s="106" t="e">
        <f>IF(FJ7="-",NA(),FJ7)</f>
        <v>#N/A</v>
      </c>
      <c r="FK17" s="106" t="e">
        <f t="shared" ref="FK17:FN17" si="20">IF(FK7="-",NA(),FK7)</f>
        <v>#N/A</v>
      </c>
      <c r="FL17" s="106">
        <f t="shared" si="20"/>
        <v>3.7</v>
      </c>
      <c r="FM17" s="106">
        <f t="shared" si="20"/>
        <v>0</v>
      </c>
      <c r="FN17" s="106">
        <f t="shared" si="20"/>
        <v>0</v>
      </c>
      <c r="FO17" s="100"/>
      <c r="FP17" s="100"/>
      <c r="FQ17" s="100"/>
      <c r="FR17" s="100"/>
      <c r="FS17" s="105" t="s">
        <v>162</v>
      </c>
      <c r="FT17" s="106" t="e">
        <f>IF(FT7="-",NA(),FT7)</f>
        <v>#N/A</v>
      </c>
      <c r="FU17" s="106" t="e">
        <f t="shared" ref="FU17:FX17" si="21">IF(FU7="-",NA(),FU7)</f>
        <v>#N/A</v>
      </c>
      <c r="FV17" s="106">
        <f t="shared" si="21"/>
        <v>0</v>
      </c>
      <c r="FW17" s="106">
        <f t="shared" si="21"/>
        <v>0</v>
      </c>
      <c r="FX17" s="106">
        <f t="shared" si="21"/>
        <v>0</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t="e">
        <f>IF(GN7="-",NA(),GN7)</f>
        <v>#N/A</v>
      </c>
      <c r="GO17" s="106" t="e">
        <f t="shared" ref="GO17:GR17" si="23">IF(GO7="-",NA(),GO7)</f>
        <v>#N/A</v>
      </c>
      <c r="GP17" s="106">
        <f t="shared" si="23"/>
        <v>100</v>
      </c>
      <c r="GQ17" s="106">
        <f t="shared" si="23"/>
        <v>100</v>
      </c>
      <c r="GR17" s="106">
        <f t="shared" si="23"/>
        <v>100</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162</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t="e">
        <f>IF(BD7="-",NA(),BD7)</f>
        <v>#N/A</v>
      </c>
      <c r="AZ18" s="106" t="e">
        <f t="shared" ref="AZ18:BC18" si="39">IF(BE7="-",NA(),BE7)</f>
        <v>#N/A</v>
      </c>
      <c r="BA18" s="106">
        <f t="shared" si="39"/>
        <v>88.8</v>
      </c>
      <c r="BB18" s="106">
        <f t="shared" si="39"/>
        <v>121.3</v>
      </c>
      <c r="BC18" s="106">
        <f t="shared" si="39"/>
        <v>123.2</v>
      </c>
      <c r="BD18" s="100"/>
      <c r="BE18" s="100"/>
      <c r="BF18" s="100"/>
      <c r="BG18" s="100"/>
      <c r="BH18" s="100"/>
      <c r="BI18" s="105" t="s">
        <v>165</v>
      </c>
      <c r="BJ18" s="106" t="e">
        <f>IF(BO7="-",NA(),BO7)</f>
        <v>#N/A</v>
      </c>
      <c r="BK18" s="106" t="e">
        <f t="shared" ref="BK18:BN18" si="40">IF(BP7="-",NA(),BP7)</f>
        <v>#N/A</v>
      </c>
      <c r="BL18" s="106">
        <f t="shared" si="40"/>
        <v>269.8</v>
      </c>
      <c r="BM18" s="106">
        <f t="shared" si="40"/>
        <v>247.9</v>
      </c>
      <c r="BN18" s="106">
        <f t="shared" si="40"/>
        <v>240.1</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165</v>
      </c>
      <c r="CF18" s="106" t="e">
        <f>IF(CK7="-",NA(),CK7)</f>
        <v>#N/A</v>
      </c>
      <c r="CG18" s="106" t="e">
        <f t="shared" ref="CG18:CJ18" si="42">IF(CL7="-",NA(),CL7)</f>
        <v>#N/A</v>
      </c>
      <c r="CH18" s="106">
        <f t="shared" si="42"/>
        <v>22847.9</v>
      </c>
      <c r="CI18" s="106">
        <f t="shared" si="42"/>
        <v>19199</v>
      </c>
      <c r="CJ18" s="106">
        <f t="shared" si="42"/>
        <v>19830.400000000001</v>
      </c>
      <c r="CK18" s="100"/>
      <c r="CL18" s="100"/>
      <c r="CM18" s="100"/>
      <c r="CN18" s="100"/>
      <c r="CO18" s="105" t="s">
        <v>165</v>
      </c>
      <c r="CP18" s="107" t="e">
        <f>IF(CU7="-",NA(),CU7)</f>
        <v>#N/A</v>
      </c>
      <c r="CQ18" s="107" t="e">
        <f t="shared" ref="CQ18:CT18" si="43">IF(CV7="-",NA(),CV7)</f>
        <v>#N/A</v>
      </c>
      <c r="CR18" s="107">
        <f t="shared" si="43"/>
        <v>2390</v>
      </c>
      <c r="CS18" s="107">
        <f t="shared" si="43"/>
        <v>32739</v>
      </c>
      <c r="CT18" s="107">
        <f t="shared" si="43"/>
        <v>34140</v>
      </c>
      <c r="CU18" s="100"/>
      <c r="CV18" s="100"/>
      <c r="CW18" s="100"/>
      <c r="CX18" s="100"/>
      <c r="CY18" s="100"/>
      <c r="CZ18" s="105" t="s">
        <v>165</v>
      </c>
      <c r="DA18" s="106" t="e">
        <f>IF(DF7="-",NA(),DF7)</f>
        <v>#N/A</v>
      </c>
      <c r="DB18" s="106" t="e">
        <f t="shared" ref="DB18:DE18" si="44">IF(DG7="-",NA(),DG7)</f>
        <v>#N/A</v>
      </c>
      <c r="DC18" s="106">
        <f t="shared" si="44"/>
        <v>34.700000000000003</v>
      </c>
      <c r="DD18" s="106">
        <f t="shared" si="44"/>
        <v>30</v>
      </c>
      <c r="DE18" s="106">
        <f t="shared" si="44"/>
        <v>30.2</v>
      </c>
      <c r="DF18" s="100"/>
      <c r="DG18" s="100"/>
      <c r="DH18" s="100"/>
      <c r="DI18" s="100"/>
      <c r="DJ18" s="105" t="s">
        <v>165</v>
      </c>
      <c r="DK18" s="106" t="e">
        <f>IF(DP7="-",NA(),DP7)</f>
        <v>#N/A</v>
      </c>
      <c r="DL18" s="106" t="e">
        <f t="shared" ref="DL18:DO18" si="45">IF(DQ7="-",NA(),DQ7)</f>
        <v>#N/A</v>
      </c>
      <c r="DM18" s="106">
        <f t="shared" si="45"/>
        <v>14.4</v>
      </c>
      <c r="DN18" s="106">
        <f t="shared" si="45"/>
        <v>11.8</v>
      </c>
      <c r="DO18" s="106">
        <f t="shared" si="45"/>
        <v>14.2</v>
      </c>
      <c r="DP18" s="100"/>
      <c r="DQ18" s="100"/>
      <c r="DR18" s="100"/>
      <c r="DS18" s="100"/>
      <c r="DT18" s="105" t="s">
        <v>165</v>
      </c>
      <c r="DU18" s="106" t="e">
        <f>IF(DZ7="-",NA(),DZ7)</f>
        <v>#N/A</v>
      </c>
      <c r="DV18" s="106" t="e">
        <f t="shared" ref="DV18:DY18" si="46">IF(EA7="-",NA(),EA7)</f>
        <v>#N/A</v>
      </c>
      <c r="DW18" s="106">
        <f t="shared" si="46"/>
        <v>104.1</v>
      </c>
      <c r="DX18" s="106">
        <f t="shared" si="46"/>
        <v>136</v>
      </c>
      <c r="DY18" s="106">
        <f t="shared" si="46"/>
        <v>133.5</v>
      </c>
      <c r="DZ18" s="100"/>
      <c r="EA18" s="100"/>
      <c r="EB18" s="100"/>
      <c r="EC18" s="100"/>
      <c r="ED18" s="105" t="s">
        <v>165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165</v>
      </c>
      <c r="EO18" s="106" t="e">
        <f>IF(ET7="-",NA(),ET7)</f>
        <v>#N/A</v>
      </c>
      <c r="EP18" s="106" t="e">
        <f t="shared" ref="EP18:ES18" si="48">IF(EU7="-",NA(),EU7)</f>
        <v>#N/A</v>
      </c>
      <c r="EQ18" s="106">
        <f t="shared" si="48"/>
        <v>78.8</v>
      </c>
      <c r="ER18" s="106">
        <f t="shared" si="48"/>
        <v>87.3</v>
      </c>
      <c r="ES18" s="106">
        <f t="shared" si="48"/>
        <v>82.1</v>
      </c>
      <c r="ET18" s="100"/>
      <c r="EU18" s="100"/>
      <c r="EV18" s="100"/>
      <c r="EW18" s="100"/>
      <c r="EX18" s="100"/>
      <c r="EY18" s="105" t="s">
        <v>165</v>
      </c>
      <c r="EZ18" s="106" t="e">
        <f>IF(OR(NOT($EZ$8),FE7="-"),NA(),FE7)</f>
        <v>#N/A</v>
      </c>
      <c r="FA18" s="106" t="e">
        <f>IF(OR(NOT($EZ$8),FF7="-"),NA(),FF7)</f>
        <v>#N/A</v>
      </c>
      <c r="FB18" s="106">
        <f>IF(OR(NOT($EZ$8),FG7="-"),NA(),FG7)</f>
        <v>61.6</v>
      </c>
      <c r="FC18" s="106">
        <f>IF(OR(NOT($EZ$8),FH7="-"),NA(),FH7)</f>
        <v>57.7</v>
      </c>
      <c r="FD18" s="106">
        <f>IF(OR(NOT($EZ$8),FI7="-"),NA(),FI7)</f>
        <v>57.6</v>
      </c>
      <c r="FE18" s="100"/>
      <c r="FF18" s="100"/>
      <c r="FG18" s="100"/>
      <c r="FH18" s="100"/>
      <c r="FI18" s="105" t="s">
        <v>165</v>
      </c>
      <c r="FJ18" s="106" t="e">
        <f>IF(OR(NOT($FJ$8),FO7="-"),NA(),FO7)</f>
        <v>#N/A</v>
      </c>
      <c r="FK18" s="106" t="e">
        <f>IF(OR(NOT($FJ$8),FP7="-"),NA(),FP7)</f>
        <v>#N/A</v>
      </c>
      <c r="FL18" s="106">
        <f>IF(OR(NOT($FJ$8),FQ7="-"),NA(),FQ7)</f>
        <v>6.4</v>
      </c>
      <c r="FM18" s="106">
        <f>IF(OR(NOT($FJ$8),FR7="-"),NA(),FR7)</f>
        <v>5.4</v>
      </c>
      <c r="FN18" s="106">
        <f>IF(OR(NOT($FJ$8),FS7="-"),NA(),FS7)</f>
        <v>8.6999999999999993</v>
      </c>
      <c r="FO18" s="100"/>
      <c r="FP18" s="100"/>
      <c r="FQ18" s="100"/>
      <c r="FR18" s="100"/>
      <c r="FS18" s="105" t="s">
        <v>165</v>
      </c>
      <c r="FT18" s="106" t="e">
        <f>IF(OR(NOT($FT$8),FY7="-"),NA(),FY7)</f>
        <v>#N/A</v>
      </c>
      <c r="FU18" s="106" t="e">
        <f>IF(OR(NOT($FT$8),FZ7="-"),NA(),FZ7)</f>
        <v>#N/A</v>
      </c>
      <c r="FV18" s="106">
        <f>IF(OR(NOT($FT$8),GA7="-"),NA(),GA7)</f>
        <v>390.3</v>
      </c>
      <c r="FW18" s="106">
        <f>IF(OR(NOT($FT$8),GB7="-"),NA(),GB7)</f>
        <v>394.9</v>
      </c>
      <c r="FX18" s="106">
        <f>IF(OR(NOT($FT$8),GC7="-"),NA(),GC7)</f>
        <v>375</v>
      </c>
      <c r="FY18" s="100"/>
      <c r="FZ18" s="100"/>
      <c r="GA18" s="100"/>
      <c r="GB18" s="100"/>
      <c r="GC18" s="105" t="s">
        <v>165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165</v>
      </c>
      <c r="GN18" s="106" t="e">
        <f>IF(OR(NOT($GN$8),GS7="-"),NA(),GS7)</f>
        <v>#N/A</v>
      </c>
      <c r="GO18" s="106" t="e">
        <f>IF(OR(NOT($GN$8),GT7="-"),NA(),GT7)</f>
        <v>#N/A</v>
      </c>
      <c r="GP18" s="106">
        <f>IF(OR(NOT($GN$8),GU7="-"),NA(),GU7)</f>
        <v>85.6</v>
      </c>
      <c r="GQ18" s="106">
        <f>IF(OR(NOT($GN$8),GV7="-"),NA(),GV7)</f>
        <v>92</v>
      </c>
      <c r="GR18" s="106">
        <f>IF(OR(NOT($GN$8),GW7="-"),NA(),GW7)</f>
        <v>94.7</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167</v>
      </c>
      <c r="C20" s="196"/>
      <c r="D20" s="100"/>
    </row>
    <row r="21" spans="1:374" x14ac:dyDescent="0.15">
      <c r="A21" s="97">
        <f t="shared" si="7"/>
        <v>7</v>
      </c>
      <c r="B21" s="196" t="s">
        <v>168</v>
      </c>
      <c r="C21" s="196"/>
      <c r="D21" s="100"/>
    </row>
    <row r="22" spans="1:374" x14ac:dyDescent="0.15">
      <c r="A22" s="97">
        <f t="shared" si="7"/>
        <v>8</v>
      </c>
      <c r="B22" s="196" t="s">
        <v>169</v>
      </c>
      <c r="C22" s="196"/>
      <c r="D22" s="100"/>
      <c r="E22" s="198" t="s">
        <v>170</v>
      </c>
      <c r="F22" s="199"/>
      <c r="G22" s="199"/>
      <c r="H22" s="199"/>
      <c r="I22" s="200"/>
    </row>
    <row r="23" spans="1:374" x14ac:dyDescent="0.15">
      <c r="A23" s="97">
        <f t="shared" si="7"/>
        <v>9</v>
      </c>
      <c r="B23" s="196" t="s">
        <v>171</v>
      </c>
      <c r="C23" s="196"/>
      <c r="D23" s="100"/>
      <c r="E23" s="201"/>
      <c r="F23" s="202"/>
      <c r="G23" s="202"/>
      <c r="H23" s="202"/>
      <c r="I23" s="203"/>
    </row>
    <row r="24" spans="1:374" x14ac:dyDescent="0.15">
      <c r="A24" s="97">
        <f t="shared" si="7"/>
        <v>10</v>
      </c>
      <c r="B24" s="196" t="s">
        <v>172</v>
      </c>
      <c r="C24" s="196"/>
      <c r="D24" s="100"/>
      <c r="E24" s="201"/>
      <c r="F24" s="202"/>
      <c r="G24" s="202"/>
      <c r="H24" s="202"/>
      <c r="I24" s="203"/>
    </row>
    <row r="25" spans="1:374" x14ac:dyDescent="0.15">
      <c r="A25" s="97">
        <f t="shared" si="7"/>
        <v>11</v>
      </c>
      <c r="B25" s="196" t="s">
        <v>173</v>
      </c>
      <c r="C25" s="196"/>
      <c r="D25" s="100"/>
      <c r="E25" s="201"/>
      <c r="F25" s="202"/>
      <c r="G25" s="202"/>
      <c r="H25" s="202"/>
      <c r="I25" s="203"/>
    </row>
    <row r="26" spans="1:374" x14ac:dyDescent="0.15">
      <c r="A26" s="97">
        <f t="shared" si="7"/>
        <v>12</v>
      </c>
      <c r="B26" s="196" t="s">
        <v>174</v>
      </c>
      <c r="C26" s="196"/>
      <c r="D26" s="100"/>
      <c r="E26" s="201"/>
      <c r="F26" s="202"/>
      <c r="G26" s="202"/>
      <c r="H26" s="202"/>
      <c r="I26" s="203"/>
    </row>
    <row r="27" spans="1:374" x14ac:dyDescent="0.15">
      <c r="A27" s="97">
        <f t="shared" si="7"/>
        <v>13</v>
      </c>
      <c r="B27" s="196" t="s">
        <v>175</v>
      </c>
      <c r="C27" s="196"/>
      <c r="D27" s="100"/>
      <c r="E27" s="201"/>
      <c r="F27" s="202"/>
      <c r="G27" s="202"/>
      <c r="H27" s="202"/>
      <c r="I27" s="203"/>
    </row>
    <row r="28" spans="1:374" x14ac:dyDescent="0.15">
      <c r="A28" s="97">
        <f t="shared" si="7"/>
        <v>14</v>
      </c>
      <c r="B28" s="196" t="s">
        <v>176</v>
      </c>
      <c r="C28" s="196"/>
      <c r="D28" s="100"/>
      <c r="E28" s="201"/>
      <c r="F28" s="202"/>
      <c r="G28" s="202"/>
      <c r="H28" s="202"/>
      <c r="I28" s="203"/>
    </row>
    <row r="29" spans="1:374" x14ac:dyDescent="0.15">
      <c r="A29" s="97">
        <f t="shared" si="7"/>
        <v>15</v>
      </c>
      <c r="B29" s="196" t="s">
        <v>177</v>
      </c>
      <c r="C29" s="196"/>
      <c r="D29" s="100"/>
      <c r="E29" s="201"/>
      <c r="F29" s="202"/>
      <c r="G29" s="202"/>
      <c r="H29" s="202"/>
      <c r="I29" s="203"/>
    </row>
    <row r="30" spans="1:374" x14ac:dyDescent="0.15">
      <c r="A30" s="97">
        <f t="shared" si="7"/>
        <v>16</v>
      </c>
      <c r="B30" s="196" t="s">
        <v>178</v>
      </c>
      <c r="C30" s="196"/>
      <c r="D30" s="100"/>
      <c r="E30" s="201"/>
      <c r="F30" s="202"/>
      <c r="G30" s="202"/>
      <c r="H30" s="202"/>
      <c r="I30" s="203"/>
    </row>
    <row r="31" spans="1:374" x14ac:dyDescent="0.15">
      <c r="A31" s="97">
        <f t="shared" si="7"/>
        <v>17</v>
      </c>
      <c r="B31" s="196" t="s">
        <v>179</v>
      </c>
      <c r="C31" s="196"/>
      <c r="D31" s="100"/>
      <c r="E31" s="201"/>
      <c r="F31" s="202"/>
      <c r="G31" s="202"/>
      <c r="H31" s="202"/>
      <c r="I31" s="203"/>
    </row>
    <row r="32" spans="1:374" x14ac:dyDescent="0.15">
      <c r="A32" s="97">
        <f t="shared" si="7"/>
        <v>18</v>
      </c>
      <c r="B32" s="196" t="s">
        <v>180</v>
      </c>
      <c r="C32" s="196"/>
      <c r="D32" s="100"/>
      <c r="E32" s="201"/>
      <c r="F32" s="202"/>
      <c r="G32" s="202"/>
      <c r="H32" s="202"/>
      <c r="I32" s="203"/>
    </row>
    <row r="33" spans="1:16" x14ac:dyDescent="0.15">
      <c r="A33" s="97">
        <f t="shared" si="7"/>
        <v>19</v>
      </c>
      <c r="B33" s="196" t="s">
        <v>181</v>
      </c>
      <c r="C33" s="196"/>
      <c r="D33" s="100"/>
      <c r="E33" s="201"/>
      <c r="F33" s="202"/>
      <c r="G33" s="202"/>
      <c r="H33" s="202"/>
      <c r="I33" s="203"/>
    </row>
    <row r="34" spans="1:16" x14ac:dyDescent="0.15">
      <c r="A34" s="97">
        <f t="shared" si="7"/>
        <v>20</v>
      </c>
      <c r="B34" s="196" t="s">
        <v>182</v>
      </c>
      <c r="C34" s="196"/>
      <c r="D34" s="100"/>
      <c r="E34" s="201"/>
      <c r="F34" s="202"/>
      <c r="G34" s="202"/>
      <c r="H34" s="202"/>
      <c r="I34" s="203"/>
    </row>
    <row r="35" spans="1:16" ht="25.5" customHeight="1" x14ac:dyDescent="0.15">
      <c r="E35" s="204"/>
      <c r="F35" s="205"/>
      <c r="G35" s="205"/>
      <c r="H35" s="205"/>
      <c r="I35" s="206"/>
    </row>
    <row r="36" spans="1:16" x14ac:dyDescent="0.15">
      <c r="A36" t="s">
        <v>183</v>
      </c>
      <c r="B36" t="s">
        <v>184</v>
      </c>
    </row>
    <row r="37" spans="1:16" x14ac:dyDescent="0.15">
      <c r="A37" t="s">
        <v>185</v>
      </c>
      <c r="B37" t="s">
        <v>186</v>
      </c>
      <c r="L37" s="198" t="s">
        <v>170</v>
      </c>
      <c r="M37" s="199"/>
      <c r="N37" s="199"/>
      <c r="O37" s="199"/>
      <c r="P37" s="200"/>
    </row>
    <row r="38" spans="1:16" x14ac:dyDescent="0.15">
      <c r="A38" t="s">
        <v>187</v>
      </c>
      <c r="B38" t="s">
        <v>188</v>
      </c>
      <c r="L38" s="201"/>
      <c r="M38" s="202"/>
      <c r="N38" s="202"/>
      <c r="O38" s="202"/>
      <c r="P38" s="203"/>
    </row>
    <row r="39" spans="1:16" x14ac:dyDescent="0.15">
      <c r="A39" t="s">
        <v>189</v>
      </c>
      <c r="B39" t="s">
        <v>190</v>
      </c>
      <c r="L39" s="201"/>
      <c r="M39" s="202"/>
      <c r="N39" s="202"/>
      <c r="O39" s="202"/>
      <c r="P39" s="203"/>
    </row>
    <row r="40" spans="1:16" x14ac:dyDescent="0.15">
      <c r="A40" t="s">
        <v>191</v>
      </c>
      <c r="B40" t="s">
        <v>192</v>
      </c>
      <c r="L40" s="201"/>
      <c r="M40" s="202"/>
      <c r="N40" s="202"/>
      <c r="O40" s="202"/>
      <c r="P40" s="203"/>
    </row>
    <row r="41" spans="1:16" x14ac:dyDescent="0.15">
      <c r="A41" t="s">
        <v>193</v>
      </c>
      <c r="B41" t="s">
        <v>194</v>
      </c>
      <c r="L41" s="201"/>
      <c r="M41" s="202"/>
      <c r="N41" s="202"/>
      <c r="O41" s="202"/>
      <c r="P41" s="203"/>
    </row>
    <row r="42" spans="1:16" x14ac:dyDescent="0.15">
      <c r="A42" t="s">
        <v>195</v>
      </c>
      <c r="B42" t="s">
        <v>196</v>
      </c>
      <c r="L42" s="201"/>
      <c r="M42" s="202"/>
      <c r="N42" s="202"/>
      <c r="O42" s="202"/>
      <c r="P42" s="203"/>
    </row>
    <row r="43" spans="1:16" x14ac:dyDescent="0.15">
      <c r="A43" t="s">
        <v>197</v>
      </c>
      <c r="B43" t="s">
        <v>198</v>
      </c>
      <c r="L43" s="201"/>
      <c r="M43" s="202"/>
      <c r="N43" s="202"/>
      <c r="O43" s="202"/>
      <c r="P43" s="203"/>
    </row>
    <row r="44" spans="1:16" x14ac:dyDescent="0.15">
      <c r="A44" t="s">
        <v>199</v>
      </c>
      <c r="B44" t="s">
        <v>200</v>
      </c>
      <c r="L44" s="201"/>
      <c r="M44" s="202"/>
      <c r="N44" s="202"/>
      <c r="O44" s="202"/>
      <c r="P44" s="203"/>
    </row>
    <row r="45" spans="1:16" x14ac:dyDescent="0.15">
      <c r="A45" t="s">
        <v>201</v>
      </c>
      <c r="B45" t="s">
        <v>202</v>
      </c>
      <c r="L45" s="201"/>
      <c r="M45" s="202"/>
      <c r="N45" s="202"/>
      <c r="O45" s="202"/>
      <c r="P45" s="203"/>
    </row>
    <row r="46" spans="1:16" x14ac:dyDescent="0.15">
      <c r="A46" t="s">
        <v>203</v>
      </c>
      <c r="B46" t="s">
        <v>204</v>
      </c>
      <c r="L46" s="201"/>
      <c r="M46" s="202"/>
      <c r="N46" s="202"/>
      <c r="O46" s="202"/>
      <c r="P46" s="203"/>
    </row>
    <row r="47" spans="1:16" x14ac:dyDescent="0.15">
      <c r="A47" t="s">
        <v>205</v>
      </c>
      <c r="B47" t="s">
        <v>206</v>
      </c>
      <c r="L47" s="201"/>
      <c r="M47" s="202"/>
      <c r="N47" s="202"/>
      <c r="O47" s="202"/>
      <c r="P47" s="203"/>
    </row>
    <row r="48" spans="1:16" x14ac:dyDescent="0.15">
      <c r="A48" t="s">
        <v>207</v>
      </c>
      <c r="B48" t="s">
        <v>208</v>
      </c>
      <c r="L48" s="201"/>
      <c r="M48" s="202"/>
      <c r="N48" s="202"/>
      <c r="O48" s="202"/>
      <c r="P48" s="203"/>
    </row>
    <row r="49" spans="1:16" x14ac:dyDescent="0.15">
      <c r="A49" t="s">
        <v>209</v>
      </c>
      <c r="B49" t="s">
        <v>210</v>
      </c>
      <c r="L49" s="201"/>
      <c r="M49" s="202"/>
      <c r="N49" s="202"/>
      <c r="O49" s="202"/>
      <c r="P49" s="203"/>
    </row>
    <row r="50" spans="1:16" ht="26.25" customHeight="1" x14ac:dyDescent="0.15">
      <c r="A50" t="s">
        <v>211</v>
      </c>
      <c r="B50" t="s">
        <v>212</v>
      </c>
      <c r="L50" s="204"/>
      <c r="M50" s="205"/>
      <c r="N50" s="205"/>
      <c r="O50" s="205"/>
      <c r="P50" s="206"/>
    </row>
    <row r="51" spans="1:16" x14ac:dyDescent="0.15">
      <c r="A51" t="s">
        <v>213</v>
      </c>
      <c r="B51" t="s">
        <v>214</v>
      </c>
    </row>
    <row r="52" spans="1:16" x14ac:dyDescent="0.15">
      <c r="A52" t="s">
        <v>215</v>
      </c>
      <c r="B52" t="s">
        <v>216</v>
      </c>
    </row>
    <row r="53" spans="1:16" x14ac:dyDescent="0.15">
      <c r="A53" t="s">
        <v>217</v>
      </c>
      <c r="B53" t="s">
        <v>218</v>
      </c>
    </row>
    <row r="54" spans="1:16" x14ac:dyDescent="0.15">
      <c r="A54" t="s">
        <v>219</v>
      </c>
      <c r="B54" t="s">
        <v>220</v>
      </c>
    </row>
    <row r="55" spans="1:16" x14ac:dyDescent="0.15">
      <c r="A55" t="s">
        <v>221</v>
      </c>
      <c r="B55" t="s">
        <v>222</v>
      </c>
    </row>
    <row r="56" spans="1:16" x14ac:dyDescent="0.15">
      <c r="A56" t="s">
        <v>223</v>
      </c>
      <c r="B56" t="s">
        <v>224</v>
      </c>
    </row>
    <row r="57" spans="1:16" x14ac:dyDescent="0.15">
      <c r="A57" t="s">
        <v>225</v>
      </c>
      <c r="B57" t="s">
        <v>226</v>
      </c>
    </row>
    <row r="58" spans="1:16" x14ac:dyDescent="0.15">
      <c r="A58" t="s">
        <v>227</v>
      </c>
      <c r="B58" t="s">
        <v>228</v>
      </c>
    </row>
    <row r="59" spans="1:16" x14ac:dyDescent="0.15">
      <c r="A59" t="s">
        <v>229</v>
      </c>
      <c r="B59" t="s">
        <v>230</v>
      </c>
    </row>
    <row r="60" spans="1:16" x14ac:dyDescent="0.15">
      <c r="A60" t="s">
        <v>231</v>
      </c>
      <c r="B60" t="s">
        <v>232</v>
      </c>
    </row>
    <row r="61" spans="1:16" x14ac:dyDescent="0.15">
      <c r="A61" t="s">
        <v>233</v>
      </c>
      <c r="B61" t="s">
        <v>234</v>
      </c>
    </row>
    <row r="62" spans="1:16" x14ac:dyDescent="0.15">
      <c r="A62" t="s">
        <v>235</v>
      </c>
      <c r="B62" t="s">
        <v>236</v>
      </c>
    </row>
    <row r="63" spans="1:16" x14ac:dyDescent="0.15">
      <c r="A63" t="s">
        <v>237</v>
      </c>
      <c r="B63" t="s">
        <v>238</v>
      </c>
    </row>
    <row r="64" spans="1:16" x14ac:dyDescent="0.15">
      <c r="A64" t="s">
        <v>239</v>
      </c>
      <c r="B64" t="s">
        <v>240</v>
      </c>
    </row>
    <row r="65" spans="1:2" x14ac:dyDescent="0.15">
      <c r="A65" t="s">
        <v>241</v>
      </c>
      <c r="B65" t="s">
        <v>242</v>
      </c>
    </row>
    <row r="66" spans="1:2" x14ac:dyDescent="0.15">
      <c r="A66" t="s">
        <v>243</v>
      </c>
      <c r="B66" t="s">
        <v>244</v>
      </c>
    </row>
    <row r="67" spans="1:2" x14ac:dyDescent="0.15">
      <c r="A67" t="s">
        <v>245</v>
      </c>
      <c r="B67" t="s">
        <v>244</v>
      </c>
    </row>
    <row r="68" spans="1:2" x14ac:dyDescent="0.15">
      <c r="A68" t="s">
        <v>246</v>
      </c>
      <c r="B68" t="s">
        <v>244</v>
      </c>
    </row>
    <row r="69" spans="1:2" x14ac:dyDescent="0.15">
      <c r="A69" t="s">
        <v>247</v>
      </c>
      <c r="B69" t="s">
        <v>244</v>
      </c>
    </row>
    <row r="70" spans="1:2" x14ac:dyDescent="0.15">
      <c r="A70" t="s">
        <v>248</v>
      </c>
      <c r="B70" t="s">
        <v>244</v>
      </c>
    </row>
    <row r="71" spans="1:2" x14ac:dyDescent="0.15">
      <c r="A71" t="s">
        <v>249</v>
      </c>
      <c r="B71" t="s">
        <v>244</v>
      </c>
    </row>
    <row r="72" spans="1:2" x14ac:dyDescent="0.15">
      <c r="A72" t="s">
        <v>250</v>
      </c>
      <c r="B72" t="s">
        <v>244</v>
      </c>
    </row>
    <row r="73" spans="1:2" x14ac:dyDescent="0.15">
      <c r="A73" t="s">
        <v>251</v>
      </c>
      <c r="B73" t="s">
        <v>244</v>
      </c>
    </row>
    <row r="74" spans="1:2" x14ac:dyDescent="0.15">
      <c r="A74" t="s">
        <v>252</v>
      </c>
      <c r="B74" t="s">
        <v>244</v>
      </c>
    </row>
    <row r="75" spans="1:2" x14ac:dyDescent="0.15">
      <c r="A75" t="s">
        <v>253</v>
      </c>
      <c r="B75" t="s">
        <v>244</v>
      </c>
    </row>
    <row r="76" spans="1:2" x14ac:dyDescent="0.15">
      <c r="A76" t="s">
        <v>254</v>
      </c>
      <c r="B76" t="s">
        <v>244</v>
      </c>
    </row>
    <row r="77" spans="1:2" x14ac:dyDescent="0.15">
      <c r="A77" t="s">
        <v>255</v>
      </c>
      <c r="B77" t="s">
        <v>244</v>
      </c>
    </row>
    <row r="78" spans="1:2" x14ac:dyDescent="0.15">
      <c r="A78" t="s">
        <v>256</v>
      </c>
      <c r="B78" t="s">
        <v>244</v>
      </c>
    </row>
    <row r="79" spans="1:2" x14ac:dyDescent="0.15">
      <c r="A79" t="s">
        <v>257</v>
      </c>
      <c r="B79" t="s">
        <v>244</v>
      </c>
    </row>
    <row r="80" spans="1:2" x14ac:dyDescent="0.15">
      <c r="A80" t="s">
        <v>258</v>
      </c>
      <c r="B80" t="s">
        <v>244</v>
      </c>
    </row>
    <row r="81" spans="1:2" x14ac:dyDescent="0.15">
      <c r="A81" t="s">
        <v>259</v>
      </c>
      <c r="B81" t="s">
        <v>244</v>
      </c>
    </row>
    <row r="82" spans="1:2" x14ac:dyDescent="0.15">
      <c r="A82" t="s">
        <v>260</v>
      </c>
      <c r="B82" t="s">
        <v>244</v>
      </c>
    </row>
    <row r="83" spans="1:2" x14ac:dyDescent="0.15">
      <c r="A83" t="s">
        <v>261</v>
      </c>
      <c r="B83" t="s">
        <v>244</v>
      </c>
    </row>
    <row r="84" spans="1:2" x14ac:dyDescent="0.15">
      <c r="A84" t="s">
        <v>262</v>
      </c>
      <c r="B84" t="s">
        <v>244</v>
      </c>
    </row>
    <row r="85" spans="1:2" x14ac:dyDescent="0.15">
      <c r="A85" t="s">
        <v>263</v>
      </c>
      <c r="B85" t="s">
        <v>244</v>
      </c>
    </row>
    <row r="86" spans="1:2" x14ac:dyDescent="0.15">
      <c r="A86" t="s">
        <v>264</v>
      </c>
      <c r="B86" t="s">
        <v>265</v>
      </c>
    </row>
    <row r="87" spans="1:2" x14ac:dyDescent="0.15">
      <c r="A87" t="s">
        <v>266</v>
      </c>
      <c r="B87" t="s">
        <v>265</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UVLGuser01</cp:lastModifiedBy>
  <dcterms:created xsi:type="dcterms:W3CDTF">2019-12-05T07:49:56Z</dcterms:created>
  <dcterms:modified xsi:type="dcterms:W3CDTF">2020-01-15T04:57:01Z</dcterms:modified>
  <cp:category/>
</cp:coreProperties>
</file>