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下水道係\04_下水道係（事務担当）\14_経営比較分析表\H31年度\"/>
    </mc:Choice>
  </mc:AlternateContent>
  <workbookProtection workbookAlgorithmName="SHA-512" workbookHashValue="QFJg1xubhBt9TqM3foYy7Ktn2+pNskSyDTsmkCBQ091Zjr1wtlr2fGHmgrOpAOE+i45g5hYN5GpWP7EL7dr7pQ==" workbookSaltValue="T4i7eD9u6wX9ViZY61EXow==" workbookSpinCount="100000" lockStructure="1"/>
  <bookViews>
    <workbookView xWindow="0" yWindow="0" windowWidth="15840" windowHeight="104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<sst xmlns="http://schemas.openxmlformats.org/spreadsheetml/2006/main" count="228" uniqueCount="114">
  <si>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</si>
  <si>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</si>
  <si>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</si>
  <si>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</si>
  <si>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</si>
  <si>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</si>
  <si>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</si>
  <si>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</si>
  <si>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</si>
  <si>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</si>
  <si>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</si>
  <si>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</si>
  <si>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</si>
  <si>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</si>
  <si>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</si>
  <si>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</si>
  <si>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</si>
  <si>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</si>
  <si>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</si>
  <si>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</si>
  <si>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</si>
  <si>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</si>
  <si>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</si>
  <si>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</si>
  <si>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</si>
  <si>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</si>
  <si>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</si>
  <si>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</si>
  <si>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</si>
  <si>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</si>
  <si>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</si>
  <si>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</si>
  <si>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</si>
  <si>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</si>
  <si>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</si>
  <si>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</si>
  <si>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</si>
  <si>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</si>
  <si>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</si>
  <si>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</si>
  <si>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</si>
  <si>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</si>
  <si>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</si>
  <si>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</si>
  <si>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</si>
  <si>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</si>
  <si>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</si>
  <si>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</si>
  <si>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</si>
  <si>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</si>
  <si>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</si>
  <si>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</si>
  <si>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</si>
  <si>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</si>
  <si>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</si>
  <si>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</si>
  <si>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</si>
  <si>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</si>
  <si>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</si>
  <si>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</si>
  <si>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</si>
  <si>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</si>
  <si>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</si>
  <si>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</si>
  <si>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</si>
  <si>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</si>
  <si>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</si>
  <si>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</si>
  <si>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</si>
  <si>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</si>
  <si>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</si>
  <si>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</si>
  <si>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</si>
  <si>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</si>
  <si>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</si>
  <si>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</si>
  <si>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</si>
  <si>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</si>
  <si>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</si>
  <si>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</si>
  <si>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</si>
  <si>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</si>
  <si>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</si>
  <si>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</si>
  <si>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</si>
  <si>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</si>
  <si>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</si>
  <si>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</si>
  <si>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</si>
  <si>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</si>
  <si>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</si>
  <si>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</si>
  <si>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</si>
  <si>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</si>
  <si>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</si>
  <si>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</si>
  <si>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</si>
  <si>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</si>
  <si>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</si>
  <si>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</si>
  <si>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</si>
  <si>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</si>
  <si>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</si>
  <si>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</si>
  <si>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</si>
  <si>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</si>
  <si>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</si>
  <si>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</si>
  <si>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</si>
  <si>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</si>
  <si>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</si>
  <si>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令和２年度を目途に全工区の工事を完了させる予定である。</t>
    <phoneticPr fontId="4"/>
  </si>
  <si>
    <t>　四万十市公共下水道事業についての経営の健全性・効率性及び老朽化の状況からの分析は、以上のとおりである。今後は、人口減少などによる料金収入の減が予想される。また、料金増を伴わない幹線管渠の耐震化工事など、老朽施設等への更新投資が必要になってきている。従って、これまで以上に水洗化率を向上させ、使用料収入の増加を図ることや汚水処理費用等の経常経費の削減を行うなど、収益的収支比率の向上に取組むことが必要である。令和２年度には公営企業会計化への移行・経営戦略策定を予定しており、経営基盤の強化と財政マネジメントの向上等を的確に取り組んでいく必要がある。</t>
    <rPh sb="217" eb="218">
      <t>カ</t>
    </rPh>
    <rPh sb="220" eb="222">
      <t>イコウ</t>
    </rPh>
    <rPh sb="223" eb="229">
      <t>ケイエイセンリャクサクテイ</t>
    </rPh>
    <rPh sb="258" eb="260">
      <t>テキカク</t>
    </rPh>
    <rPh sb="261" eb="262">
      <t>ト</t>
    </rPh>
    <rPh sb="263" eb="264">
      <t>ク</t>
    </rPh>
    <phoneticPr fontId="4"/>
  </si>
  <si>
    <t>①収益的収支比率（％）　単年度の収支について表すものである。数値は100％未満であるため、赤字である。平成28年度から雨水処理費のうち元金償還分を収益勘定繰入金から資本勘定繰入金に位置付けを見直したことにより、当該比率が低下している。
④企業債残高対事業規模比率（％）　使用料に対する企業債残高（一般会計負担相当分を除く）の割合を表すものである。当該グラフで平成30年度の比率が0％になっているが、正しくは「883.43％」になる。平成29年度に分流式下水道に要する経費の算定方法を見直したことにより一般会計負担相当分の金額が低下し、当該比率が上昇した。施設等の長寿命化を図りつつ、真に必要なものの更新に努める必要がある。
⑤経費回収率（％）汚水処理費に対する使用料による回収割合を表すものである。平成29年度に分流式下水道に要する経費の算定方法を見直したことにより、当該比率が低下した。今後も汚水処理費用の削減とともに使用料収入の増加を図ることが必要である。
⑥汚水処理原価（円）　１㎥あたりの汚水処理に要した費用を表すものである。平成29年度に分流式下水道に要する経費の算定方法を見直したことにより、当該比率が上昇した。類似団体より汚水処理原価が高く、汚水処理費用の削減とともに有収水量を増加させる取組が必要である。
⑦施設利用料（％）　施設の処理能力に対する実際の処理水量の割合である。類似団体とほぼ同程度となっているが、人口減少による処理水量の低下を考慮していく必要がある。
⑧水洗化率（％）　処理区域内で実際に汚水処理を行っている人口の割合を示すものである。今後も個別訪問による接続勧奨を行い、水洗化率向上を図っていくことが必要がある。</t>
    <rPh sb="174" eb="176">
      <t>トウガイ</t>
    </rPh>
    <rPh sb="180" eb="182">
      <t>ヘイセイ</t>
    </rPh>
    <rPh sb="184" eb="186">
      <t>ネンド</t>
    </rPh>
    <rPh sb="187" eb="189">
      <t>ヒリツ</t>
    </rPh>
    <rPh sb="200" eb="201">
      <t>タダ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</si>
</sst>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0.11</c:v>
                </c:pt>
                <c:pt idx="2" formatCode="#,##0.00;&quot;△&quot;#,##0.00">
                  <c:v>0</c:v>
                </c:pt>
                <c:pt idx="3">
                  <c:v>0.25</c:v>
                </c:pt>
                <c:pt idx="4" formatCode="#,##0.00;&quot;△&quot;#,##0.00">
                  <c:v>0</c:v>
                </c:pt>
              </c:numCache>
            </c:numRef>
          </c:val>
          <c:extLst>
            <c:ext xmlns:c16="http://schemas.microsoft.com/office/drawing/2014/chart" uri="{C3380CC4-5D6E-409C-BE32-E72D297353CC}">
              <c16:uniqueId val="{00000000-9475-4BB5-A304-4C2E9B93A5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0.19</c:v>
                </c:pt>
                <c:pt idx="3">
                  <c:v>0.16</c:v>
                </c:pt>
                <c:pt idx="4">
                  <c:v>0.13</c:v>
                </c:pt>
              </c:numCache>
            </c:numRef>
          </c:val>
          <c:smooth val="0"/>
          <c:extLst>
            <c:ext xmlns:c16="http://schemas.microsoft.com/office/drawing/2014/chart" uri="{C3380CC4-5D6E-409C-BE32-E72D297353CC}">
              <c16:uniqueId val="{00000001-9475-4BB5-A304-4C2E9B93A5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49.38</c:v>
                </c:pt>
                <c:pt idx="1">
                  <c:v>51.03</c:v>
                </c:pt>
                <c:pt idx="2">
                  <c:v>51.18</c:v>
                </c:pt>
                <c:pt idx="3">
                  <c:v>52.74</c:v>
                </c:pt>
                <c:pt idx="4">
                  <c:v>65.010000000000005</c:v>
                </c:pt>
              </c:numCache>
            </c:numRef>
          </c:val>
          <c:extLst>
            <c:ext xmlns:c16="http://schemas.microsoft.com/office/drawing/2014/chart" uri="{C3380CC4-5D6E-409C-BE32-E72D297353CC}">
              <c16:uniqueId val="{00000000-ADC2-4295-A430-2944B1D2AE8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51.05</c:v>
                </c:pt>
                <c:pt idx="3">
                  <c:v>53.5</c:v>
                </c:pt>
                <c:pt idx="4">
                  <c:v>52.58</c:v>
                </c:pt>
              </c:numCache>
            </c:numRef>
          </c:val>
          <c:smooth val="0"/>
          <c:extLst>
            <c:ext xmlns:c16="http://schemas.microsoft.com/office/drawing/2014/chart" uri="{C3380CC4-5D6E-409C-BE32-E72D297353CC}">
              <c16:uniqueId val="{00000001-ADC2-4295-A430-2944B1D2AE8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88.45</c:v>
                </c:pt>
                <c:pt idx="1">
                  <c:v>89.95</c:v>
                </c:pt>
                <c:pt idx="2">
                  <c:v>90.92</c:v>
                </c:pt>
                <c:pt idx="3">
                  <c:v>91.8</c:v>
                </c:pt>
                <c:pt idx="4">
                  <c:v>91.95</c:v>
                </c:pt>
              </c:numCache>
            </c:numRef>
          </c:val>
          <c:extLst>
            <c:ext xmlns:c16="http://schemas.microsoft.com/office/drawing/2014/chart" uri="{C3380CC4-5D6E-409C-BE32-E72D297353CC}">
              <c16:uniqueId val="{00000000-FCD3-4383-8B24-72A467D6EE4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87.52</c:v>
                </c:pt>
                <c:pt idx="3">
                  <c:v>83.51</c:v>
                </c:pt>
                <c:pt idx="4">
                  <c:v>83.02</c:v>
                </c:pt>
              </c:numCache>
            </c:numRef>
          </c:val>
          <c:smooth val="0"/>
          <c:extLst>
            <c:ext xmlns:c16="http://schemas.microsoft.com/office/drawing/2014/chart" uri="{C3380CC4-5D6E-409C-BE32-E72D297353CC}">
              <c16:uniqueId val="{00000001-FCD3-4383-8B24-72A467D6EE4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62.08</c:v>
                </c:pt>
                <c:pt idx="1">
                  <c:v>63.3</c:v>
                </c:pt>
                <c:pt idx="2">
                  <c:v>45.74</c:v>
                </c:pt>
                <c:pt idx="3">
                  <c:v>46.12</c:v>
                </c:pt>
                <c:pt idx="4">
                  <c:v>47.9</c:v>
                </c:pt>
              </c:numCache>
            </c:numRef>
          </c:val>
          <c:extLst>
            <c:ext xmlns:c16="http://schemas.microsoft.com/office/drawing/2014/chart" uri="{C3380CC4-5D6E-409C-BE32-E72D297353CC}">
              <c16:uniqueId val="{00000000-6C38-4DED-988D-F06D9E7A96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8-4DED-988D-F06D9E7A96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F5-47FE-9866-EF4CD3B717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F5-47FE-9866-EF4CD3B717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6D-4136-A4D9-7FE0985192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6D-4136-A4D9-7FE0985192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D3-43C8-8FFF-80D9D89463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D3-43C8-8FFF-80D9D89463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8-4C21-8572-833C29D3B5E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8-4C21-8572-833C29D3B5E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713.13</c:v>
                </c:pt>
                <c:pt idx="1">
                  <c:v>432.86</c:v>
                </c:pt>
                <c:pt idx="2">
                  <c:v>374.17</c:v>
                </c:pt>
                <c:pt idx="3">
                  <c:v>1821.38</c:v>
                </c:pt>
                <c:pt idx="4" formatCode="#,##0.00;&quot;△&quot;#,##0.00">
                  <c:v>0</c:v>
                </c:pt>
              </c:numCache>
            </c:numRef>
          </c:val>
          <c:extLst>
            <c:ext xmlns:c16="http://schemas.microsoft.com/office/drawing/2014/chart" uri="{C3380CC4-5D6E-409C-BE32-E72D297353CC}">
              <c16:uniqueId val="{00000000-745F-440A-965B-CCF3ADA418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1120.55</c:v>
                </c:pt>
                <c:pt idx="3">
                  <c:v>966.33</c:v>
                </c:pt>
                <c:pt idx="4">
                  <c:v>958.81</c:v>
                </c:pt>
              </c:numCache>
            </c:numRef>
          </c:val>
          <c:smooth val="0"/>
          <c:extLst>
            <c:ext xmlns:c16="http://schemas.microsoft.com/office/drawing/2014/chart" uri="{C3380CC4-5D6E-409C-BE32-E72D297353CC}">
              <c16:uniqueId val="{00000001-745F-440A-965B-CCF3ADA418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c:v>
                </c:pt>
                <c:pt idx="1">
                  <c:v>100</c:v>
                </c:pt>
                <c:pt idx="2">
                  <c:v>100</c:v>
                </c:pt>
                <c:pt idx="3">
                  <c:v>64.84</c:v>
                </c:pt>
                <c:pt idx="4">
                  <c:v>60.57</c:v>
                </c:pt>
              </c:numCache>
            </c:numRef>
          </c:val>
          <c:extLst>
            <c:ext xmlns:c16="http://schemas.microsoft.com/office/drawing/2014/chart" uri="{C3380CC4-5D6E-409C-BE32-E72D297353CC}">
              <c16:uniqueId val="{00000000-3F57-4839-BD4F-D89215239E8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73.28</c:v>
                </c:pt>
                <c:pt idx="3">
                  <c:v>81.739999999999995</c:v>
                </c:pt>
                <c:pt idx="4">
                  <c:v>82.88</c:v>
                </c:pt>
              </c:numCache>
            </c:numRef>
          </c:val>
          <c:smooth val="0"/>
          <c:extLst>
            <c:ext xmlns:c16="http://schemas.microsoft.com/office/drawing/2014/chart" uri="{C3380CC4-5D6E-409C-BE32-E72D297353CC}">
              <c16:uniqueId val="{00000001-3F57-4839-BD4F-D89215239E8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152.33000000000001</c:v>
                </c:pt>
                <c:pt idx="1">
                  <c:v>153.21</c:v>
                </c:pt>
                <c:pt idx="2">
                  <c:v>153.44999999999999</c:v>
                </c:pt>
                <c:pt idx="3">
                  <c:v>238.5</c:v>
                </c:pt>
                <c:pt idx="4">
                  <c:v>256.07</c:v>
                </c:pt>
              </c:numCache>
            </c:numRef>
          </c:val>
          <c:extLst>
            <c:ext xmlns:c16="http://schemas.microsoft.com/office/drawing/2014/chart" uri="{C3380CC4-5D6E-409C-BE32-E72D297353CC}">
              <c16:uniqueId val="{00000000-6B4F-45B7-8ABE-FC637FEF55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193.1</c:v>
                </c:pt>
                <c:pt idx="3">
                  <c:v>194.31</c:v>
                </c:pt>
                <c:pt idx="4">
                  <c:v>190.99</c:v>
                </c:pt>
              </c:numCache>
            </c:numRef>
          </c:val>
          <c:smooth val="0"/>
          <c:extLst>
            <c:ext xmlns:c16="http://schemas.microsoft.com/office/drawing/2014/chart" uri="{C3380CC4-5D6E-409C-BE32-E72D297353CC}">
              <c16:uniqueId val="{00000001-6B4F-45B7-8ABE-FC637FEF55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34001</v>
      </c>
      <c r="AM8" s="69"/>
      <c r="AN8" s="69"/>
      <c r="AO8" s="69"/>
      <c r="AP8" s="69"/>
      <c r="AQ8" s="69"/>
      <c r="AR8" s="69"/>
      <c r="AS8" s="69"/>
      <c r="AT8" s="68">
        <f>データ!T6</f>
        <v>632.29</v>
      </c>
      <c r="AU8" s="68"/>
      <c r="AV8" s="68"/>
      <c r="AW8" s="68"/>
      <c r="AX8" s="68"/>
      <c r="AY8" s="68"/>
      <c r="AZ8" s="68"/>
      <c r="BA8" s="68"/>
      <c r="BB8" s="68">
        <f>データ!U6</f>
        <v>53.77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24.33</v>
      </c>
      <c r="Q10" s="68"/>
      <c r="R10" s="68"/>
      <c r="S10" s="68"/>
      <c r="T10" s="68"/>
      <c r="U10" s="68"/>
      <c r="V10" s="68"/>
      <c r="W10" s="68">
        <f>データ!Q6</f>
        <v>94.46</v>
      </c>
      <c r="X10" s="68"/>
      <c r="Y10" s="68"/>
      <c r="Z10" s="68"/>
      <c r="AA10" s="68"/>
      <c r="AB10" s="68"/>
      <c r="AC10" s="68"/>
      <c r="AD10" s="69">
        <f>データ!R6</f>
        <v>2268</v>
      </c>
      <c r="AE10" s="69"/>
      <c r="AF10" s="69"/>
      <c r="AG10" s="69"/>
      <c r="AH10" s="69"/>
      <c r="AI10" s="69"/>
      <c r="AJ10" s="69"/>
      <c r="AK10" s="2"/>
      <c r="AL10" s="69">
        <f>データ!V6</f>
        <v>8214</v>
      </c>
      <c r="AM10" s="69"/>
      <c r="AN10" s="69"/>
      <c r="AO10" s="69"/>
      <c r="AP10" s="69"/>
      <c r="AQ10" s="69"/>
      <c r="AR10" s="69"/>
      <c r="AS10" s="69"/>
      <c r="AT10" s="68">
        <f>データ!W6</f>
        <v>1.73</v>
      </c>
      <c r="AU10" s="68"/>
      <c r="AV10" s="68"/>
      <c r="AW10" s="68"/>
      <c r="AX10" s="68"/>
      <c r="AY10" s="68"/>
      <c r="AZ10" s="68"/>
      <c r="BA10" s="68"/>
      <c r="BB10" s="68">
        <f>データ!X6</f>
        <v>4747.9799999999996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5"/>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5"/>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5"/>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5"/>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5"/>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5"/>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5"/>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5"/>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5"/>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5"/>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5"/>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5"/>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5"/>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5"/>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5"/>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5"/>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5"/>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5"/>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5"/>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5"/>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5"/>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5"/>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5"/>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5"/>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5"/>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5"/>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5"/>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5"/>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5"/>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5"/>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5"/>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5"/>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5"/>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5"/>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5"/>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5"/>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5"/>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5"/>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3"/>
      <c r="BN59" s="43"/>
      <c r="BO59" s="43"/>
      <c r="BP59" s="43"/>
      <c r="BQ59" s="43"/>
      <c r="BR59" s="43"/>
      <c r="BS59" s="43"/>
      <c r="BT59" s="43"/>
      <c r="BU59" s="43"/>
      <c r="BV59" s="43"/>
      <c r="BW59" s="43"/>
      <c r="BX59" s="43"/>
      <c r="BY59" s="43"/>
      <c r="BZ59" s="44"/>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5"/>
      <c r="BM60" s="43"/>
      <c r="BN60" s="43"/>
      <c r="BO60" s="43"/>
      <c r="BP60" s="43"/>
      <c r="BQ60" s="43"/>
      <c r="BR60" s="43"/>
      <c r="BS60" s="43"/>
      <c r="BT60" s="43"/>
      <c r="BU60" s="43"/>
      <c r="BV60" s="43"/>
      <c r="BW60" s="43"/>
      <c r="BX60" s="43"/>
      <c r="BY60" s="43"/>
      <c r="BZ60" s="44"/>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5"/>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5"/>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5"/>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5"/>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5"/>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5"/>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5"/>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5"/>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5"/>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5"/>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5"/>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5"/>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5"/>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5"/>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5"/>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5"/>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5"/>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dEZ6EDZpUkoTluor9qabCPyrZl9RbrtRu9qNyRC4OdP6bUF3v61GFwYbS5rWbaetz9yj9I88E3TJiloEGTPcuQ==" saltValue="P9EGBovKIw/jz8CWPiF+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392103</v>
      </c>
      <c r="D6" s="33">
        <f t="shared" si="3"/>
        <v>47</v>
      </c>
      <c r="E6" s="33">
        <f t="shared" si="3"/>
        <v>17</v>
      </c>
      <c r="F6" s="33">
        <f t="shared" si="3"/>
        <v>1</v>
      </c>
      <c r="G6" s="33">
        <f t="shared" si="3"/>
        <v>0</v>
      </c>
      <c r="H6" s="33" t="str">
        <f t="shared" si="3"/>
        <v>高知県　四万十市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24.33</v>
      </c>
      <c r="Q6" s="34">
        <f t="shared" si="3"/>
        <v>94.46</v>
      </c>
      <c r="R6" s="34">
        <f t="shared" si="3"/>
        <v>2268</v>
      </c>
      <c r="S6" s="34">
        <f t="shared" si="3"/>
        <v>34001</v>
      </c>
      <c r="T6" s="34">
        <f t="shared" si="3"/>
        <v>632.29</v>
      </c>
      <c r="U6" s="34">
        <f t="shared" si="3"/>
        <v>53.77</v>
      </c>
      <c r="V6" s="34">
        <f t="shared" si="3"/>
        <v>8214</v>
      </c>
      <c r="W6" s="34">
        <f t="shared" si="3"/>
        <v>1.73</v>
      </c>
      <c r="X6" s="34">
        <f t="shared" si="3"/>
        <v>4747.9799999999996</v>
      </c>
      <c r="Y6" s="35">
        <f>IF(Y7="",NA(),Y7)</f>
        <v>62.08</v>
      </c>
      <c r="Z6" s="35">
        <f t="shared" ref="Z6:AH6" si="4">IF(Z7="",NA(),Z7)</f>
        <v>63.3</v>
      </c>
      <c r="AA6" s="35">
        <f t="shared" si="4"/>
        <v>45.74</v>
      </c>
      <c r="AB6" s="35">
        <f t="shared" si="4"/>
        <v>46.12</v>
      </c>
      <c r="AC6" s="35">
        <f t="shared" si="4"/>
        <v>47.9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713.13</v>
      </c>
      <c r="BG6" s="35">
        <f t="shared" ref="BG6:BO6" si="7">IF(BG7="",NA(),BG7)</f>
        <v>432.86</v>
      </c>
      <c r="BH6" s="35">
        <f t="shared" si="7"/>
        <v>374.17</v>
      </c>
      <c r="BI6" s="35">
        <f t="shared" si="7"/>
        <v>1821.38</v>
      </c>
      <c r="BJ6" s="34">
        <f t="shared" si="7"/>
        <v>0</v>
      </c>
      <c r="BK6" s="35">
        <f t="shared" si="7"/>
        <v>1067.74</v>
      </c>
      <c r="BL6" s="35">
        <f t="shared" si="7"/>
        <v>1018.27</v>
      </c>
      <c r="BM6" s="35">
        <f t="shared" si="7"/>
        <v>1120.55</v>
      </c>
      <c r="BN6" s="35">
        <f t="shared" si="7"/>
        <v>966.33</v>
      </c>
      <c r="BO6" s="35">
        <f t="shared" si="7"/>
        <v>958.81</v>
      </c>
      <c r="BP6" s="34" t="str">
        <f>IF(BP7="","",IF(BP7="-","【-】","【"&amp;SUBSTITUTE(TEXT(BP7,"#,##0.00"),"-","△")&amp;"】"))</f>
        <v>【682.78】</v>
      </c>
      <c r="BQ6" s="35">
        <f>IF(BQ7="",NA(),BQ7)</f>
        <v>100</v>
      </c>
      <c r="BR6" s="35">
        <f t="shared" ref="BR6:BZ6" si="8">IF(BR7="",NA(),BR7)</f>
        <v>100</v>
      </c>
      <c r="BS6" s="35">
        <f t="shared" si="8"/>
        <v>100</v>
      </c>
      <c r="BT6" s="35">
        <f t="shared" si="8"/>
        <v>64.84</v>
      </c>
      <c r="BU6" s="35">
        <f t="shared" si="8"/>
        <v>60.57</v>
      </c>
      <c r="BV6" s="35">
        <f t="shared" si="8"/>
        <v>73.569999999999993</v>
      </c>
      <c r="BW6" s="35">
        <f t="shared" si="8"/>
        <v>71.569999999999993</v>
      </c>
      <c r="BX6" s="35">
        <f t="shared" si="8"/>
        <v>73.28</v>
      </c>
      <c r="BY6" s="35">
        <f t="shared" si="8"/>
        <v>81.739999999999995</v>
      </c>
      <c r="BZ6" s="35">
        <f t="shared" si="8"/>
        <v>82.88</v>
      </c>
      <c r="CA6" s="34" t="str">
        <f>IF(CA7="","",IF(CA7="-","【-】","【"&amp;SUBSTITUTE(TEXT(CA7,"#,##0.00"),"-","△")&amp;"】"))</f>
        <v>【100.91】</v>
      </c>
      <c r="CB6" s="35">
        <f>IF(CB7="",NA(),CB7)</f>
        <v>152.33000000000001</v>
      </c>
      <c r="CC6" s="35">
        <f t="shared" ref="CC6:CK6" si="9">IF(CC7="",NA(),CC7)</f>
        <v>153.21</v>
      </c>
      <c r="CD6" s="35">
        <f t="shared" si="9"/>
        <v>153.44999999999999</v>
      </c>
      <c r="CE6" s="35">
        <f t="shared" si="9"/>
        <v>238.5</v>
      </c>
      <c r="CF6" s="35">
        <f t="shared" si="9"/>
        <v>256.07</v>
      </c>
      <c r="CG6" s="35">
        <f t="shared" si="9"/>
        <v>184.87</v>
      </c>
      <c r="CH6" s="35">
        <f t="shared" si="9"/>
        <v>195.88</v>
      </c>
      <c r="CI6" s="35">
        <f t="shared" si="9"/>
        <v>193.1</v>
      </c>
      <c r="CJ6" s="35">
        <f t="shared" si="9"/>
        <v>194.31</v>
      </c>
      <c r="CK6" s="35">
        <f t="shared" si="9"/>
        <v>190.99</v>
      </c>
      <c r="CL6" s="34" t="str">
        <f>IF(CL7="","",IF(CL7="-","【-】","【"&amp;SUBSTITUTE(TEXT(CL7,"#,##0.00"),"-","△")&amp;"】"))</f>
        <v>【136.86】</v>
      </c>
      <c r="CM6" s="35">
        <f>IF(CM7="",NA(),CM7)</f>
        <v>49.38</v>
      </c>
      <c r="CN6" s="35">
        <f t="shared" ref="CN6:CV6" si="10">IF(CN7="",NA(),CN7)</f>
        <v>51.03</v>
      </c>
      <c r="CO6" s="35">
        <f t="shared" si="10"/>
        <v>51.18</v>
      </c>
      <c r="CP6" s="35">
        <f t="shared" si="10"/>
        <v>52.74</v>
      </c>
      <c r="CQ6" s="35">
        <f t="shared" si="10"/>
        <v>65.010000000000005</v>
      </c>
      <c r="CR6" s="35">
        <f t="shared" si="10"/>
        <v>51.08</v>
      </c>
      <c r="CS6" s="35">
        <f t="shared" si="10"/>
        <v>49.75</v>
      </c>
      <c r="CT6" s="35">
        <f t="shared" si="10"/>
        <v>51.05</v>
      </c>
      <c r="CU6" s="35">
        <f t="shared" si="10"/>
        <v>53.5</v>
      </c>
      <c r="CV6" s="35">
        <f t="shared" si="10"/>
        <v>52.58</v>
      </c>
      <c r="CW6" s="34" t="str">
        <f>IF(CW7="","",IF(CW7="-","【-】","【"&amp;SUBSTITUTE(TEXT(CW7,"#,##0.00"),"-","△")&amp;"】"))</f>
        <v>【58.98】</v>
      </c>
      <c r="CX6" s="35">
        <f>IF(CX7="",NA(),CX7)</f>
        <v>88.45</v>
      </c>
      <c r="CY6" s="35">
        <f t="shared" ref="CY6:DG6" si="11">IF(CY7="",NA(),CY7)</f>
        <v>89.95</v>
      </c>
      <c r="CZ6" s="35">
        <f t="shared" si="11"/>
        <v>90.92</v>
      </c>
      <c r="DA6" s="35">
        <f t="shared" si="11"/>
        <v>91.8</v>
      </c>
      <c r="DB6" s="35">
        <f t="shared" si="11"/>
        <v>91.95</v>
      </c>
      <c r="DC6" s="35">
        <f t="shared" si="11"/>
        <v>88.59</v>
      </c>
      <c r="DD6" s="35">
        <f t="shared" si="11"/>
        <v>87.85</v>
      </c>
      <c r="DE6" s="35">
        <f t="shared" si="11"/>
        <v>87.52</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0.11</v>
      </c>
      <c r="EG6" s="34">
        <f t="shared" si="14"/>
        <v>0</v>
      </c>
      <c r="EH6" s="35">
        <f t="shared" si="14"/>
        <v>0.25</v>
      </c>
      <c r="EI6" s="34">
        <f t="shared" si="14"/>
        <v>0</v>
      </c>
      <c r="EJ6" s="35">
        <f t="shared" si="14"/>
        <v>0.11</v>
      </c>
      <c r="EK6" s="35">
        <f t="shared" si="14"/>
        <v>0.16</v>
      </c>
      <c r="EL6" s="35">
        <f t="shared" si="14"/>
        <v>0.19</v>
      </c>
      <c r="EM6" s="35">
        <f t="shared" si="14"/>
        <v>0.16</v>
      </c>
      <c r="EN6" s="35">
        <f t="shared" si="14"/>
        <v>0.13</v>
      </c>
      <c r="EO6" s="34" t="str">
        <f>IF(EO7="","",IF(EO7="-","【-】","【"&amp;SUBSTITUTE(TEXT(EO7,"#,##0.00"),"-","△")&amp;"】"))</f>
        <v>【0.23】</v>
      </c>
    </row>
    <row r="7" spans="1:145" s="36" customFormat="1" x14ac:dyDescent="0.15">
      <c r="A7" s="28"/>
      <c r="B7" s="37">
        <v>2018</v>
      </c>
      <c r="C7" s="37">
        <v>392103</v>
      </c>
      <c r="D7" s="37">
        <v>47</v>
      </c>
      <c r="E7" s="37">
        <v>17</v>
      </c>
      <c r="F7" s="37">
        <v>1</v>
      </c>
      <c r="G7" s="37">
        <v>0</v>
      </c>
      <c r="H7" s="37" t="s">
        <v>98</v>
      </c>
      <c r="I7" s="37" t="s">
        <v>99</v>
      </c>
      <c r="J7" s="37" t="s">
        <v>100</v>
      </c>
      <c r="K7" s="37" t="s">
        <v>101</v>
      </c>
      <c r="L7" s="37" t="s">
        <v>102</v>
      </c>
      <c r="M7" s="37" t="s">
        <v>103</v>
      </c>
      <c r="N7" s="38" t="s">
        <v>104</v>
      </c>
      <c r="O7" s="38" t="s">
        <v>105</v>
      </c>
      <c r="P7" s="38">
        <v>24.33</v>
      </c>
      <c r="Q7" s="38">
        <v>94.46</v>
      </c>
      <c r="R7" s="38">
        <v>2268</v>
      </c>
      <c r="S7" s="38">
        <v>34001</v>
      </c>
      <c r="T7" s="38">
        <v>632.29</v>
      </c>
      <c r="U7" s="38">
        <v>53.77</v>
      </c>
      <c r="V7" s="38">
        <v>8214</v>
      </c>
      <c r="W7" s="38">
        <v>1.73</v>
      </c>
      <c r="X7" s="38">
        <v>4747.9799999999996</v>
      </c>
      <c r="Y7" s="38">
        <v>62.08</v>
      </c>
      <c r="Z7" s="38">
        <v>63.3</v>
      </c>
      <c r="AA7" s="38">
        <v>45.74</v>
      </c>
      <c r="AB7" s="38">
        <v>46.12</v>
      </c>
      <c r="AC7" s="38">
        <v>47.9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713.13</v>
      </c>
      <c r="BG7" s="38">
        <v>432.86</v>
      </c>
      <c r="BH7" s="38">
        <v>374.17</v>
      </c>
      <c r="BI7" s="38">
        <v>1821.38</v>
      </c>
      <c r="BJ7" s="38">
        <v>0</v>
      </c>
      <c r="BK7" s="38">
        <v>1067.74</v>
      </c>
      <c r="BL7" s="38">
        <v>1018.27</v>
      </c>
      <c r="BM7" s="38">
        <v>1120.55</v>
      </c>
      <c r="BN7" s="38">
        <v>966.33</v>
      </c>
      <c r="BO7" s="38">
        <v>958.81</v>
      </c>
      <c r="BP7" s="38">
        <v>682.78</v>
      </c>
      <c r="BQ7" s="38">
        <v>100</v>
      </c>
      <c r="BR7" s="38">
        <v>100</v>
      </c>
      <c r="BS7" s="38">
        <v>100</v>
      </c>
      <c r="BT7" s="38">
        <v>64.84</v>
      </c>
      <c r="BU7" s="38">
        <v>60.57</v>
      </c>
      <c r="BV7" s="38">
        <v>73.569999999999993</v>
      </c>
      <c r="BW7" s="38">
        <v>71.569999999999993</v>
      </c>
      <c r="BX7" s="38">
        <v>73.28</v>
      </c>
      <c r="BY7" s="38">
        <v>81.739999999999995</v>
      </c>
      <c r="BZ7" s="38">
        <v>82.88</v>
      </c>
      <c r="CA7" s="38">
        <v>100.91</v>
      </c>
      <c r="CB7" s="38">
        <v>152.33000000000001</v>
      </c>
      <c r="CC7" s="38">
        <v>153.21</v>
      </c>
      <c r="CD7" s="38">
        <v>153.44999999999999</v>
      </c>
      <c r="CE7" s="38">
        <v>238.5</v>
      </c>
      <c r="CF7" s="38">
        <v>256.07</v>
      </c>
      <c r="CG7" s="38">
        <v>184.87</v>
      </c>
      <c r="CH7" s="38">
        <v>195.88</v>
      </c>
      <c r="CI7" s="38">
        <v>193.1</v>
      </c>
      <c r="CJ7" s="38">
        <v>194.31</v>
      </c>
      <c r="CK7" s="38">
        <v>190.99</v>
      </c>
      <c r="CL7" s="38">
        <v>136.86000000000001</v>
      </c>
      <c r="CM7" s="38">
        <v>49.38</v>
      </c>
      <c r="CN7" s="38">
        <v>51.03</v>
      </c>
      <c r="CO7" s="38">
        <v>51.18</v>
      </c>
      <c r="CP7" s="38">
        <v>52.74</v>
      </c>
      <c r="CQ7" s="38">
        <v>65.010000000000005</v>
      </c>
      <c r="CR7" s="38">
        <v>51.08</v>
      </c>
      <c r="CS7" s="38">
        <v>49.75</v>
      </c>
      <c r="CT7" s="38">
        <v>51.05</v>
      </c>
      <c r="CU7" s="38">
        <v>53.5</v>
      </c>
      <c r="CV7" s="38">
        <v>52.58</v>
      </c>
      <c r="CW7" s="38">
        <v>58.98</v>
      </c>
      <c r="CX7" s="38">
        <v>88.45</v>
      </c>
      <c r="CY7" s="38">
        <v>89.95</v>
      </c>
      <c r="CZ7" s="38">
        <v>90.92</v>
      </c>
      <c r="DA7" s="38">
        <v>91.8</v>
      </c>
      <c r="DB7" s="38">
        <v>91.95</v>
      </c>
      <c r="DC7" s="38">
        <v>88.59</v>
      </c>
      <c r="DD7" s="38">
        <v>87.85</v>
      </c>
      <c r="DE7" s="38">
        <v>87.52</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0.11</v>
      </c>
      <c r="EG7" s="38">
        <v>0</v>
      </c>
      <c r="EH7" s="38">
        <v>0.25</v>
      </c>
      <c r="EI7" s="38">
        <v>0</v>
      </c>
      <c r="EJ7" s="38">
        <v>0.11</v>
      </c>
      <c r="EK7" s="38">
        <v>0.16</v>
      </c>
      <c r="EL7" s="38">
        <v>0.19</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2019-12-05T05:07:21Z</dcterms:created>
  <dcterms:modified xsi:type="dcterms:W3CDTF">2020-01-31T09:18:09Z</dcterms:modified>
  <cp:category/>
</cp:coreProperties>
</file>