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SV1\suidou\下水道係\04_下水道係（事務担当）\14_経営比較分析表\H31年度\"/>
    </mc:Choice>
  </mc:AlternateContent>
  <workbookProtection workbookAlgorithmName="SHA-512" workbookHashValue="bvXxwcEWtGkRgfGfGM1DQteRUsR2G2NE02OmnvoCH8aTh1cgjsijH1mfuWk1wQhrJOEC8mxPrpFB454SRbxveg==" workbookSaltValue="AVf4X2Rk5xHfnK8vj+XcE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<sst xmlns="http://schemas.openxmlformats.org/spreadsheetml/2006/main" count="228" uniqueCount="114">
  <si>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</si>
  <si>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</si>
  <si>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</si>
  <si>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</si>
  <si>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</si>
  <si>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</si>
  <si>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</si>
  <si>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</si>
  <si>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</si>
  <si>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</si>
  <si>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</si>
  <si>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</si>
  <si>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</si>
  <si>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</si>
  <si>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</si>
  <si>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</si>
  <si>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</si>
  <si>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</si>
  <si>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</si>
  <si>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</si>
  <si>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</si>
  <si>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</si>
  <si>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</si>
  <si>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</si>
  <si>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</si>
  <si>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</si>
  <si>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</si>
  <si>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</si>
  <si>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</si>
  <si>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</si>
  <si>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</si>
  <si>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</si>
  <si>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</si>
  <si>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</si>
  <si>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</si>
  <si>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</si>
  <si>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</si>
  <si>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</si>
  <si>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</si>
  <si>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</si>
  <si>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</si>
  <si>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</si>
  <si>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</si>
  <si>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</si>
  <si>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</si>
  <si>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</si>
  <si>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</si>
  <si>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</si>
  <si>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</si>
  <si>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</si>
  <si>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</si>
  <si>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</si>
  <si>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</si>
  <si>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</si>
  <si>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</si>
  <si>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</si>
  <si>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</si>
  <si>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</si>
  <si>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</si>
  <si>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</si>
  <si>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</si>
  <si>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</si>
  <si>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</si>
  <si>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</si>
  <si>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</si>
  <si>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</si>
  <si>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</si>
  <si>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</si>
  <si>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</si>
  <si>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</si>
  <si>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</si>
  <si>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</si>
  <si>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</si>
  <si>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</si>
  <si>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</si>
  <si>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</si>
  <si>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</si>
  <si>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</si>
  <si>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</si>
  <si>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</si>
  <si>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</si>
  <si>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</si>
  <si>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</si>
  <si>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</si>
  <si>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</si>
  <si>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</si>
  <si>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</si>
  <si>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</si>
  <si>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</si>
  <si>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</si>
  <si>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</si>
  <si>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</si>
  <si>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</si>
  <si>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</si>
  <si>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</si>
  <si>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</si>
  <si>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</si>
  <si>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</si>
  <si>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</si>
  <si>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</si>
  <si>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</si>
  <si>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</si>
  <si>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</si>
  <si>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</si>
  <si>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</si>
  <si>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</si>
  <si>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</si>
  <si>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</si>
  <si>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</si>
  <si>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</si>
  <si>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</si>
  <si>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当年度に更新した管渠延長の割合を表すものである。管渠については、施工年度が比較的最近であることなどから、現時点で老朽化対策の必要性は見込まれていない。</t>
    <phoneticPr fontId="4"/>
  </si>
  <si>
    <t>①収益的収支比率（％）　単年度の収支について表すものである。近年は75％程度で推移しているが、平成30年度は汚水処理対策のため若干比率が減少した。今後も使用料収入の確保等に取り組む必要がある。
④企業債残高対事業規模比率（％）　使用料に対する企業債残高（一般会計負担相当分を除く）の割合を表すものである。良好な数値であるが、老朽設備の更新費用が発生しているため、今後の推移を注視する必要がある。
⑤経費回収率（％）　汚水処理費に対する使用料の回収割合を表すものである。汚水処理費のうち使用料収入で賄えていない費用は、一般会計繰入金に依存している。このため、使用料収入の確保について、経営戦略の策定や公営企業化に伴う経営見通しを踏まえ、検討していく必要がある。
⑥汚水処理原価（円）　１㎥あたりの汚水処理に要した費用を表すものである。類似団体とほぼ同様の数値で推移している。引き続き有収水量の増加に向けて取り組むことが必要である。
⑦施設利用率（％）　施設の処理能力に対する実際の処理水量の割合である。減少傾向で推移し、類似団体を下回る数値となっている。人口減少に伴う処理水量の減少を考慮する必要がある。
⑧　水洗化率（％）　処理区域内で実際に汚水処理を行っている人口の割合を示すものである。高齢化や人口減少の進行など、改善を図るには困難な社会情勢であるが、個別訪問等による接続勧奨を実施し、水洗化率を向上及び使用料収入の確保に努める必要がある。</t>
    <rPh sb="54" eb="56">
      <t>オスイ</t>
    </rPh>
    <rPh sb="56" eb="58">
      <t>ショリ</t>
    </rPh>
    <rPh sb="58" eb="60">
      <t>タイサク</t>
    </rPh>
    <rPh sb="63" eb="65">
      <t>ジャッカン</t>
    </rPh>
    <rPh sb="65" eb="67">
      <t>ヒリツ</t>
    </rPh>
    <rPh sb="68" eb="70">
      <t>ゲンショウ</t>
    </rPh>
    <rPh sb="301" eb="303">
      <t>コウエイ</t>
    </rPh>
    <rPh sb="303" eb="305">
      <t>キギョウ</t>
    </rPh>
    <phoneticPr fontId="4"/>
  </si>
  <si>
    <t>　四万十市農業集落排水事業についての経営の健全性・効率性及び老朽化の状況からの分析は以上のとおりである。
　今後は、人口減少等による使用料収入の減少が予想される。また、料金増を伴わない老朽設備の更新を行っているところである。従って、これまで以上に水洗化率向上につながる取組を行い、使用料収入の増加を図るとともに、汚水処理等に係る経常経費の削減を行うなど、収益的収支比率を向上させる取組継続が必要である。
　令和２年度には公営企業会計化への移行・経営戦略策定を予定しており、経営基盤の強化と財政マネジメントの向上等を的確に取り組んでいく必要がある。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</si>
</sst>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41-42D5-9D47-5A939FCA51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C241-42D5-9D47-5A939FCA51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48.03</c:v>
                </c:pt>
                <c:pt idx="1">
                  <c:v>49.16</c:v>
                </c:pt>
                <c:pt idx="2">
                  <c:v>37.92</c:v>
                </c:pt>
                <c:pt idx="3">
                  <c:v>38.200000000000003</c:v>
                </c:pt>
                <c:pt idx="4">
                  <c:v>44.94</c:v>
                </c:pt>
              </c:numCache>
            </c:numRef>
          </c:val>
          <c:extLst>
            <c:ext xmlns:c16="http://schemas.microsoft.com/office/drawing/2014/chart" uri="{C3380CC4-5D6E-409C-BE32-E72D297353CC}">
              <c16:uniqueId val="{00000000-FE39-4E0C-8044-FBB70E3F1F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FE39-4E0C-8044-FBB70E3F1F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73.569999999999993</c:v>
                </c:pt>
                <c:pt idx="1">
                  <c:v>77.98</c:v>
                </c:pt>
                <c:pt idx="2">
                  <c:v>78.959999999999994</c:v>
                </c:pt>
                <c:pt idx="3">
                  <c:v>77.86</c:v>
                </c:pt>
                <c:pt idx="4">
                  <c:v>78.63</c:v>
                </c:pt>
              </c:numCache>
            </c:numRef>
          </c:val>
          <c:extLst>
            <c:ext xmlns:c16="http://schemas.microsoft.com/office/drawing/2014/chart" uri="{C3380CC4-5D6E-409C-BE32-E72D297353CC}">
              <c16:uniqueId val="{00000000-1FC5-4622-92FA-98B9AEDFB1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1FC5-4622-92FA-98B9AEDFB1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76.69</c:v>
                </c:pt>
                <c:pt idx="1">
                  <c:v>75.290000000000006</c:v>
                </c:pt>
                <c:pt idx="2">
                  <c:v>74.239999999999995</c:v>
                </c:pt>
                <c:pt idx="3">
                  <c:v>75.569999999999993</c:v>
                </c:pt>
                <c:pt idx="4">
                  <c:v>72.53</c:v>
                </c:pt>
              </c:numCache>
            </c:numRef>
          </c:val>
          <c:extLst>
            <c:ext xmlns:c16="http://schemas.microsoft.com/office/drawing/2014/chart" uri="{C3380CC4-5D6E-409C-BE32-E72D297353CC}">
              <c16:uniqueId val="{00000000-2A00-4552-908A-142D4E83AF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0-4552-908A-142D4E83AF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C-4BC5-9536-A3A96B3E1C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C-4BC5-9536-A3A96B3E1C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BE-49C5-BB10-62FC26A8F8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E-49C5-BB10-62FC26A8F8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FA-4AB8-8A7D-3CEFF731AA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FA-4AB8-8A7D-3CEFF731AA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0-4009-BA8F-9046698F5D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0-4009-BA8F-9046698F5D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29-4670-9FD9-260488B9EC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E029-4670-9FD9-260488B9EC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48.62</c:v>
                </c:pt>
                <c:pt idx="1">
                  <c:v>53.4</c:v>
                </c:pt>
                <c:pt idx="2">
                  <c:v>51.08</c:v>
                </c:pt>
                <c:pt idx="3">
                  <c:v>53.96</c:v>
                </c:pt>
                <c:pt idx="4">
                  <c:v>40.32</c:v>
                </c:pt>
              </c:numCache>
            </c:numRef>
          </c:val>
          <c:extLst>
            <c:ext xmlns:c16="http://schemas.microsoft.com/office/drawing/2014/chart" uri="{C3380CC4-5D6E-409C-BE32-E72D297353CC}">
              <c16:uniqueId val="{00000000-0114-4DFB-9142-9A7E940C97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0114-4DFB-9142-9A7E940C97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278.13</c:v>
                </c:pt>
                <c:pt idx="1">
                  <c:v>253</c:v>
                </c:pt>
                <c:pt idx="2">
                  <c:v>265.58</c:v>
                </c:pt>
                <c:pt idx="3">
                  <c:v>252.48</c:v>
                </c:pt>
                <c:pt idx="4">
                  <c:v>335.91</c:v>
                </c:pt>
              </c:numCache>
            </c:numRef>
          </c:val>
          <c:extLst>
            <c:ext xmlns:c16="http://schemas.microsoft.com/office/drawing/2014/chart" uri="{C3380CC4-5D6E-409C-BE32-E72D297353CC}">
              <c16:uniqueId val="{00000000-57A6-4CB3-99F5-1C9A16CE3A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57A6-4CB3-99F5-1C9A16CE3A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3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四万十市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34001</v>
      </c>
      <c r="AM8" s="50"/>
      <c r="AN8" s="50"/>
      <c r="AO8" s="50"/>
      <c r="AP8" s="50"/>
      <c r="AQ8" s="50"/>
      <c r="AR8" s="50"/>
      <c r="AS8" s="50"/>
      <c r="AT8" s="45">
        <f>データ!T6</f>
        <v>632.29</v>
      </c>
      <c r="AU8" s="45"/>
      <c r="AV8" s="45"/>
      <c r="AW8" s="45"/>
      <c r="AX8" s="45"/>
      <c r="AY8" s="45"/>
      <c r="AZ8" s="45"/>
      <c r="BA8" s="45"/>
      <c r="BB8" s="45">
        <f>データ!U6</f>
        <v>53.77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v>
      </c>
      <c r="Q10" s="45"/>
      <c r="R10" s="45"/>
      <c r="S10" s="45"/>
      <c r="T10" s="45"/>
      <c r="U10" s="45"/>
      <c r="V10" s="45"/>
      <c r="W10" s="45">
        <f>データ!Q6</f>
        <v>92.49</v>
      </c>
      <c r="X10" s="45"/>
      <c r="Y10" s="45"/>
      <c r="Z10" s="45"/>
      <c r="AA10" s="45"/>
      <c r="AB10" s="45"/>
      <c r="AC10" s="45"/>
      <c r="AD10" s="50">
        <f>データ!R6</f>
        <v>2268</v>
      </c>
      <c r="AE10" s="50"/>
      <c r="AF10" s="50"/>
      <c r="AG10" s="50"/>
      <c r="AH10" s="50"/>
      <c r="AI10" s="50"/>
      <c r="AJ10" s="50"/>
      <c r="AK10" s="2"/>
      <c r="AL10" s="50">
        <f>データ!V6</f>
        <v>641</v>
      </c>
      <c r="AM10" s="50"/>
      <c r="AN10" s="50"/>
      <c r="AO10" s="50"/>
      <c r="AP10" s="50"/>
      <c r="AQ10" s="50"/>
      <c r="AR10" s="50"/>
      <c r="AS10" s="50"/>
      <c r="AT10" s="45">
        <f>データ!W6</f>
        <v>0.38</v>
      </c>
      <c r="AU10" s="45"/>
      <c r="AV10" s="45"/>
      <c r="AW10" s="45"/>
      <c r="AX10" s="45"/>
      <c r="AY10" s="45"/>
      <c r="AZ10" s="45"/>
      <c r="BA10" s="45"/>
      <c r="BB10" s="45">
        <f>データ!X6</f>
        <v>1686.84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4BB9lrdFibcF4XUCU/ZZHeG/fQIRLWNE1yvWwAGrkMo5OLqRl1aUsm5K2NO1CPhlTiP4DS1uWsRtQxqDzkYIqg==" saltValue="52nFBpY/pB9JSt1X18mF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392103</v>
      </c>
      <c r="D6" s="33">
        <f t="shared" si="3"/>
        <v>47</v>
      </c>
      <c r="E6" s="33">
        <f t="shared" si="3"/>
        <v>17</v>
      </c>
      <c r="F6" s="33">
        <f t="shared" si="3"/>
        <v>5</v>
      </c>
      <c r="G6" s="33">
        <f t="shared" si="3"/>
        <v>0</v>
      </c>
      <c r="H6" s="33" t="str">
        <f t="shared" si="3"/>
        <v>高知県　四万十市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v>
      </c>
      <c r="Q6" s="34">
        <f t="shared" si="3"/>
        <v>92.49</v>
      </c>
      <c r="R6" s="34">
        <f t="shared" si="3"/>
        <v>2268</v>
      </c>
      <c r="S6" s="34">
        <f t="shared" si="3"/>
        <v>34001</v>
      </c>
      <c r="T6" s="34">
        <f t="shared" si="3"/>
        <v>632.29</v>
      </c>
      <c r="U6" s="34">
        <f t="shared" si="3"/>
        <v>53.77</v>
      </c>
      <c r="V6" s="34">
        <f t="shared" si="3"/>
        <v>641</v>
      </c>
      <c r="W6" s="34">
        <f t="shared" si="3"/>
        <v>0.38</v>
      </c>
      <c r="X6" s="34">
        <f t="shared" si="3"/>
        <v>1686.84</v>
      </c>
      <c r="Y6" s="35">
        <f>IF(Y7="",NA(),Y7)</f>
        <v>76.69</v>
      </c>
      <c r="Z6" s="35">
        <f t="shared" ref="Z6:AH6" si="4">IF(Z7="",NA(),Z7)</f>
        <v>75.290000000000006</v>
      </c>
      <c r="AA6" s="35">
        <f t="shared" si="4"/>
        <v>74.239999999999995</v>
      </c>
      <c r="AB6" s="35">
        <f t="shared" si="4"/>
        <v>75.569999999999993</v>
      </c>
      <c r="AC6" s="35">
        <f t="shared" si="4"/>
        <v>72.53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48.62</v>
      </c>
      <c r="BR6" s="35">
        <f t="shared" ref="BR6:BZ6" si="8">IF(BR7="",NA(),BR7)</f>
        <v>53.4</v>
      </c>
      <c r="BS6" s="35">
        <f t="shared" si="8"/>
        <v>51.08</v>
      </c>
      <c r="BT6" s="35">
        <f t="shared" si="8"/>
        <v>53.96</v>
      </c>
      <c r="BU6" s="35">
        <f t="shared" si="8"/>
        <v>40.32</v>
      </c>
      <c r="BV6" s="35">
        <f t="shared" si="8"/>
        <v>41.08</v>
      </c>
      <c r="BW6" s="35">
        <f t="shared" si="8"/>
        <v>52.19</v>
      </c>
      <c r="BX6" s="35">
        <f t="shared" si="8"/>
        <v>55.32</v>
      </c>
      <c r="BY6" s="35">
        <f t="shared" si="8"/>
        <v>59.8</v>
      </c>
      <c r="BZ6" s="35">
        <f t="shared" si="8"/>
        <v>57.77</v>
      </c>
      <c r="CA6" s="34" t="str">
        <f>IF(CA7="","",IF(CA7="-","【-】","【"&amp;SUBSTITUTE(TEXT(CA7,"#,##0.00"),"-","△")&amp;"】"))</f>
        <v>【59.51】</v>
      </c>
      <c r="CB6" s="35">
        <f>IF(CB7="",NA(),CB7)</f>
        <v>278.13</v>
      </c>
      <c r="CC6" s="35">
        <f t="shared" ref="CC6:CK6" si="9">IF(CC7="",NA(),CC7)</f>
        <v>253</v>
      </c>
      <c r="CD6" s="35">
        <f t="shared" si="9"/>
        <v>265.58</v>
      </c>
      <c r="CE6" s="35">
        <f t="shared" si="9"/>
        <v>252.48</v>
      </c>
      <c r="CF6" s="35">
        <f t="shared" si="9"/>
        <v>335.91</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48.03</v>
      </c>
      <c r="CN6" s="35">
        <f t="shared" ref="CN6:CV6" si="10">IF(CN7="",NA(),CN7)</f>
        <v>49.16</v>
      </c>
      <c r="CO6" s="35">
        <f t="shared" si="10"/>
        <v>37.92</v>
      </c>
      <c r="CP6" s="35">
        <f t="shared" si="10"/>
        <v>38.200000000000003</v>
      </c>
      <c r="CQ6" s="35">
        <f t="shared" si="10"/>
        <v>44.94</v>
      </c>
      <c r="CR6" s="35">
        <f t="shared" si="10"/>
        <v>44.69</v>
      </c>
      <c r="CS6" s="35">
        <f t="shared" si="10"/>
        <v>52.31</v>
      </c>
      <c r="CT6" s="35">
        <f t="shared" si="10"/>
        <v>60.65</v>
      </c>
      <c r="CU6" s="35">
        <f t="shared" si="10"/>
        <v>51.75</v>
      </c>
      <c r="CV6" s="35">
        <f t="shared" si="10"/>
        <v>50.68</v>
      </c>
      <c r="CW6" s="34" t="str">
        <f>IF(CW7="","",IF(CW7="-","【-】","【"&amp;SUBSTITUTE(TEXT(CW7,"#,##0.00"),"-","△")&amp;"】"))</f>
        <v>【52.23】</v>
      </c>
      <c r="CX6" s="35">
        <f>IF(CX7="",NA(),CX7)</f>
        <v>73.569999999999993</v>
      </c>
      <c r="CY6" s="35">
        <f t="shared" ref="CY6:DG6" si="11">IF(CY7="",NA(),CY7)</f>
        <v>77.98</v>
      </c>
      <c r="CZ6" s="35">
        <f t="shared" si="11"/>
        <v>78.959999999999994</v>
      </c>
      <c r="DA6" s="35">
        <f t="shared" si="11"/>
        <v>77.86</v>
      </c>
      <c r="DB6" s="35">
        <f t="shared" si="11"/>
        <v>78.63</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392103</v>
      </c>
      <c r="D7" s="37">
        <v>47</v>
      </c>
      <c r="E7" s="37">
        <v>17</v>
      </c>
      <c r="F7" s="37">
        <v>5</v>
      </c>
      <c r="G7" s="37">
        <v>0</v>
      </c>
      <c r="H7" s="37" t="s">
        <v>98</v>
      </c>
      <c r="I7" s="37" t="s">
        <v>99</v>
      </c>
      <c r="J7" s="37" t="s">
        <v>100</v>
      </c>
      <c r="K7" s="37" t="s">
        <v>101</v>
      </c>
      <c r="L7" s="37" t="s">
        <v>102</v>
      </c>
      <c r="M7" s="37" t="s">
        <v>103</v>
      </c>
      <c r="N7" s="38" t="s">
        <v>104</v>
      </c>
      <c r="O7" s="38" t="s">
        <v>105</v>
      </c>
      <c r="P7" s="38">
        <v>1.9</v>
      </c>
      <c r="Q7" s="38">
        <v>92.49</v>
      </c>
      <c r="R7" s="38">
        <v>2268</v>
      </c>
      <c r="S7" s="38">
        <v>34001</v>
      </c>
      <c r="T7" s="38">
        <v>632.29</v>
      </c>
      <c r="U7" s="38">
        <v>53.77</v>
      </c>
      <c r="V7" s="38">
        <v>641</v>
      </c>
      <c r="W7" s="38">
        <v>0.38</v>
      </c>
      <c r="X7" s="38">
        <v>1686.84</v>
      </c>
      <c r="Y7" s="38">
        <v>76.69</v>
      </c>
      <c r="Z7" s="38">
        <v>75.290000000000006</v>
      </c>
      <c r="AA7" s="38">
        <v>74.239999999999995</v>
      </c>
      <c r="AB7" s="38">
        <v>75.569999999999993</v>
      </c>
      <c r="AC7" s="38">
        <v>72.53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48.62</v>
      </c>
      <c r="BR7" s="38">
        <v>53.4</v>
      </c>
      <c r="BS7" s="38">
        <v>51.08</v>
      </c>
      <c r="BT7" s="38">
        <v>53.96</v>
      </c>
      <c r="BU7" s="38">
        <v>40.32</v>
      </c>
      <c r="BV7" s="38">
        <v>41.08</v>
      </c>
      <c r="BW7" s="38">
        <v>52.19</v>
      </c>
      <c r="BX7" s="38">
        <v>55.32</v>
      </c>
      <c r="BY7" s="38">
        <v>59.8</v>
      </c>
      <c r="BZ7" s="38">
        <v>57.77</v>
      </c>
      <c r="CA7" s="38">
        <v>59.51</v>
      </c>
      <c r="CB7" s="38">
        <v>278.13</v>
      </c>
      <c r="CC7" s="38">
        <v>253</v>
      </c>
      <c r="CD7" s="38">
        <v>265.58</v>
      </c>
      <c r="CE7" s="38">
        <v>252.48</v>
      </c>
      <c r="CF7" s="38">
        <v>335.91</v>
      </c>
      <c r="CG7" s="38">
        <v>378.08</v>
      </c>
      <c r="CH7" s="38">
        <v>296.14</v>
      </c>
      <c r="CI7" s="38">
        <v>283.17</v>
      </c>
      <c r="CJ7" s="38">
        <v>263.76</v>
      </c>
      <c r="CK7" s="38">
        <v>274.35000000000002</v>
      </c>
      <c r="CL7" s="38">
        <v>261.45999999999998</v>
      </c>
      <c r="CM7" s="38">
        <v>48.03</v>
      </c>
      <c r="CN7" s="38">
        <v>49.16</v>
      </c>
      <c r="CO7" s="38">
        <v>37.92</v>
      </c>
      <c r="CP7" s="38">
        <v>38.200000000000003</v>
      </c>
      <c r="CQ7" s="38">
        <v>44.94</v>
      </c>
      <c r="CR7" s="38">
        <v>44.69</v>
      </c>
      <c r="CS7" s="38">
        <v>52.31</v>
      </c>
      <c r="CT7" s="38">
        <v>60.65</v>
      </c>
      <c r="CU7" s="38">
        <v>51.75</v>
      </c>
      <c r="CV7" s="38">
        <v>50.68</v>
      </c>
      <c r="CW7" s="38">
        <v>52.23</v>
      </c>
      <c r="CX7" s="38">
        <v>73.569999999999993</v>
      </c>
      <c r="CY7" s="38">
        <v>77.98</v>
      </c>
      <c r="CZ7" s="38">
        <v>78.959999999999994</v>
      </c>
      <c r="DA7" s="38">
        <v>77.86</v>
      </c>
      <c r="DB7" s="38">
        <v>78.63</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2020-01-30T00:42:46Z</cp:lastPrinted>
  <dcterms:created xsi:type="dcterms:W3CDTF">2019-12-05T05:22:44Z</dcterms:created>
  <dcterms:modified xsi:type="dcterms:W3CDTF">2020-01-30T01:22:28Z</dcterms:modified>
  <cp:category/>
</cp:coreProperties>
</file>