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6zHLEh0ua1jShxmX5+12OAts/AdOTm5tMj9caVv28ZoczV65zNDddCyAbbUW4GV+nfxdhyUaf4971o2OPDzLA==" workbookSaltValue="xF+6KLYz5uDcyB7+BHVfTw=="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<sst xmlns="http://schemas.openxmlformats.org/spreadsheetml/2006/main" xmlns:r="http://schemas.openxmlformats.org/officeDocument/2006/relationships" count="111" uniqueCount="111">
  <si>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</si>
  <si>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</si>
  <si>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</si>
  <si>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</si>
  <si>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</si>
  <si>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</si>
  <si>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</si>
  <si>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</si>
  <si>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</si>
  <si>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</si>
  <si>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</si>
  <si>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</si>
  <si>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</si>
  <si>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</si>
  <si>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</si>
  <si>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</si>
  <si>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</si>
  <si>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</si>
  <si>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</si>
  <si>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</si>
  <si>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</si>
  <si>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</si>
  <si>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</si>
  <si>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</si>
  <si>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</si>
  <si>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</si>
  <si>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</si>
  <si>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</si>
  <si>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</si>
  <si>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</si>
  <si>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</si>
  <si>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</si>
  <si>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</si>
  <si>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</si>
  <si>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</si>
  <si>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</si>
  <si>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</si>
  <si>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高知県　香南市</t>
  </si>
  <si>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</si>
  <si>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</si>
  <si>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</si>
  <si>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</si>
  <si>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</si>
  <si>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</si>
  <si>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</si>
  <si>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</si>
  <si>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</si>
  <si>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</si>
  <si>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</si>
  <si>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</si>
  <si>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</si>
  <si>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</si>
  <si>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</si>
  <si>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</si>
  <si>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</si>
  <si>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</si>
  <si>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</si>
  <si>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</si>
  <si>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</si>
  <si>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</si>
  <si>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</si>
  <si>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</si>
  <si>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</si>
  <si>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</si>
  <si>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</si>
  <si>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</si>
  <si>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</si>
  <si>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</si>
  <si>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</si>
  <si>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</si>
  <si>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</si>
  <si>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</si>
  <si>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</si>
  <si>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</si>
  <si>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</si>
  <si>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</si>
  <si>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</si>
  <si>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</si>
  <si>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</si>
  <si>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</si>
  <si>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</si>
  <si>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</si>
  <si>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</si>
  <si>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</si>
  <si>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</si>
  <si>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</si>
  <si>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</si>
  <si>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</si>
  <si>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</si>
  <si>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</si>
  <si>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</si>
  <si>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</si>
  <si>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</si>
  <si>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</si>
  <si>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</si>
  <si>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</si>
  <si>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</si>
  <si>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</si>
  <si>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</si>
  <si>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</si>
  <si>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</si>
  <si>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</si>
  <si>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　供用開始から20年以上経過している処理施設もあり機器類の修繕費及び工事費が今後増加する恐れがある。
　また、管路調査も行っており管路（人孔含む）等の修繕等も増となる恐れがある。</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</si>
  <si>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</si>
  <si>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</si>
  <si>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</si>
  <si>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</si>
  <si>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</si>
  <si>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</si>
  <si>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水洗化率の向上及び使用料収入の改善するとともに計画的な修繕計画を作成しコストの削減を図る。また、下水道全体計画による農集排の公共下水道及び特定環境保全公共下水道への統合により、維持管理経費の削減を図る。
　機能強化工事にて老朽化した機器類等を更新し修繕等の経費の削減を図る。</t>
  </si>
  <si>
    <t>　収益的収支比率はが約78.7%と100%を割り込んでおり、経費回収率は約76.50%となり平均を上回っているが、一般会計からの繰入で賄っている状況である。
　人口減少が著しい区域もあり、水洗化率も平均値を大きく下回っている。
　企業債残高対事業規模比率については、企業債を一般会計からの繰入金により負担としている。
　</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</si>
</sst>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51.83</c:v>
                </c:pt>
                <c:pt idx="1">
                  <c:v>56.26</c:v>
                </c:pt>
                <c:pt idx="2">
                  <c:v>54.13</c:v>
                </c:pt>
                <c:pt idx="3">
                  <c:v>59.43</c:v>
                </c:pt>
                <c:pt idx="4">
                  <c:v>55.33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60.65</c:v>
                </c:pt>
                <c:pt idx="3">
                  <c:v>51.75</c:v>
                </c:pt>
                <c:pt idx="4">
                  <c:v>50.68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60.88</c:v>
                </c:pt>
                <c:pt idx="1">
                  <c:v>59.86</c:v>
                </c:pt>
                <c:pt idx="2">
                  <c:v>61.51</c:v>
                </c:pt>
                <c:pt idx="3">
                  <c:v>60.64</c:v>
                </c:pt>
                <c:pt idx="4">
                  <c:v>62.09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84.58</c:v>
                </c:pt>
                <c:pt idx="3">
                  <c:v>84.84</c:v>
                </c:pt>
                <c:pt idx="4">
                  <c:v>84.86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79.77</c:v>
                </c:pt>
                <c:pt idx="1">
                  <c:v>79.17</c:v>
                </c:pt>
                <c:pt idx="2">
                  <c:v>78.39</c:v>
                </c:pt>
                <c:pt idx="3">
                  <c:v>78.31</c:v>
                </c:pt>
                <c:pt idx="4">
                  <c:v>78.709999999999994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108.1</c:v>
                </c:pt>
                <c:pt idx="1" formatCode="#,##0.00;&quot;△&quot;#,##0.00;&quot;-&quot;">
                  <c:v>68.25</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974.93</c:v>
                </c:pt>
                <c:pt idx="3">
                  <c:v>855.8</c:v>
                </c:pt>
                <c:pt idx="4">
                  <c:v>789.46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77.28</c:v>
                </c:pt>
                <c:pt idx="1">
                  <c:v>71.930000000000007</c:v>
                </c:pt>
                <c:pt idx="2">
                  <c:v>76.08</c:v>
                </c:pt>
                <c:pt idx="3">
                  <c:v>77.95</c:v>
                </c:pt>
                <c:pt idx="4">
                  <c:v>76.53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55.32</c:v>
                </c:pt>
                <c:pt idx="3">
                  <c:v>59.8</c:v>
                </c:pt>
                <c:pt idx="4">
                  <c:v>57.77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167.56</c:v>
                </c:pt>
                <c:pt idx="1">
                  <c:v>174</c:v>
                </c:pt>
                <c:pt idx="2">
                  <c:v>177.5</c:v>
                </c:pt>
                <c:pt idx="3">
                  <c:v>161.78</c:v>
                </c:pt>
                <c:pt idx="4">
                  <c:v>165.9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6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香南市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33368</v>
      </c>
      <c r="AM8" s="22"/>
      <c r="AN8" s="22"/>
      <c r="AO8" s="22"/>
      <c r="AP8" s="22"/>
      <c r="AQ8" s="22"/>
      <c r="AR8" s="22"/>
      <c r="AS8" s="22"/>
      <c r="AT8" s="7">
        <f>データ!T6</f>
        <v>126.46</v>
      </c>
      <c r="AU8" s="7"/>
      <c r="AV8" s="7"/>
      <c r="AW8" s="7"/>
      <c r="AX8" s="7"/>
      <c r="AY8" s="7"/>
      <c r="AZ8" s="7"/>
      <c r="BA8" s="7"/>
      <c r="BB8" s="7">
        <f>データ!U6</f>
        <v>263.86</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16.2</v>
      </c>
      <c r="Q10" s="7"/>
      <c r="R10" s="7"/>
      <c r="S10" s="7"/>
      <c r="T10" s="7"/>
      <c r="U10" s="7"/>
      <c r="V10" s="7"/>
      <c r="W10" s="7">
        <f>データ!Q6</f>
        <v>101.29</v>
      </c>
      <c r="X10" s="7"/>
      <c r="Y10" s="7"/>
      <c r="Z10" s="7"/>
      <c r="AA10" s="7"/>
      <c r="AB10" s="7"/>
      <c r="AC10" s="7"/>
      <c r="AD10" s="22">
        <f>データ!R6</f>
        <v>2370</v>
      </c>
      <c r="AE10" s="22"/>
      <c r="AF10" s="22"/>
      <c r="AG10" s="22"/>
      <c r="AH10" s="22"/>
      <c r="AI10" s="22"/>
      <c r="AJ10" s="22"/>
      <c r="AK10" s="2"/>
      <c r="AL10" s="22">
        <f>データ!V6</f>
        <v>5384</v>
      </c>
      <c r="AM10" s="22"/>
      <c r="AN10" s="22"/>
      <c r="AO10" s="22"/>
      <c r="AP10" s="22"/>
      <c r="AQ10" s="22"/>
      <c r="AR10" s="22"/>
      <c r="AS10" s="22"/>
      <c r="AT10" s="7">
        <f>データ!W6</f>
        <v>1.84</v>
      </c>
      <c r="AU10" s="7"/>
      <c r="AV10" s="7"/>
      <c r="AW10" s="7"/>
      <c r="AX10" s="7"/>
      <c r="AY10" s="7"/>
      <c r="AZ10" s="7"/>
      <c r="BA10" s="7"/>
      <c r="BB10" s="7">
        <f>データ!X6</f>
        <v>2926.09</v>
      </c>
      <c r="BC10" s="7"/>
      <c r="BD10" s="7"/>
      <c r="BE10" s="7"/>
      <c r="BF10" s="7"/>
      <c r="BG10" s="7"/>
      <c r="BH10" s="7"/>
      <c r="BI10" s="7"/>
      <c r="BJ10" s="2"/>
      <c r="BK10" s="2"/>
      <c r="BL10" s="30" t="s">
        <v>41</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t="12.95" hidden="1">
      <c r="B85" s="12" t="s">
        <v>48</v>
      </c>
      <c r="C85" s="12"/>
      <c r="D85" s="12"/>
      <c r="E85" s="12" t="s">
        <v>50</v>
      </c>
      <c r="F85" s="12" t="s">
        <v>51</v>
      </c>
      <c r="G85" s="12" t="s">
        <v>52</v>
      </c>
      <c r="H85" s="12" t="s">
        <v>45</v>
      </c>
      <c r="I85" s="12" t="s">
        <v>9</v>
      </c>
      <c r="J85" s="12" t="s">
        <v>53</v>
      </c>
      <c r="K85" s="12" t="s">
        <v>54</v>
      </c>
      <c r="L85" s="12" t="s">
        <v>35</v>
      </c>
      <c r="M85" s="12" t="s">
        <v>39</v>
      </c>
      <c r="N85" s="12" t="s">
        <v>55</v>
      </c>
      <c r="O85" s="12" t="s">
        <v>57</v>
      </c>
    </row>
    <row r="86" spans="1:78" ht="12.95" hidden="1">
      <c r="B86" s="12"/>
      <c r="C86" s="12"/>
      <c r="D86" s="12"/>
      <c r="E86" s="12" t="str">
        <f>データ!AI6</f>
        <v/>
      </c>
      <c r="F86" s="12" t="s">
        <v>42</v>
      </c>
      <c r="G86" s="12" t="s">
        <v>42</v>
      </c>
      <c r="H86" s="12" t="str">
        <f>データ!BP6</f>
        <v>【747.76】</v>
      </c>
      <c r="I86" s="12" t="str">
        <f>データ!CA6</f>
        <v>【59.51】</v>
      </c>
      <c r="J86" s="12" t="str">
        <f>データ!CL6</f>
        <v>【261.46】</v>
      </c>
      <c r="K86" s="12" t="str">
        <f>データ!CW6</f>
        <v>【52.23】</v>
      </c>
      <c r="L86" s="12" t="str">
        <f>データ!DH6</f>
        <v>【85.82】</v>
      </c>
      <c r="M86" s="12" t="s">
        <v>42</v>
      </c>
      <c r="N86" s="12" t="s">
        <v>42</v>
      </c>
      <c r="O86" s="12" t="str">
        <f>データ!EO6</f>
        <v>【0.02】</v>
      </c>
    </row>
  </sheetData>
  <sheetProtection algorithmName="SHA-512" hashValue="qfq/GKatCtLf6mFD5wrggm/ufVSPYrB0Y+DcnM3O2pkb4sLqldkUjQU8+WsOTyBLW/pMvGDVbQCNbGbFypPR3A==" saltValue="bEepdiU8LmLxSOxg1ng6E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62</v>
      </c>
      <c r="D3" s="62" t="s">
        <v>63</v>
      </c>
      <c r="E3" s="62" t="s">
        <v>5</v>
      </c>
      <c r="F3" s="62" t="s">
        <v>4</v>
      </c>
      <c r="G3" s="62" t="s">
        <v>27</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49</v>
      </c>
      <c r="AK4" s="80"/>
      <c r="AL4" s="80"/>
      <c r="AM4" s="80"/>
      <c r="AN4" s="80"/>
      <c r="AO4" s="80"/>
      <c r="AP4" s="80"/>
      <c r="AQ4" s="80"/>
      <c r="AR4" s="80"/>
      <c r="AS4" s="80"/>
      <c r="AT4" s="80"/>
      <c r="AU4" s="80" t="s">
        <v>29</v>
      </c>
      <c r="AV4" s="80"/>
      <c r="AW4" s="80"/>
      <c r="AX4" s="80"/>
      <c r="AY4" s="80"/>
      <c r="AZ4" s="80"/>
      <c r="BA4" s="80"/>
      <c r="BB4" s="80"/>
      <c r="BC4" s="80"/>
      <c r="BD4" s="80"/>
      <c r="BE4" s="80"/>
      <c r="BF4" s="80" t="s">
        <v>66</v>
      </c>
      <c r="BG4" s="80"/>
      <c r="BH4" s="80"/>
      <c r="BI4" s="80"/>
      <c r="BJ4" s="80"/>
      <c r="BK4" s="80"/>
      <c r="BL4" s="80"/>
      <c r="BM4" s="80"/>
      <c r="BN4" s="80"/>
      <c r="BO4" s="80"/>
      <c r="BP4" s="80"/>
      <c r="BQ4" s="80" t="s">
        <v>15</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6</v>
      </c>
      <c r="N5" s="70" t="s">
        <v>76</v>
      </c>
      <c r="O5" s="70" t="s">
        <v>77</v>
      </c>
      <c r="P5" s="70" t="s">
        <v>78</v>
      </c>
      <c r="Q5" s="70" t="s">
        <v>79</v>
      </c>
      <c r="R5" s="70" t="s">
        <v>80</v>
      </c>
      <c r="S5" s="70" t="s">
        <v>81</v>
      </c>
      <c r="T5" s="70" t="s">
        <v>82</v>
      </c>
      <c r="U5" s="70" t="s">
        <v>0</v>
      </c>
      <c r="V5" s="70" t="s">
        <v>2</v>
      </c>
      <c r="W5" s="70" t="s">
        <v>83</v>
      </c>
      <c r="X5" s="70" t="s">
        <v>84</v>
      </c>
      <c r="Y5" s="70" t="s">
        <v>85</v>
      </c>
      <c r="Z5" s="70" t="s">
        <v>86</v>
      </c>
      <c r="AA5" s="70" t="s">
        <v>87</v>
      </c>
      <c r="AB5" s="70" t="s">
        <v>88</v>
      </c>
      <c r="AC5" s="70" t="s">
        <v>89</v>
      </c>
      <c r="AD5" s="70" t="s">
        <v>91</v>
      </c>
      <c r="AE5" s="70" t="s">
        <v>92</v>
      </c>
      <c r="AF5" s="70" t="s">
        <v>93</v>
      </c>
      <c r="AG5" s="70" t="s">
        <v>94</v>
      </c>
      <c r="AH5" s="70" t="s">
        <v>95</v>
      </c>
      <c r="AI5" s="70" t="s">
        <v>48</v>
      </c>
      <c r="AJ5" s="70" t="s">
        <v>85</v>
      </c>
      <c r="AK5" s="70" t="s">
        <v>86</v>
      </c>
      <c r="AL5" s="70" t="s">
        <v>87</v>
      </c>
      <c r="AM5" s="70" t="s">
        <v>88</v>
      </c>
      <c r="AN5" s="70" t="s">
        <v>89</v>
      </c>
      <c r="AO5" s="70" t="s">
        <v>91</v>
      </c>
      <c r="AP5" s="70" t="s">
        <v>92</v>
      </c>
      <c r="AQ5" s="70" t="s">
        <v>93</v>
      </c>
      <c r="AR5" s="70" t="s">
        <v>94</v>
      </c>
      <c r="AS5" s="70" t="s">
        <v>95</v>
      </c>
      <c r="AT5" s="70" t="s">
        <v>90</v>
      </c>
      <c r="AU5" s="70" t="s">
        <v>85</v>
      </c>
      <c r="AV5" s="70" t="s">
        <v>86</v>
      </c>
      <c r="AW5" s="70" t="s">
        <v>87</v>
      </c>
      <c r="AX5" s="70" t="s">
        <v>88</v>
      </c>
      <c r="AY5" s="70" t="s">
        <v>89</v>
      </c>
      <c r="AZ5" s="70" t="s">
        <v>91</v>
      </c>
      <c r="BA5" s="70" t="s">
        <v>92</v>
      </c>
      <c r="BB5" s="70" t="s">
        <v>93</v>
      </c>
      <c r="BC5" s="70" t="s">
        <v>94</v>
      </c>
      <c r="BD5" s="70" t="s">
        <v>95</v>
      </c>
      <c r="BE5" s="70" t="s">
        <v>90</v>
      </c>
      <c r="BF5" s="70" t="s">
        <v>85</v>
      </c>
      <c r="BG5" s="70" t="s">
        <v>86</v>
      </c>
      <c r="BH5" s="70" t="s">
        <v>87</v>
      </c>
      <c r="BI5" s="70" t="s">
        <v>88</v>
      </c>
      <c r="BJ5" s="70" t="s">
        <v>89</v>
      </c>
      <c r="BK5" s="70" t="s">
        <v>91</v>
      </c>
      <c r="BL5" s="70" t="s">
        <v>92</v>
      </c>
      <c r="BM5" s="70" t="s">
        <v>93</v>
      </c>
      <c r="BN5" s="70" t="s">
        <v>94</v>
      </c>
      <c r="BO5" s="70" t="s">
        <v>95</v>
      </c>
      <c r="BP5" s="70" t="s">
        <v>90</v>
      </c>
      <c r="BQ5" s="70" t="s">
        <v>85</v>
      </c>
      <c r="BR5" s="70" t="s">
        <v>86</v>
      </c>
      <c r="BS5" s="70" t="s">
        <v>87</v>
      </c>
      <c r="BT5" s="70" t="s">
        <v>88</v>
      </c>
      <c r="BU5" s="70" t="s">
        <v>89</v>
      </c>
      <c r="BV5" s="70" t="s">
        <v>91</v>
      </c>
      <c r="BW5" s="70" t="s">
        <v>92</v>
      </c>
      <c r="BX5" s="70" t="s">
        <v>93</v>
      </c>
      <c r="BY5" s="70" t="s">
        <v>94</v>
      </c>
      <c r="BZ5" s="70" t="s">
        <v>95</v>
      </c>
      <c r="CA5" s="70" t="s">
        <v>90</v>
      </c>
      <c r="CB5" s="70" t="s">
        <v>85</v>
      </c>
      <c r="CC5" s="70" t="s">
        <v>86</v>
      </c>
      <c r="CD5" s="70" t="s">
        <v>87</v>
      </c>
      <c r="CE5" s="70" t="s">
        <v>88</v>
      </c>
      <c r="CF5" s="70" t="s">
        <v>89</v>
      </c>
      <c r="CG5" s="70" t="s">
        <v>91</v>
      </c>
      <c r="CH5" s="70" t="s">
        <v>92</v>
      </c>
      <c r="CI5" s="70" t="s">
        <v>93</v>
      </c>
      <c r="CJ5" s="70" t="s">
        <v>94</v>
      </c>
      <c r="CK5" s="70" t="s">
        <v>95</v>
      </c>
      <c r="CL5" s="70" t="s">
        <v>90</v>
      </c>
      <c r="CM5" s="70" t="s">
        <v>85</v>
      </c>
      <c r="CN5" s="70" t="s">
        <v>86</v>
      </c>
      <c r="CO5" s="70" t="s">
        <v>87</v>
      </c>
      <c r="CP5" s="70" t="s">
        <v>88</v>
      </c>
      <c r="CQ5" s="70" t="s">
        <v>89</v>
      </c>
      <c r="CR5" s="70" t="s">
        <v>91</v>
      </c>
      <c r="CS5" s="70" t="s">
        <v>92</v>
      </c>
      <c r="CT5" s="70" t="s">
        <v>93</v>
      </c>
      <c r="CU5" s="70" t="s">
        <v>94</v>
      </c>
      <c r="CV5" s="70" t="s">
        <v>95</v>
      </c>
      <c r="CW5" s="70" t="s">
        <v>90</v>
      </c>
      <c r="CX5" s="70" t="s">
        <v>85</v>
      </c>
      <c r="CY5" s="70" t="s">
        <v>86</v>
      </c>
      <c r="CZ5" s="70" t="s">
        <v>87</v>
      </c>
      <c r="DA5" s="70" t="s">
        <v>88</v>
      </c>
      <c r="DB5" s="70" t="s">
        <v>89</v>
      </c>
      <c r="DC5" s="70" t="s">
        <v>91</v>
      </c>
      <c r="DD5" s="70" t="s">
        <v>92</v>
      </c>
      <c r="DE5" s="70" t="s">
        <v>93</v>
      </c>
      <c r="DF5" s="70" t="s">
        <v>94</v>
      </c>
      <c r="DG5" s="70" t="s">
        <v>95</v>
      </c>
      <c r="DH5" s="70" t="s">
        <v>90</v>
      </c>
      <c r="DI5" s="70" t="s">
        <v>85</v>
      </c>
      <c r="DJ5" s="70" t="s">
        <v>86</v>
      </c>
      <c r="DK5" s="70" t="s">
        <v>87</v>
      </c>
      <c r="DL5" s="70" t="s">
        <v>88</v>
      </c>
      <c r="DM5" s="70" t="s">
        <v>89</v>
      </c>
      <c r="DN5" s="70" t="s">
        <v>91</v>
      </c>
      <c r="DO5" s="70" t="s">
        <v>92</v>
      </c>
      <c r="DP5" s="70" t="s">
        <v>93</v>
      </c>
      <c r="DQ5" s="70" t="s">
        <v>94</v>
      </c>
      <c r="DR5" s="70" t="s">
        <v>95</v>
      </c>
      <c r="DS5" s="70" t="s">
        <v>90</v>
      </c>
      <c r="DT5" s="70" t="s">
        <v>85</v>
      </c>
      <c r="DU5" s="70" t="s">
        <v>86</v>
      </c>
      <c r="DV5" s="70" t="s">
        <v>87</v>
      </c>
      <c r="DW5" s="70" t="s">
        <v>88</v>
      </c>
      <c r="DX5" s="70" t="s">
        <v>89</v>
      </c>
      <c r="DY5" s="70" t="s">
        <v>91</v>
      </c>
      <c r="DZ5" s="70" t="s">
        <v>92</v>
      </c>
      <c r="EA5" s="70" t="s">
        <v>93</v>
      </c>
      <c r="EB5" s="70" t="s">
        <v>94</v>
      </c>
      <c r="EC5" s="70" t="s">
        <v>95</v>
      </c>
      <c r="ED5" s="70" t="s">
        <v>90</v>
      </c>
      <c r="EE5" s="70" t="s">
        <v>85</v>
      </c>
      <c r="EF5" s="70" t="s">
        <v>86</v>
      </c>
      <c r="EG5" s="70" t="s">
        <v>87</v>
      </c>
      <c r="EH5" s="70" t="s">
        <v>88</v>
      </c>
      <c r="EI5" s="70" t="s">
        <v>89</v>
      </c>
      <c r="EJ5" s="70" t="s">
        <v>91</v>
      </c>
      <c r="EK5" s="70" t="s">
        <v>92</v>
      </c>
      <c r="EL5" s="70" t="s">
        <v>93</v>
      </c>
      <c r="EM5" s="70" t="s">
        <v>94</v>
      </c>
      <c r="EN5" s="70" t="s">
        <v>95</v>
      </c>
      <c r="EO5" s="70" t="s">
        <v>90</v>
      </c>
    </row>
    <row r="6" spans="1:145" s="59" customFormat="1">
      <c r="A6" s="60" t="s">
        <v>96</v>
      </c>
      <c r="B6" s="65">
        <f t="shared" ref="B6:X6" si="1">B7</f>
        <v>2018</v>
      </c>
      <c r="C6" s="65">
        <f t="shared" si="1"/>
        <v>392111</v>
      </c>
      <c r="D6" s="65">
        <f t="shared" si="1"/>
        <v>47</v>
      </c>
      <c r="E6" s="65">
        <f t="shared" si="1"/>
        <v>17</v>
      </c>
      <c r="F6" s="65">
        <f t="shared" si="1"/>
        <v>5</v>
      </c>
      <c r="G6" s="65">
        <f t="shared" si="1"/>
        <v>0</v>
      </c>
      <c r="H6" s="65" t="str">
        <f t="shared" si="1"/>
        <v>高知県　香南市</v>
      </c>
      <c r="I6" s="65" t="str">
        <f t="shared" si="1"/>
        <v>法非適用</v>
      </c>
      <c r="J6" s="65" t="str">
        <f t="shared" si="1"/>
        <v>下水道事業</v>
      </c>
      <c r="K6" s="65" t="str">
        <f t="shared" si="1"/>
        <v>農業集落排水</v>
      </c>
      <c r="L6" s="65" t="str">
        <f t="shared" si="1"/>
        <v>F2</v>
      </c>
      <c r="M6" s="65" t="str">
        <f t="shared" si="1"/>
        <v>非設置</v>
      </c>
      <c r="N6" s="73" t="str">
        <f t="shared" si="1"/>
        <v>-</v>
      </c>
      <c r="O6" s="73" t="str">
        <f t="shared" si="1"/>
        <v>該当数値なし</v>
      </c>
      <c r="P6" s="73">
        <f t="shared" si="1"/>
        <v>16.2</v>
      </c>
      <c r="Q6" s="73">
        <f t="shared" si="1"/>
        <v>101.29</v>
      </c>
      <c r="R6" s="73">
        <f t="shared" si="1"/>
        <v>2370</v>
      </c>
      <c r="S6" s="73">
        <f t="shared" si="1"/>
        <v>33368</v>
      </c>
      <c r="T6" s="73">
        <f t="shared" si="1"/>
        <v>126.46</v>
      </c>
      <c r="U6" s="73">
        <f t="shared" si="1"/>
        <v>263.86</v>
      </c>
      <c r="V6" s="73">
        <f t="shared" si="1"/>
        <v>5384</v>
      </c>
      <c r="W6" s="73">
        <f t="shared" si="1"/>
        <v>1.84</v>
      </c>
      <c r="X6" s="73">
        <f t="shared" si="1"/>
        <v>2926.09</v>
      </c>
      <c r="Y6" s="81">
        <f t="shared" ref="Y6:AH6" si="2">IF(Y7="",NA(),Y7)</f>
        <v>79.77</v>
      </c>
      <c r="Z6" s="81">
        <f t="shared" si="2"/>
        <v>79.17</v>
      </c>
      <c r="AA6" s="81">
        <f t="shared" si="2"/>
        <v>78.39</v>
      </c>
      <c r="AB6" s="81">
        <f t="shared" si="2"/>
        <v>78.31</v>
      </c>
      <c r="AC6" s="81">
        <f t="shared" si="2"/>
        <v>78.709999999999994</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108.1</v>
      </c>
      <c r="BG6" s="81">
        <f t="shared" si="5"/>
        <v>68.25</v>
      </c>
      <c r="BH6" s="73">
        <f t="shared" si="5"/>
        <v>0</v>
      </c>
      <c r="BI6" s="73">
        <f t="shared" si="5"/>
        <v>0</v>
      </c>
      <c r="BJ6" s="73">
        <f t="shared" si="5"/>
        <v>0</v>
      </c>
      <c r="BK6" s="81">
        <f t="shared" si="5"/>
        <v>1044.8</v>
      </c>
      <c r="BL6" s="81">
        <f t="shared" si="5"/>
        <v>1081.8</v>
      </c>
      <c r="BM6" s="81">
        <f t="shared" si="5"/>
        <v>974.93</v>
      </c>
      <c r="BN6" s="81">
        <f t="shared" si="5"/>
        <v>855.8</v>
      </c>
      <c r="BO6" s="81">
        <f t="shared" si="5"/>
        <v>789.46</v>
      </c>
      <c r="BP6" s="73" t="str">
        <f>IF(BP7="","",IF(BP7="-","【-】","【"&amp;SUBSTITUTE(TEXT(BP7,"#,##0.00"),"-","△")&amp;"】"))</f>
        <v>【747.76】</v>
      </c>
      <c r="BQ6" s="81">
        <f t="shared" ref="BQ6:BZ6" si="6">IF(BQ7="",NA(),BQ7)</f>
        <v>77.28</v>
      </c>
      <c r="BR6" s="81">
        <f t="shared" si="6"/>
        <v>71.930000000000007</v>
      </c>
      <c r="BS6" s="81">
        <f t="shared" si="6"/>
        <v>76.08</v>
      </c>
      <c r="BT6" s="81">
        <f t="shared" si="6"/>
        <v>77.95</v>
      </c>
      <c r="BU6" s="81">
        <f t="shared" si="6"/>
        <v>76.53</v>
      </c>
      <c r="BV6" s="81">
        <f t="shared" si="6"/>
        <v>50.82</v>
      </c>
      <c r="BW6" s="81">
        <f t="shared" si="6"/>
        <v>52.19</v>
      </c>
      <c r="BX6" s="81">
        <f t="shared" si="6"/>
        <v>55.32</v>
      </c>
      <c r="BY6" s="81">
        <f t="shared" si="6"/>
        <v>59.8</v>
      </c>
      <c r="BZ6" s="81">
        <f t="shared" si="6"/>
        <v>57.77</v>
      </c>
      <c r="CA6" s="73" t="str">
        <f>IF(CA7="","",IF(CA7="-","【-】","【"&amp;SUBSTITUTE(TEXT(CA7,"#,##0.00"),"-","△")&amp;"】"))</f>
        <v>【59.51】</v>
      </c>
      <c r="CB6" s="81">
        <f t="shared" ref="CB6:CK6" si="7">IF(CB7="",NA(),CB7)</f>
        <v>167.56</v>
      </c>
      <c r="CC6" s="81">
        <f t="shared" si="7"/>
        <v>174</v>
      </c>
      <c r="CD6" s="81">
        <f t="shared" si="7"/>
        <v>177.5</v>
      </c>
      <c r="CE6" s="81">
        <f t="shared" si="7"/>
        <v>161.78</v>
      </c>
      <c r="CF6" s="81">
        <f t="shared" si="7"/>
        <v>165.9</v>
      </c>
      <c r="CG6" s="81">
        <f t="shared" si="7"/>
        <v>300.52</v>
      </c>
      <c r="CH6" s="81">
        <f t="shared" si="7"/>
        <v>296.14</v>
      </c>
      <c r="CI6" s="81">
        <f t="shared" si="7"/>
        <v>283.17</v>
      </c>
      <c r="CJ6" s="81">
        <f t="shared" si="7"/>
        <v>263.76</v>
      </c>
      <c r="CK6" s="81">
        <f t="shared" si="7"/>
        <v>274.35000000000002</v>
      </c>
      <c r="CL6" s="73" t="str">
        <f>IF(CL7="","",IF(CL7="-","【-】","【"&amp;SUBSTITUTE(TEXT(CL7,"#,##0.00"),"-","△")&amp;"】"))</f>
        <v>【261.46】</v>
      </c>
      <c r="CM6" s="81">
        <f t="shared" ref="CM6:CV6" si="8">IF(CM7="",NA(),CM7)</f>
        <v>51.83</v>
      </c>
      <c r="CN6" s="81">
        <f t="shared" si="8"/>
        <v>56.26</v>
      </c>
      <c r="CO6" s="81">
        <f t="shared" si="8"/>
        <v>54.13</v>
      </c>
      <c r="CP6" s="81">
        <f t="shared" si="8"/>
        <v>59.43</v>
      </c>
      <c r="CQ6" s="81">
        <f t="shared" si="8"/>
        <v>55.33</v>
      </c>
      <c r="CR6" s="81">
        <f t="shared" si="8"/>
        <v>53.24</v>
      </c>
      <c r="CS6" s="81">
        <f t="shared" si="8"/>
        <v>52.31</v>
      </c>
      <c r="CT6" s="81">
        <f t="shared" si="8"/>
        <v>60.65</v>
      </c>
      <c r="CU6" s="81">
        <f t="shared" si="8"/>
        <v>51.75</v>
      </c>
      <c r="CV6" s="81">
        <f t="shared" si="8"/>
        <v>50.68</v>
      </c>
      <c r="CW6" s="73" t="str">
        <f>IF(CW7="","",IF(CW7="-","【-】","【"&amp;SUBSTITUTE(TEXT(CW7,"#,##0.00"),"-","△")&amp;"】"))</f>
        <v>【52.23】</v>
      </c>
      <c r="CX6" s="81">
        <f t="shared" ref="CX6:DG6" si="9">IF(CX7="",NA(),CX7)</f>
        <v>60.88</v>
      </c>
      <c r="CY6" s="81">
        <f t="shared" si="9"/>
        <v>59.86</v>
      </c>
      <c r="CZ6" s="81">
        <f t="shared" si="9"/>
        <v>61.51</v>
      </c>
      <c r="DA6" s="81">
        <f t="shared" si="9"/>
        <v>60.64</v>
      </c>
      <c r="DB6" s="81">
        <f t="shared" si="9"/>
        <v>62.09</v>
      </c>
      <c r="DC6" s="81">
        <f t="shared" si="9"/>
        <v>84.07</v>
      </c>
      <c r="DD6" s="81">
        <f t="shared" si="9"/>
        <v>84.32</v>
      </c>
      <c r="DE6" s="81">
        <f t="shared" si="9"/>
        <v>84.58</v>
      </c>
      <c r="DF6" s="81">
        <f t="shared" si="9"/>
        <v>84.84</v>
      </c>
      <c r="DG6" s="81">
        <f t="shared" si="9"/>
        <v>84.86</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1.e-002</v>
      </c>
      <c r="EO6" s="73" t="str">
        <f>IF(EO7="","",IF(EO7="-","【-】","【"&amp;SUBSTITUTE(TEXT(EO7,"#,##0.00"),"-","△")&amp;"】"))</f>
        <v>【0.02】</v>
      </c>
    </row>
    <row r="7" spans="1:145" s="59" customFormat="1">
      <c r="A7" s="60"/>
      <c r="B7" s="66">
        <v>2018</v>
      </c>
      <c r="C7" s="66">
        <v>392111</v>
      </c>
      <c r="D7" s="66">
        <v>47</v>
      </c>
      <c r="E7" s="66">
        <v>17</v>
      </c>
      <c r="F7" s="66">
        <v>5</v>
      </c>
      <c r="G7" s="66">
        <v>0</v>
      </c>
      <c r="H7" s="66" t="s">
        <v>37</v>
      </c>
      <c r="I7" s="66" t="s">
        <v>97</v>
      </c>
      <c r="J7" s="66" t="s">
        <v>98</v>
      </c>
      <c r="K7" s="66" t="s">
        <v>99</v>
      </c>
      <c r="L7" s="66" t="s">
        <v>100</v>
      </c>
      <c r="M7" s="66" t="s">
        <v>101</v>
      </c>
      <c r="N7" s="74" t="s">
        <v>42</v>
      </c>
      <c r="O7" s="74" t="s">
        <v>103</v>
      </c>
      <c r="P7" s="74">
        <v>16.2</v>
      </c>
      <c r="Q7" s="74">
        <v>101.29</v>
      </c>
      <c r="R7" s="74">
        <v>2370</v>
      </c>
      <c r="S7" s="74">
        <v>33368</v>
      </c>
      <c r="T7" s="74">
        <v>126.46</v>
      </c>
      <c r="U7" s="74">
        <v>263.86</v>
      </c>
      <c r="V7" s="74">
        <v>5384</v>
      </c>
      <c r="W7" s="74">
        <v>1.84</v>
      </c>
      <c r="X7" s="74">
        <v>2926.09</v>
      </c>
      <c r="Y7" s="74">
        <v>79.77</v>
      </c>
      <c r="Z7" s="74">
        <v>79.17</v>
      </c>
      <c r="AA7" s="74">
        <v>78.39</v>
      </c>
      <c r="AB7" s="74">
        <v>78.31</v>
      </c>
      <c r="AC7" s="74">
        <v>78.709999999999994</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108.1</v>
      </c>
      <c r="BG7" s="74">
        <v>68.25</v>
      </c>
      <c r="BH7" s="74">
        <v>0</v>
      </c>
      <c r="BI7" s="74">
        <v>0</v>
      </c>
      <c r="BJ7" s="74">
        <v>0</v>
      </c>
      <c r="BK7" s="74">
        <v>1044.8</v>
      </c>
      <c r="BL7" s="74">
        <v>1081.8</v>
      </c>
      <c r="BM7" s="74">
        <v>974.93</v>
      </c>
      <c r="BN7" s="74">
        <v>855.8</v>
      </c>
      <c r="BO7" s="74">
        <v>789.46</v>
      </c>
      <c r="BP7" s="74">
        <v>747.76</v>
      </c>
      <c r="BQ7" s="74">
        <v>77.28</v>
      </c>
      <c r="BR7" s="74">
        <v>71.930000000000007</v>
      </c>
      <c r="BS7" s="74">
        <v>76.08</v>
      </c>
      <c r="BT7" s="74">
        <v>77.95</v>
      </c>
      <c r="BU7" s="74">
        <v>76.53</v>
      </c>
      <c r="BV7" s="74">
        <v>50.82</v>
      </c>
      <c r="BW7" s="74">
        <v>52.19</v>
      </c>
      <c r="BX7" s="74">
        <v>55.32</v>
      </c>
      <c r="BY7" s="74">
        <v>59.8</v>
      </c>
      <c r="BZ7" s="74">
        <v>57.77</v>
      </c>
      <c r="CA7" s="74">
        <v>59.51</v>
      </c>
      <c r="CB7" s="74">
        <v>167.56</v>
      </c>
      <c r="CC7" s="74">
        <v>174</v>
      </c>
      <c r="CD7" s="74">
        <v>177.5</v>
      </c>
      <c r="CE7" s="74">
        <v>161.78</v>
      </c>
      <c r="CF7" s="74">
        <v>165.9</v>
      </c>
      <c r="CG7" s="74">
        <v>300.52</v>
      </c>
      <c r="CH7" s="74">
        <v>296.14</v>
      </c>
      <c r="CI7" s="74">
        <v>283.17</v>
      </c>
      <c r="CJ7" s="74">
        <v>263.76</v>
      </c>
      <c r="CK7" s="74">
        <v>274.35000000000002</v>
      </c>
      <c r="CL7" s="74">
        <v>261.45999999999998</v>
      </c>
      <c r="CM7" s="74">
        <v>51.83</v>
      </c>
      <c r="CN7" s="74">
        <v>56.26</v>
      </c>
      <c r="CO7" s="74">
        <v>54.13</v>
      </c>
      <c r="CP7" s="74">
        <v>59.43</v>
      </c>
      <c r="CQ7" s="74">
        <v>55.33</v>
      </c>
      <c r="CR7" s="74">
        <v>53.24</v>
      </c>
      <c r="CS7" s="74">
        <v>52.31</v>
      </c>
      <c r="CT7" s="74">
        <v>60.65</v>
      </c>
      <c r="CU7" s="74">
        <v>51.75</v>
      </c>
      <c r="CV7" s="74">
        <v>50.68</v>
      </c>
      <c r="CW7" s="74">
        <v>52.23</v>
      </c>
      <c r="CX7" s="74">
        <v>60.88</v>
      </c>
      <c r="CY7" s="74">
        <v>59.86</v>
      </c>
      <c r="CZ7" s="74">
        <v>61.51</v>
      </c>
      <c r="DA7" s="74">
        <v>60.64</v>
      </c>
      <c r="DB7" s="74">
        <v>62.09</v>
      </c>
      <c r="DC7" s="74">
        <v>84.07</v>
      </c>
      <c r="DD7" s="74">
        <v>84.32</v>
      </c>
      <c r="DE7" s="74">
        <v>84.58</v>
      </c>
      <c r="DF7" s="74">
        <v>84.84</v>
      </c>
      <c r="DG7" s="74">
        <v>84.86</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2.0499999999999998</v>
      </c>
      <c r="EM7" s="74">
        <v>1.e-002</v>
      </c>
      <c r="EN7" s="74">
        <v>1.e-002</v>
      </c>
      <c r="EO7" s="74">
        <v>2.e-002</v>
      </c>
    </row>
    <row r="8" spans="1:145" ht="12.9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438560</cp:lastModifiedBy>
  <dcterms:created xsi:type="dcterms:W3CDTF">2019-12-05T05:22:45Z</dcterms:created>
  <dcterms:modified xsi:type="dcterms:W3CDTF">2020-02-07T06:05:00Z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2020-02-07T06:05:00Z</vt:filetime>
  </property>
</Properties>
</file>