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idori_2016\ミドリネット\03 管理課\03 農地・水・環境保全向上対策\H.30多面的機能支払交付金関係\12 様式集\高知県版様式\"/>
    </mc:Choice>
  </mc:AlternateContent>
  <bookViews>
    <workbookView xWindow="480" yWindow="285" windowWidth="14715" windowHeight="7950" tabRatio="585"/>
  </bookViews>
  <sheets>
    <sheet name="一本化" sheetId="25" r:id="rId1"/>
    <sheet name="マスター" sheetId="29" state="hidden" r:id="rId2"/>
    <sheet name="リスト" sheetId="28" state="hidden" r:id="rId3"/>
    <sheet name="長リスト" sheetId="30" state="hidden" r:id="rId4"/>
    <sheet name="様式１－６（着色なし) 手引き記載例" sheetId="26" state="hidden" r:id="rId5"/>
  </sheets>
  <definedNames>
    <definedName name="Ⅰ">リスト!$B$116</definedName>
    <definedName name="Ⅱ">リスト!$C$116:$C$120</definedName>
    <definedName name="_xlnm.Print_Area" localSheetId="0">一本化!$B$1:$AL$97</definedName>
    <definedName name="_xlnm.Print_Area" localSheetId="4">'様式１－６（着色なし) 手引き記載例'!$A$1:$AM$52</definedName>
    <definedName name="_xlnm.Print_Titles" localSheetId="1">マスター!$1:$1</definedName>
    <definedName name="_xlnm.Print_Titles" localSheetId="2">リスト!$1:$1</definedName>
    <definedName name="_xlnm.Print_Titles" localSheetId="0">一本化!$1:$7</definedName>
    <definedName name="_xlnm.Print_Titles" localSheetId="3">長リスト!$1:$1</definedName>
    <definedName name="その他">リスト!$B$302:$B$307</definedName>
    <definedName name="その他１">リスト!$C$271:$C$300</definedName>
    <definedName name="ため池">リスト!$B$84:$B$101</definedName>
    <definedName name="ため池１">リスト!$C$84:$C$102</definedName>
    <definedName name="共計">リスト!$C$125:$C$128</definedName>
    <definedName name="共施">リスト!$B$125:$B$136</definedName>
    <definedName name="共施１">リスト!$B$281:$B$307</definedName>
    <definedName name="啓農">リスト!$B$289:$B$298</definedName>
    <definedName name="啓発">リスト!$B$293:$B$298</definedName>
    <definedName name="景観">リスト!$C$232:$C$246</definedName>
    <definedName name="計画">リスト!$B$3:$B$5</definedName>
    <definedName name="計画１">リスト!$C$2:$C$10</definedName>
    <definedName name="工種">リスト!$B$8:$B$14</definedName>
    <definedName name="施設">長リスト!$A$2:$A$10</definedName>
    <definedName name="施農">リスト!$B$311:$B$325</definedName>
    <definedName name="取組内容">長リスト!$C$2:$C$46</definedName>
    <definedName name="推進">リスト!$B$106</definedName>
    <definedName name="推進１">リスト!$C$106:$C$111</definedName>
    <definedName name="水">リスト!$C$212:$C$229</definedName>
    <definedName name="水田">リスト!$C$250:$C$264</definedName>
    <definedName name="水路">リスト!$B$34:$B$45</definedName>
    <definedName name="水路１">リスト!$C$34:$C$63</definedName>
    <definedName name="生">リスト!$C$195:$C$210</definedName>
    <definedName name="対象活動">長リスト!$B$2:$B$45</definedName>
    <definedName name="農地">リスト!$B$15:$B$33</definedName>
    <definedName name="農地１">リスト!$C$15:$C$32</definedName>
    <definedName name="農道">リスト!$B$65:$B$81</definedName>
    <definedName name="農道１">リスト!$C$65:$C$81</definedName>
    <definedName name="無">リスト!$B$12</definedName>
  </definedNames>
  <calcPr calcId="162913"/>
</workbook>
</file>

<file path=xl/calcChain.xml><?xml version="1.0" encoding="utf-8"?>
<calcChain xmlns="http://schemas.openxmlformats.org/spreadsheetml/2006/main">
  <c r="AN11" i="25" l="1"/>
  <c r="AN8" i="25"/>
  <c r="AN130" i="25" l="1"/>
  <c r="AN129" i="25"/>
  <c r="AN128" i="25"/>
  <c r="AN127" i="25"/>
  <c r="AN126" i="25"/>
  <c r="AN125" i="25"/>
  <c r="AN124" i="25"/>
  <c r="AN123" i="25"/>
  <c r="AN122" i="25"/>
  <c r="AN121" i="25"/>
  <c r="AN120" i="25"/>
  <c r="AN119" i="25"/>
  <c r="AN118" i="25"/>
  <c r="AN117" i="25"/>
  <c r="AN116" i="25"/>
  <c r="AN115" i="25"/>
  <c r="AN114" i="25"/>
  <c r="AN113" i="25"/>
  <c r="AN112" i="25"/>
  <c r="AN111" i="25"/>
  <c r="AN110" i="25"/>
  <c r="AN109" i="25"/>
  <c r="AN108" i="25"/>
  <c r="AN107" i="25"/>
  <c r="AN106" i="25"/>
  <c r="AN105" i="25"/>
  <c r="AN104" i="25"/>
  <c r="AN103" i="25"/>
  <c r="AN102" i="25"/>
  <c r="AN101" i="25"/>
  <c r="AN100" i="25"/>
  <c r="AN99" i="25"/>
  <c r="AN98" i="25"/>
  <c r="AN97" i="25"/>
  <c r="AN96" i="25"/>
  <c r="AN95" i="25"/>
  <c r="AN94" i="25"/>
  <c r="AN93" i="25"/>
  <c r="AN92" i="25"/>
  <c r="AN91" i="25"/>
  <c r="AN90" i="25"/>
  <c r="AN89" i="25"/>
  <c r="AN88" i="25"/>
  <c r="AN87" i="25"/>
  <c r="AN86" i="25"/>
  <c r="AN85" i="25"/>
  <c r="AN84" i="25"/>
  <c r="AN83" i="25"/>
  <c r="AN82" i="25"/>
  <c r="AN81" i="25"/>
  <c r="AN80" i="25"/>
  <c r="AN79" i="25"/>
  <c r="AN78" i="25"/>
  <c r="AN77" i="25"/>
  <c r="AN76" i="25"/>
  <c r="AN75" i="25"/>
  <c r="AN74" i="25"/>
  <c r="AN73" i="25"/>
  <c r="AN72" i="25"/>
  <c r="AN71" i="25"/>
  <c r="AN70" i="25"/>
  <c r="AN69" i="25"/>
  <c r="AN68" i="25"/>
  <c r="AN67" i="25"/>
  <c r="AN66" i="25"/>
  <c r="AN65" i="25"/>
  <c r="AN64" i="25"/>
  <c r="AN63" i="25"/>
  <c r="AN62" i="25"/>
  <c r="AN61" i="25"/>
  <c r="AN60" i="25"/>
  <c r="AN59" i="25"/>
  <c r="AN58" i="25"/>
  <c r="AN57" i="25"/>
  <c r="AN56" i="25"/>
  <c r="AN55" i="25"/>
  <c r="AN54" i="25"/>
  <c r="AN53" i="25"/>
  <c r="AN52" i="25"/>
  <c r="AN51" i="25"/>
  <c r="AN50" i="25"/>
  <c r="AN49" i="25"/>
  <c r="AN48" i="25"/>
  <c r="AN47" i="25"/>
  <c r="AN46" i="25"/>
  <c r="AN45" i="25"/>
  <c r="AN44" i="25"/>
  <c r="AN43" i="25"/>
  <c r="AN42" i="25"/>
  <c r="AN41" i="25"/>
  <c r="AN40" i="25"/>
  <c r="AN39" i="25"/>
  <c r="AN38" i="25"/>
  <c r="AN37" i="25"/>
  <c r="AN36" i="25"/>
  <c r="AN35" i="25"/>
  <c r="AN34" i="25"/>
  <c r="AN33" i="25"/>
  <c r="AN32" i="25"/>
  <c r="AN31" i="25"/>
  <c r="AN30" i="25"/>
  <c r="AN29" i="25"/>
  <c r="AN28" i="25"/>
  <c r="AN27" i="25"/>
  <c r="AN26" i="25"/>
  <c r="AN25" i="25"/>
  <c r="AN24" i="25"/>
  <c r="AN23" i="25"/>
  <c r="AN22" i="25"/>
  <c r="AN21" i="25"/>
  <c r="AN20" i="25"/>
  <c r="AN19" i="25"/>
  <c r="AN18" i="25"/>
  <c r="AN17" i="25"/>
  <c r="AN16" i="25"/>
  <c r="AN15" i="25"/>
  <c r="AN14" i="25"/>
  <c r="AN13" i="25"/>
  <c r="AN12" i="25"/>
  <c r="AN10" i="25"/>
  <c r="AN9" i="25"/>
  <c r="BB130" i="25"/>
  <c r="AZ130" i="25"/>
  <c r="AV130" i="25"/>
  <c r="AT130" i="25"/>
  <c r="AR130" i="25"/>
  <c r="AQ130" i="25"/>
  <c r="AP130" i="25"/>
  <c r="AO130" i="25"/>
  <c r="BB129" i="25"/>
  <c r="AZ129" i="25"/>
  <c r="AV129" i="25"/>
  <c r="AT129" i="25"/>
  <c r="AR129" i="25"/>
  <c r="AQ129" i="25"/>
  <c r="AU129" i="25" s="1"/>
  <c r="AP129" i="25"/>
  <c r="AO129" i="25"/>
  <c r="BB128" i="25"/>
  <c r="AZ128" i="25"/>
  <c r="AV128" i="25"/>
  <c r="AT128" i="25"/>
  <c r="AR128" i="25"/>
  <c r="AQ128" i="25"/>
  <c r="AP128" i="25"/>
  <c r="AO128" i="25"/>
  <c r="BB127" i="25"/>
  <c r="AZ127" i="25"/>
  <c r="AV127" i="25"/>
  <c r="AT127" i="25"/>
  <c r="AR127" i="25"/>
  <c r="AQ127" i="25"/>
  <c r="AP127" i="25"/>
  <c r="AO127" i="25"/>
  <c r="BB126" i="25"/>
  <c r="AZ126" i="25"/>
  <c r="AV126" i="25"/>
  <c r="AT126" i="25"/>
  <c r="AR126" i="25"/>
  <c r="AQ126" i="25"/>
  <c r="AU126" i="25" s="1"/>
  <c r="AP126" i="25"/>
  <c r="AO126" i="25"/>
  <c r="BB125" i="25"/>
  <c r="AZ125" i="25"/>
  <c r="AV125" i="25"/>
  <c r="AT125" i="25"/>
  <c r="AR125" i="25"/>
  <c r="AQ125" i="25"/>
  <c r="AU125" i="25" s="1"/>
  <c r="AP125" i="25"/>
  <c r="AO125" i="25"/>
  <c r="BB124" i="25"/>
  <c r="AZ124" i="25"/>
  <c r="AV124" i="25"/>
  <c r="AT124" i="25"/>
  <c r="AR124" i="25"/>
  <c r="AQ124" i="25"/>
  <c r="AP124" i="25"/>
  <c r="AO124" i="25"/>
  <c r="BB123" i="25"/>
  <c r="AZ123" i="25"/>
  <c r="AV123" i="25"/>
  <c r="AT123" i="25"/>
  <c r="AR123" i="25"/>
  <c r="AQ123" i="25"/>
  <c r="AP123" i="25"/>
  <c r="AO123" i="25"/>
  <c r="BB122" i="25"/>
  <c r="AZ122" i="25"/>
  <c r="AV122" i="25"/>
  <c r="AT122" i="25"/>
  <c r="AR122" i="25"/>
  <c r="AU122" i="25" s="1"/>
  <c r="AQ122" i="25"/>
  <c r="AP122" i="25"/>
  <c r="AO122" i="25"/>
  <c r="BB121" i="25"/>
  <c r="AZ121" i="25"/>
  <c r="AV121" i="25"/>
  <c r="AT121" i="25"/>
  <c r="AR121" i="25"/>
  <c r="AQ121" i="25"/>
  <c r="AP121" i="25"/>
  <c r="AO121" i="25"/>
  <c r="BB120" i="25"/>
  <c r="AZ120" i="25"/>
  <c r="AV120" i="25"/>
  <c r="AT120" i="25"/>
  <c r="AR120" i="25"/>
  <c r="AU120" i="25" s="1"/>
  <c r="AQ120" i="25"/>
  <c r="AP120" i="25"/>
  <c r="AO120" i="25"/>
  <c r="BB119" i="25"/>
  <c r="AZ119" i="25"/>
  <c r="AV119" i="25"/>
  <c r="AT119" i="25"/>
  <c r="AR119" i="25"/>
  <c r="AQ119" i="25"/>
  <c r="AP119" i="25"/>
  <c r="AO119" i="25"/>
  <c r="BB118" i="25"/>
  <c r="AZ118" i="25"/>
  <c r="AV118" i="25"/>
  <c r="AT118" i="25"/>
  <c r="AU118" i="25" s="1"/>
  <c r="AR118" i="25"/>
  <c r="AQ118" i="25"/>
  <c r="AP118" i="25"/>
  <c r="AO118" i="25"/>
  <c r="BB117" i="25"/>
  <c r="AZ117" i="25"/>
  <c r="AV117" i="25"/>
  <c r="AT117" i="25"/>
  <c r="AR117" i="25"/>
  <c r="AQ117" i="25"/>
  <c r="AP117" i="25"/>
  <c r="AO117" i="25"/>
  <c r="BB116" i="25"/>
  <c r="AZ116" i="25"/>
  <c r="AV116" i="25"/>
  <c r="AT116" i="25"/>
  <c r="AR116" i="25"/>
  <c r="AQ116" i="25"/>
  <c r="AP116" i="25"/>
  <c r="AO116" i="25"/>
  <c r="BB115" i="25"/>
  <c r="AZ115" i="25"/>
  <c r="AV115" i="25"/>
  <c r="AT115" i="25"/>
  <c r="AU115" i="25" s="1"/>
  <c r="AR115" i="25"/>
  <c r="AQ115" i="25"/>
  <c r="AP115" i="25"/>
  <c r="AO115" i="25"/>
  <c r="BB114" i="25"/>
  <c r="AZ114" i="25"/>
  <c r="AV114" i="25"/>
  <c r="AU114" i="25"/>
  <c r="AT114" i="25"/>
  <c r="AR114" i="25"/>
  <c r="AQ114" i="25"/>
  <c r="AP114" i="25"/>
  <c r="AO114" i="25"/>
  <c r="BB113" i="25"/>
  <c r="AZ113" i="25"/>
  <c r="AV113" i="25"/>
  <c r="AT113" i="25"/>
  <c r="AR113" i="25"/>
  <c r="AQ113" i="25"/>
  <c r="AU113" i="25" s="1"/>
  <c r="AP113" i="25"/>
  <c r="AO113" i="25"/>
  <c r="BB112" i="25"/>
  <c r="AZ112" i="25"/>
  <c r="AV112" i="25"/>
  <c r="AT112" i="25"/>
  <c r="AR112" i="25"/>
  <c r="AQ112" i="25"/>
  <c r="AP112" i="25"/>
  <c r="AO112" i="25"/>
  <c r="BB111" i="25"/>
  <c r="AZ111" i="25"/>
  <c r="AV111" i="25"/>
  <c r="AT111" i="25"/>
  <c r="AR111" i="25"/>
  <c r="AQ111" i="25"/>
  <c r="AP111" i="25"/>
  <c r="AO111" i="25"/>
  <c r="BB110" i="25"/>
  <c r="AZ110" i="25"/>
  <c r="AV110" i="25"/>
  <c r="AT110" i="25"/>
  <c r="AR110" i="25"/>
  <c r="AQ110" i="25"/>
  <c r="AU110" i="25" s="1"/>
  <c r="AP110" i="25"/>
  <c r="AO110" i="25"/>
  <c r="BB109" i="25"/>
  <c r="AZ109" i="25"/>
  <c r="AV109" i="25"/>
  <c r="AT109" i="25"/>
  <c r="AR109" i="25"/>
  <c r="AQ109" i="25"/>
  <c r="AP109" i="25"/>
  <c r="AO109" i="25"/>
  <c r="AY109" i="25" s="1"/>
  <c r="BB108" i="25"/>
  <c r="AZ108" i="25"/>
  <c r="AV108" i="25"/>
  <c r="AT108" i="25"/>
  <c r="AR108" i="25"/>
  <c r="AQ108" i="25"/>
  <c r="AP108" i="25"/>
  <c r="AO108" i="25"/>
  <c r="BB107" i="25"/>
  <c r="AZ107" i="25"/>
  <c r="AV107" i="25"/>
  <c r="AT107" i="25"/>
  <c r="AR107" i="25"/>
  <c r="AQ107" i="25"/>
  <c r="AP107" i="25"/>
  <c r="AO107" i="25"/>
  <c r="BB106" i="25"/>
  <c r="AZ106" i="25"/>
  <c r="AV106" i="25"/>
  <c r="AT106" i="25"/>
  <c r="AR106" i="25"/>
  <c r="AU106" i="25" s="1"/>
  <c r="AQ106" i="25"/>
  <c r="AP106" i="25"/>
  <c r="AO106" i="25"/>
  <c r="BB105" i="25"/>
  <c r="AZ105" i="25"/>
  <c r="AV105" i="25"/>
  <c r="AT105" i="25"/>
  <c r="AU105" i="25" s="1"/>
  <c r="AR105" i="25"/>
  <c r="AQ105" i="25"/>
  <c r="AP105" i="25"/>
  <c r="AO105" i="25"/>
  <c r="AY105" i="25" s="1"/>
  <c r="BB104" i="25"/>
  <c r="AZ104" i="25"/>
  <c r="AV104" i="25"/>
  <c r="AT104" i="25"/>
  <c r="AR104" i="25"/>
  <c r="AQ104" i="25"/>
  <c r="AP104" i="25"/>
  <c r="AO104" i="25"/>
  <c r="BB103" i="25"/>
  <c r="AZ103" i="25"/>
  <c r="AV103" i="25"/>
  <c r="AT103" i="25"/>
  <c r="AU103" i="25" s="1"/>
  <c r="AR103" i="25"/>
  <c r="AQ103" i="25"/>
  <c r="AP103" i="25"/>
  <c r="AO103" i="25"/>
  <c r="AY103" i="25" s="1"/>
  <c r="BB102" i="25"/>
  <c r="AZ102" i="25"/>
  <c r="AV102" i="25"/>
  <c r="AU102" i="25"/>
  <c r="AT102" i="25"/>
  <c r="AR102" i="25"/>
  <c r="AQ102" i="25"/>
  <c r="AP102" i="25"/>
  <c r="AO102" i="25"/>
  <c r="BB101" i="25"/>
  <c r="AZ101" i="25"/>
  <c r="AV101" i="25"/>
  <c r="AT101" i="25"/>
  <c r="AR101" i="25"/>
  <c r="AQ101" i="25"/>
  <c r="AU101" i="25" s="1"/>
  <c r="AP101" i="25"/>
  <c r="AO101" i="25"/>
  <c r="BB100" i="25"/>
  <c r="AZ100" i="25"/>
  <c r="AV100" i="25"/>
  <c r="AT100" i="25"/>
  <c r="AR100" i="25"/>
  <c r="AQ100" i="25"/>
  <c r="AP100" i="25"/>
  <c r="AO100" i="25"/>
  <c r="BB99" i="25"/>
  <c r="AZ99" i="25"/>
  <c r="AV99" i="25"/>
  <c r="AT99" i="25"/>
  <c r="AR99" i="25"/>
  <c r="AQ99" i="25"/>
  <c r="AU99" i="25" s="1"/>
  <c r="AP99" i="25"/>
  <c r="AO99" i="25"/>
  <c r="BB98" i="25"/>
  <c r="AZ98" i="25"/>
  <c r="AV98" i="25"/>
  <c r="AT98" i="25"/>
  <c r="AR98" i="25"/>
  <c r="AQ98" i="25"/>
  <c r="AP98" i="25"/>
  <c r="AO98" i="25"/>
  <c r="BB97" i="25"/>
  <c r="AZ97" i="25"/>
  <c r="AV97" i="25"/>
  <c r="AT97" i="25"/>
  <c r="AR97" i="25"/>
  <c r="AU97" i="25" s="1"/>
  <c r="AQ97" i="25"/>
  <c r="AP97" i="25"/>
  <c r="AO97" i="25"/>
  <c r="BB96" i="25"/>
  <c r="AZ96" i="25"/>
  <c r="AV96" i="25"/>
  <c r="AT96" i="25"/>
  <c r="AR96" i="25"/>
  <c r="AQ96" i="25"/>
  <c r="AP96" i="25"/>
  <c r="AO96" i="25"/>
  <c r="BB95" i="25"/>
  <c r="AZ95" i="25"/>
  <c r="AV95" i="25"/>
  <c r="AT95" i="25"/>
  <c r="AR95" i="25"/>
  <c r="AQ95" i="25"/>
  <c r="AP95" i="25"/>
  <c r="AO95" i="25"/>
  <c r="AY95" i="25" s="1"/>
  <c r="BB94" i="25"/>
  <c r="AZ94" i="25"/>
  <c r="AV94" i="25"/>
  <c r="AT94" i="25"/>
  <c r="AU94" i="25" s="1"/>
  <c r="AR94" i="25"/>
  <c r="AQ94" i="25"/>
  <c r="AP94" i="25"/>
  <c r="AO94" i="25"/>
  <c r="BB93" i="25"/>
  <c r="AZ93" i="25"/>
  <c r="AV93" i="25"/>
  <c r="AT93" i="25"/>
  <c r="AR93" i="25"/>
  <c r="AQ93" i="25"/>
  <c r="AY93" i="25" s="1"/>
  <c r="AP93" i="25"/>
  <c r="AO93" i="25"/>
  <c r="BB92" i="25"/>
  <c r="AZ92" i="25"/>
  <c r="AV92" i="25"/>
  <c r="AT92" i="25"/>
  <c r="AR92" i="25"/>
  <c r="AQ92" i="25"/>
  <c r="AP92" i="25"/>
  <c r="AO92" i="25"/>
  <c r="BB91" i="25"/>
  <c r="AZ91" i="25"/>
  <c r="AV91" i="25"/>
  <c r="AT91" i="25"/>
  <c r="AR91" i="25"/>
  <c r="AQ91" i="25"/>
  <c r="AU91" i="25" s="1"/>
  <c r="AP91" i="25"/>
  <c r="AO91" i="25"/>
  <c r="BB90" i="25"/>
  <c r="AZ90" i="25"/>
  <c r="AV90" i="25"/>
  <c r="AT90" i="25"/>
  <c r="AR90" i="25"/>
  <c r="AQ90" i="25"/>
  <c r="AU90" i="25" s="1"/>
  <c r="AP90" i="25"/>
  <c r="AO90" i="25"/>
  <c r="BB89" i="25"/>
  <c r="AZ89" i="25"/>
  <c r="AV89" i="25"/>
  <c r="AT89" i="25"/>
  <c r="AR89" i="25"/>
  <c r="AQ89" i="25"/>
  <c r="AP89" i="25"/>
  <c r="AO89" i="25"/>
  <c r="BB88" i="25"/>
  <c r="AZ88" i="25"/>
  <c r="AV88" i="25"/>
  <c r="AT88" i="25"/>
  <c r="AR88" i="25"/>
  <c r="AQ88" i="25"/>
  <c r="AP88" i="25"/>
  <c r="AO88" i="25"/>
  <c r="BB87" i="25"/>
  <c r="AZ87" i="25"/>
  <c r="AV87" i="25"/>
  <c r="AT87" i="25"/>
  <c r="AR87" i="25"/>
  <c r="AU87" i="25" s="1"/>
  <c r="AQ87" i="25"/>
  <c r="AP87" i="25"/>
  <c r="AO87" i="25"/>
  <c r="BB86" i="25"/>
  <c r="AZ86" i="25"/>
  <c r="AV86" i="25"/>
  <c r="AT86" i="25"/>
  <c r="AR86" i="25"/>
  <c r="AQ86" i="25"/>
  <c r="AP86" i="25"/>
  <c r="AO86" i="25"/>
  <c r="BB85" i="25"/>
  <c r="AZ85" i="25"/>
  <c r="AV85" i="25"/>
  <c r="AT85" i="25"/>
  <c r="AR85" i="25"/>
  <c r="AU85" i="25" s="1"/>
  <c r="AQ85" i="25"/>
  <c r="AP85" i="25"/>
  <c r="AO85" i="25"/>
  <c r="BB84" i="25"/>
  <c r="AZ84" i="25"/>
  <c r="AV84" i="25"/>
  <c r="AT84" i="25"/>
  <c r="AR84" i="25"/>
  <c r="AQ84" i="25"/>
  <c r="AP84" i="25"/>
  <c r="AO84" i="25"/>
  <c r="BB83" i="25"/>
  <c r="AZ83" i="25"/>
  <c r="AV83" i="25"/>
  <c r="AT83" i="25"/>
  <c r="AU83" i="25" s="1"/>
  <c r="AR83" i="25"/>
  <c r="AQ83" i="25"/>
  <c r="AP83" i="25"/>
  <c r="AO83" i="25"/>
  <c r="BB82" i="25"/>
  <c r="AZ82" i="25"/>
  <c r="AV82" i="25"/>
  <c r="AT82" i="25"/>
  <c r="AR82" i="25"/>
  <c r="AQ82" i="25"/>
  <c r="AP82" i="25"/>
  <c r="AO82" i="25"/>
  <c r="BB81" i="25"/>
  <c r="AZ81" i="25"/>
  <c r="AV81" i="25"/>
  <c r="AT81" i="25"/>
  <c r="AR81" i="25"/>
  <c r="AQ81" i="25"/>
  <c r="AP81" i="25"/>
  <c r="AO81" i="25"/>
  <c r="BB80" i="25"/>
  <c r="AZ80" i="25"/>
  <c r="AV80" i="25"/>
  <c r="AT80" i="25"/>
  <c r="AU80" i="25" s="1"/>
  <c r="AR80" i="25"/>
  <c r="AQ80" i="25"/>
  <c r="AP80" i="25"/>
  <c r="AO80" i="25"/>
  <c r="BB79" i="25"/>
  <c r="AZ79" i="25"/>
  <c r="AV79" i="25"/>
  <c r="AU79" i="25"/>
  <c r="AT79" i="25"/>
  <c r="AR79" i="25"/>
  <c r="AQ79" i="25"/>
  <c r="AP79" i="25"/>
  <c r="AO79" i="25"/>
  <c r="BB78" i="25"/>
  <c r="AZ78" i="25"/>
  <c r="AV78" i="25"/>
  <c r="AY78" i="25" s="1"/>
  <c r="AT78" i="25"/>
  <c r="AR78" i="25"/>
  <c r="AQ78" i="25"/>
  <c r="AP78" i="25"/>
  <c r="AO78" i="25"/>
  <c r="BB77" i="25"/>
  <c r="AZ77" i="25"/>
  <c r="AV77" i="25"/>
  <c r="AT77" i="25"/>
  <c r="AR77" i="25"/>
  <c r="AQ77" i="25"/>
  <c r="AX77" i="25" s="1"/>
  <c r="AP77" i="25"/>
  <c r="AO77" i="25"/>
  <c r="BB76" i="25"/>
  <c r="AZ76" i="25"/>
  <c r="AV76" i="25"/>
  <c r="AT76" i="25"/>
  <c r="AR76" i="25"/>
  <c r="AQ76" i="25"/>
  <c r="AP76" i="25"/>
  <c r="AO76" i="25"/>
  <c r="BB75" i="25"/>
  <c r="AZ75" i="25"/>
  <c r="AV75" i="25"/>
  <c r="AT75" i="25"/>
  <c r="AR75" i="25"/>
  <c r="AU75" i="25" s="1"/>
  <c r="AQ75" i="25"/>
  <c r="AP75" i="25"/>
  <c r="AO75" i="25"/>
  <c r="AX75" i="25" s="1"/>
  <c r="BB74" i="25"/>
  <c r="AZ74" i="25"/>
  <c r="AV74" i="25"/>
  <c r="AT74" i="25"/>
  <c r="AR74" i="25"/>
  <c r="AQ74" i="25"/>
  <c r="AP74" i="25"/>
  <c r="AO74" i="25"/>
  <c r="BB73" i="25"/>
  <c r="AZ73" i="25"/>
  <c r="AV73" i="25"/>
  <c r="AT73" i="25"/>
  <c r="AR73" i="25"/>
  <c r="AQ73" i="25"/>
  <c r="AP73" i="25"/>
  <c r="AO73" i="25"/>
  <c r="AX73" i="25" s="1"/>
  <c r="BB72" i="25"/>
  <c r="AZ72" i="25"/>
  <c r="AV72" i="25"/>
  <c r="AT72" i="25"/>
  <c r="AR72" i="25"/>
  <c r="AQ72" i="25"/>
  <c r="AP72" i="25"/>
  <c r="AO72" i="25"/>
  <c r="BB71" i="25"/>
  <c r="AZ71" i="25"/>
  <c r="AV71" i="25"/>
  <c r="AU71" i="25"/>
  <c r="AT71" i="25"/>
  <c r="AR71" i="25"/>
  <c r="AQ71" i="25"/>
  <c r="AP71" i="25"/>
  <c r="AO71" i="25"/>
  <c r="BB70" i="25"/>
  <c r="AZ70" i="25"/>
  <c r="AV70" i="25"/>
  <c r="AT70" i="25"/>
  <c r="AR70" i="25"/>
  <c r="AQ70" i="25"/>
  <c r="AP70" i="25"/>
  <c r="AO70" i="25"/>
  <c r="BB69" i="25"/>
  <c r="AZ69" i="25"/>
  <c r="AV69" i="25"/>
  <c r="AT69" i="25"/>
  <c r="AR69" i="25"/>
  <c r="AQ69" i="25"/>
  <c r="AP69" i="25"/>
  <c r="AO69" i="25"/>
  <c r="BB68" i="25"/>
  <c r="AZ68" i="25"/>
  <c r="AV68" i="25"/>
  <c r="AT68" i="25"/>
  <c r="AR68" i="25"/>
  <c r="AQ68" i="25"/>
  <c r="AP68" i="25"/>
  <c r="AO68" i="25"/>
  <c r="BB67" i="25"/>
  <c r="AZ67" i="25"/>
  <c r="AV67" i="25"/>
  <c r="AT67" i="25"/>
  <c r="AR67" i="25"/>
  <c r="AQ67" i="25"/>
  <c r="AU67" i="25" s="1"/>
  <c r="AP67" i="25"/>
  <c r="AO67" i="25"/>
  <c r="BB66" i="25"/>
  <c r="AZ66" i="25"/>
  <c r="AV66" i="25"/>
  <c r="AT66" i="25"/>
  <c r="AR66" i="25"/>
  <c r="AQ66" i="25"/>
  <c r="AP66" i="25"/>
  <c r="AO66" i="25"/>
  <c r="BB65" i="25"/>
  <c r="AZ65" i="25"/>
  <c r="AV65" i="25"/>
  <c r="AT65" i="25"/>
  <c r="AR65" i="25"/>
  <c r="AQ65" i="25"/>
  <c r="AP65" i="25"/>
  <c r="AO65" i="25"/>
  <c r="BB64" i="25"/>
  <c r="AZ64" i="25"/>
  <c r="AV64" i="25"/>
  <c r="AT64" i="25"/>
  <c r="AR64" i="25"/>
  <c r="AQ64" i="25"/>
  <c r="AP64" i="25"/>
  <c r="AO64" i="25"/>
  <c r="BB63" i="25"/>
  <c r="AZ63" i="25"/>
  <c r="AV63" i="25"/>
  <c r="AT63" i="25"/>
  <c r="AR63" i="25"/>
  <c r="AQ63" i="25"/>
  <c r="AX63" i="25" s="1"/>
  <c r="AP63" i="25"/>
  <c r="AO63" i="25"/>
  <c r="BB62" i="25"/>
  <c r="AZ62" i="25"/>
  <c r="AV62" i="25"/>
  <c r="AT62" i="25"/>
  <c r="AR62" i="25"/>
  <c r="AQ62" i="25"/>
  <c r="AP62" i="25"/>
  <c r="AO62" i="25"/>
  <c r="BB61" i="25"/>
  <c r="AZ61" i="25"/>
  <c r="AV61" i="25"/>
  <c r="AT61" i="25"/>
  <c r="AR61" i="25"/>
  <c r="AQ61" i="25"/>
  <c r="AU61" i="25" s="1"/>
  <c r="AP61" i="25"/>
  <c r="AO61" i="25"/>
  <c r="AX61" i="25" s="1"/>
  <c r="BB60" i="25"/>
  <c r="AZ60" i="25"/>
  <c r="AV60" i="25"/>
  <c r="AT60" i="25"/>
  <c r="AR60" i="25"/>
  <c r="AQ60" i="25"/>
  <c r="AP60" i="25"/>
  <c r="AO60" i="25"/>
  <c r="BB59" i="25"/>
  <c r="AZ59" i="25"/>
  <c r="AV59" i="25"/>
  <c r="AT59" i="25"/>
  <c r="AR59" i="25"/>
  <c r="AQ59" i="25"/>
  <c r="AP59" i="25"/>
  <c r="AO59" i="25"/>
  <c r="AX59" i="25" s="1"/>
  <c r="BB58" i="25"/>
  <c r="AZ58" i="25"/>
  <c r="AV58" i="25"/>
  <c r="AT58" i="25"/>
  <c r="AR58" i="25"/>
  <c r="AQ58" i="25"/>
  <c r="AP58" i="25"/>
  <c r="AO58" i="25"/>
  <c r="BB57" i="25"/>
  <c r="AZ57" i="25"/>
  <c r="AV57" i="25"/>
  <c r="AU57" i="25"/>
  <c r="AT57" i="25"/>
  <c r="AR57" i="25"/>
  <c r="AQ57" i="25"/>
  <c r="AP57" i="25"/>
  <c r="AO57" i="25"/>
  <c r="BB56" i="25"/>
  <c r="AZ56" i="25"/>
  <c r="AV56" i="25"/>
  <c r="AY56" i="25" s="1"/>
  <c r="AT56" i="25"/>
  <c r="AR56" i="25"/>
  <c r="AQ56" i="25"/>
  <c r="AP56" i="25"/>
  <c r="AO56" i="25"/>
  <c r="BB55" i="25"/>
  <c r="AZ55" i="25"/>
  <c r="AV55" i="25"/>
  <c r="AT55" i="25"/>
  <c r="AR55" i="25"/>
  <c r="AQ55" i="25"/>
  <c r="AU55" i="25" s="1"/>
  <c r="AP55" i="25"/>
  <c r="AO55" i="25"/>
  <c r="BB54" i="25"/>
  <c r="AZ54" i="25"/>
  <c r="AV54" i="25"/>
  <c r="AT54" i="25"/>
  <c r="AR54" i="25"/>
  <c r="AQ54" i="25"/>
  <c r="AP54" i="25"/>
  <c r="AO54" i="25"/>
  <c r="BB53" i="25"/>
  <c r="AZ53" i="25"/>
  <c r="AV53" i="25"/>
  <c r="AT53" i="25"/>
  <c r="AR53" i="25"/>
  <c r="AQ53" i="25"/>
  <c r="AU53" i="25" s="1"/>
  <c r="AP53" i="25"/>
  <c r="AO53" i="25"/>
  <c r="BB52" i="25"/>
  <c r="AZ52" i="25"/>
  <c r="AV52" i="25"/>
  <c r="AT52" i="25"/>
  <c r="AR52" i="25"/>
  <c r="AQ52" i="25"/>
  <c r="AP52" i="25"/>
  <c r="AO52" i="25"/>
  <c r="BB51" i="25"/>
  <c r="AZ51" i="25"/>
  <c r="AV51" i="25"/>
  <c r="AT51" i="25"/>
  <c r="AR51" i="25"/>
  <c r="AQ51" i="25"/>
  <c r="AP51" i="25"/>
  <c r="AO51" i="25"/>
  <c r="BB50" i="25"/>
  <c r="AZ50" i="25"/>
  <c r="AV50" i="25"/>
  <c r="AT50" i="25"/>
  <c r="AR50" i="25"/>
  <c r="AQ50" i="25"/>
  <c r="AP50" i="25"/>
  <c r="AO50" i="25"/>
  <c r="AW50" i="25" s="1"/>
  <c r="BB49" i="25"/>
  <c r="AZ49" i="25"/>
  <c r="AV49" i="25"/>
  <c r="AT49" i="25"/>
  <c r="AR49" i="25"/>
  <c r="AU49" i="25" s="1"/>
  <c r="AQ49" i="25"/>
  <c r="AP49" i="25"/>
  <c r="AO49" i="25"/>
  <c r="AX49" i="25" s="1"/>
  <c r="BB48" i="25"/>
  <c r="AZ48" i="25"/>
  <c r="AV48" i="25"/>
  <c r="AT48" i="25"/>
  <c r="AR48" i="25"/>
  <c r="AQ48" i="25"/>
  <c r="AP48" i="25"/>
  <c r="AO48" i="25"/>
  <c r="BB47" i="25"/>
  <c r="AZ47" i="25"/>
  <c r="AV47" i="25"/>
  <c r="AT47" i="25"/>
  <c r="AR47" i="25"/>
  <c r="AQ47" i="25"/>
  <c r="AP47" i="25"/>
  <c r="AO47" i="25"/>
  <c r="AX47" i="25" s="1"/>
  <c r="BB46" i="25"/>
  <c r="AZ46" i="25"/>
  <c r="AV46" i="25"/>
  <c r="AT46" i="25"/>
  <c r="AR46" i="25"/>
  <c r="AQ46" i="25"/>
  <c r="AP46" i="25"/>
  <c r="AO46" i="25"/>
  <c r="AY46" i="25" s="1"/>
  <c r="BB45" i="25"/>
  <c r="AZ45" i="25"/>
  <c r="AV45" i="25"/>
  <c r="AT45" i="25"/>
  <c r="AR45" i="25"/>
  <c r="AQ45" i="25"/>
  <c r="AP45" i="25"/>
  <c r="AO45" i="25"/>
  <c r="BB44" i="25"/>
  <c r="AZ44" i="25"/>
  <c r="AV44" i="25"/>
  <c r="AT44" i="25"/>
  <c r="AR44" i="25"/>
  <c r="AQ44" i="25"/>
  <c r="AP44" i="25"/>
  <c r="AO44" i="25"/>
  <c r="AX44" i="25" s="1"/>
  <c r="BB43" i="25"/>
  <c r="AZ43" i="25"/>
  <c r="AV43" i="25"/>
  <c r="AT43" i="25"/>
  <c r="AR43" i="25"/>
  <c r="AQ43" i="25"/>
  <c r="AP43" i="25"/>
  <c r="AO43" i="25"/>
  <c r="BB42" i="25"/>
  <c r="AZ42" i="25"/>
  <c r="AV42" i="25"/>
  <c r="AT42" i="25"/>
  <c r="AR42" i="25"/>
  <c r="AQ42" i="25"/>
  <c r="AX42" i="25" s="1"/>
  <c r="AP42" i="25"/>
  <c r="AO42" i="25"/>
  <c r="BB41" i="25"/>
  <c r="AZ41" i="25"/>
  <c r="AV41" i="25"/>
  <c r="AT41" i="25"/>
  <c r="AR41" i="25"/>
  <c r="AQ41" i="25"/>
  <c r="AP41" i="25"/>
  <c r="AO41" i="25"/>
  <c r="BB40" i="25"/>
  <c r="AZ40" i="25"/>
  <c r="AW40" i="25"/>
  <c r="AV40" i="25"/>
  <c r="AT40" i="25"/>
  <c r="AR40" i="25"/>
  <c r="AQ40" i="25"/>
  <c r="AX40" i="25" s="1"/>
  <c r="AP40" i="25"/>
  <c r="AO40" i="25"/>
  <c r="BB39" i="25"/>
  <c r="AZ39" i="25"/>
  <c r="AV39" i="25"/>
  <c r="AT39" i="25"/>
  <c r="AR39" i="25"/>
  <c r="AQ39" i="25"/>
  <c r="AP39" i="25"/>
  <c r="AO39" i="25"/>
  <c r="BB38" i="25"/>
  <c r="AZ38" i="25"/>
  <c r="AV38" i="25"/>
  <c r="AT38" i="25"/>
  <c r="AR38" i="25"/>
  <c r="AQ38" i="25"/>
  <c r="AP38" i="25"/>
  <c r="AO38" i="25"/>
  <c r="BB37" i="25"/>
  <c r="AZ37" i="25"/>
  <c r="AV37" i="25"/>
  <c r="AT37" i="25"/>
  <c r="AR37" i="25"/>
  <c r="AQ37" i="25"/>
  <c r="AX37" i="25" s="1"/>
  <c r="AP37" i="25"/>
  <c r="AO37" i="25"/>
  <c r="BB36" i="25"/>
  <c r="AZ36" i="25"/>
  <c r="AV36" i="25"/>
  <c r="AT36" i="25"/>
  <c r="AR36" i="25"/>
  <c r="AQ36" i="25"/>
  <c r="AP36" i="25"/>
  <c r="AO36" i="25"/>
  <c r="BB35" i="25"/>
  <c r="AZ35" i="25"/>
  <c r="AV35" i="25"/>
  <c r="AT35" i="25"/>
  <c r="AR35" i="25"/>
  <c r="AQ35" i="25"/>
  <c r="AX35" i="25" s="1"/>
  <c r="AP35" i="25"/>
  <c r="AO35" i="25"/>
  <c r="BB34" i="25"/>
  <c r="AZ34" i="25"/>
  <c r="AV34" i="25"/>
  <c r="AT34" i="25"/>
  <c r="AR34" i="25"/>
  <c r="AU34" i="25" s="1"/>
  <c r="AQ34" i="25"/>
  <c r="AP34" i="25"/>
  <c r="AO34" i="25"/>
  <c r="AY34" i="25" s="1"/>
  <c r="BB33" i="25"/>
  <c r="AZ33" i="25"/>
  <c r="AV33" i="25"/>
  <c r="AT33" i="25"/>
  <c r="AR33" i="25"/>
  <c r="AQ33" i="25"/>
  <c r="AP33" i="25"/>
  <c r="AO33" i="25"/>
  <c r="AX33" i="25" s="1"/>
  <c r="BB32" i="25"/>
  <c r="AZ32" i="25"/>
  <c r="AV32" i="25"/>
  <c r="AT32" i="25"/>
  <c r="AR32" i="25"/>
  <c r="AQ32" i="25"/>
  <c r="AP32" i="25"/>
  <c r="AO32" i="25"/>
  <c r="BB31" i="25"/>
  <c r="AZ31" i="25"/>
  <c r="AV31" i="25"/>
  <c r="AT31" i="25"/>
  <c r="AR31" i="25"/>
  <c r="AQ31" i="25"/>
  <c r="AP31" i="25"/>
  <c r="AO31" i="25"/>
  <c r="AX31" i="25" s="1"/>
  <c r="BB30" i="25"/>
  <c r="AZ30" i="25"/>
  <c r="AV30" i="25"/>
  <c r="AT30" i="25"/>
  <c r="AU30" i="25" s="1"/>
  <c r="AR30" i="25"/>
  <c r="AQ30" i="25"/>
  <c r="AP30" i="25"/>
  <c r="AO30" i="25"/>
  <c r="AY30" i="25" s="1"/>
  <c r="BB29" i="25"/>
  <c r="AZ29" i="25"/>
  <c r="AV29" i="25"/>
  <c r="AT29" i="25"/>
  <c r="AR29" i="25"/>
  <c r="AQ29" i="25"/>
  <c r="AP29" i="25"/>
  <c r="AO29" i="25"/>
  <c r="BB28" i="25"/>
  <c r="AZ28" i="25"/>
  <c r="AV28" i="25"/>
  <c r="AT28" i="25"/>
  <c r="AR28" i="25"/>
  <c r="AQ28" i="25"/>
  <c r="AP28" i="25"/>
  <c r="AO28" i="25"/>
  <c r="AW28" i="25" s="1"/>
  <c r="BB27" i="25"/>
  <c r="AZ27" i="25"/>
  <c r="AV27" i="25"/>
  <c r="AT27" i="25"/>
  <c r="AU27" i="25" s="1"/>
  <c r="AR27" i="25"/>
  <c r="AQ27" i="25"/>
  <c r="AP27" i="25"/>
  <c r="AO27" i="25"/>
  <c r="AW27" i="25" s="1"/>
  <c r="BB26" i="25"/>
  <c r="AZ26" i="25"/>
  <c r="AV26" i="25"/>
  <c r="AY26" i="25" s="1"/>
  <c r="AU26" i="25"/>
  <c r="AT26" i="25"/>
  <c r="AR26" i="25"/>
  <c r="AQ26" i="25"/>
  <c r="AP26" i="25"/>
  <c r="AO26" i="25"/>
  <c r="BB25" i="25"/>
  <c r="AZ25" i="25"/>
  <c r="AV25" i="25"/>
  <c r="AT25" i="25"/>
  <c r="AR25" i="25"/>
  <c r="AQ25" i="25"/>
  <c r="AP25" i="25"/>
  <c r="AO25" i="25"/>
  <c r="BB24" i="25"/>
  <c r="AZ24" i="25"/>
  <c r="AV24" i="25"/>
  <c r="AT24" i="25"/>
  <c r="AR24" i="25"/>
  <c r="AQ24" i="25"/>
  <c r="AP24" i="25"/>
  <c r="AO24" i="25"/>
  <c r="BB23" i="25"/>
  <c r="AZ23" i="25"/>
  <c r="AV23" i="25"/>
  <c r="AT23" i="25"/>
  <c r="AR23" i="25"/>
  <c r="AQ23" i="25"/>
  <c r="AP23" i="25"/>
  <c r="AO23" i="25"/>
  <c r="BB22" i="25"/>
  <c r="AZ22" i="25"/>
  <c r="AV22" i="25"/>
  <c r="AT22" i="25"/>
  <c r="AR22" i="25"/>
  <c r="AQ22" i="25"/>
  <c r="AP22" i="25"/>
  <c r="AO22" i="25"/>
  <c r="BB21" i="25"/>
  <c r="AZ21" i="25"/>
  <c r="AV21" i="25"/>
  <c r="AT21" i="25"/>
  <c r="AR21" i="25"/>
  <c r="AQ21" i="25"/>
  <c r="AP21" i="25"/>
  <c r="AO21" i="25"/>
  <c r="BB20" i="25"/>
  <c r="AZ20" i="25"/>
  <c r="AV20" i="25"/>
  <c r="AT20" i="25"/>
  <c r="AR20" i="25"/>
  <c r="AQ20" i="25"/>
  <c r="AP20" i="25"/>
  <c r="AO20" i="25"/>
  <c r="BB19" i="25"/>
  <c r="AZ19" i="25"/>
  <c r="AV19" i="25"/>
  <c r="AT19" i="25"/>
  <c r="AR19" i="25"/>
  <c r="AQ19" i="25"/>
  <c r="AU19" i="25" s="1"/>
  <c r="AP19" i="25"/>
  <c r="AO19" i="25"/>
  <c r="BB18" i="25"/>
  <c r="AZ18" i="25"/>
  <c r="AV18" i="25"/>
  <c r="AT18" i="25"/>
  <c r="AR18" i="25"/>
  <c r="AQ18" i="25"/>
  <c r="AP18" i="25"/>
  <c r="AW18" i="25" s="1"/>
  <c r="AO18" i="25"/>
  <c r="BB17" i="25"/>
  <c r="AZ17" i="25"/>
  <c r="AV17" i="25"/>
  <c r="AT17" i="25"/>
  <c r="AR17" i="25"/>
  <c r="AQ17" i="25"/>
  <c r="AP17" i="25"/>
  <c r="AW17" i="25" s="1"/>
  <c r="AO17" i="25"/>
  <c r="BB16" i="25"/>
  <c r="AZ16" i="25"/>
  <c r="AV16" i="25"/>
  <c r="AT16" i="25"/>
  <c r="AR16" i="25"/>
  <c r="AQ16" i="25"/>
  <c r="AP16" i="25"/>
  <c r="AO16" i="25"/>
  <c r="BB15" i="25"/>
  <c r="AZ15" i="25"/>
  <c r="AV15" i="25"/>
  <c r="AT15" i="25"/>
  <c r="AR15" i="25"/>
  <c r="AQ15" i="25"/>
  <c r="AP15" i="25"/>
  <c r="AO15" i="25"/>
  <c r="BB14" i="25"/>
  <c r="AZ14" i="25"/>
  <c r="AV14" i="25"/>
  <c r="AT14" i="25"/>
  <c r="AR14" i="25"/>
  <c r="AQ14" i="25"/>
  <c r="AP14" i="25"/>
  <c r="AO14" i="25"/>
  <c r="BB13" i="25"/>
  <c r="AZ13" i="25"/>
  <c r="AV13" i="25"/>
  <c r="AT13" i="25"/>
  <c r="AR13" i="25"/>
  <c r="AQ13" i="25"/>
  <c r="AP13" i="25"/>
  <c r="AO13" i="25"/>
  <c r="BB12" i="25"/>
  <c r="AZ12" i="25"/>
  <c r="AV12" i="25"/>
  <c r="AT12" i="25"/>
  <c r="AR12" i="25"/>
  <c r="AQ12" i="25"/>
  <c r="AP12" i="25"/>
  <c r="AO12" i="25"/>
  <c r="BB11" i="25"/>
  <c r="AZ11" i="25"/>
  <c r="AV11" i="25"/>
  <c r="AT11" i="25"/>
  <c r="AR11" i="25"/>
  <c r="AQ11" i="25"/>
  <c r="AP11" i="25"/>
  <c r="AO11" i="25"/>
  <c r="BB10" i="25"/>
  <c r="AZ10" i="25"/>
  <c r="AV10" i="25"/>
  <c r="AT10" i="25"/>
  <c r="AR10" i="25"/>
  <c r="AQ10" i="25"/>
  <c r="AP10" i="25"/>
  <c r="AO10" i="25"/>
  <c r="BB9" i="25"/>
  <c r="AZ9" i="25"/>
  <c r="AV9" i="25"/>
  <c r="AT9" i="25"/>
  <c r="AR9" i="25"/>
  <c r="AQ9" i="25"/>
  <c r="AP9" i="25"/>
  <c r="AO9" i="25"/>
  <c r="BB8" i="25"/>
  <c r="AZ8" i="25"/>
  <c r="AV8" i="25"/>
  <c r="AT8" i="25"/>
  <c r="AR8" i="25"/>
  <c r="AQ8" i="25"/>
  <c r="AP8" i="25"/>
  <c r="AO8" i="25"/>
  <c r="AX55" i="25" l="1"/>
  <c r="AY101" i="25"/>
  <c r="AY29" i="25"/>
  <c r="AU39" i="25"/>
  <c r="AU63" i="25"/>
  <c r="AY64" i="25"/>
  <c r="AY70" i="25"/>
  <c r="AU77" i="25"/>
  <c r="AU84" i="25"/>
  <c r="AU89" i="25"/>
  <c r="AU95" i="25"/>
  <c r="AU98" i="25"/>
  <c r="AU108" i="25"/>
  <c r="AU119" i="25"/>
  <c r="AU124" i="25"/>
  <c r="AW30" i="25"/>
  <c r="AU28" i="25"/>
  <c r="AU29" i="25"/>
  <c r="AW32" i="25"/>
  <c r="AX36" i="25"/>
  <c r="AX38" i="25"/>
  <c r="AY39" i="25"/>
  <c r="AU42" i="25"/>
  <c r="AX43" i="25"/>
  <c r="AX45" i="25"/>
  <c r="AX46" i="25"/>
  <c r="AU47" i="25"/>
  <c r="AY54" i="25"/>
  <c r="AU54" i="25"/>
  <c r="AU59" i="25"/>
  <c r="AU73" i="25"/>
  <c r="AU82" i="25"/>
  <c r="AU88" i="25"/>
  <c r="AU93" i="25"/>
  <c r="AU100" i="25"/>
  <c r="AU104" i="25"/>
  <c r="AU112" i="25"/>
  <c r="AU117" i="25"/>
  <c r="AU123" i="25"/>
  <c r="AU128" i="25"/>
  <c r="AU31" i="25"/>
  <c r="AU32" i="25"/>
  <c r="AX34" i="25"/>
  <c r="AW38" i="25"/>
  <c r="AX41" i="25"/>
  <c r="AY42" i="25"/>
  <c r="AX57" i="25"/>
  <c r="AX65" i="25"/>
  <c r="AU65" i="25"/>
  <c r="AU68" i="25"/>
  <c r="AX69" i="25"/>
  <c r="AU69" i="25"/>
  <c r="AX71" i="25"/>
  <c r="AU81" i="25"/>
  <c r="AU86" i="25"/>
  <c r="AU92" i="25"/>
  <c r="AU96" i="25"/>
  <c r="AY97" i="25"/>
  <c r="AU107" i="25"/>
  <c r="AU109" i="25"/>
  <c r="AU111" i="25"/>
  <c r="AU116" i="25"/>
  <c r="AU121" i="25"/>
  <c r="AU127" i="25"/>
  <c r="AU130" i="25"/>
  <c r="AY113" i="25"/>
  <c r="AU18" i="25"/>
  <c r="AY32" i="25"/>
  <c r="AU37" i="25"/>
  <c r="AU40" i="25"/>
  <c r="AU45" i="25"/>
  <c r="AU50" i="25"/>
  <c r="AX53" i="25"/>
  <c r="AU58" i="25"/>
  <c r="AU62" i="25"/>
  <c r="AX67" i="25"/>
  <c r="AU72" i="25"/>
  <c r="AU76" i="25"/>
  <c r="AY79" i="25"/>
  <c r="AY83" i="25"/>
  <c r="AY87" i="25"/>
  <c r="AY91" i="25"/>
  <c r="AY94" i="25"/>
  <c r="AY99" i="25"/>
  <c r="AY102" i="25"/>
  <c r="AY107" i="25"/>
  <c r="AY110" i="25"/>
  <c r="AY114" i="25"/>
  <c r="AY118" i="25"/>
  <c r="AY122" i="25"/>
  <c r="AY126" i="25"/>
  <c r="AY129" i="25"/>
  <c r="AY19" i="25"/>
  <c r="AY86" i="25"/>
  <c r="AY96" i="25"/>
  <c r="AY117" i="25"/>
  <c r="AY125" i="25"/>
  <c r="AU17" i="25"/>
  <c r="AW11" i="25"/>
  <c r="AW13" i="25"/>
  <c r="AX17" i="25"/>
  <c r="AX18" i="25"/>
  <c r="AW19" i="25"/>
  <c r="AY27" i="25"/>
  <c r="AW29" i="25"/>
  <c r="AW31" i="25"/>
  <c r="AX32" i="25"/>
  <c r="AU35" i="25"/>
  <c r="AW36" i="25"/>
  <c r="AY37" i="25"/>
  <c r="AU38" i="25"/>
  <c r="AY40" i="25"/>
  <c r="AU43" i="25"/>
  <c r="AW44" i="25"/>
  <c r="AY45" i="25"/>
  <c r="AU46" i="25"/>
  <c r="AW51" i="25"/>
  <c r="AU51" i="25"/>
  <c r="AU52" i="25"/>
  <c r="AY62" i="25"/>
  <c r="AU66" i="25"/>
  <c r="AU70" i="25"/>
  <c r="AY72" i="25"/>
  <c r="AY80" i="25"/>
  <c r="AY84" i="25"/>
  <c r="AY88" i="25"/>
  <c r="AY92" i="25"/>
  <c r="AY100" i="25"/>
  <c r="AY108" i="25"/>
  <c r="AY111" i="25"/>
  <c r="AY115" i="25"/>
  <c r="AY119" i="25"/>
  <c r="AY123" i="25"/>
  <c r="AY127" i="25"/>
  <c r="AY130" i="25"/>
  <c r="AY82" i="25"/>
  <c r="AY90" i="25"/>
  <c r="AY104" i="25"/>
  <c r="AY121" i="25"/>
  <c r="AY17" i="25"/>
  <c r="AY18" i="25"/>
  <c r="AW20" i="25"/>
  <c r="AW21" i="25"/>
  <c r="AW22" i="25"/>
  <c r="AW23" i="25"/>
  <c r="AW24" i="25"/>
  <c r="AW25" i="25"/>
  <c r="AW26" i="25"/>
  <c r="AY28" i="25"/>
  <c r="AX30" i="25"/>
  <c r="AY31" i="25"/>
  <c r="AU33" i="25"/>
  <c r="AW34" i="25"/>
  <c r="AY35" i="25"/>
  <c r="AU36" i="25"/>
  <c r="AY38" i="25"/>
  <c r="AX39" i="25"/>
  <c r="AU41" i="25"/>
  <c r="AW42" i="25"/>
  <c r="AY43" i="25"/>
  <c r="AU44" i="25"/>
  <c r="AW46" i="25"/>
  <c r="AY48" i="25"/>
  <c r="AU48" i="25"/>
  <c r="AX50" i="25"/>
  <c r="AU56" i="25"/>
  <c r="AU60" i="25"/>
  <c r="AU64" i="25"/>
  <c r="AU74" i="25"/>
  <c r="AU78" i="25"/>
  <c r="AY81" i="25"/>
  <c r="AY85" i="25"/>
  <c r="AY89" i="25"/>
  <c r="AY98" i="25"/>
  <c r="AY106" i="25"/>
  <c r="AY112" i="25"/>
  <c r="AY116" i="25"/>
  <c r="AY120" i="25"/>
  <c r="AY124" i="25"/>
  <c r="AY128" i="25"/>
  <c r="AU23" i="25"/>
  <c r="AU25" i="25"/>
  <c r="AU24" i="25"/>
  <c r="AU20" i="25"/>
  <c r="AU21" i="25"/>
  <c r="AU22" i="25"/>
  <c r="AY22" i="25"/>
  <c r="AY23" i="25"/>
  <c r="AY25" i="25"/>
  <c r="AY24" i="25"/>
  <c r="AY21" i="25"/>
  <c r="AY20" i="25"/>
  <c r="AY41" i="25"/>
  <c r="AY44" i="25"/>
  <c r="AY33" i="25"/>
  <c r="AY36" i="25"/>
  <c r="AX12" i="25"/>
  <c r="AY11" i="25"/>
  <c r="AY12" i="25"/>
  <c r="AW12" i="25"/>
  <c r="AU13" i="25"/>
  <c r="AU11" i="25"/>
  <c r="AX13" i="25"/>
  <c r="AX11" i="25"/>
  <c r="AU12" i="25"/>
  <c r="AY13" i="25"/>
  <c r="AU14" i="25"/>
  <c r="AU15" i="25"/>
  <c r="AX14" i="25"/>
  <c r="AX16" i="25"/>
  <c r="AU16" i="25"/>
  <c r="AX15" i="25"/>
  <c r="AY14" i="25"/>
  <c r="AW14" i="25"/>
  <c r="AW16" i="25"/>
  <c r="AW15" i="25"/>
  <c r="AY15" i="25"/>
  <c r="AY16" i="25"/>
  <c r="AU8" i="25"/>
  <c r="AU9" i="25"/>
  <c r="AU10" i="25"/>
  <c r="AX8" i="25"/>
  <c r="AX9" i="25"/>
  <c r="AX10" i="25"/>
  <c r="AY9" i="25"/>
  <c r="AW10" i="25"/>
  <c r="AY10" i="25"/>
  <c r="AW8" i="25"/>
  <c r="AY8" i="25"/>
  <c r="AW9" i="25"/>
  <c r="AX19" i="25"/>
  <c r="AX20" i="25"/>
  <c r="AX21" i="25"/>
  <c r="AX22" i="25"/>
  <c r="AX23" i="25"/>
  <c r="AX24" i="25"/>
  <c r="AX25" i="25"/>
  <c r="AX26" i="25"/>
  <c r="AX27" i="25"/>
  <c r="AX28" i="25"/>
  <c r="AX29" i="25"/>
  <c r="AW47" i="25"/>
  <c r="AY47" i="25"/>
  <c r="AX51" i="25"/>
  <c r="AW52" i="25"/>
  <c r="AX52" i="25"/>
  <c r="AW60" i="25"/>
  <c r="AX60" i="25"/>
  <c r="AW68" i="25"/>
  <c r="AX68" i="25"/>
  <c r="AW76" i="25"/>
  <c r="AX76" i="25"/>
  <c r="AY51" i="25"/>
  <c r="AW58" i="25"/>
  <c r="AX58" i="25"/>
  <c r="AW66" i="25"/>
  <c r="AX66" i="25"/>
  <c r="AW74" i="25"/>
  <c r="AX74" i="25"/>
  <c r="AW33" i="25"/>
  <c r="AW35" i="25"/>
  <c r="AW37" i="25"/>
  <c r="AW39" i="25"/>
  <c r="AW41" i="25"/>
  <c r="AW43" i="25"/>
  <c r="AW45" i="25"/>
  <c r="AY50" i="25"/>
  <c r="AY52" i="25"/>
  <c r="AW56" i="25"/>
  <c r="AX56" i="25"/>
  <c r="AY60" i="25"/>
  <c r="AW64" i="25"/>
  <c r="AX64" i="25"/>
  <c r="AY68" i="25"/>
  <c r="AW72" i="25"/>
  <c r="AX72" i="25"/>
  <c r="AY76" i="25"/>
  <c r="AW48" i="25"/>
  <c r="AX48" i="25"/>
  <c r="AW54" i="25"/>
  <c r="AX54" i="25"/>
  <c r="AY58" i="25"/>
  <c r="AW62" i="25"/>
  <c r="AX62" i="25"/>
  <c r="AY66" i="25"/>
  <c r="AW70" i="25"/>
  <c r="AX70" i="25"/>
  <c r="AY74" i="25"/>
  <c r="AW78" i="25"/>
  <c r="AX78" i="25"/>
  <c r="AW55" i="25"/>
  <c r="AY55" i="25"/>
  <c r="AW59" i="25"/>
  <c r="AY59" i="25"/>
  <c r="AW63" i="25"/>
  <c r="AY63" i="25"/>
  <c r="AW67" i="25"/>
  <c r="AY67" i="25"/>
  <c r="AW71" i="25"/>
  <c r="AY71" i="25"/>
  <c r="AW75" i="25"/>
  <c r="AY75" i="25"/>
  <c r="AW79" i="25"/>
  <c r="AX79" i="25"/>
  <c r="AW81" i="25"/>
  <c r="AW83" i="25"/>
  <c r="AW85" i="25"/>
  <c r="AW87" i="25"/>
  <c r="AW89" i="25"/>
  <c r="AW91" i="25"/>
  <c r="AW93" i="25"/>
  <c r="AW95" i="25"/>
  <c r="AW97" i="25"/>
  <c r="AW99" i="25"/>
  <c r="AW101" i="25"/>
  <c r="AW103" i="25"/>
  <c r="AW105" i="25"/>
  <c r="AW107" i="25"/>
  <c r="AW109" i="25"/>
  <c r="AW111" i="25"/>
  <c r="AW113" i="25"/>
  <c r="AW115" i="25"/>
  <c r="AW117" i="25"/>
  <c r="AW119" i="25"/>
  <c r="AW121" i="25"/>
  <c r="AW123" i="25"/>
  <c r="AW125" i="25"/>
  <c r="AW127" i="25"/>
  <c r="AW129" i="25"/>
  <c r="AW49" i="25"/>
  <c r="AY49" i="25"/>
  <c r="AW53" i="25"/>
  <c r="AY53" i="25"/>
  <c r="AW57" i="25"/>
  <c r="AY57" i="25"/>
  <c r="AW61" i="25"/>
  <c r="AY61" i="25"/>
  <c r="AW65" i="25"/>
  <c r="AY65" i="25"/>
  <c r="AW69" i="25"/>
  <c r="AY69" i="25"/>
  <c r="AW73" i="25"/>
  <c r="AY73" i="25"/>
  <c r="AW77" i="25"/>
  <c r="AY77" i="25"/>
  <c r="AW80" i="25"/>
  <c r="AW82" i="25"/>
  <c r="AW84" i="25"/>
  <c r="AW86" i="25"/>
  <c r="AW88" i="25"/>
  <c r="AW90" i="25"/>
  <c r="AW92" i="25"/>
  <c r="AW94" i="25"/>
  <c r="AW96" i="25"/>
  <c r="AW98" i="25"/>
  <c r="AW100" i="25"/>
  <c r="AW102" i="25"/>
  <c r="AW104" i="25"/>
  <c r="AW106" i="25"/>
  <c r="AW108" i="25"/>
  <c r="AW110" i="25"/>
  <c r="AW112" i="25"/>
  <c r="AW114" i="25"/>
  <c r="AW116" i="25"/>
  <c r="AW118" i="25"/>
  <c r="AW120" i="25"/>
  <c r="AW122" i="25"/>
  <c r="AW124" i="25"/>
  <c r="AW126" i="25"/>
  <c r="AW128" i="25"/>
  <c r="AW130" i="25"/>
  <c r="AX80" i="25"/>
  <c r="AX81" i="25"/>
  <c r="AX82" i="25"/>
  <c r="AX83" i="25"/>
  <c r="AX84" i="25"/>
  <c r="AX85" i="25"/>
  <c r="AX86" i="25"/>
  <c r="AX87" i="25"/>
  <c r="AX88" i="25"/>
  <c r="AX89" i="25"/>
  <c r="AX90" i="25"/>
  <c r="AX91" i="25"/>
  <c r="AX92" i="25"/>
  <c r="AX93" i="25"/>
  <c r="AX94" i="25"/>
  <c r="AX95" i="25"/>
  <c r="AX96" i="25"/>
  <c r="AX97" i="25"/>
  <c r="AX98" i="25"/>
  <c r="AX99" i="25"/>
  <c r="AX100" i="25"/>
  <c r="AX101" i="25"/>
  <c r="AX102" i="25"/>
  <c r="AX103" i="25"/>
  <c r="AX104" i="25"/>
  <c r="AX105" i="25"/>
  <c r="AX106" i="25"/>
  <c r="AX107" i="25"/>
  <c r="AX108" i="25"/>
  <c r="AX109" i="25"/>
  <c r="AX110" i="25"/>
  <c r="AX111" i="25"/>
  <c r="AX112" i="25"/>
  <c r="AX113" i="25"/>
  <c r="AX114" i="25"/>
  <c r="AX115" i="25"/>
  <c r="AX116" i="25"/>
  <c r="AX117" i="25"/>
  <c r="AX118" i="25"/>
  <c r="AX119" i="25"/>
  <c r="AX120" i="25"/>
  <c r="AX121" i="25"/>
  <c r="AX122" i="25"/>
  <c r="AX123" i="25"/>
  <c r="AX124" i="25"/>
  <c r="AX125" i="25"/>
  <c r="AX126" i="25"/>
  <c r="AX127" i="25"/>
  <c r="AX128" i="25"/>
  <c r="AX129" i="25"/>
  <c r="AX130" i="25"/>
  <c r="G8" i="25" l="1"/>
  <c r="H8" i="25" l="1"/>
  <c r="G128" i="25"/>
  <c r="G125" i="25"/>
  <c r="G122" i="25"/>
  <c r="G119" i="25"/>
  <c r="G116" i="25"/>
  <c r="G113" i="25"/>
  <c r="G110" i="25"/>
  <c r="G107" i="25"/>
  <c r="G104" i="25"/>
  <c r="G101" i="25"/>
  <c r="G98" i="25"/>
  <c r="G95" i="25"/>
  <c r="G92" i="25"/>
  <c r="G89" i="25"/>
  <c r="G86" i="25"/>
  <c r="G83" i="25"/>
  <c r="G80" i="25"/>
  <c r="G77" i="25"/>
  <c r="G74" i="25"/>
  <c r="G71" i="25"/>
  <c r="G68" i="25"/>
  <c r="G65" i="25"/>
  <c r="G62" i="25"/>
  <c r="G59" i="25"/>
  <c r="G56" i="25"/>
  <c r="G53" i="25"/>
  <c r="G50" i="25"/>
  <c r="G47" i="25"/>
  <c r="G44" i="25"/>
  <c r="G41" i="25"/>
  <c r="G38" i="25"/>
  <c r="G35" i="25"/>
  <c r="G32" i="25"/>
  <c r="G29" i="25"/>
  <c r="G26" i="25"/>
  <c r="G23" i="25"/>
  <c r="G20" i="25"/>
  <c r="G17" i="25"/>
  <c r="G14" i="25"/>
  <c r="G11" i="25"/>
  <c r="H128" i="25" l="1"/>
  <c r="H125" i="25"/>
  <c r="H122" i="25"/>
  <c r="H119" i="25"/>
  <c r="H116" i="25"/>
  <c r="H113" i="25"/>
  <c r="H110" i="25"/>
  <c r="H107" i="25"/>
  <c r="H104" i="25"/>
  <c r="H101" i="25"/>
  <c r="H98" i="25"/>
  <c r="H95" i="25"/>
  <c r="H92" i="25"/>
  <c r="H89" i="25"/>
  <c r="H86" i="25"/>
  <c r="H83" i="25"/>
  <c r="H80" i="25"/>
  <c r="H77" i="25"/>
  <c r="H74" i="25"/>
  <c r="H71" i="25"/>
  <c r="H68" i="25"/>
  <c r="H65" i="25"/>
  <c r="H62" i="25"/>
  <c r="H59" i="25"/>
  <c r="H56" i="25"/>
  <c r="H53" i="25"/>
  <c r="H50" i="25"/>
  <c r="H47" i="25"/>
  <c r="H44" i="25"/>
  <c r="H41" i="25"/>
  <c r="H38" i="25"/>
  <c r="H35" i="25"/>
  <c r="H32" i="25"/>
  <c r="H29" i="25"/>
  <c r="H26" i="25"/>
  <c r="H23" i="25"/>
  <c r="H20" i="25"/>
  <c r="H17" i="25"/>
  <c r="H14" i="25"/>
  <c r="H11" i="25"/>
</calcChain>
</file>

<file path=xl/comments1.xml><?xml version="1.0" encoding="utf-8"?>
<comments xmlns="http://schemas.openxmlformats.org/spreadsheetml/2006/main">
  <authors>
    <author>Administrator</author>
  </authors>
  <commentList>
    <comment ref="Y3" authorId="0" shapeId="0">
      <text>
        <r>
          <rPr>
            <b/>
            <sz val="20"/>
            <color indexed="81"/>
            <rFont val="ＭＳ Ｐゴシック"/>
            <family val="3"/>
            <charset val="128"/>
          </rPr>
          <t>【一本化】</t>
        </r>
      </text>
    </comment>
    <comment ref="AF7" authorId="0" shapeId="0">
      <text>
        <r>
          <rPr>
            <sz val="11"/>
            <color indexed="10"/>
            <rFont val="ＭＳ Ｐゴシック"/>
            <family val="3"/>
            <charset val="128"/>
          </rPr>
          <t>長寿命化の場合は実際に行った作業内容を記載する</t>
        </r>
      </text>
    </comment>
  </commentList>
</comments>
</file>

<file path=xl/sharedStrings.xml><?xml version="1.0" encoding="utf-8"?>
<sst xmlns="http://schemas.openxmlformats.org/spreadsheetml/2006/main" count="1975" uniqueCount="369">
  <si>
    <t>備考</t>
    <rPh sb="0" eb="2">
      <t>ビコウ</t>
    </rPh>
    <phoneticPr fontId="3"/>
  </si>
  <si>
    <t>活動実施日時</t>
    <rPh sb="0" eb="2">
      <t>カツドウ</t>
    </rPh>
    <rPh sb="2" eb="4">
      <t>ジッシ</t>
    </rPh>
    <rPh sb="4" eb="6">
      <t>ニチジ</t>
    </rPh>
    <phoneticPr fontId="3"/>
  </si>
  <si>
    <t>活動参加人数</t>
    <rPh sb="0" eb="2">
      <t>カツドウ</t>
    </rPh>
    <rPh sb="2" eb="4">
      <t>サンカ</t>
    </rPh>
    <rPh sb="4" eb="6">
      <t>ニンズウ</t>
    </rPh>
    <phoneticPr fontId="3"/>
  </si>
  <si>
    <t>実施月日</t>
    <rPh sb="0" eb="2">
      <t>ジッシ</t>
    </rPh>
    <rPh sb="2" eb="4">
      <t>ツキヒ</t>
    </rPh>
    <phoneticPr fontId="3"/>
  </si>
  <si>
    <t>実施時間</t>
    <rPh sb="0" eb="2">
      <t>ジッシ</t>
    </rPh>
    <rPh sb="2" eb="4">
      <t>ジカン</t>
    </rPh>
    <phoneticPr fontId="3"/>
  </si>
  <si>
    <t>総参加人数</t>
    <rPh sb="0" eb="1">
      <t>ソウ</t>
    </rPh>
    <rPh sb="1" eb="3">
      <t>サンカ</t>
    </rPh>
    <rPh sb="3" eb="5">
      <t>ニンズウ</t>
    </rPh>
    <phoneticPr fontId="3"/>
  </si>
  <si>
    <t>農業者</t>
    <rPh sb="0" eb="3">
      <t>ノウギョウシャ</t>
    </rPh>
    <phoneticPr fontId="3"/>
  </si>
  <si>
    <t>農業者以外</t>
    <rPh sb="0" eb="3">
      <t>ノウギョウシャ</t>
    </rPh>
    <rPh sb="3" eb="5">
      <t>イガイ</t>
    </rPh>
    <phoneticPr fontId="3"/>
  </si>
  <si>
    <t>時間帯</t>
    <rPh sb="0" eb="3">
      <t>ジカンタイ</t>
    </rPh>
    <phoneticPr fontId="3"/>
  </si>
  <si>
    <t>人</t>
    <rPh sb="0" eb="1">
      <t>ニン</t>
    </rPh>
    <phoneticPr fontId="3"/>
  </si>
  <si>
    <t>施設又は
テーマ</t>
    <rPh sb="0" eb="2">
      <t>シセツ</t>
    </rPh>
    <rPh sb="2" eb="3">
      <t>マタ</t>
    </rPh>
    <phoneticPr fontId="3"/>
  </si>
  <si>
    <t>活動内容</t>
    <rPh sb="0" eb="2">
      <t>カツドウ</t>
    </rPh>
    <rPh sb="2" eb="4">
      <t>ナイヨウ</t>
    </rPh>
    <phoneticPr fontId="1"/>
  </si>
  <si>
    <t>活動区分</t>
    <rPh sb="0" eb="2">
      <t>カツドウ</t>
    </rPh>
    <rPh sb="2" eb="4">
      <t>クブン</t>
    </rPh>
    <phoneticPr fontId="1"/>
  </si>
  <si>
    <t>人</t>
    <rPh sb="0" eb="1">
      <t>ニン</t>
    </rPh>
    <phoneticPr fontId="1"/>
  </si>
  <si>
    <t>組織名：</t>
    <phoneticPr fontId="3"/>
  </si>
  <si>
    <t>具体的な活動内容　＜（　）書きは長寿命化の場合＞</t>
    <rPh sb="0" eb="3">
      <t>グタイテキ</t>
    </rPh>
    <rPh sb="4" eb="6">
      <t>カツドウ</t>
    </rPh>
    <rPh sb="6" eb="8">
      <t>ナイヨウ</t>
    </rPh>
    <rPh sb="13" eb="14">
      <t>ガ</t>
    </rPh>
    <rPh sb="16" eb="20">
      <t>チョウジュミョウカ</t>
    </rPh>
    <rPh sb="21" eb="23">
      <t>バアイ</t>
    </rPh>
    <phoneticPr fontId="3"/>
  </si>
  <si>
    <t>活動項目（対象活動）</t>
    <rPh sb="0" eb="2">
      <t>カツドウ</t>
    </rPh>
    <rPh sb="2" eb="4">
      <t>コウモク</t>
    </rPh>
    <rPh sb="5" eb="7">
      <t>タイショウ</t>
    </rPh>
    <rPh sb="7" eb="9">
      <t>カツドウ</t>
    </rPh>
    <phoneticPr fontId="3"/>
  </si>
  <si>
    <t>取組（取組内容）</t>
    <rPh sb="0" eb="2">
      <t>トリクミ</t>
    </rPh>
    <rPh sb="3" eb="5">
      <t>トリクミ</t>
    </rPh>
    <rPh sb="5" eb="7">
      <t>ナイヨウ</t>
    </rPh>
    <phoneticPr fontId="3"/>
  </si>
  <si>
    <t>農地維持</t>
    <rPh sb="0" eb="2">
      <t>ノウチ</t>
    </rPh>
    <rPh sb="2" eb="4">
      <t>イジ</t>
    </rPh>
    <phoneticPr fontId="1"/>
  </si>
  <si>
    <t>資源向上（長寿命化）</t>
    <rPh sb="0" eb="2">
      <t>シゲン</t>
    </rPh>
    <rPh sb="2" eb="4">
      <t>コウジョウ</t>
    </rPh>
    <rPh sb="5" eb="7">
      <t>チョウジュ</t>
    </rPh>
    <rPh sb="7" eb="8">
      <t>イノチ</t>
    </rPh>
    <rPh sb="8" eb="9">
      <t>カ</t>
    </rPh>
    <phoneticPr fontId="1"/>
  </si>
  <si>
    <t>資源保全プラン</t>
    <rPh sb="0" eb="2">
      <t>シゲン</t>
    </rPh>
    <rPh sb="2" eb="4">
      <t>ホゼン</t>
    </rPh>
    <phoneticPr fontId="1"/>
  </si>
  <si>
    <t>資源向上（共同）</t>
    <rPh sb="0" eb="2">
      <t>シゲン</t>
    </rPh>
    <rPh sb="2" eb="4">
      <t>コウジョウ</t>
    </rPh>
    <rPh sb="5" eb="7">
      <t>キョウドウ</t>
    </rPh>
    <phoneticPr fontId="1"/>
  </si>
  <si>
    <t>広域化・体制強化</t>
    <rPh sb="0" eb="3">
      <t>コウイキカ</t>
    </rPh>
    <rPh sb="4" eb="6">
      <t>タイセイ</t>
    </rPh>
    <rPh sb="6" eb="8">
      <t>キョウカ</t>
    </rPh>
    <phoneticPr fontId="1"/>
  </si>
  <si>
    <t>調査・計画</t>
    <rPh sb="0" eb="2">
      <t>チョウサ</t>
    </rPh>
    <rPh sb="3" eb="5">
      <t>ケイカク</t>
    </rPh>
    <phoneticPr fontId="1"/>
  </si>
  <si>
    <t>実践活動</t>
    <rPh sb="0" eb="2">
      <t>ジッセン</t>
    </rPh>
    <rPh sb="2" eb="4">
      <t>カツドウ</t>
    </rPh>
    <phoneticPr fontId="1"/>
  </si>
  <si>
    <t>啓発・普及</t>
    <rPh sb="0" eb="2">
      <t>ケイハツ</t>
    </rPh>
    <rPh sb="3" eb="5">
      <t>フキュウ</t>
    </rPh>
    <phoneticPr fontId="1"/>
  </si>
  <si>
    <t>発注事務</t>
    <rPh sb="0" eb="2">
      <t>ハッチュウ</t>
    </rPh>
    <rPh sb="2" eb="4">
      <t>ジム</t>
    </rPh>
    <phoneticPr fontId="1"/>
  </si>
  <si>
    <t>設置等</t>
    <rPh sb="0" eb="2">
      <t>セッチ</t>
    </rPh>
    <rPh sb="2" eb="3">
      <t>トウ</t>
    </rPh>
    <phoneticPr fontId="1"/>
  </si>
  <si>
    <t>事務処理等</t>
    <rPh sb="0" eb="2">
      <t>ジム</t>
    </rPh>
    <rPh sb="2" eb="4">
      <t>ショリ</t>
    </rPh>
    <rPh sb="4" eb="5">
      <t>トウ</t>
    </rPh>
    <phoneticPr fontId="1"/>
  </si>
  <si>
    <t>研修・会議</t>
    <rPh sb="0" eb="2">
      <t>ケンシュウ</t>
    </rPh>
    <rPh sb="3" eb="5">
      <t>カイギ</t>
    </rPh>
    <phoneticPr fontId="1"/>
  </si>
  <si>
    <t>～</t>
    <phoneticPr fontId="1"/>
  </si>
  <si>
    <t>（様式第１－６号）</t>
    <rPh sb="1" eb="3">
      <t>ヨウシキ</t>
    </rPh>
    <rPh sb="3" eb="4">
      <t>ダイ</t>
    </rPh>
    <rPh sb="7" eb="8">
      <t>ゴウ</t>
    </rPh>
    <phoneticPr fontId="3"/>
  </si>
  <si>
    <t>○○</t>
    <phoneticPr fontId="1"/>
  </si>
  <si>
    <t>平成</t>
    <phoneticPr fontId="1"/>
  </si>
  <si>
    <t>年度　多面的機能支払交付金 活動記録</t>
    <phoneticPr fontId="1"/>
  </si>
  <si>
    <t>○○○○地域資源保全会</t>
    <rPh sb="4" eb="6">
      <t>チイキ</t>
    </rPh>
    <rPh sb="6" eb="8">
      <t>シゲン</t>
    </rPh>
    <rPh sb="8" eb="10">
      <t>ホゼン</t>
    </rPh>
    <rPh sb="10" eb="11">
      <t>カイ</t>
    </rPh>
    <phoneticPr fontId="1"/>
  </si>
  <si>
    <t>水路</t>
    <rPh sb="0" eb="2">
      <t>スイロ</t>
    </rPh>
    <phoneticPr fontId="1"/>
  </si>
  <si>
    <t>農道</t>
    <rPh sb="0" eb="2">
      <t>ノウドウ</t>
    </rPh>
    <phoneticPr fontId="1"/>
  </si>
  <si>
    <t>－</t>
    <phoneticPr fontId="1"/>
  </si>
  <si>
    <t>点検</t>
    <rPh sb="0" eb="2">
      <t>テンケン</t>
    </rPh>
    <phoneticPr fontId="1"/>
  </si>
  <si>
    <t>施設の点検</t>
    <rPh sb="0" eb="2">
      <t>シセツ</t>
    </rPh>
    <rPh sb="3" eb="5">
      <t>テンケン</t>
    </rPh>
    <phoneticPr fontId="1"/>
  </si>
  <si>
    <t>機能診断</t>
    <rPh sb="0" eb="2">
      <t>キノウ</t>
    </rPh>
    <rPh sb="2" eb="4">
      <t>シンダン</t>
    </rPh>
    <phoneticPr fontId="1"/>
  </si>
  <si>
    <t>施設の機能診断
診断結果の記録管理</t>
    <rPh sb="0" eb="2">
      <t>シセツ</t>
    </rPh>
    <rPh sb="3" eb="5">
      <t>キノウ</t>
    </rPh>
    <rPh sb="5" eb="7">
      <t>シンダン</t>
    </rPh>
    <rPh sb="8" eb="10">
      <t>シンダン</t>
    </rPh>
    <rPh sb="10" eb="12">
      <t>ケッカ</t>
    </rPh>
    <rPh sb="13" eb="15">
      <t>キロク</t>
    </rPh>
    <rPh sb="15" eb="17">
      <t>カンリ</t>
    </rPh>
    <phoneticPr fontId="1"/>
  </si>
  <si>
    <t>年度活動計画の策定</t>
    <rPh sb="0" eb="2">
      <t>ネンド</t>
    </rPh>
    <rPh sb="2" eb="4">
      <t>カツドウ</t>
    </rPh>
    <rPh sb="4" eb="6">
      <t>ケイカク</t>
    </rPh>
    <rPh sb="7" eb="9">
      <t>サクテイ</t>
    </rPh>
    <phoneticPr fontId="1"/>
  </si>
  <si>
    <t>役員会</t>
    <rPh sb="0" eb="3">
      <t>ヤクインカイ</t>
    </rPh>
    <phoneticPr fontId="1"/>
  </si>
  <si>
    <t>水路の泥上げ</t>
    <rPh sb="0" eb="2">
      <t>スイロ</t>
    </rPh>
    <rPh sb="3" eb="4">
      <t>ドロ</t>
    </rPh>
    <rPh sb="4" eb="5">
      <t>ア</t>
    </rPh>
    <phoneticPr fontId="1"/>
  </si>
  <si>
    <t>ポンプ吸水槽の泥上げ</t>
    <rPh sb="3" eb="4">
      <t>ス</t>
    </rPh>
    <rPh sb="4" eb="5">
      <t>ミズ</t>
    </rPh>
    <rPh sb="7" eb="8">
      <t>ドロ</t>
    </rPh>
    <rPh sb="8" eb="9">
      <t>ア</t>
    </rPh>
    <phoneticPr fontId="1"/>
  </si>
  <si>
    <t>施設の適正管理</t>
    <rPh sb="0" eb="2">
      <t>シセツ</t>
    </rPh>
    <rPh sb="3" eb="5">
      <t>テキセイ</t>
    </rPh>
    <rPh sb="5" eb="7">
      <t>カンリ</t>
    </rPh>
    <phoneticPr fontId="1"/>
  </si>
  <si>
    <t>路面の維持</t>
    <rPh sb="0" eb="2">
      <t>ロメン</t>
    </rPh>
    <rPh sb="3" eb="5">
      <t>イジ</t>
    </rPh>
    <phoneticPr fontId="1"/>
  </si>
  <si>
    <t>水路の補修</t>
    <rPh sb="0" eb="2">
      <t>スイロ</t>
    </rPh>
    <rPh sb="3" eb="5">
      <t>ホシュウ</t>
    </rPh>
    <phoneticPr fontId="1"/>
  </si>
  <si>
    <t>破損箇所の補修</t>
    <rPh sb="0" eb="2">
      <t>ハソン</t>
    </rPh>
    <rPh sb="2" eb="4">
      <t>カショ</t>
    </rPh>
    <rPh sb="5" eb="7">
      <t>ホシュウ</t>
    </rPh>
    <phoneticPr fontId="1"/>
  </si>
  <si>
    <t>役員会資料作成</t>
    <rPh sb="0" eb="3">
      <t>ヤクインカイ</t>
    </rPh>
    <rPh sb="3" eb="5">
      <t>シリョウ</t>
    </rPh>
    <rPh sb="5" eb="7">
      <t>サクセイ</t>
    </rPh>
    <phoneticPr fontId="1"/>
  </si>
  <si>
    <t>（注）特例措置を適用した活動とは、実施要綱別紙１の第４の３、別紙２の第４の１の（３）及び２の（３）に基づき、活動要件又は活動内容の特例を適用し実施した活動になります。</t>
    <rPh sb="1" eb="2">
      <t>チュウ</t>
    </rPh>
    <rPh sb="3" eb="5">
      <t>トクレイ</t>
    </rPh>
    <rPh sb="5" eb="7">
      <t>ソチ</t>
    </rPh>
    <rPh sb="8" eb="10">
      <t>テキヨウ</t>
    </rPh>
    <rPh sb="12" eb="14">
      <t>カツドウ</t>
    </rPh>
    <rPh sb="17" eb="19">
      <t>ジッシ</t>
    </rPh>
    <rPh sb="19" eb="21">
      <t>ヨウコウ</t>
    </rPh>
    <rPh sb="21" eb="23">
      <t>ベッシ</t>
    </rPh>
    <rPh sb="25" eb="26">
      <t>ダイ</t>
    </rPh>
    <rPh sb="30" eb="32">
      <t>ベッシ</t>
    </rPh>
    <rPh sb="34" eb="35">
      <t>ダイ</t>
    </rPh>
    <rPh sb="42" eb="43">
      <t>オヨ</t>
    </rPh>
    <rPh sb="50" eb="51">
      <t>モト</t>
    </rPh>
    <rPh sb="54" eb="56">
      <t>カツドウ</t>
    </rPh>
    <rPh sb="56" eb="58">
      <t>ヨウケン</t>
    </rPh>
    <rPh sb="58" eb="59">
      <t>マタ</t>
    </rPh>
    <rPh sb="60" eb="62">
      <t>カツドウ</t>
    </rPh>
    <rPh sb="62" eb="64">
      <t>ナイヨウ</t>
    </rPh>
    <rPh sb="65" eb="67">
      <t>トクレイ</t>
    </rPh>
    <rPh sb="68" eb="70">
      <t>テキヨウ</t>
    </rPh>
    <rPh sb="71" eb="73">
      <t>ジッシ</t>
    </rPh>
    <rPh sb="75" eb="77">
      <t>カツドウ</t>
    </rPh>
    <phoneticPr fontId="1"/>
  </si>
  <si>
    <t>組織名 ：</t>
    <phoneticPr fontId="3"/>
  </si>
  <si>
    <t>□</t>
  </si>
  <si>
    <t>□</t>
    <phoneticPr fontId="1"/>
  </si>
  <si>
    <t>□</t>
    <phoneticPr fontId="1"/>
  </si>
  <si>
    <t>□</t>
    <phoneticPr fontId="1"/>
  </si>
  <si>
    <t>□</t>
    <phoneticPr fontId="1"/>
  </si>
  <si>
    <t>昼休み</t>
    <rPh sb="0" eb="2">
      <t>ヒルヤス</t>
    </rPh>
    <phoneticPr fontId="1"/>
  </si>
  <si>
    <t>活動項目</t>
    <rPh sb="0" eb="2">
      <t>カツドウ</t>
    </rPh>
    <rPh sb="2" eb="4">
      <t>コウモク</t>
    </rPh>
    <phoneticPr fontId="1"/>
  </si>
  <si>
    <t>取組</t>
    <rPh sb="0" eb="2">
      <t>トリクミ</t>
    </rPh>
    <phoneticPr fontId="1"/>
  </si>
  <si>
    <t>維持・共同</t>
    <rPh sb="0" eb="2">
      <t>イジ</t>
    </rPh>
    <rPh sb="3" eb="5">
      <t>キョウドウ</t>
    </rPh>
    <phoneticPr fontId="12"/>
  </si>
  <si>
    <t>計画</t>
    <rPh sb="0" eb="2">
      <t>ケイカク</t>
    </rPh>
    <phoneticPr fontId="12"/>
  </si>
  <si>
    <t>実践</t>
    <rPh sb="0" eb="2">
      <t>ジッセン</t>
    </rPh>
    <phoneticPr fontId="12"/>
  </si>
  <si>
    <t>啓発</t>
    <rPh sb="0" eb="2">
      <t>ケイハツ</t>
    </rPh>
    <phoneticPr fontId="12"/>
  </si>
  <si>
    <t>事務研修</t>
    <rPh sb="0" eb="2">
      <t>ジム</t>
    </rPh>
    <rPh sb="2" eb="4">
      <t>ケンシュウ</t>
    </rPh>
    <phoneticPr fontId="12"/>
  </si>
  <si>
    <t>ｓｕｍ</t>
    <phoneticPr fontId="12"/>
  </si>
  <si>
    <t>施設</t>
    <rPh sb="0" eb="2">
      <t>シセツ</t>
    </rPh>
    <phoneticPr fontId="12"/>
  </si>
  <si>
    <t>維・共・計画</t>
    <rPh sb="0" eb="1">
      <t>ユイ</t>
    </rPh>
    <rPh sb="2" eb="3">
      <t>トモ</t>
    </rPh>
    <rPh sb="4" eb="5">
      <t>ケイ</t>
    </rPh>
    <phoneticPr fontId="12"/>
  </si>
  <si>
    <t>維・共・実践</t>
    <rPh sb="0" eb="1">
      <t>ユイ</t>
    </rPh>
    <rPh sb="2" eb="3">
      <t>トモ</t>
    </rPh>
    <rPh sb="4" eb="6">
      <t>ジッセン</t>
    </rPh>
    <phoneticPr fontId="12"/>
  </si>
  <si>
    <t>農村環境</t>
    <rPh sb="0" eb="2">
      <t>ノウソン</t>
    </rPh>
    <rPh sb="2" eb="4">
      <t>カンキョウ</t>
    </rPh>
    <phoneticPr fontId="12"/>
  </si>
  <si>
    <t>農地維持-実践-農地・水路-道路</t>
    <rPh sb="0" eb="2">
      <t>ノウチ</t>
    </rPh>
    <rPh sb="2" eb="4">
      <t>イジ</t>
    </rPh>
    <rPh sb="5" eb="7">
      <t>ジッセン</t>
    </rPh>
    <rPh sb="8" eb="10">
      <t>ノウチ</t>
    </rPh>
    <rPh sb="11" eb="13">
      <t>スイロ</t>
    </rPh>
    <rPh sb="14" eb="16">
      <t>ドウロ</t>
    </rPh>
    <phoneticPr fontId="12"/>
  </si>
  <si>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1"/>
  </si>
  <si>
    <t>施設</t>
    <rPh sb="0" eb="2">
      <t>シセツ</t>
    </rPh>
    <phoneticPr fontId="11"/>
  </si>
  <si>
    <t>活動区分</t>
    <rPh sb="0" eb="2">
      <t>カツドウ</t>
    </rPh>
    <rPh sb="2" eb="4">
      <t>クブン</t>
    </rPh>
    <phoneticPr fontId="11"/>
  </si>
  <si>
    <t>取組み</t>
    <rPh sb="0" eb="2">
      <t>トリク</t>
    </rPh>
    <phoneticPr fontId="11"/>
  </si>
  <si>
    <t>農地維持</t>
    <rPh sb="0" eb="2">
      <t>ノウチ</t>
    </rPh>
    <rPh sb="2" eb="4">
      <t>イジ</t>
    </rPh>
    <phoneticPr fontId="11"/>
  </si>
  <si>
    <t>【 調査・計画 】</t>
    <rPh sb="2" eb="4">
      <t>チョウサ</t>
    </rPh>
    <rPh sb="5" eb="7">
      <t>ケイカク</t>
    </rPh>
    <phoneticPr fontId="11"/>
  </si>
  <si>
    <t>【 点検 】</t>
    <rPh sb="2" eb="4">
      <t>テンケン</t>
    </rPh>
    <phoneticPr fontId="11"/>
  </si>
  <si>
    <t>点検</t>
    <rPh sb="0" eb="2">
      <t>テンケン</t>
    </rPh>
    <phoneticPr fontId="11"/>
  </si>
  <si>
    <t>機能診断</t>
    <rPh sb="0" eb="2">
      <t>キノウ</t>
    </rPh>
    <rPh sb="2" eb="4">
      <t>シンダン</t>
    </rPh>
    <phoneticPr fontId="11"/>
  </si>
  <si>
    <t>【 工種 】</t>
    <rPh sb="2" eb="4">
      <t>コウシュ</t>
    </rPh>
    <phoneticPr fontId="11"/>
  </si>
  <si>
    <t>農用地</t>
    <rPh sb="0" eb="3">
      <t>ノウヨウチ</t>
    </rPh>
    <phoneticPr fontId="11"/>
  </si>
  <si>
    <t>【 機能診断 】</t>
    <rPh sb="2" eb="4">
      <t>キノウ</t>
    </rPh>
    <rPh sb="4" eb="6">
      <t>シンダン</t>
    </rPh>
    <phoneticPr fontId="11"/>
  </si>
  <si>
    <t>水路</t>
    <rPh sb="0" eb="2">
      <t>スイロ</t>
    </rPh>
    <phoneticPr fontId="11"/>
  </si>
  <si>
    <t>施設の機能診断・診断結果の記録管理</t>
    <rPh sb="0" eb="2">
      <t>シセツ</t>
    </rPh>
    <rPh sb="3" eb="5">
      <t>キノウ</t>
    </rPh>
    <rPh sb="5" eb="7">
      <t>シンダン</t>
    </rPh>
    <rPh sb="8" eb="10">
      <t>シンダン</t>
    </rPh>
    <rPh sb="10" eb="12">
      <t>ケッカ</t>
    </rPh>
    <rPh sb="13" eb="15">
      <t>キロク</t>
    </rPh>
    <rPh sb="15" eb="17">
      <t>カンリ</t>
    </rPh>
    <phoneticPr fontId="1"/>
  </si>
  <si>
    <t>農道</t>
    <rPh sb="0" eb="2">
      <t>ノウドウ</t>
    </rPh>
    <phoneticPr fontId="11"/>
  </si>
  <si>
    <t>ため池</t>
    <rPh sb="2" eb="3">
      <t>イケ</t>
    </rPh>
    <phoneticPr fontId="11"/>
  </si>
  <si>
    <t>－</t>
    <phoneticPr fontId="11"/>
  </si>
  <si>
    <t>【 農用地 維持 】</t>
    <rPh sb="3" eb="4">
      <t>ヨウ</t>
    </rPh>
    <rPh sb="6" eb="8">
      <t>イジ</t>
    </rPh>
    <phoneticPr fontId="11"/>
  </si>
  <si>
    <t>遊休農地発生防止のための保全管理</t>
  </si>
  <si>
    <t>遊休農地発生防止のための保全管理</t>
    <phoneticPr fontId="11"/>
  </si>
  <si>
    <t>畦畔・農用地法面・防風林等の草刈り</t>
    <rPh sb="9" eb="12">
      <t>ボウフウリン</t>
    </rPh>
    <phoneticPr fontId="1"/>
  </si>
  <si>
    <t>畦畔・農用地法面等の草刈り</t>
  </si>
  <si>
    <t>防風林の枝払い・下草の草刈り</t>
  </si>
  <si>
    <t>異常気象時の対応</t>
  </si>
  <si>
    <t>鳥獣害防護柵の適正管理</t>
  </si>
  <si>
    <t>防風ネットの適正管理</t>
  </si>
  <si>
    <t>異常気象後の見回り</t>
  </si>
  <si>
    <t>【 農用地 共同 】</t>
    <rPh sb="3" eb="4">
      <t>ヨウ</t>
    </rPh>
    <rPh sb="6" eb="8">
      <t>キョウドウ</t>
    </rPh>
    <phoneticPr fontId="11"/>
  </si>
  <si>
    <t>異常気象後の応急措置</t>
  </si>
  <si>
    <t>畦畔・農用地法面等</t>
    <rPh sb="0" eb="2">
      <t>ケイハン</t>
    </rPh>
    <rPh sb="3" eb="6">
      <t>ノウヨウチ</t>
    </rPh>
    <rPh sb="6" eb="8">
      <t>ノリメン</t>
    </rPh>
    <rPh sb="8" eb="9">
      <t>トウ</t>
    </rPh>
    <phoneticPr fontId="1"/>
  </si>
  <si>
    <t>施設</t>
    <rPh sb="0" eb="2">
      <t>シセツ</t>
    </rPh>
    <phoneticPr fontId="1"/>
  </si>
  <si>
    <t>畦畔の再構築</t>
  </si>
  <si>
    <t>農用地法面の初期補修</t>
  </si>
  <si>
    <t>暗渠施設の清掃</t>
  </si>
  <si>
    <t>農用地の除れき</t>
  </si>
  <si>
    <t>鳥獣害防護柵の補修・設置</t>
    <rPh sb="7" eb="9">
      <t>ホシュウ</t>
    </rPh>
    <rPh sb="10" eb="12">
      <t>セッチ</t>
    </rPh>
    <phoneticPr fontId="1"/>
  </si>
  <si>
    <t>きめ細やかな雑草対策</t>
  </si>
  <si>
    <t>【 水路 維持 】</t>
    <rPh sb="2" eb="4">
      <t>スイロ</t>
    </rPh>
    <rPh sb="5" eb="7">
      <t>イジ</t>
    </rPh>
    <phoneticPr fontId="11"/>
  </si>
  <si>
    <t>水路の草刈り</t>
  </si>
  <si>
    <t>水路の泥上げ</t>
  </si>
  <si>
    <t>ポンプ場、調整施設等の草刈り</t>
  </si>
  <si>
    <t>かんがい期前の注油</t>
  </si>
  <si>
    <t>ゲート類等の保守管理</t>
  </si>
  <si>
    <t>【 水路 共同 】</t>
    <rPh sb="2" eb="4">
      <t>スイロ</t>
    </rPh>
    <rPh sb="5" eb="7">
      <t>キョウドウ</t>
    </rPh>
    <phoneticPr fontId="11"/>
  </si>
  <si>
    <t>水路側壁のはらみ修正</t>
  </si>
  <si>
    <t>目地詰め</t>
    <rPh sb="0" eb="2">
      <t>メジ</t>
    </rPh>
    <rPh sb="2" eb="3">
      <t>ツ</t>
    </rPh>
    <phoneticPr fontId="1"/>
  </si>
  <si>
    <t>表面劣化に対するコーティング等</t>
  </si>
  <si>
    <t>不同沈下に対する早期対応</t>
  </si>
  <si>
    <t>側壁の裏込材の充填、水路耕畔の補修</t>
    <rPh sb="15" eb="17">
      <t>ホシュウ</t>
    </rPh>
    <phoneticPr fontId="1"/>
  </si>
  <si>
    <t>水路に付着した藻等の除去</t>
  </si>
  <si>
    <t>水路法面の初期補修</t>
  </si>
  <si>
    <t>破損施設の補修</t>
  </si>
  <si>
    <t>パイプラインの破損施設の補修</t>
  </si>
  <si>
    <t>パイプ内の清掃</t>
  </si>
  <si>
    <t>給水栓ボックス基礎部の補強</t>
  </si>
  <si>
    <t>給水栓に対する凍結防止対策</t>
  </si>
  <si>
    <t>空気弁等への腐食防止剤の塗布等</t>
  </si>
  <si>
    <t>【 農道 維持 】</t>
    <rPh sb="2" eb="4">
      <t>ノウドウ</t>
    </rPh>
    <rPh sb="5" eb="7">
      <t>イジ</t>
    </rPh>
    <phoneticPr fontId="11"/>
  </si>
  <si>
    <t>路肩・法面の草刈り</t>
  </si>
  <si>
    <t>側溝の泥上げ</t>
  </si>
  <si>
    <t>【 農道 共同 】</t>
    <rPh sb="2" eb="4">
      <t>ノウドウ</t>
    </rPh>
    <rPh sb="5" eb="7">
      <t>キョウドウ</t>
    </rPh>
    <phoneticPr fontId="11"/>
  </si>
  <si>
    <t>路肩、法面の初期補修</t>
  </si>
  <si>
    <t>軌道等の運搬施設の維持補修</t>
  </si>
  <si>
    <t>側溝の目地詰め</t>
  </si>
  <si>
    <t>側溝の不同沈下への早期対応</t>
  </si>
  <si>
    <t>側溝の裏込材の充填</t>
  </si>
  <si>
    <t>【 ため池 維持 】</t>
    <rPh sb="4" eb="5">
      <t>イケ</t>
    </rPh>
    <rPh sb="6" eb="8">
      <t>イジ</t>
    </rPh>
    <phoneticPr fontId="11"/>
  </si>
  <si>
    <t>ため池の草刈り</t>
  </si>
  <si>
    <t>ため池の泥上げ</t>
  </si>
  <si>
    <t>かんがい期前の施設の清掃・防塵</t>
    <rPh sb="13" eb="14">
      <t>ボウ</t>
    </rPh>
    <phoneticPr fontId="1"/>
  </si>
  <si>
    <t>管理道路の管理</t>
  </si>
  <si>
    <t>ゲート類の保守管理</t>
  </si>
  <si>
    <t>【 ため池 共同 】</t>
    <rPh sb="4" eb="5">
      <t>イケ</t>
    </rPh>
    <rPh sb="6" eb="8">
      <t>キョウドウ</t>
    </rPh>
    <phoneticPr fontId="11"/>
  </si>
  <si>
    <t>堤体</t>
    <rPh sb="0" eb="2">
      <t>テイタイ</t>
    </rPh>
    <phoneticPr fontId="11"/>
  </si>
  <si>
    <t>遮水シートの補修</t>
  </si>
  <si>
    <t>コンクリート構造物の目地詰め</t>
  </si>
  <si>
    <t>コンクリート構造物の表面劣化への対応</t>
  </si>
  <si>
    <t>堤体浸食の早期補修</t>
  </si>
  <si>
    <t>　 【 推進活動 】</t>
    <phoneticPr fontId="1"/>
  </si>
  <si>
    <t>農業者(入り作農家、土地持ち非農家を含む)による検討会の開催</t>
    <rPh sb="0" eb="3">
      <t>ノウギョウシャ</t>
    </rPh>
    <rPh sb="4" eb="5">
      <t>イ</t>
    </rPh>
    <rPh sb="6" eb="7">
      <t>サク</t>
    </rPh>
    <rPh sb="7" eb="9">
      <t>ノウカ</t>
    </rPh>
    <rPh sb="10" eb="12">
      <t>トチ</t>
    </rPh>
    <rPh sb="12" eb="13">
      <t>モ</t>
    </rPh>
    <rPh sb="14" eb="15">
      <t>ヒ</t>
    </rPh>
    <rPh sb="15" eb="17">
      <t>ノウカ</t>
    </rPh>
    <rPh sb="18" eb="19">
      <t>フク</t>
    </rPh>
    <rPh sb="24" eb="26">
      <t>ケントウ</t>
    </rPh>
    <rPh sb="26" eb="27">
      <t>カイ</t>
    </rPh>
    <rPh sb="28" eb="30">
      <t>カイサイ</t>
    </rPh>
    <phoneticPr fontId="1"/>
  </si>
  <si>
    <t>農業者に対する意向調査、農業者による現地調査</t>
    <rPh sb="0" eb="3">
      <t>ノウギョウシャ</t>
    </rPh>
    <rPh sb="4" eb="5">
      <t>タイ</t>
    </rPh>
    <rPh sb="7" eb="9">
      <t>イコウ</t>
    </rPh>
    <rPh sb="9" eb="11">
      <t>チョウサ</t>
    </rPh>
    <rPh sb="12" eb="15">
      <t>ノウギョウシャ</t>
    </rPh>
    <rPh sb="18" eb="20">
      <t>ゲンチ</t>
    </rPh>
    <rPh sb="20" eb="22">
      <t>チョウサ</t>
    </rPh>
    <phoneticPr fontId="1"/>
  </si>
  <si>
    <t>不在村地主との連絡体制の整備、調整、それに必要な調査</t>
    <rPh sb="0" eb="2">
      <t>フザイ</t>
    </rPh>
    <rPh sb="2" eb="3">
      <t>ムラ</t>
    </rPh>
    <rPh sb="3" eb="5">
      <t>ジヌシ</t>
    </rPh>
    <rPh sb="7" eb="9">
      <t>レンラク</t>
    </rPh>
    <rPh sb="9" eb="11">
      <t>タイセイ</t>
    </rPh>
    <rPh sb="12" eb="14">
      <t>セイビ</t>
    </rPh>
    <rPh sb="15" eb="17">
      <t>チョウセイ</t>
    </rPh>
    <rPh sb="21" eb="23">
      <t>ヒツヨウ</t>
    </rPh>
    <rPh sb="24" eb="26">
      <t>チョウサ</t>
    </rPh>
    <phoneticPr fontId="1"/>
  </si>
  <si>
    <t>地域住民等(集落外の住民・組織等も含む)との意見交換・ワークショップ・交流会の開催</t>
    <rPh sb="0" eb="2">
      <t>チイキ</t>
    </rPh>
    <rPh sb="2" eb="4">
      <t>ジュウミン</t>
    </rPh>
    <rPh sb="4" eb="5">
      <t>トウ</t>
    </rPh>
    <rPh sb="6" eb="8">
      <t>シュウラク</t>
    </rPh>
    <rPh sb="8" eb="9">
      <t>ガイ</t>
    </rPh>
    <rPh sb="10" eb="12">
      <t>ジュウミン</t>
    </rPh>
    <rPh sb="13" eb="15">
      <t>ソシキ</t>
    </rPh>
    <rPh sb="15" eb="16">
      <t>トウ</t>
    </rPh>
    <rPh sb="17" eb="18">
      <t>フク</t>
    </rPh>
    <rPh sb="22" eb="24">
      <t>イケン</t>
    </rPh>
    <rPh sb="24" eb="26">
      <t>コウカン</t>
    </rPh>
    <rPh sb="35" eb="38">
      <t>コウリュウカイ</t>
    </rPh>
    <rPh sb="39" eb="41">
      <t>カイサイ</t>
    </rPh>
    <phoneticPr fontId="1"/>
  </si>
  <si>
    <t>【 etc 】</t>
    <phoneticPr fontId="11"/>
  </si>
  <si>
    <t>事務・組織運営等の研修</t>
    <rPh sb="0" eb="2">
      <t>ジム</t>
    </rPh>
    <rPh sb="3" eb="5">
      <t>ソシキ</t>
    </rPh>
    <rPh sb="5" eb="7">
      <t>ウンエイ</t>
    </rPh>
    <rPh sb="7" eb="8">
      <t>トウ</t>
    </rPh>
    <rPh sb="9" eb="11">
      <t>ケンシュウ</t>
    </rPh>
    <phoneticPr fontId="11"/>
  </si>
  <si>
    <t>活動に関する事務や組織の運営に関する研修</t>
    <rPh sb="0" eb="2">
      <t>カツドウ</t>
    </rPh>
    <rPh sb="3" eb="4">
      <t>カン</t>
    </rPh>
    <rPh sb="6" eb="8">
      <t>ジム</t>
    </rPh>
    <rPh sb="9" eb="11">
      <t>ソシキ</t>
    </rPh>
    <rPh sb="12" eb="14">
      <t>ウンエイ</t>
    </rPh>
    <rPh sb="15" eb="16">
      <t>カン</t>
    </rPh>
    <rPh sb="18" eb="20">
      <t>ケンシュウ</t>
    </rPh>
    <phoneticPr fontId="11"/>
  </si>
  <si>
    <t>総会</t>
    <rPh sb="0" eb="2">
      <t>ソウカイ</t>
    </rPh>
    <phoneticPr fontId="11"/>
  </si>
  <si>
    <t>役員会</t>
    <rPh sb="0" eb="3">
      <t>ヤクインカイ</t>
    </rPh>
    <phoneticPr fontId="11"/>
  </si>
  <si>
    <t>事務処理</t>
    <rPh sb="0" eb="2">
      <t>ジム</t>
    </rPh>
    <rPh sb="2" eb="4">
      <t>ショリ</t>
    </rPh>
    <phoneticPr fontId="11"/>
  </si>
  <si>
    <t>共同活動</t>
    <rPh sb="0" eb="2">
      <t>キョウドウ</t>
    </rPh>
    <rPh sb="2" eb="4">
      <t>カツドウ</t>
    </rPh>
    <phoneticPr fontId="11"/>
  </si>
  <si>
    <t>【 農地・水路・農道・ため池 】</t>
    <rPh sb="5" eb="7">
      <t>スイロ</t>
    </rPh>
    <rPh sb="8" eb="10">
      <t>ノウドウ</t>
    </rPh>
    <rPh sb="13" eb="14">
      <t>イケ</t>
    </rPh>
    <phoneticPr fontId="11"/>
  </si>
  <si>
    <t>【 水路 】</t>
    <rPh sb="2" eb="4">
      <t>スイロ</t>
    </rPh>
    <phoneticPr fontId="11"/>
  </si>
  <si>
    <t>遮光施設の補修等</t>
    <rPh sb="5" eb="7">
      <t>ホシュウ</t>
    </rPh>
    <rPh sb="7" eb="8">
      <t>トウ</t>
    </rPh>
    <phoneticPr fontId="1"/>
  </si>
  <si>
    <t>【 農道 】</t>
    <rPh sb="2" eb="4">
      <t>ノウドウ</t>
    </rPh>
    <phoneticPr fontId="11"/>
  </si>
  <si>
    <t>【 ため池 】</t>
    <rPh sb="4" eb="5">
      <t>イケ</t>
    </rPh>
    <phoneticPr fontId="11"/>
  </si>
  <si>
    <t>【 研修 】</t>
    <rPh sb="2" eb="4">
      <t>ケンシュウ</t>
    </rPh>
    <phoneticPr fontId="11"/>
  </si>
  <si>
    <t>機能診断・補修技術等の研修</t>
    <rPh sb="0" eb="2">
      <t>キノウ</t>
    </rPh>
    <rPh sb="2" eb="4">
      <t>シンダン</t>
    </rPh>
    <rPh sb="5" eb="7">
      <t>ホシュウ</t>
    </rPh>
    <rPh sb="7" eb="9">
      <t>ギジュツ</t>
    </rPh>
    <rPh sb="9" eb="10">
      <t>トウ</t>
    </rPh>
    <rPh sb="11" eb="13">
      <t>ケンシュウ</t>
    </rPh>
    <phoneticPr fontId="11"/>
  </si>
  <si>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11"/>
  </si>
  <si>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11"/>
  </si>
  <si>
    <t>農業用水の保全、農地の保全や地域環境の保全に資する新たな施設の設置等に関する研修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5" eb="26">
      <t>アラ</t>
    </rPh>
    <rPh sb="28" eb="30">
      <t>シセツ</t>
    </rPh>
    <rPh sb="31" eb="33">
      <t>セッチ</t>
    </rPh>
    <rPh sb="33" eb="34">
      <t>トウ</t>
    </rPh>
    <rPh sb="35" eb="36">
      <t>カン</t>
    </rPh>
    <rPh sb="38" eb="40">
      <t>ケンシュウ</t>
    </rPh>
    <phoneticPr fontId="11"/>
  </si>
  <si>
    <t>①</t>
    <phoneticPr fontId="11"/>
  </si>
  <si>
    <t>【 啓発・普及 】</t>
    <rPh sb="2" eb="4">
      <t>ケイハツ</t>
    </rPh>
    <rPh sb="5" eb="7">
      <t>フキュウ</t>
    </rPh>
    <phoneticPr fontId="11"/>
  </si>
  <si>
    <t>啓発・普及</t>
    <rPh sb="0" eb="2">
      <t>ケイハツ</t>
    </rPh>
    <rPh sb="3" eb="5">
      <t>フキュウ</t>
    </rPh>
    <phoneticPr fontId="11"/>
  </si>
  <si>
    <t>広報活動</t>
    <rPh sb="0" eb="2">
      <t>コウホウ</t>
    </rPh>
    <rPh sb="2" eb="4">
      <t>カツドウ</t>
    </rPh>
    <phoneticPr fontId="2"/>
  </si>
  <si>
    <t>啓発活動</t>
    <rPh sb="0" eb="2">
      <t>ケイハツ</t>
    </rPh>
    <rPh sb="2" eb="4">
      <t>カツドウ</t>
    </rPh>
    <phoneticPr fontId="2"/>
  </si>
  <si>
    <t>地域住民等との交流活動</t>
    <rPh sb="0" eb="2">
      <t>チイキ</t>
    </rPh>
    <rPh sb="2" eb="4">
      <t>ジュウミン</t>
    </rPh>
    <rPh sb="4" eb="5">
      <t>トウ</t>
    </rPh>
    <rPh sb="7" eb="9">
      <t>コウリュウ</t>
    </rPh>
    <rPh sb="9" eb="11">
      <t>カツドウ</t>
    </rPh>
    <phoneticPr fontId="2"/>
  </si>
  <si>
    <t>学校教育等との連携</t>
    <rPh sb="0" eb="2">
      <t>ガッコウ</t>
    </rPh>
    <rPh sb="2" eb="4">
      <t>キョウイク</t>
    </rPh>
    <rPh sb="4" eb="5">
      <t>トウ</t>
    </rPh>
    <rPh sb="7" eb="9">
      <t>レンケイ</t>
    </rPh>
    <phoneticPr fontId="2"/>
  </si>
  <si>
    <t>行政機関等との連携</t>
    <rPh sb="0" eb="2">
      <t>ギョウセイ</t>
    </rPh>
    <rPh sb="2" eb="4">
      <t>キカン</t>
    </rPh>
    <rPh sb="4" eb="5">
      <t>トウ</t>
    </rPh>
    <rPh sb="7" eb="9">
      <t>レンケイ</t>
    </rPh>
    <phoneticPr fontId="2"/>
  </si>
  <si>
    <t>地域内の規制等の取り決め</t>
    <rPh sb="0" eb="2">
      <t>チイキ</t>
    </rPh>
    <rPh sb="2" eb="3">
      <t>ナイ</t>
    </rPh>
    <rPh sb="4" eb="6">
      <t>キセイ</t>
    </rPh>
    <rPh sb="6" eb="7">
      <t>トウ</t>
    </rPh>
    <rPh sb="8" eb="9">
      <t>ト</t>
    </rPh>
    <rPh sb="10" eb="11">
      <t>キ</t>
    </rPh>
    <phoneticPr fontId="2"/>
  </si>
  <si>
    <t>【生態系保全】</t>
    <rPh sb="1" eb="4">
      <t>セイタイケイ</t>
    </rPh>
    <rPh sb="4" eb="6">
      <t>ホゼン</t>
    </rPh>
    <phoneticPr fontId="11"/>
  </si>
  <si>
    <t>②</t>
    <phoneticPr fontId="11"/>
  </si>
  <si>
    <t>生物の生息状況の把握</t>
    <rPh sb="0" eb="2">
      <t>セイブツ</t>
    </rPh>
    <rPh sb="3" eb="5">
      <t>セイソク</t>
    </rPh>
    <rPh sb="5" eb="7">
      <t>ジョウキョウ</t>
    </rPh>
    <rPh sb="8" eb="10">
      <t>ハアク</t>
    </rPh>
    <phoneticPr fontId="2"/>
  </si>
  <si>
    <t>生態系保全</t>
    <rPh sb="0" eb="3">
      <t>セイタイケイ</t>
    </rPh>
    <rPh sb="3" eb="5">
      <t>ホゼン</t>
    </rPh>
    <phoneticPr fontId="11"/>
  </si>
  <si>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2"/>
  </si>
  <si>
    <t>水田を活用した生息環境の提供</t>
    <rPh sb="0" eb="2">
      <t>スイデン</t>
    </rPh>
    <rPh sb="3" eb="5">
      <t>カツヨウ</t>
    </rPh>
    <rPh sb="7" eb="9">
      <t>セイソク</t>
    </rPh>
    <rPh sb="9" eb="11">
      <t>カンキョウ</t>
    </rPh>
    <rPh sb="12" eb="14">
      <t>テイキョウ</t>
    </rPh>
    <phoneticPr fontId="2"/>
  </si>
  <si>
    <t>生物の生活史を考慮した適正管理</t>
    <rPh sb="0" eb="2">
      <t>セイブツ</t>
    </rPh>
    <rPh sb="3" eb="5">
      <t>セイカツ</t>
    </rPh>
    <rPh sb="7" eb="9">
      <t>コウリョ</t>
    </rPh>
    <rPh sb="11" eb="13">
      <t>テキセイ</t>
    </rPh>
    <rPh sb="13" eb="15">
      <t>カンリ</t>
    </rPh>
    <phoneticPr fontId="2"/>
  </si>
  <si>
    <t>放流・植栽を通じた在来生物の育成</t>
    <rPh sb="0" eb="2">
      <t>ホウリュウ</t>
    </rPh>
    <rPh sb="3" eb="5">
      <t>ショクサイ</t>
    </rPh>
    <rPh sb="6" eb="7">
      <t>ツウ</t>
    </rPh>
    <rPh sb="9" eb="11">
      <t>ザイライ</t>
    </rPh>
    <rPh sb="11" eb="13">
      <t>セイブツ</t>
    </rPh>
    <rPh sb="14" eb="16">
      <t>イクセイ</t>
    </rPh>
    <phoneticPr fontId="2"/>
  </si>
  <si>
    <t>外来種の駆除</t>
    <rPh sb="0" eb="3">
      <t>ガイライシュ</t>
    </rPh>
    <rPh sb="4" eb="6">
      <t>クジョ</t>
    </rPh>
    <phoneticPr fontId="2"/>
  </si>
  <si>
    <t>希少種の監視</t>
    <rPh sb="0" eb="3">
      <t>キショウシュ</t>
    </rPh>
    <rPh sb="4" eb="6">
      <t>カンシ</t>
    </rPh>
    <phoneticPr fontId="2"/>
  </si>
  <si>
    <t>③</t>
    <phoneticPr fontId="11"/>
  </si>
  <si>
    <t>【水質保全】</t>
    <rPh sb="1" eb="3">
      <t>スイシツ</t>
    </rPh>
    <rPh sb="3" eb="5">
      <t>ホゼン</t>
    </rPh>
    <phoneticPr fontId="11"/>
  </si>
  <si>
    <t>水質保全</t>
    <rPh sb="0" eb="2">
      <t>スイシツ</t>
    </rPh>
    <rPh sb="2" eb="4">
      <t>ホゼン</t>
    </rPh>
    <phoneticPr fontId="11"/>
  </si>
  <si>
    <t>水質保全を考慮した施設の適正管理</t>
    <rPh sb="0" eb="2">
      <t>スイシツ</t>
    </rPh>
    <rPh sb="2" eb="4">
      <t>ホゼン</t>
    </rPh>
    <rPh sb="5" eb="7">
      <t>コウリョ</t>
    </rPh>
    <rPh sb="9" eb="11">
      <t>シセツ</t>
    </rPh>
    <rPh sb="12" eb="14">
      <t>テキセイ</t>
    </rPh>
    <rPh sb="14" eb="16">
      <t>カンリ</t>
    </rPh>
    <phoneticPr fontId="2"/>
  </si>
  <si>
    <t>水田からの排水（濁水）管理</t>
    <rPh sb="0" eb="2">
      <t>スイデン</t>
    </rPh>
    <rPh sb="5" eb="7">
      <t>ハイスイ</t>
    </rPh>
    <rPh sb="8" eb="9">
      <t>ニゴ</t>
    </rPh>
    <rPh sb="9" eb="10">
      <t>ミズ</t>
    </rPh>
    <rPh sb="11" eb="13">
      <t>カンリ</t>
    </rPh>
    <phoneticPr fontId="2"/>
  </si>
  <si>
    <t>循環かんがいの実施</t>
    <rPh sb="0" eb="2">
      <t>ジュンカン</t>
    </rPh>
    <rPh sb="7" eb="9">
      <t>ジッシ</t>
    </rPh>
    <phoneticPr fontId="2"/>
  </si>
  <si>
    <t>非かんがい期における通水</t>
    <rPh sb="0" eb="1">
      <t>ヒ</t>
    </rPh>
    <rPh sb="5" eb="6">
      <t>キ</t>
    </rPh>
    <rPh sb="10" eb="12">
      <t>ツウスイ</t>
    </rPh>
    <phoneticPr fontId="2"/>
  </si>
  <si>
    <t>水質モニタリングの実施・記録管理</t>
    <rPh sb="0" eb="2">
      <t>スイシツ</t>
    </rPh>
    <rPh sb="9" eb="11">
      <t>ジッシ</t>
    </rPh>
    <rPh sb="12" eb="14">
      <t>キロク</t>
    </rPh>
    <rPh sb="14" eb="16">
      <t>カンリ</t>
    </rPh>
    <phoneticPr fontId="2"/>
  </si>
  <si>
    <t>排水路沿いの林地帯等の適正管理</t>
    <rPh sb="0" eb="3">
      <t>ハイスイロ</t>
    </rPh>
    <rPh sb="3" eb="4">
      <t>ソ</t>
    </rPh>
    <rPh sb="6" eb="7">
      <t>ハヤシ</t>
    </rPh>
    <rPh sb="7" eb="8">
      <t>チ</t>
    </rPh>
    <rPh sb="8" eb="9">
      <t>タイ</t>
    </rPh>
    <rPh sb="9" eb="10">
      <t>トウ</t>
    </rPh>
    <rPh sb="11" eb="13">
      <t>テキセイ</t>
    </rPh>
    <rPh sb="13" eb="15">
      <t>カンリ</t>
    </rPh>
    <phoneticPr fontId="2"/>
  </si>
  <si>
    <t>沈砂池の適正管理</t>
    <rPh sb="0" eb="1">
      <t>シズ</t>
    </rPh>
    <rPh sb="1" eb="2">
      <t>スナ</t>
    </rPh>
    <rPh sb="2" eb="3">
      <t>イケ</t>
    </rPh>
    <rPh sb="4" eb="6">
      <t>テキセイ</t>
    </rPh>
    <rPh sb="6" eb="8">
      <t>カンリ</t>
    </rPh>
    <phoneticPr fontId="2"/>
  </si>
  <si>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2"/>
  </si>
  <si>
    <t>管理作業の省力化による水資源の保全</t>
    <rPh sb="0" eb="2">
      <t>カンリ</t>
    </rPh>
    <rPh sb="2" eb="4">
      <t>サギョウ</t>
    </rPh>
    <rPh sb="5" eb="7">
      <t>ショウリョク</t>
    </rPh>
    <rPh sb="7" eb="8">
      <t>カ</t>
    </rPh>
    <rPh sb="11" eb="12">
      <t>ミズ</t>
    </rPh>
    <rPh sb="12" eb="14">
      <t>シゲン</t>
    </rPh>
    <rPh sb="15" eb="17">
      <t>ホゼン</t>
    </rPh>
    <phoneticPr fontId="1"/>
  </si>
  <si>
    <t>④</t>
    <phoneticPr fontId="11"/>
  </si>
  <si>
    <t>【景観形成・生活環境保全】</t>
    <rPh sb="1" eb="3">
      <t>ケイカン</t>
    </rPh>
    <rPh sb="3" eb="5">
      <t>ケイセイ</t>
    </rPh>
    <rPh sb="6" eb="8">
      <t>セイカツ</t>
    </rPh>
    <rPh sb="8" eb="10">
      <t>カンキョウ</t>
    </rPh>
    <rPh sb="10" eb="12">
      <t>ホゼン</t>
    </rPh>
    <phoneticPr fontId="11"/>
  </si>
  <si>
    <t>景観形成・生活環境保全</t>
    <rPh sb="0" eb="2">
      <t>ケイカン</t>
    </rPh>
    <rPh sb="2" eb="4">
      <t>ケイセイ</t>
    </rPh>
    <rPh sb="5" eb="7">
      <t>セイカツ</t>
    </rPh>
    <rPh sb="7" eb="9">
      <t>カンキョウ</t>
    </rPh>
    <rPh sb="9" eb="11">
      <t>ホゼン</t>
    </rPh>
    <phoneticPr fontId="11"/>
  </si>
  <si>
    <t>農業用水の地域用水としての利用・管理</t>
    <rPh sb="0" eb="2">
      <t>ノウギョウ</t>
    </rPh>
    <rPh sb="2" eb="4">
      <t>ヨウスイ</t>
    </rPh>
    <rPh sb="5" eb="7">
      <t>チイキ</t>
    </rPh>
    <rPh sb="7" eb="9">
      <t>ヨウスイ</t>
    </rPh>
    <rPh sb="13" eb="15">
      <t>リヨウ</t>
    </rPh>
    <rPh sb="16" eb="18">
      <t>カンリ</t>
    </rPh>
    <phoneticPr fontId="2"/>
  </si>
  <si>
    <t>景観形成のための施設への植栽等</t>
    <rPh sb="0" eb="2">
      <t>ケイカン</t>
    </rPh>
    <rPh sb="2" eb="4">
      <t>ケイセイ</t>
    </rPh>
    <rPh sb="8" eb="10">
      <t>シセツ</t>
    </rPh>
    <rPh sb="12" eb="14">
      <t>ショクサイ</t>
    </rPh>
    <rPh sb="14" eb="15">
      <t>トウ</t>
    </rPh>
    <phoneticPr fontId="2"/>
  </si>
  <si>
    <t>農用地等を活用した景観形成活動</t>
    <rPh sb="0" eb="3">
      <t>ノウヨウチ</t>
    </rPh>
    <rPh sb="3" eb="4">
      <t>トウ</t>
    </rPh>
    <rPh sb="5" eb="7">
      <t>カツヨウ</t>
    </rPh>
    <rPh sb="9" eb="11">
      <t>ケイカン</t>
    </rPh>
    <rPh sb="11" eb="13">
      <t>ケイセイ</t>
    </rPh>
    <rPh sb="13" eb="15">
      <t>カツドウ</t>
    </rPh>
    <phoneticPr fontId="2"/>
  </si>
  <si>
    <t>伝統的施設や農法の保全・実施</t>
    <rPh sb="0" eb="3">
      <t>デントウテキ</t>
    </rPh>
    <rPh sb="3" eb="5">
      <t>シセツ</t>
    </rPh>
    <rPh sb="6" eb="8">
      <t>ノウホウ</t>
    </rPh>
    <rPh sb="9" eb="11">
      <t>ホゼン</t>
    </rPh>
    <rPh sb="12" eb="14">
      <t>ジッシ</t>
    </rPh>
    <phoneticPr fontId="2"/>
  </si>
  <si>
    <t>施設等の定期的な巡回点検・清掃</t>
    <rPh sb="0" eb="2">
      <t>シセツ</t>
    </rPh>
    <rPh sb="2" eb="3">
      <t>トウ</t>
    </rPh>
    <rPh sb="4" eb="6">
      <t>テイキ</t>
    </rPh>
    <rPh sb="6" eb="7">
      <t>テキ</t>
    </rPh>
    <rPh sb="8" eb="10">
      <t>ジュンカイ</t>
    </rPh>
    <rPh sb="10" eb="12">
      <t>テンケン</t>
    </rPh>
    <rPh sb="13" eb="15">
      <t>セイソウ</t>
    </rPh>
    <phoneticPr fontId="2"/>
  </si>
  <si>
    <t>⑤</t>
    <phoneticPr fontId="11"/>
  </si>
  <si>
    <t>　【水田貯留機能増進・地下水かん養】</t>
    <phoneticPr fontId="1"/>
  </si>
  <si>
    <t>水田貯留機能増進・地下水かん養</t>
    <phoneticPr fontId="1"/>
  </si>
  <si>
    <t>水田の貯留機能向上活動</t>
    <rPh sb="0" eb="2">
      <t>スイデン</t>
    </rPh>
    <rPh sb="3" eb="5">
      <t>チョリュウ</t>
    </rPh>
    <rPh sb="5" eb="7">
      <t>キノウ</t>
    </rPh>
    <rPh sb="7" eb="9">
      <t>コウジョウ</t>
    </rPh>
    <rPh sb="9" eb="11">
      <t>カツドウ</t>
    </rPh>
    <phoneticPr fontId="2"/>
  </si>
  <si>
    <t>水田の地下水かん養機能向上活動</t>
    <rPh sb="0" eb="2">
      <t>スイデン</t>
    </rPh>
    <rPh sb="3" eb="5">
      <t>チカ</t>
    </rPh>
    <rPh sb="5" eb="6">
      <t>ミズ</t>
    </rPh>
    <rPh sb="8" eb="9">
      <t>ヨウ</t>
    </rPh>
    <rPh sb="9" eb="11">
      <t>キノウ</t>
    </rPh>
    <rPh sb="11" eb="13">
      <t>コウジョウ</t>
    </rPh>
    <rPh sb="13" eb="15">
      <t>カツドウ</t>
    </rPh>
    <phoneticPr fontId="2"/>
  </si>
  <si>
    <t>水源かん養林の保全</t>
    <rPh sb="0" eb="2">
      <t>スイゲン</t>
    </rPh>
    <rPh sb="4" eb="5">
      <t>ヨウ</t>
    </rPh>
    <rPh sb="5" eb="6">
      <t>ハヤシ</t>
    </rPh>
    <rPh sb="7" eb="9">
      <t>ホゼン</t>
    </rPh>
    <phoneticPr fontId="2"/>
  </si>
  <si>
    <t>【資源循環】</t>
    <phoneticPr fontId="1"/>
  </si>
  <si>
    <t>⑥</t>
    <phoneticPr fontId="11"/>
  </si>
  <si>
    <t>資源循環</t>
    <phoneticPr fontId="1"/>
  </si>
  <si>
    <t>地域資源の活用・資源循環のための活動</t>
  </si>
  <si>
    <t>⑦</t>
    <phoneticPr fontId="11"/>
  </si>
  <si>
    <t>【多面的機能の増進を図る活動】</t>
    <rPh sb="1" eb="4">
      <t>タメンテキ</t>
    </rPh>
    <rPh sb="4" eb="6">
      <t>キノウ</t>
    </rPh>
    <rPh sb="7" eb="9">
      <t>ゾウシン</t>
    </rPh>
    <rPh sb="10" eb="11">
      <t>ハカ</t>
    </rPh>
    <rPh sb="12" eb="14">
      <t>カツドウ</t>
    </rPh>
    <phoneticPr fontId="11"/>
  </si>
  <si>
    <t>多面的機能の増進を図る活動</t>
    <rPh sb="0" eb="3">
      <t>タメンテキ</t>
    </rPh>
    <rPh sb="3" eb="5">
      <t>キノウ</t>
    </rPh>
    <rPh sb="6" eb="8">
      <t>ゾウシン</t>
    </rPh>
    <rPh sb="9" eb="10">
      <t>ハカ</t>
    </rPh>
    <rPh sb="11" eb="13">
      <t>カツドウ</t>
    </rPh>
    <phoneticPr fontId="11"/>
  </si>
  <si>
    <t>年度活動計画の策定</t>
    <rPh sb="0" eb="2">
      <t>ネンド</t>
    </rPh>
    <rPh sb="2" eb="4">
      <t>カツドウ</t>
    </rPh>
    <rPh sb="4" eb="6">
      <t>ケイカク</t>
    </rPh>
    <rPh sb="7" eb="9">
      <t>サクテイ</t>
    </rPh>
    <phoneticPr fontId="11"/>
  </si>
  <si>
    <t>【 実践活動 】</t>
    <rPh sb="2" eb="4">
      <t>ジッセン</t>
    </rPh>
    <rPh sb="4" eb="6">
      <t>カツドウ</t>
    </rPh>
    <phoneticPr fontId="11"/>
  </si>
  <si>
    <t>遊休農地の有効活用</t>
    <rPh sb="0" eb="2">
      <t>ユウキュウ</t>
    </rPh>
    <rPh sb="2" eb="4">
      <t>ノウチ</t>
    </rPh>
    <rPh sb="5" eb="7">
      <t>ユウコウ</t>
    </rPh>
    <rPh sb="7" eb="9">
      <t>カツヨウ</t>
    </rPh>
    <phoneticPr fontId="1"/>
  </si>
  <si>
    <t>農道</t>
    <rPh sb="0" eb="1">
      <t>ノウ</t>
    </rPh>
    <rPh sb="1" eb="2">
      <t>ドウ</t>
    </rPh>
    <phoneticPr fontId="11"/>
  </si>
  <si>
    <t>農地周りの共同活動の強化</t>
    <rPh sb="0" eb="2">
      <t>ノウチ</t>
    </rPh>
    <rPh sb="2" eb="3">
      <t>マワ</t>
    </rPh>
    <rPh sb="5" eb="7">
      <t>キョウドウ</t>
    </rPh>
    <rPh sb="7" eb="9">
      <t>カツドウ</t>
    </rPh>
    <rPh sb="10" eb="12">
      <t>キョウカ</t>
    </rPh>
    <phoneticPr fontId="1"/>
  </si>
  <si>
    <t>地域住民による直営施工</t>
    <rPh sb="0" eb="2">
      <t>チイキ</t>
    </rPh>
    <rPh sb="2" eb="4">
      <t>ジュウミン</t>
    </rPh>
    <rPh sb="7" eb="9">
      <t>チョクエイ</t>
    </rPh>
    <rPh sb="9" eb="11">
      <t>セコウ</t>
    </rPh>
    <phoneticPr fontId="1"/>
  </si>
  <si>
    <t>防災・減災力の強化</t>
    <rPh sb="0" eb="2">
      <t>ボウサイ</t>
    </rPh>
    <rPh sb="3" eb="5">
      <t>ゲンサイ</t>
    </rPh>
    <rPh sb="5" eb="6">
      <t>リョク</t>
    </rPh>
    <rPh sb="7" eb="9">
      <t>キョウカ</t>
    </rPh>
    <phoneticPr fontId="1"/>
  </si>
  <si>
    <t>農村環境保全活動の幅広い展開</t>
    <rPh sb="0" eb="2">
      <t>ノウソン</t>
    </rPh>
    <rPh sb="2" eb="4">
      <t>カンキョウ</t>
    </rPh>
    <rPh sb="4" eb="6">
      <t>ホゼン</t>
    </rPh>
    <rPh sb="6" eb="8">
      <t>カツドウ</t>
    </rPh>
    <rPh sb="9" eb="11">
      <t>ハバヒロ</t>
    </rPh>
    <rPh sb="12" eb="14">
      <t>テンカイ</t>
    </rPh>
    <phoneticPr fontId="1"/>
  </si>
  <si>
    <t>医療・福祉との連携</t>
    <rPh sb="0" eb="2">
      <t>イリョウ</t>
    </rPh>
    <rPh sb="3" eb="5">
      <t>フクシ</t>
    </rPh>
    <rPh sb="7" eb="9">
      <t>レンケイ</t>
    </rPh>
    <phoneticPr fontId="1"/>
  </si>
  <si>
    <t>農村文化の伝承を通じた農村コミュニティの強化</t>
    <rPh sb="0" eb="2">
      <t>ノウソン</t>
    </rPh>
    <rPh sb="2" eb="4">
      <t>ブンカ</t>
    </rPh>
    <rPh sb="5" eb="7">
      <t>デンショウ</t>
    </rPh>
    <rPh sb="8" eb="9">
      <t>ツウ</t>
    </rPh>
    <rPh sb="11" eb="13">
      <t>ノウソン</t>
    </rPh>
    <rPh sb="20" eb="22">
      <t>キョウカ</t>
    </rPh>
    <phoneticPr fontId="1"/>
  </si>
  <si>
    <t>【 農村環境 】</t>
    <rPh sb="2" eb="4">
      <t>ノウソン</t>
    </rPh>
    <rPh sb="4" eb="6">
      <t>カンキョウ</t>
    </rPh>
    <phoneticPr fontId="11"/>
  </si>
  <si>
    <t>施設・農村環境</t>
    <rPh sb="0" eb="2">
      <t>シセツ</t>
    </rPh>
    <rPh sb="3" eb="5">
      <t>ノウソン</t>
    </rPh>
    <rPh sb="5" eb="7">
      <t>カンキョウ</t>
    </rPh>
    <phoneticPr fontId="11"/>
  </si>
  <si>
    <t>施設又はテーマ</t>
    <rPh sb="0" eb="2">
      <t>シセツ</t>
    </rPh>
    <rPh sb="2" eb="3">
      <t>マタ</t>
    </rPh>
    <phoneticPr fontId="1"/>
  </si>
  <si>
    <t>農用地</t>
    <rPh sb="0" eb="3">
      <t>ノウヨウチ</t>
    </rPh>
    <phoneticPr fontId="1"/>
  </si>
  <si>
    <t>――【 農地維持 】――</t>
    <rPh sb="4" eb="6">
      <t>ノウチ</t>
    </rPh>
    <rPh sb="6" eb="8">
      <t>イジ</t>
    </rPh>
    <phoneticPr fontId="1"/>
  </si>
  <si>
    <t>　＜基礎的な保全活動＞</t>
    <rPh sb="2" eb="4">
      <t>キソ</t>
    </rPh>
    <rPh sb="4" eb="5">
      <t>テキ</t>
    </rPh>
    <rPh sb="6" eb="8">
      <t>ホゼン</t>
    </rPh>
    <rPh sb="8" eb="10">
      <t>カツドウ</t>
    </rPh>
    <phoneticPr fontId="1"/>
  </si>
  <si>
    <t>　(点検・計画策定・研修)</t>
    <rPh sb="2" eb="4">
      <t>テンケン</t>
    </rPh>
    <rPh sb="5" eb="7">
      <t>ケイカク</t>
    </rPh>
    <rPh sb="7" eb="9">
      <t>サクテイ</t>
    </rPh>
    <rPh sb="10" eb="12">
      <t>ケンシュウ</t>
    </rPh>
    <phoneticPr fontId="11"/>
  </si>
  <si>
    <t>　(点検)</t>
    <rPh sb="2" eb="4">
      <t>テンケン</t>
    </rPh>
    <phoneticPr fontId="1"/>
  </si>
  <si>
    <t>ため池</t>
    <rPh sb="2" eb="3">
      <t>イケ</t>
    </rPh>
    <phoneticPr fontId="1"/>
  </si>
  <si>
    <t>遊休農地等の発生状況の把握</t>
    <rPh sb="0" eb="4">
      <t>ユウキュウノウチ</t>
    </rPh>
    <rPh sb="4" eb="5">
      <t>トウ</t>
    </rPh>
    <rPh sb="6" eb="8">
      <t>ハッセイ</t>
    </rPh>
    <rPh sb="8" eb="10">
      <t>ジョウキョウ</t>
    </rPh>
    <rPh sb="11" eb="13">
      <t>ハアク</t>
    </rPh>
    <phoneticPr fontId="1"/>
  </si>
  <si>
    <t>生態系保全</t>
    <rPh sb="0" eb="3">
      <t>セイタイケイ</t>
    </rPh>
    <rPh sb="3" eb="5">
      <t>ホゼン</t>
    </rPh>
    <phoneticPr fontId="1"/>
  </si>
  <si>
    <t>水質保全</t>
    <rPh sb="0" eb="2">
      <t>スイシツ</t>
    </rPh>
    <rPh sb="2" eb="4">
      <t>ホゼン</t>
    </rPh>
    <phoneticPr fontId="1"/>
  </si>
  <si>
    <t>事務・組織運営等の研修</t>
    <rPh sb="0" eb="2">
      <t>ジム</t>
    </rPh>
    <rPh sb="3" eb="5">
      <t>ソシキ</t>
    </rPh>
    <rPh sb="5" eb="7">
      <t>ウンエイ</t>
    </rPh>
    <rPh sb="7" eb="8">
      <t>トウ</t>
    </rPh>
    <rPh sb="9" eb="11">
      <t>ケンシュウ</t>
    </rPh>
    <phoneticPr fontId="1"/>
  </si>
  <si>
    <t>　(計画策定・研修)</t>
    <rPh sb="2" eb="4">
      <t>ケイカク</t>
    </rPh>
    <rPh sb="4" eb="6">
      <t>サクテイ</t>
    </rPh>
    <rPh sb="7" eb="9">
      <t>ケンシュウ</t>
    </rPh>
    <phoneticPr fontId="11"/>
  </si>
  <si>
    <t>景観形成・生活環境保全</t>
    <rPh sb="0" eb="2">
      <t>ケイカン</t>
    </rPh>
    <rPh sb="2" eb="4">
      <t>ケイセイ</t>
    </rPh>
    <rPh sb="5" eb="7">
      <t>セイカツ</t>
    </rPh>
    <rPh sb="7" eb="9">
      <t>カンキョウ</t>
    </rPh>
    <rPh sb="9" eb="11">
      <t>ホゼン</t>
    </rPh>
    <phoneticPr fontId="1"/>
  </si>
  <si>
    <t>　(農用地)</t>
    <rPh sb="2" eb="5">
      <t>ノウヨウチ</t>
    </rPh>
    <phoneticPr fontId="1"/>
  </si>
  <si>
    <t>水田貯留機能増進・地下水かん養</t>
    <rPh sb="0" eb="2">
      <t>スイデン</t>
    </rPh>
    <rPh sb="2" eb="4">
      <t>チョリュウ</t>
    </rPh>
    <rPh sb="4" eb="6">
      <t>キノウ</t>
    </rPh>
    <rPh sb="6" eb="8">
      <t>ゾウシン</t>
    </rPh>
    <rPh sb="9" eb="12">
      <t>チカスイ</t>
    </rPh>
    <rPh sb="14" eb="15">
      <t>マモル</t>
    </rPh>
    <phoneticPr fontId="1"/>
  </si>
  <si>
    <t>活動に関する事務や組織の運営に関する研修</t>
  </si>
  <si>
    <t>資源循環</t>
    <rPh sb="0" eb="2">
      <t>シゲン</t>
    </rPh>
    <rPh sb="2" eb="4">
      <t>ジュンカン</t>
    </rPh>
    <phoneticPr fontId="1"/>
  </si>
  <si>
    <t>―</t>
    <phoneticPr fontId="1"/>
  </si>
  <si>
    <t>　(水路)</t>
    <rPh sb="2" eb="4">
      <t>スイロ</t>
    </rPh>
    <phoneticPr fontId="1"/>
  </si>
  <si>
    <t>　(農道)</t>
    <rPh sb="2" eb="4">
      <t>ノウドウ</t>
    </rPh>
    <phoneticPr fontId="1"/>
  </si>
  <si>
    <t>　(ため池)</t>
    <rPh sb="4" eb="5">
      <t>イケ</t>
    </rPh>
    <phoneticPr fontId="1"/>
  </si>
  <si>
    <t>遮光施設の適正管理</t>
  </si>
  <si>
    <t>　＜推進活動＞</t>
    <rPh sb="2" eb="4">
      <t>スイシン</t>
    </rPh>
    <rPh sb="4" eb="6">
      <t>カツドウ</t>
    </rPh>
    <phoneticPr fontId="1"/>
  </si>
  <si>
    <t>――【 共同活動 】――</t>
    <rPh sb="4" eb="6">
      <t>キョウドウ</t>
    </rPh>
    <rPh sb="6" eb="8">
      <t>カツドウ</t>
    </rPh>
    <phoneticPr fontId="1"/>
  </si>
  <si>
    <t>　＜軽微な補修＞</t>
    <rPh sb="2" eb="4">
      <t>ケイビ</t>
    </rPh>
    <rPh sb="5" eb="7">
      <t>ホシュウ</t>
    </rPh>
    <phoneticPr fontId="11"/>
  </si>
  <si>
    <t>　(機能診断・計画・研修)</t>
    <rPh sb="2" eb="4">
      <t>キノウ</t>
    </rPh>
    <rPh sb="4" eb="6">
      <t>シンダン</t>
    </rPh>
    <rPh sb="7" eb="9">
      <t>ケイカク</t>
    </rPh>
    <rPh sb="10" eb="12">
      <t>ケンシュウ</t>
    </rPh>
    <phoneticPr fontId="1"/>
  </si>
  <si>
    <t>機能診断・補修技術等の研修</t>
    <rPh sb="0" eb="2">
      <t>キノウ</t>
    </rPh>
    <rPh sb="2" eb="4">
      <t>シンダン</t>
    </rPh>
    <rPh sb="5" eb="7">
      <t>ホシュウ</t>
    </rPh>
    <rPh sb="7" eb="9">
      <t>ギジュツ</t>
    </rPh>
    <rPh sb="9" eb="10">
      <t>トウ</t>
    </rPh>
    <rPh sb="11" eb="13">
      <t>ケンシュウ</t>
    </rPh>
    <phoneticPr fontId="1"/>
  </si>
  <si>
    <t>堤体</t>
    <rPh sb="0" eb="2">
      <t>テイタイ</t>
    </rPh>
    <phoneticPr fontId="1"/>
  </si>
  <si>
    <t>　＜農村環境保全＞</t>
    <rPh sb="2" eb="4">
      <t>ノウソン</t>
    </rPh>
    <rPh sb="4" eb="6">
      <t>カンキョウ</t>
    </rPh>
    <rPh sb="6" eb="8">
      <t>ホゼン</t>
    </rPh>
    <phoneticPr fontId="11"/>
  </si>
  <si>
    <t>計画策定</t>
    <rPh sb="0" eb="2">
      <t>ケイカク</t>
    </rPh>
    <rPh sb="2" eb="4">
      <t>サクテイ</t>
    </rPh>
    <phoneticPr fontId="1"/>
  </si>
  <si>
    <t>水質保全</t>
  </si>
  <si>
    <t>　(機能診断・計画策定）</t>
    <rPh sb="2" eb="4">
      <t>キノウ</t>
    </rPh>
    <rPh sb="4" eb="6">
      <t>シンダン</t>
    </rPh>
    <rPh sb="7" eb="9">
      <t>ケイカク</t>
    </rPh>
    <rPh sb="9" eb="11">
      <t>サクテイ</t>
    </rPh>
    <phoneticPr fontId="11"/>
  </si>
  <si>
    <t>景観形成・生活環境保全</t>
  </si>
  <si>
    <t>水田貯留機能増進・地下水かん養</t>
  </si>
  <si>
    <t>資源循環</t>
  </si>
  <si>
    <t>　(研修)</t>
    <rPh sb="2" eb="4">
      <t>ケンシュウ</t>
    </rPh>
    <phoneticPr fontId="1"/>
  </si>
  <si>
    <t>　＜増進を図る活動＞</t>
    <rPh sb="2" eb="4">
      <t>ゾウシン</t>
    </rPh>
    <rPh sb="5" eb="6">
      <t>ハカ</t>
    </rPh>
    <rPh sb="7" eb="9">
      <t>カツドウ</t>
    </rPh>
    <phoneticPr fontId="11"/>
  </si>
  <si>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1"/>
  </si>
  <si>
    <t>多面的機能の増進を図る活動</t>
  </si>
  <si>
    <t>老朽化が進む施設の長寿命化のための補修、更新等に関する研修</t>
    <rPh sb="0" eb="3">
      <t>ロウキュウカ</t>
    </rPh>
    <rPh sb="4" eb="5">
      <t>スス</t>
    </rPh>
    <rPh sb="6" eb="8">
      <t>シセツ</t>
    </rPh>
    <rPh sb="9" eb="10">
      <t>チョウ</t>
    </rPh>
    <rPh sb="10" eb="13">
      <t>ジュミョウカ</t>
    </rPh>
    <rPh sb="17" eb="19">
      <t>ホシュウ</t>
    </rPh>
    <rPh sb="20" eb="22">
      <t>コウシン</t>
    </rPh>
    <rPh sb="22" eb="23">
      <t>トウ</t>
    </rPh>
    <rPh sb="24" eb="25">
      <t>カン</t>
    </rPh>
    <rPh sb="27" eb="29">
      <t>ケンシュウ</t>
    </rPh>
    <phoneticPr fontId="1"/>
  </si>
  <si>
    <t>農業用水の保全、農地の保全や地域環境の保全に資する新たな施設の設置等に関する研修</t>
    <rPh sb="0" eb="2">
      <t>ノウギョウ</t>
    </rPh>
    <rPh sb="2" eb="3">
      <t>ヨウ</t>
    </rPh>
    <rPh sb="3" eb="4">
      <t>スイ</t>
    </rPh>
    <rPh sb="5" eb="7">
      <t>ホゼン</t>
    </rPh>
    <rPh sb="8" eb="10">
      <t>ノウチ</t>
    </rPh>
    <rPh sb="11" eb="13">
      <t>ホゼン</t>
    </rPh>
    <rPh sb="14" eb="16">
      <t>チイキ</t>
    </rPh>
    <rPh sb="16" eb="18">
      <t>カンキョウ</t>
    </rPh>
    <rPh sb="19" eb="21">
      <t>ホゼン</t>
    </rPh>
    <rPh sb="22" eb="23">
      <t>シ</t>
    </rPh>
    <rPh sb="25" eb="26">
      <t>アラ</t>
    </rPh>
    <rPh sb="28" eb="30">
      <t>シセツ</t>
    </rPh>
    <rPh sb="31" eb="33">
      <t>セッチ</t>
    </rPh>
    <rPh sb="33" eb="34">
      <t>トウ</t>
    </rPh>
    <rPh sb="35" eb="36">
      <t>カン</t>
    </rPh>
    <rPh sb="38" eb="40">
      <t>ケンシュウ</t>
    </rPh>
    <phoneticPr fontId="1"/>
  </si>
  <si>
    <t>　(計画策定)</t>
    <rPh sb="2" eb="4">
      <t>ケイカク</t>
    </rPh>
    <rPh sb="4" eb="6">
      <t>サクテイ</t>
    </rPh>
    <phoneticPr fontId="11"/>
  </si>
  <si>
    <t>　(啓発普及)</t>
    <rPh sb="2" eb="4">
      <t>ケイハツ</t>
    </rPh>
    <rPh sb="4" eb="6">
      <t>フキュウ</t>
    </rPh>
    <phoneticPr fontId="1"/>
  </si>
  <si>
    <t>　(生態系保全)</t>
    <phoneticPr fontId="1"/>
  </si>
  <si>
    <t>　(水質保全)</t>
    <phoneticPr fontId="1"/>
  </si>
  <si>
    <t>　(景観形成・生活環境保全)</t>
    <phoneticPr fontId="1"/>
  </si>
  <si>
    <t>　(水田貯留機能増進・地下水かん養 )</t>
    <phoneticPr fontId="1"/>
  </si>
  <si>
    <t>　（資源循環）</t>
    <phoneticPr fontId="1"/>
  </si>
  <si>
    <t>対象活動</t>
    <rPh sb="0" eb="2">
      <t>タイショウ</t>
    </rPh>
    <rPh sb="2" eb="4">
      <t>カツドウ</t>
    </rPh>
    <phoneticPr fontId="11"/>
  </si>
  <si>
    <t>(水路)</t>
    <rPh sb="1" eb="3">
      <t>スイロ</t>
    </rPh>
    <phoneticPr fontId="11"/>
  </si>
  <si>
    <t>水路の破損部分の補修</t>
    <rPh sb="0" eb="2">
      <t>スイロ</t>
    </rPh>
    <rPh sb="3" eb="5">
      <t>ハソン</t>
    </rPh>
    <rPh sb="5" eb="7">
      <t>ブブン</t>
    </rPh>
    <rPh sb="8" eb="10">
      <t>ホシュウ</t>
    </rPh>
    <phoneticPr fontId="2"/>
  </si>
  <si>
    <t>水路の老朽化部分の補修</t>
    <rPh sb="0" eb="2">
      <t>スイロ</t>
    </rPh>
    <rPh sb="3" eb="6">
      <t>ロウキュウカ</t>
    </rPh>
    <rPh sb="6" eb="8">
      <t>ブブン</t>
    </rPh>
    <rPh sb="9" eb="11">
      <t>ホシュウ</t>
    </rPh>
    <phoneticPr fontId="2"/>
  </si>
  <si>
    <t>―</t>
    <phoneticPr fontId="11"/>
  </si>
  <si>
    <t>水路側壁の嵩上げ</t>
    <rPh sb="0" eb="2">
      <t>スイロ</t>
    </rPh>
    <rPh sb="2" eb="4">
      <t>ソクヘキ</t>
    </rPh>
    <rPh sb="5" eb="7">
      <t>カサア</t>
    </rPh>
    <phoneticPr fontId="2"/>
  </si>
  <si>
    <t>(補修）</t>
    <rPh sb="1" eb="3">
      <t>ホシュウ</t>
    </rPh>
    <phoneticPr fontId="11"/>
  </si>
  <si>
    <t>U字フリューム等既設水路の再布設</t>
    <rPh sb="1" eb="2">
      <t>ジ</t>
    </rPh>
    <rPh sb="7" eb="8">
      <t>ナド</t>
    </rPh>
    <rPh sb="8" eb="10">
      <t>キセツ</t>
    </rPh>
    <rPh sb="10" eb="12">
      <t>スイロ</t>
    </rPh>
    <rPh sb="13" eb="14">
      <t>サイ</t>
    </rPh>
    <rPh sb="14" eb="16">
      <t>フセツ</t>
    </rPh>
    <phoneticPr fontId="2"/>
  </si>
  <si>
    <t>(更新）</t>
    <rPh sb="1" eb="3">
      <t>コウシン</t>
    </rPh>
    <phoneticPr fontId="11"/>
  </si>
  <si>
    <t>ゲート、ポンプの補修</t>
    <rPh sb="8" eb="10">
      <t>ホシュウ</t>
    </rPh>
    <phoneticPr fontId="1"/>
  </si>
  <si>
    <t>安全施設の補修</t>
    <rPh sb="0" eb="2">
      <t>アンゼン</t>
    </rPh>
    <rPh sb="2" eb="4">
      <t>シセツ</t>
    </rPh>
    <rPh sb="5" eb="7">
      <t>ホシュウ</t>
    </rPh>
    <phoneticPr fontId="1"/>
  </si>
  <si>
    <t>素掘水路からコンクリート水路への更新</t>
    <rPh sb="0" eb="1">
      <t>ス</t>
    </rPh>
    <rPh sb="1" eb="2">
      <t>ホ</t>
    </rPh>
    <rPh sb="2" eb="4">
      <t>スイロ</t>
    </rPh>
    <rPh sb="12" eb="14">
      <t>スイロ</t>
    </rPh>
    <rPh sb="16" eb="18">
      <t>コウシン</t>
    </rPh>
    <phoneticPr fontId="2"/>
  </si>
  <si>
    <t>水路の更新（一路線全体）</t>
    <rPh sb="0" eb="2">
      <t>スイロ</t>
    </rPh>
    <rPh sb="3" eb="5">
      <t>コウシン</t>
    </rPh>
    <rPh sb="6" eb="7">
      <t>イチ</t>
    </rPh>
    <rPh sb="7" eb="9">
      <t>ロセン</t>
    </rPh>
    <rPh sb="9" eb="11">
      <t>ゼンタイ</t>
    </rPh>
    <phoneticPr fontId="2"/>
  </si>
  <si>
    <t>ゲート、ポンプの更新</t>
    <rPh sb="8" eb="10">
      <t>コウシン</t>
    </rPh>
    <phoneticPr fontId="2"/>
  </si>
  <si>
    <t>安全施設の設置</t>
    <rPh sb="0" eb="2">
      <t>アンゼン</t>
    </rPh>
    <rPh sb="2" eb="4">
      <t>シセツ</t>
    </rPh>
    <rPh sb="5" eb="7">
      <t>セッチ</t>
    </rPh>
    <phoneticPr fontId="2"/>
  </si>
  <si>
    <t>(農道)</t>
    <rPh sb="1" eb="3">
      <t>ノウドウ</t>
    </rPh>
    <phoneticPr fontId="11"/>
  </si>
  <si>
    <t>農道路肩、農道法面の補修</t>
    <rPh sb="0" eb="2">
      <t>ノウドウ</t>
    </rPh>
    <rPh sb="2" eb="4">
      <t>ロカタ</t>
    </rPh>
    <rPh sb="5" eb="7">
      <t>ノウドウ</t>
    </rPh>
    <rPh sb="7" eb="9">
      <t>ノリメン</t>
    </rPh>
    <rPh sb="10" eb="12">
      <t>ホシュウ</t>
    </rPh>
    <phoneticPr fontId="2"/>
  </si>
  <si>
    <t>舗装の打換え（一部）</t>
    <rPh sb="0" eb="2">
      <t>ホソウ</t>
    </rPh>
    <rPh sb="3" eb="4">
      <t>ウ</t>
    </rPh>
    <rPh sb="4" eb="5">
      <t>カ</t>
    </rPh>
    <rPh sb="7" eb="9">
      <t>イチブ</t>
    </rPh>
    <phoneticPr fontId="2"/>
  </si>
  <si>
    <t>農道側溝の補修</t>
    <rPh sb="0" eb="2">
      <t>ノウドウ</t>
    </rPh>
    <rPh sb="2" eb="4">
      <t>ソッコウ</t>
    </rPh>
    <rPh sb="5" eb="7">
      <t>ホシュウ</t>
    </rPh>
    <phoneticPr fontId="2"/>
  </si>
  <si>
    <t>側溝蓋の設置</t>
    <rPh sb="0" eb="2">
      <t>ソッコウ</t>
    </rPh>
    <rPh sb="2" eb="3">
      <t>ブタ</t>
    </rPh>
    <rPh sb="4" eb="6">
      <t>セッチ</t>
    </rPh>
    <phoneticPr fontId="2"/>
  </si>
  <si>
    <t>土側溝をコンクリート側溝に更新</t>
    <rPh sb="0" eb="1">
      <t>ド</t>
    </rPh>
    <rPh sb="1" eb="3">
      <t>ソッコウ</t>
    </rPh>
    <rPh sb="10" eb="12">
      <t>ソッコウ</t>
    </rPh>
    <rPh sb="13" eb="15">
      <t>コウシン</t>
    </rPh>
    <phoneticPr fontId="2"/>
  </si>
  <si>
    <t>(ため池)</t>
    <rPh sb="3" eb="4">
      <t>イケ</t>
    </rPh>
    <phoneticPr fontId="11"/>
  </si>
  <si>
    <t>洗掘箇所の補修</t>
    <rPh sb="0" eb="1">
      <t>アラ</t>
    </rPh>
    <rPh sb="1" eb="2">
      <t>ホ</t>
    </rPh>
    <rPh sb="2" eb="4">
      <t>カショ</t>
    </rPh>
    <rPh sb="5" eb="7">
      <t>ホシュウ</t>
    </rPh>
    <phoneticPr fontId="1"/>
  </si>
  <si>
    <t>漏水箇所の補修</t>
    <rPh sb="0" eb="2">
      <t>ロウスイ</t>
    </rPh>
    <rPh sb="2" eb="4">
      <t>カショ</t>
    </rPh>
    <rPh sb="5" eb="7">
      <t>ホシュウ</t>
    </rPh>
    <phoneticPr fontId="1"/>
  </si>
  <si>
    <t>取水施設の補修</t>
    <rPh sb="0" eb="2">
      <t>シュスイ</t>
    </rPh>
    <rPh sb="2" eb="4">
      <t>シセツ</t>
    </rPh>
    <rPh sb="5" eb="7">
      <t>ホシュウ</t>
    </rPh>
    <phoneticPr fontId="1"/>
  </si>
  <si>
    <t>洪水吐の補修</t>
    <rPh sb="0" eb="2">
      <t>コウズイ</t>
    </rPh>
    <rPh sb="2" eb="3">
      <t>ハ</t>
    </rPh>
    <rPh sb="4" eb="6">
      <t>ホシュウ</t>
    </rPh>
    <phoneticPr fontId="1"/>
  </si>
  <si>
    <t>ゲート、バルブの更新</t>
    <rPh sb="8" eb="10">
      <t>コウシン</t>
    </rPh>
    <phoneticPr fontId="1"/>
  </si>
  <si>
    <t>安全施設の設置</t>
    <rPh sb="0" eb="2">
      <t>アンゼン</t>
    </rPh>
    <rPh sb="2" eb="4">
      <t>シセツ</t>
    </rPh>
    <rPh sb="5" eb="7">
      <t>セッチ</t>
    </rPh>
    <phoneticPr fontId="1"/>
  </si>
  <si>
    <t>―</t>
    <phoneticPr fontId="11"/>
  </si>
  <si>
    <t>長寿命化</t>
    <rPh sb="0" eb="4">
      <t>チョ</t>
    </rPh>
    <phoneticPr fontId="1"/>
  </si>
  <si>
    <t>取組内容</t>
    <phoneticPr fontId="11"/>
  </si>
  <si>
    <t>工事箇所確認</t>
    <rPh sb="2" eb="4">
      <t>カショ</t>
    </rPh>
    <phoneticPr fontId="11"/>
  </si>
  <si>
    <t>見積依頼</t>
    <phoneticPr fontId="11"/>
  </si>
  <si>
    <t>契約</t>
    <phoneticPr fontId="11"/>
  </si>
  <si>
    <t>完成検査</t>
    <rPh sb="2" eb="4">
      <t>ケンサ</t>
    </rPh>
    <phoneticPr fontId="11"/>
  </si>
  <si>
    <t>コンクリート打設</t>
    <phoneticPr fontId="11"/>
  </si>
  <si>
    <t>型枠設置</t>
    <rPh sb="0" eb="2">
      <t>カタワク</t>
    </rPh>
    <rPh sb="2" eb="4">
      <t>セッチ</t>
    </rPh>
    <phoneticPr fontId="11"/>
  </si>
  <si>
    <t>型枠撤去</t>
    <rPh sb="0" eb="2">
      <t>カタワク</t>
    </rPh>
    <rPh sb="2" eb="4">
      <t>テッキョ</t>
    </rPh>
    <phoneticPr fontId="11"/>
  </si>
  <si>
    <t>後片づけ</t>
    <rPh sb="0" eb="2">
      <t>アトカタ</t>
    </rPh>
    <phoneticPr fontId="11"/>
  </si>
  <si>
    <t>掘削</t>
    <rPh sb="0" eb="2">
      <t>クッサク</t>
    </rPh>
    <phoneticPr fontId="11"/>
  </si>
  <si>
    <t>埋戻</t>
    <rPh sb="0" eb="2">
      <t>ウメモド</t>
    </rPh>
    <phoneticPr fontId="11"/>
  </si>
  <si>
    <t>（自主施工）</t>
    <rPh sb="1" eb="3">
      <t>ジシュ</t>
    </rPh>
    <rPh sb="3" eb="5">
      <t>セコウ</t>
    </rPh>
    <phoneticPr fontId="11"/>
  </si>
  <si>
    <t>床均し</t>
    <rPh sb="0" eb="2">
      <t>トコナラ</t>
    </rPh>
    <phoneticPr fontId="11"/>
  </si>
  <si>
    <t>準備工</t>
    <rPh sb="0" eb="2">
      <t>ジュンビ</t>
    </rPh>
    <rPh sb="2" eb="3">
      <t>コウ</t>
    </rPh>
    <phoneticPr fontId="11"/>
  </si>
  <si>
    <t>準備工（草刈り）</t>
    <rPh sb="0" eb="2">
      <t>ジュンビ</t>
    </rPh>
    <rPh sb="2" eb="3">
      <t>コウ</t>
    </rPh>
    <rPh sb="4" eb="6">
      <t>クサカ</t>
    </rPh>
    <phoneticPr fontId="11"/>
  </si>
  <si>
    <t>準備工（土砂上げ）</t>
    <rPh sb="0" eb="2">
      <t>ジュンビ</t>
    </rPh>
    <rPh sb="2" eb="3">
      <t>コウ</t>
    </rPh>
    <rPh sb="4" eb="6">
      <t>ドシャ</t>
    </rPh>
    <rPh sb="6" eb="7">
      <t>ア</t>
    </rPh>
    <phoneticPr fontId="11"/>
  </si>
  <si>
    <t>役員会</t>
    <rPh sb="0" eb="2">
      <t>ヤクイン</t>
    </rPh>
    <rPh sb="2" eb="3">
      <t>カイ</t>
    </rPh>
    <phoneticPr fontId="11"/>
  </si>
  <si>
    <t>測量</t>
    <rPh sb="0" eb="2">
      <t>ソクリョウ</t>
    </rPh>
    <phoneticPr fontId="11"/>
  </si>
  <si>
    <t>(その他）</t>
    <rPh sb="3" eb="4">
      <t>タ</t>
    </rPh>
    <phoneticPr fontId="11"/>
  </si>
  <si>
    <t>路盤整地</t>
    <phoneticPr fontId="11"/>
  </si>
  <si>
    <t>重機借り入れ・返却</t>
    <rPh sb="7" eb="9">
      <t>ヘンキャク</t>
    </rPh>
    <phoneticPr fontId="11"/>
  </si>
  <si>
    <t>残土処理</t>
    <rPh sb="0" eb="2">
      <t>ザンド</t>
    </rPh>
    <rPh sb="2" eb="4">
      <t>ショリ</t>
    </rPh>
    <phoneticPr fontId="11"/>
  </si>
  <si>
    <t>※参考に無い場合は手入力対応</t>
    <phoneticPr fontId="11"/>
  </si>
  <si>
    <t>（外注）</t>
    <phoneticPr fontId="11"/>
  </si>
  <si>
    <t>地域住民等に対する意向調査、地域住民等との集落内調査</t>
    <rPh sb="0" eb="2">
      <t>チイキ</t>
    </rPh>
    <rPh sb="2" eb="4">
      <t>ジュウミン</t>
    </rPh>
    <rPh sb="4" eb="5">
      <t>トウ</t>
    </rPh>
    <rPh sb="6" eb="7">
      <t>タイ</t>
    </rPh>
    <rPh sb="9" eb="11">
      <t>イコウ</t>
    </rPh>
    <rPh sb="11" eb="13">
      <t>チョウサ</t>
    </rPh>
    <rPh sb="14" eb="16">
      <t>チイキ</t>
    </rPh>
    <rPh sb="16" eb="18">
      <t>ジュウミン</t>
    </rPh>
    <rPh sb="18" eb="19">
      <t>トウ</t>
    </rPh>
    <rPh sb="21" eb="23">
      <t>シュウラク</t>
    </rPh>
    <rPh sb="23" eb="24">
      <t>ナイ</t>
    </rPh>
    <rPh sb="24" eb="26">
      <t>チョウサ</t>
    </rPh>
    <phoneticPr fontId="1"/>
  </si>
  <si>
    <t>平成３０年度　多面的機能支払交付金　活動記録</t>
    <rPh sb="0" eb="2">
      <t>ヘイセイ</t>
    </rPh>
    <phoneticPr fontId="1"/>
  </si>
  <si>
    <t>附帯施設の適正管理</t>
    <rPh sb="0" eb="2">
      <t>フタイ</t>
    </rPh>
    <phoneticPr fontId="11"/>
  </si>
  <si>
    <t>附帯施設</t>
    <rPh sb="0" eb="2">
      <t>フタイ</t>
    </rPh>
    <phoneticPr fontId="11"/>
  </si>
  <si>
    <t>ポンプ吸水槽等の泥上げ</t>
    <rPh sb="3" eb="5">
      <t>キュウスイ</t>
    </rPh>
    <phoneticPr fontId="11"/>
  </si>
  <si>
    <t>有識者等による研修会、有識者を交えた検討会の開催</t>
    <rPh sb="0" eb="3">
      <t>ユウシキシャ</t>
    </rPh>
    <rPh sb="3" eb="4">
      <t>トウ</t>
    </rPh>
    <rPh sb="7" eb="10">
      <t>ケンシュウカイ</t>
    </rPh>
    <rPh sb="11" eb="13">
      <t>ユウシキ</t>
    </rPh>
    <rPh sb="15" eb="16">
      <t>マジ</t>
    </rPh>
    <rPh sb="18" eb="21">
      <t>ケントウカイ</t>
    </rPh>
    <rPh sb="22" eb="24">
      <t>カイサイ</t>
    </rPh>
    <phoneticPr fontId="1"/>
  </si>
  <si>
    <t>防風ネットの補修・設置</t>
    <rPh sb="6" eb="8">
      <t>ホシュウ</t>
    </rPh>
    <rPh sb="9" eb="11">
      <t>セッチ</t>
    </rPh>
    <phoneticPr fontId="1"/>
  </si>
  <si>
    <t>農用地からの風塵の防止活動</t>
    <rPh sb="0" eb="3">
      <t>ノウヨウチ</t>
    </rPh>
    <rPh sb="6" eb="8">
      <t>フウジン</t>
    </rPh>
    <rPh sb="9" eb="11">
      <t>ボウシ</t>
    </rPh>
    <rPh sb="11" eb="13">
      <t>カツドウ</t>
    </rPh>
    <phoneticPr fontId="2"/>
  </si>
  <si>
    <t>遊休農地等の発生状況の把握</t>
    <rPh sb="0" eb="2">
      <t>ユウキュウ</t>
    </rPh>
    <rPh sb="2" eb="4">
      <t>ノウチ</t>
    </rPh>
    <rPh sb="4" eb="5">
      <t>トウ</t>
    </rPh>
    <rPh sb="6" eb="8">
      <t>ハッセイ</t>
    </rPh>
    <rPh sb="8" eb="10">
      <t>ジョウキョウ</t>
    </rPh>
    <rPh sb="11" eb="13">
      <t>ハアク</t>
    </rPh>
    <phoneticPr fontId="11"/>
  </si>
  <si>
    <t>施設の軽微な補修（　　　　　　　　　　）</t>
    <rPh sb="0" eb="2">
      <t>シセツ</t>
    </rPh>
    <rPh sb="3" eb="5">
      <t>ケイビ</t>
    </rPh>
    <rPh sb="6" eb="8">
      <t>ホシュウ</t>
    </rPh>
    <phoneticPr fontId="11"/>
  </si>
  <si>
    <t>遮光施設の適正管理</t>
    <rPh sb="0" eb="2">
      <t>シャコウ</t>
    </rPh>
    <rPh sb="2" eb="4">
      <t>シセツ</t>
    </rPh>
    <rPh sb="5" eb="7">
      <t>テキセイ</t>
    </rPh>
    <rPh sb="7" eb="9">
      <t>カンリ</t>
    </rPh>
    <phoneticPr fontId="11"/>
  </si>
  <si>
    <t>遮光施設の補修等</t>
    <rPh sb="0" eb="2">
      <t>シャコウ</t>
    </rPh>
    <rPh sb="2" eb="4">
      <t>シセツ</t>
    </rPh>
    <rPh sb="5" eb="7">
      <t>ホシュウ</t>
    </rPh>
    <rPh sb="7" eb="8">
      <t>トウ</t>
    </rPh>
    <phoneticPr fontId="11"/>
  </si>
  <si>
    <t>集水枡、分水枡の補修</t>
    <rPh sb="0" eb="2">
      <t>シュウスイ</t>
    </rPh>
    <rPh sb="2" eb="3">
      <t>マス</t>
    </rPh>
    <rPh sb="4" eb="6">
      <t>ブンスイ</t>
    </rPh>
    <rPh sb="6" eb="7">
      <t>マス</t>
    </rPh>
    <rPh sb="8" eb="10">
      <t>ホシュウ</t>
    </rPh>
    <phoneticPr fontId="1"/>
  </si>
  <si>
    <t>広報活動</t>
    <rPh sb="0" eb="2">
      <t>コウホウ</t>
    </rPh>
    <rPh sb="2" eb="4">
      <t>カツドウ</t>
    </rPh>
    <phoneticPr fontId="11"/>
  </si>
  <si>
    <t>【― にたいする表示】</t>
    <phoneticPr fontId="11"/>
  </si>
  <si>
    <t>有識者等による研修会、有識者を交えた検討会の開催</t>
    <rPh sb="0" eb="3">
      <t>ユウシキシャ</t>
    </rPh>
    <rPh sb="3" eb="4">
      <t>トウ</t>
    </rPh>
    <rPh sb="7" eb="10">
      <t>ケンシュウカイ</t>
    </rPh>
    <rPh sb="11" eb="14">
      <t>ユウシキシャ</t>
    </rPh>
    <rPh sb="15" eb="16">
      <t>マジ</t>
    </rPh>
    <rPh sb="18" eb="21">
      <t>ケントウカイ</t>
    </rPh>
    <rPh sb="22" eb="24">
      <t>カイサイ</t>
    </rPh>
    <phoneticPr fontId="1"/>
  </si>
  <si>
    <t>未舗装農道を舗装（砂利）</t>
    <rPh sb="0" eb="3">
      <t>ミホソウ</t>
    </rPh>
    <rPh sb="3" eb="5">
      <t>ノウドウ</t>
    </rPh>
    <rPh sb="6" eb="8">
      <t>ホソウ</t>
    </rPh>
    <rPh sb="9" eb="11">
      <t>ジャリ</t>
    </rPh>
    <phoneticPr fontId="2"/>
  </si>
  <si>
    <t>未舗装農道を舗装（コンクリート）</t>
    <rPh sb="0" eb="3">
      <t>ミホソウ</t>
    </rPh>
    <rPh sb="3" eb="5">
      <t>ノウドウ</t>
    </rPh>
    <rPh sb="6" eb="8">
      <t>ホソウ</t>
    </rPh>
    <phoneticPr fontId="2"/>
  </si>
  <si>
    <t>未舗装農道を舗装（アスファルト）</t>
    <rPh sb="0" eb="3">
      <t>ミホソウ</t>
    </rPh>
    <rPh sb="3" eb="5">
      <t>ノウドウ</t>
    </rPh>
    <rPh sb="6" eb="8">
      <t>ホソウ</t>
    </rPh>
    <phoneticPr fontId="2"/>
  </si>
  <si>
    <t>見積合せ(業者決定)</t>
    <rPh sb="2" eb="3">
      <t>ア</t>
    </rPh>
    <rPh sb="5" eb="7">
      <t>ギョウシャ</t>
    </rPh>
    <rPh sb="7" eb="9">
      <t>ケッテイ</t>
    </rPh>
    <phoneticPr fontId="11"/>
  </si>
  <si>
    <t>現地確認</t>
    <rPh sb="0" eb="2">
      <t>ゲンチ</t>
    </rPh>
    <rPh sb="2" eb="4">
      <t>カクニン</t>
    </rPh>
    <phoneticPr fontId="11"/>
  </si>
  <si>
    <t>農用地に係る施設</t>
    <rPh sb="0" eb="3">
      <t>ノウヨウチ</t>
    </rPh>
    <rPh sb="4" eb="5">
      <t>カカ</t>
    </rPh>
    <rPh sb="6" eb="8">
      <t>シセツ</t>
    </rPh>
    <phoneticPr fontId="11"/>
  </si>
  <si>
    <t>（排水施設）</t>
    <rPh sb="1" eb="3">
      <t>ハイスイ</t>
    </rPh>
    <rPh sb="3" eb="5">
      <t>シセツ</t>
    </rPh>
    <phoneticPr fontId="11"/>
  </si>
  <si>
    <t>（用水施設）</t>
    <rPh sb="1" eb="3">
      <t>ヨウスイ</t>
    </rPh>
    <rPh sb="3" eb="5">
      <t>シセツ</t>
    </rPh>
    <phoneticPr fontId="11"/>
  </si>
  <si>
    <t>暗渠排水（排水口）の補修</t>
    <rPh sb="0" eb="2">
      <t>アンキョ</t>
    </rPh>
    <rPh sb="2" eb="4">
      <t>ハイスイ</t>
    </rPh>
    <rPh sb="5" eb="7">
      <t>ハイスイ</t>
    </rPh>
    <rPh sb="7" eb="8">
      <t>コウ</t>
    </rPh>
    <rPh sb="10" eb="12">
      <t>ホシュウ</t>
    </rPh>
    <phoneticPr fontId="11"/>
  </si>
  <si>
    <t>暗渠排水（排水口）の更新</t>
    <rPh sb="0" eb="2">
      <t>アンキョ</t>
    </rPh>
    <rPh sb="2" eb="4">
      <t>ハイスイ</t>
    </rPh>
    <rPh sb="5" eb="7">
      <t>ハイスイ</t>
    </rPh>
    <rPh sb="7" eb="8">
      <t>コウ</t>
    </rPh>
    <rPh sb="10" eb="12">
      <t>コウシン</t>
    </rPh>
    <phoneticPr fontId="11"/>
  </si>
  <si>
    <t>給水栓の補修</t>
    <rPh sb="0" eb="3">
      <t>キュウスイセン</t>
    </rPh>
    <rPh sb="4" eb="6">
      <t>ホシュウ</t>
    </rPh>
    <phoneticPr fontId="11"/>
  </si>
  <si>
    <t>給水栓の更新</t>
    <rPh sb="0" eb="3">
      <t>キュウスイセン</t>
    </rPh>
    <rPh sb="4" eb="6">
      <t>コウシン</t>
    </rPh>
    <phoneticPr fontId="11"/>
  </si>
  <si>
    <t>農用地･水路･農道</t>
    <phoneticPr fontId="11"/>
  </si>
  <si>
    <t>農用地･水路･農道･ため池</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</si>
</sst>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m&quot;月&quot;d&quot;日&quot;;@"/>
    <numFmt numFmtId="177" formatCode="0_);[Red]\(0\)"/>
    <numFmt numFmtId="178" formatCode="h&quot;時&quot;mm&quot;分&quot;;@"/>
    <numFmt numFmtId="179" formatCode="h:mm;@"/>
  </numFmts>
  <fonts count="2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6"/>
      <name val="ＭＳ Ｐゴシック"/>
      <family val="3"/>
      <charset val="128"/>
    </font>
    <font>
      <sz val="18"/>
      <name val="ＭＳ Ｐゴシック"/>
      <family val="3"/>
      <charset val="128"/>
    </font>
    <font>
      <i/>
      <sz val="11"/>
      <name val="ＭＳ Ｐゴシック"/>
      <family val="3"/>
      <charset val="128"/>
    </font>
    <font>
      <sz val="22"/>
      <name val="ＭＳ Ｐゴシック"/>
      <family val="3"/>
      <charset val="128"/>
    </font>
    <font>
      <sz val="11"/>
      <color theme="1"/>
      <name val="ＭＳ Ｐゴシック"/>
      <family val="3"/>
      <charset val="128"/>
      <scheme val="minor"/>
    </font>
    <font>
      <b/>
      <sz val="20"/>
      <color indexed="81"/>
      <name val="ＭＳ Ｐゴシック"/>
      <family val="3"/>
      <charset val="128"/>
    </font>
    <font>
      <sz val="6"/>
      <name val="ＭＳ Ｐゴシック"/>
      <family val="3"/>
      <charset val="128"/>
      <scheme val="minor"/>
    </font>
    <font>
      <sz val="6"/>
      <name val="ＭＳ Ｐゴシック"/>
      <family val="2"/>
      <charset val="128"/>
      <scheme val="minor"/>
    </font>
    <font>
      <sz val="7"/>
      <name val="ＭＳ Ｐゴシック"/>
      <family val="3"/>
      <charset val="128"/>
    </font>
    <font>
      <b/>
      <i/>
      <sz val="10"/>
      <color rgb="FF0000FF"/>
      <name val="ＭＳ Ｐゴシック"/>
      <family val="3"/>
      <charset val="128"/>
    </font>
    <font>
      <b/>
      <sz val="11"/>
      <color rgb="FFFF0000"/>
      <name val="ＭＳ Ｐゴシック"/>
      <family val="3"/>
      <charset val="128"/>
      <scheme val="minor"/>
    </font>
    <font>
      <sz val="11"/>
      <color indexed="10"/>
      <name val="ＭＳ Ｐゴシック"/>
      <family val="3"/>
      <charset val="128"/>
    </font>
    <font>
      <sz val="11"/>
      <color rgb="FFFF0000"/>
      <name val="ＭＳ Ｐゴシック"/>
      <family val="3"/>
      <charset val="128"/>
      <scheme val="minor"/>
    </font>
    <font>
      <sz val="11"/>
      <name val="ＭＳ Ｐゴシック"/>
      <family val="3"/>
      <charset val="128"/>
      <scheme val="minor"/>
    </font>
    <font>
      <sz val="11"/>
      <color rgb="FFFF0000"/>
      <name val="ＭＳ Ｐゴシック"/>
      <family val="3"/>
      <charset val="128"/>
    </font>
    <font>
      <sz val="11"/>
      <color rgb="FF0070C0"/>
      <name val="ＭＳ Ｐゴシック"/>
      <family val="3"/>
      <charset val="128"/>
    </font>
    <font>
      <b/>
      <sz val="11"/>
      <color rgb="FF0070C0"/>
      <name val="ＭＳ Ｐゴシック"/>
      <family val="3"/>
      <charset val="128"/>
    </font>
    <font>
      <sz val="11"/>
      <color rgb="FF00B050"/>
      <name val="ＭＳ Ｐゴシック"/>
      <family val="3"/>
      <charset val="128"/>
    </font>
    <font>
      <sz val="11"/>
      <color rgb="FF00B0F0"/>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63">
    <border>
      <left/>
      <right/>
      <top/>
      <bottom/>
      <diagonal/>
    </border>
    <border>
      <left/>
      <right/>
      <top/>
      <bottom style="thin">
        <color indexed="64"/>
      </bottom>
      <diagonal/>
    </border>
    <border>
      <left/>
      <right/>
      <top/>
      <bottom style="medium">
        <color indexed="64"/>
      </bottom>
      <diagonal/>
    </border>
    <border>
      <left style="thin">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style="medium">
        <color indexed="64"/>
      </left>
      <right/>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double">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double">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hair">
        <color indexed="64"/>
      </right>
      <top style="medium">
        <color indexed="64"/>
      </top>
      <bottom/>
      <diagonal/>
    </border>
  </borders>
  <cellStyleXfs count="6">
    <xf numFmtId="0" fontId="0" fillId="0" borderId="0">
      <alignment vertical="center"/>
    </xf>
    <xf numFmtId="38" fontId="2" fillId="0" borderId="0" applyFont="0" applyFill="0" applyBorder="0" applyAlignment="0" applyProtection="0"/>
    <xf numFmtId="0" fontId="2" fillId="0" borderId="0">
      <alignment vertical="center"/>
    </xf>
    <xf numFmtId="0" fontId="2" fillId="0" borderId="0"/>
    <xf numFmtId="38" fontId="9" fillId="0" borderId="0" applyFont="0" applyFill="0" applyBorder="0" applyAlignment="0" applyProtection="0">
      <alignment vertical="center"/>
    </xf>
    <xf numFmtId="0" fontId="2" fillId="0" borderId="0">
      <alignment vertical="center"/>
    </xf>
  </cellStyleXfs>
  <cellXfs count="210">
    <xf numFmtId="0" fontId="0" fillId="0" borderId="0" xfId="0">
      <alignment vertical="center"/>
    </xf>
    <xf numFmtId="0" fontId="2" fillId="2" borderId="0" xfId="2" applyFont="1" applyFill="1">
      <alignment vertical="center"/>
    </xf>
    <xf numFmtId="0" fontId="8" fillId="2" borderId="0" xfId="2" applyFont="1" applyFill="1" applyBorder="1" applyAlignment="1">
      <alignment vertical="center"/>
    </xf>
    <xf numFmtId="0" fontId="8" fillId="2" borderId="0" xfId="2" applyFont="1" applyFill="1" applyBorder="1" applyAlignment="1">
      <alignment horizontal="right" vertical="center"/>
    </xf>
    <xf numFmtId="0" fontId="8" fillId="2" borderId="0" xfId="2" applyFont="1" applyFill="1" applyBorder="1" applyAlignment="1">
      <alignment horizontal="center" vertical="center"/>
    </xf>
    <xf numFmtId="0" fontId="4" fillId="2" borderId="0" xfId="2" applyFont="1" applyFill="1" applyBorder="1" applyAlignment="1">
      <alignment horizontal="center" vertical="center"/>
    </xf>
    <xf numFmtId="0" fontId="2" fillId="2" borderId="2" xfId="2" applyFont="1" applyFill="1" applyBorder="1">
      <alignment vertical="center"/>
    </xf>
    <xf numFmtId="0" fontId="5" fillId="2" borderId="2" xfId="2" applyFont="1" applyFill="1" applyBorder="1" applyAlignment="1">
      <alignment vertical="center"/>
    </xf>
    <xf numFmtId="177" fontId="2" fillId="2" borderId="4" xfId="2" applyNumberFormat="1" applyFont="1" applyFill="1" applyBorder="1" applyAlignment="1">
      <alignment horizontal="right" vertical="center" wrapText="1"/>
    </xf>
    <xf numFmtId="0" fontId="2" fillId="2" borderId="5" xfId="2" applyFont="1" applyFill="1" applyBorder="1" applyAlignment="1">
      <alignment vertical="center" wrapText="1"/>
    </xf>
    <xf numFmtId="0" fontId="2" fillId="2" borderId="5" xfId="2" applyFont="1" applyFill="1" applyBorder="1" applyAlignment="1">
      <alignment horizontal="right" vertical="center" wrapText="1"/>
    </xf>
    <xf numFmtId="0" fontId="2" fillId="2" borderId="6" xfId="2" applyFont="1" applyFill="1" applyBorder="1" applyAlignment="1">
      <alignment vertical="center" wrapText="1"/>
    </xf>
    <xf numFmtId="0" fontId="2" fillId="2" borderId="7" xfId="2" applyFont="1" applyFill="1" applyBorder="1" applyAlignment="1">
      <alignment vertical="center" wrapText="1"/>
    </xf>
    <xf numFmtId="177" fontId="2" fillId="2" borderId="8" xfId="2" applyNumberFormat="1" applyFont="1" applyFill="1" applyBorder="1" applyAlignment="1">
      <alignment horizontal="right" vertical="center" wrapText="1"/>
    </xf>
    <xf numFmtId="0" fontId="2" fillId="2" borderId="0" xfId="2" applyFont="1" applyFill="1" applyBorder="1" applyAlignment="1">
      <alignment vertical="center"/>
    </xf>
    <xf numFmtId="0" fontId="2" fillId="2" borderId="0" xfId="2" applyFont="1" applyFill="1" applyBorder="1" applyAlignment="1">
      <alignment horizontal="right" vertical="center"/>
    </xf>
    <xf numFmtId="0" fontId="2" fillId="2" borderId="9" xfId="2" applyFont="1" applyFill="1" applyBorder="1" applyAlignment="1">
      <alignment vertical="center"/>
    </xf>
    <xf numFmtId="0" fontId="2" fillId="2" borderId="0" xfId="2" applyFont="1" applyFill="1" applyBorder="1">
      <alignment vertical="center"/>
    </xf>
    <xf numFmtId="0" fontId="2" fillId="2" borderId="0" xfId="2" applyFont="1" applyFill="1" applyBorder="1" applyAlignment="1">
      <alignment horizontal="right" vertical="center" wrapText="1"/>
    </xf>
    <xf numFmtId="0" fontId="2" fillId="2" borderId="0" xfId="2" applyFont="1" applyFill="1" applyBorder="1" applyAlignment="1">
      <alignment vertical="center" wrapText="1"/>
    </xf>
    <xf numFmtId="177" fontId="2" fillId="2" borderId="10" xfId="2" applyNumberFormat="1" applyFont="1" applyFill="1" applyBorder="1" applyAlignment="1">
      <alignment horizontal="right" vertical="center" wrapText="1"/>
    </xf>
    <xf numFmtId="0" fontId="2" fillId="2" borderId="1" xfId="2" applyFont="1" applyFill="1" applyBorder="1" applyAlignment="1">
      <alignment vertical="center" wrapText="1"/>
    </xf>
    <xf numFmtId="0" fontId="2" fillId="2" borderId="1" xfId="2" applyFont="1" applyFill="1" applyBorder="1" applyAlignment="1">
      <alignment horizontal="right" vertical="center" wrapText="1"/>
    </xf>
    <xf numFmtId="0" fontId="2" fillId="2" borderId="11" xfId="2" applyFont="1" applyFill="1" applyBorder="1" applyAlignment="1">
      <alignment vertical="center" wrapText="1"/>
    </xf>
    <xf numFmtId="0" fontId="2" fillId="2" borderId="12" xfId="2" applyFont="1" applyFill="1" applyBorder="1">
      <alignment vertical="center"/>
    </xf>
    <xf numFmtId="0" fontId="2" fillId="2" borderId="1" xfId="2" applyFont="1" applyFill="1" applyBorder="1">
      <alignment vertical="center"/>
    </xf>
    <xf numFmtId="0" fontId="2" fillId="2" borderId="13" xfId="2" applyFont="1" applyFill="1" applyBorder="1" applyAlignment="1">
      <alignment vertical="center" wrapText="1"/>
    </xf>
    <xf numFmtId="177" fontId="2" fillId="2" borderId="14" xfId="2" applyNumberFormat="1" applyFont="1" applyFill="1" applyBorder="1" applyAlignment="1">
      <alignment horizontal="right" vertical="center" wrapText="1"/>
    </xf>
    <xf numFmtId="0" fontId="2" fillId="2" borderId="15" xfId="2" applyFont="1" applyFill="1" applyBorder="1" applyAlignment="1">
      <alignment vertical="center" wrapText="1"/>
    </xf>
    <xf numFmtId="0" fontId="2" fillId="2" borderId="15" xfId="2" applyFont="1" applyFill="1" applyBorder="1" applyAlignment="1">
      <alignment horizontal="right" vertical="center" wrapText="1"/>
    </xf>
    <xf numFmtId="0" fontId="2" fillId="2" borderId="16" xfId="2" applyFont="1" applyFill="1" applyBorder="1" applyAlignment="1">
      <alignment vertical="center" wrapText="1"/>
    </xf>
    <xf numFmtId="0" fontId="2" fillId="2" borderId="17" xfId="2" applyFont="1" applyFill="1" applyBorder="1" applyAlignment="1">
      <alignment vertical="center" wrapText="1"/>
    </xf>
    <xf numFmtId="0" fontId="2" fillId="2" borderId="3" xfId="2" applyFont="1" applyFill="1" applyBorder="1" applyAlignment="1">
      <alignment horizontal="center" vertical="center"/>
    </xf>
    <xf numFmtId="0" fontId="5" fillId="2" borderId="1" xfId="2" applyFont="1" applyFill="1" applyBorder="1" applyAlignment="1">
      <alignment horizontal="left" vertical="center"/>
    </xf>
    <xf numFmtId="0" fontId="6" fillId="2" borderId="0" xfId="2" applyFont="1" applyFill="1" applyBorder="1" applyAlignment="1"/>
    <xf numFmtId="0" fontId="6" fillId="2" borderId="0" xfId="2" applyFont="1" applyFill="1" applyBorder="1" applyAlignment="1">
      <alignment horizontal="center"/>
    </xf>
    <xf numFmtId="0" fontId="2" fillId="2" borderId="0" xfId="2" applyFont="1" applyFill="1" applyAlignment="1">
      <alignment horizontal="center" vertical="center"/>
    </xf>
    <xf numFmtId="179" fontId="2" fillId="2" borderId="0" xfId="2" applyNumberFormat="1" applyFont="1" applyFill="1" applyAlignment="1">
      <alignment horizontal="center" vertical="center"/>
    </xf>
    <xf numFmtId="177" fontId="2" fillId="0" borderId="8" xfId="2" applyNumberFormat="1" applyFont="1" applyBorder="1" applyAlignment="1">
      <alignment horizontal="right" vertical="center" wrapText="1"/>
    </xf>
    <xf numFmtId="0" fontId="2" fillId="0" borderId="0" xfId="2" applyFont="1" applyBorder="1" applyAlignment="1">
      <alignment horizontal="right" vertical="center" wrapText="1"/>
    </xf>
    <xf numFmtId="0" fontId="2" fillId="0" borderId="0" xfId="2" applyFont="1" applyBorder="1" applyAlignment="1">
      <alignment vertical="center" wrapText="1"/>
    </xf>
    <xf numFmtId="177" fontId="2" fillId="0" borderId="0" xfId="2" applyNumberFormat="1" applyFont="1" applyBorder="1" applyAlignment="1">
      <alignment horizontal="right" vertical="center" wrapText="1"/>
    </xf>
    <xf numFmtId="0" fontId="2" fillId="0" borderId="24" xfId="2" applyFont="1" applyBorder="1" applyAlignment="1">
      <alignment vertical="center" wrapText="1"/>
    </xf>
    <xf numFmtId="0" fontId="2" fillId="0" borderId="0" xfId="2" applyFont="1" applyBorder="1">
      <alignment vertical="center"/>
    </xf>
    <xf numFmtId="177" fontId="2" fillId="0" borderId="10" xfId="2" applyNumberFormat="1" applyFont="1" applyBorder="1" applyAlignment="1">
      <alignment horizontal="right" vertical="center" wrapText="1"/>
    </xf>
    <xf numFmtId="0" fontId="2" fillId="0" borderId="12" xfId="2" applyFont="1" applyBorder="1">
      <alignment vertical="center"/>
    </xf>
    <xf numFmtId="0" fontId="2" fillId="0" borderId="1" xfId="2" applyFont="1" applyBorder="1">
      <alignment vertical="center"/>
    </xf>
    <xf numFmtId="0" fontId="2" fillId="0" borderId="1" xfId="2" applyFont="1" applyBorder="1" applyAlignment="1">
      <alignment horizontal="right" vertical="center" wrapText="1"/>
    </xf>
    <xf numFmtId="0" fontId="2" fillId="0" borderId="1" xfId="2" applyFont="1" applyBorder="1" applyAlignment="1">
      <alignment vertical="center" wrapText="1"/>
    </xf>
    <xf numFmtId="0" fontId="2" fillId="0" borderId="13" xfId="2" applyFont="1" applyBorder="1" applyAlignment="1">
      <alignment vertical="center" wrapText="1"/>
    </xf>
    <xf numFmtId="0" fontId="2" fillId="0" borderId="0" xfId="2" applyFont="1">
      <alignment vertical="center"/>
    </xf>
    <xf numFmtId="0" fontId="2" fillId="2" borderId="53" xfId="2" applyFont="1" applyFill="1" applyBorder="1" applyAlignment="1">
      <alignment horizontal="center" vertical="center"/>
    </xf>
    <xf numFmtId="0" fontId="2" fillId="2" borderId="62" xfId="2" applyFont="1" applyFill="1" applyBorder="1" applyAlignment="1">
      <alignment vertical="center" wrapText="1"/>
    </xf>
    <xf numFmtId="0" fontId="2" fillId="2" borderId="22" xfId="2" applyFont="1" applyFill="1" applyBorder="1" applyAlignment="1">
      <alignment horizontal="left" vertical="center"/>
    </xf>
    <xf numFmtId="0" fontId="2" fillId="2" borderId="23" xfId="2" applyFont="1" applyFill="1" applyBorder="1" applyAlignment="1">
      <alignment horizontal="left" vertical="center"/>
    </xf>
    <xf numFmtId="0" fontId="2" fillId="2" borderId="21" xfId="2" applyFont="1" applyFill="1" applyBorder="1" applyAlignment="1">
      <alignment horizontal="left" vertical="center"/>
    </xf>
    <xf numFmtId="0" fontId="2" fillId="0" borderId="38" xfId="2" applyFont="1" applyBorder="1">
      <alignment vertical="center"/>
    </xf>
    <xf numFmtId="0" fontId="2" fillId="0" borderId="38" xfId="2" applyFont="1" applyBorder="1" applyAlignment="1">
      <alignment vertical="center" shrinkToFit="1"/>
    </xf>
    <xf numFmtId="0" fontId="13" fillId="4" borderId="38" xfId="2" applyFont="1" applyFill="1" applyBorder="1" applyAlignment="1">
      <alignment vertical="center" wrapText="1" shrinkToFit="1"/>
    </xf>
    <xf numFmtId="38" fontId="2" fillId="0" borderId="38" xfId="4" applyFont="1" applyBorder="1" applyAlignment="1">
      <alignment vertical="center" shrinkToFit="1"/>
    </xf>
    <xf numFmtId="38" fontId="2" fillId="0" borderId="38" xfId="4" applyFont="1" applyBorder="1" applyAlignment="1">
      <alignment horizontal="left" vertical="center" shrinkToFit="1"/>
    </xf>
    <xf numFmtId="38" fontId="2" fillId="0" borderId="38" xfId="2" applyNumberFormat="1" applyFont="1" applyBorder="1" applyAlignment="1">
      <alignment vertical="center" shrinkToFit="1"/>
    </xf>
    <xf numFmtId="0" fontId="2" fillId="4" borderId="38" xfId="2" applyFont="1" applyFill="1" applyBorder="1" applyAlignment="1">
      <alignment vertical="center" shrinkToFit="1"/>
    </xf>
    <xf numFmtId="0" fontId="0" fillId="0" borderId="0" xfId="0" applyAlignment="1">
      <alignment vertical="center" shrinkToFit="1"/>
    </xf>
    <xf numFmtId="0" fontId="2" fillId="0" borderId="0" xfId="2" applyAlignment="1">
      <alignment vertical="center" shrinkToFit="1"/>
    </xf>
    <xf numFmtId="0" fontId="2" fillId="0" borderId="0" xfId="2">
      <alignment vertical="center"/>
    </xf>
    <xf numFmtId="0" fontId="0" fillId="0" borderId="0" xfId="0" applyBorder="1">
      <alignment vertical="center"/>
    </xf>
    <xf numFmtId="0" fontId="2" fillId="0" borderId="0" xfId="2" applyFont="1" applyFill="1" applyBorder="1" applyAlignment="1">
      <alignment horizontal="left" vertical="center" shrinkToFit="1"/>
    </xf>
    <xf numFmtId="0" fontId="2" fillId="0" borderId="0" xfId="5" applyFont="1" applyBorder="1" applyAlignment="1">
      <alignment horizontal="left" vertical="center"/>
    </xf>
    <xf numFmtId="0" fontId="2" fillId="0" borderId="0" xfId="2" applyFont="1" applyBorder="1" applyAlignment="1">
      <alignment horizontal="left" vertical="center" shrinkToFit="1"/>
    </xf>
    <xf numFmtId="0" fontId="2" fillId="2" borderId="0" xfId="2" applyNumberFormat="1" applyFont="1" applyFill="1" applyAlignment="1">
      <alignment horizontal="center" vertical="center"/>
    </xf>
    <xf numFmtId="0" fontId="17" fillId="0" borderId="0" xfId="0" applyFont="1">
      <alignment vertical="center"/>
    </xf>
    <xf numFmtId="0" fontId="18" fillId="0" borderId="0" xfId="0" applyFont="1">
      <alignment vertical="center"/>
    </xf>
    <xf numFmtId="0" fontId="2" fillId="0" borderId="0" xfId="2" applyFill="1" applyAlignment="1">
      <alignment vertical="center" shrinkToFit="1"/>
    </xf>
    <xf numFmtId="0" fontId="0" fillId="0" borderId="0" xfId="0" applyFill="1" applyAlignment="1">
      <alignment vertical="center" shrinkToFit="1"/>
    </xf>
    <xf numFmtId="0" fontId="2" fillId="0" borderId="0" xfId="2" applyBorder="1" applyAlignment="1">
      <alignment vertical="center" shrinkToFit="1"/>
    </xf>
    <xf numFmtId="0" fontId="19" fillId="0" borderId="0" xfId="2" applyFont="1" applyAlignment="1">
      <alignment vertical="center" shrinkToFit="1"/>
    </xf>
    <xf numFmtId="0" fontId="20" fillId="0" borderId="0" xfId="2" applyFont="1" applyAlignment="1">
      <alignment vertical="center" shrinkToFit="1"/>
    </xf>
    <xf numFmtId="0" fontId="20" fillId="0" borderId="0" xfId="2" applyFont="1" applyFill="1" applyAlignment="1">
      <alignment vertical="center" shrinkToFit="1"/>
    </xf>
    <xf numFmtId="0" fontId="0" fillId="0" borderId="0" xfId="0" applyAlignment="1">
      <alignment horizontal="center" vertical="center"/>
    </xf>
    <xf numFmtId="0" fontId="17" fillId="7" borderId="0" xfId="0" applyFont="1" applyFill="1" applyAlignment="1">
      <alignment horizontal="center" vertical="center" shrinkToFit="1"/>
    </xf>
    <xf numFmtId="38" fontId="0" fillId="0" borderId="0" xfId="0" applyNumberFormat="1" applyAlignment="1">
      <alignment vertical="center" shrinkToFit="1"/>
    </xf>
    <xf numFmtId="0" fontId="15" fillId="0" borderId="0" xfId="0" applyFont="1" applyAlignment="1">
      <alignment vertical="center" shrinkToFit="1"/>
    </xf>
    <xf numFmtId="0" fontId="0" fillId="6" borderId="0" xfId="0" applyFill="1" applyAlignment="1">
      <alignment horizontal="center" vertical="center"/>
    </xf>
    <xf numFmtId="0" fontId="0" fillId="6" borderId="0" xfId="0" applyFill="1" applyBorder="1" applyAlignment="1">
      <alignment horizontal="center" vertical="center"/>
    </xf>
    <xf numFmtId="0" fontId="2" fillId="5" borderId="0" xfId="2" applyFill="1" applyAlignment="1">
      <alignment horizontal="center" vertical="center" shrinkToFit="1"/>
    </xf>
    <xf numFmtId="0" fontId="2" fillId="0" borderId="0" xfId="2" applyAlignment="1">
      <alignment horizontal="center" vertical="center"/>
    </xf>
    <xf numFmtId="0" fontId="21" fillId="0" borderId="0" xfId="2" applyFont="1" applyAlignment="1">
      <alignment vertical="center" shrinkToFit="1"/>
    </xf>
    <xf numFmtId="0" fontId="22" fillId="0" borderId="0" xfId="2" applyFont="1" applyFill="1" applyAlignment="1">
      <alignment vertical="center" shrinkToFit="1"/>
    </xf>
    <xf numFmtId="0" fontId="23" fillId="0" borderId="0" xfId="0" applyFont="1" applyAlignment="1">
      <alignment vertical="center" shrinkToFit="1"/>
    </xf>
    <xf numFmtId="0" fontId="17" fillId="0" borderId="0" xfId="0" applyFont="1" applyAlignment="1">
      <alignment vertical="center" shrinkToFit="1"/>
    </xf>
    <xf numFmtId="0" fontId="18" fillId="0" borderId="0" xfId="0" applyFont="1" applyAlignment="1">
      <alignment vertical="center" shrinkToFit="1"/>
    </xf>
    <xf numFmtId="0" fontId="2" fillId="0" borderId="0" xfId="2" applyFont="1" applyAlignment="1">
      <alignment vertical="center" shrinkToFit="1"/>
    </xf>
    <xf numFmtId="0" fontId="2" fillId="2" borderId="47" xfId="2" applyFont="1" applyFill="1" applyBorder="1" applyAlignment="1">
      <alignment horizontal="center" vertical="center" wrapText="1"/>
    </xf>
    <xf numFmtId="0" fontId="2" fillId="2" borderId="48" xfId="2" applyFont="1" applyFill="1" applyBorder="1" applyAlignment="1">
      <alignment horizontal="center" vertical="center" wrapText="1"/>
    </xf>
    <xf numFmtId="0" fontId="2" fillId="2" borderId="47" xfId="2" applyFont="1" applyFill="1" applyBorder="1" applyAlignment="1">
      <alignment horizontal="center" vertical="center"/>
    </xf>
    <xf numFmtId="0" fontId="2" fillId="2" borderId="48" xfId="2" applyFont="1" applyFill="1" applyBorder="1" applyAlignment="1">
      <alignment horizontal="center" vertical="center"/>
    </xf>
    <xf numFmtId="0" fontId="2" fillId="2" borderId="49" xfId="2" applyFont="1" applyFill="1" applyBorder="1" applyAlignment="1">
      <alignment horizontal="center" vertical="center"/>
    </xf>
    <xf numFmtId="0" fontId="2" fillId="2" borderId="50" xfId="2" applyFont="1" applyFill="1" applyBorder="1" applyAlignment="1">
      <alignment horizontal="center" vertical="center"/>
    </xf>
    <xf numFmtId="0" fontId="2" fillId="2" borderId="22" xfId="2" applyFont="1" applyFill="1" applyBorder="1" applyAlignment="1">
      <alignment horizontal="center" vertical="center"/>
    </xf>
    <xf numFmtId="0" fontId="2" fillId="2" borderId="60" xfId="2" applyFont="1" applyFill="1" applyBorder="1" applyAlignment="1">
      <alignment horizontal="center" vertical="center"/>
    </xf>
    <xf numFmtId="0" fontId="2" fillId="2" borderId="14" xfId="2" applyFont="1" applyFill="1" applyBorder="1" applyAlignment="1">
      <alignment horizontal="center" vertical="center"/>
    </xf>
    <xf numFmtId="0" fontId="2" fillId="2" borderId="15" xfId="2" applyFont="1" applyFill="1" applyBorder="1" applyAlignment="1">
      <alignment horizontal="center" vertical="center"/>
    </xf>
    <xf numFmtId="0" fontId="2" fillId="2" borderId="52" xfId="2" applyFont="1" applyFill="1" applyBorder="1" applyAlignment="1">
      <alignment horizontal="center" vertical="center"/>
    </xf>
    <xf numFmtId="0" fontId="2" fillId="2" borderId="2" xfId="2" applyFont="1" applyFill="1" applyBorder="1" applyAlignment="1">
      <alignment horizontal="center" vertical="center"/>
    </xf>
    <xf numFmtId="0" fontId="2" fillId="2" borderId="40" xfId="2" applyFont="1" applyFill="1" applyBorder="1" applyAlignment="1">
      <alignment horizontal="center" vertical="center"/>
    </xf>
    <xf numFmtId="0" fontId="2" fillId="2" borderId="41" xfId="2" applyFont="1" applyFill="1" applyBorder="1" applyAlignment="1">
      <alignment horizontal="center" vertical="center"/>
    </xf>
    <xf numFmtId="0" fontId="2" fillId="2" borderId="17" xfId="2" applyFont="1" applyFill="1" applyBorder="1" applyAlignment="1">
      <alignment horizontal="center" vertical="center"/>
    </xf>
    <xf numFmtId="0" fontId="2" fillId="2" borderId="56" xfId="2" applyFont="1" applyFill="1" applyBorder="1" applyAlignment="1">
      <alignment horizontal="center" vertical="center"/>
    </xf>
    <xf numFmtId="0" fontId="2" fillId="2" borderId="18" xfId="2" applyFont="1" applyFill="1" applyBorder="1" applyAlignment="1">
      <alignment horizontal="center" vertical="center"/>
    </xf>
    <xf numFmtId="0" fontId="2" fillId="2" borderId="57" xfId="2" applyFont="1" applyFill="1" applyBorder="1" applyAlignment="1">
      <alignment horizontal="center" vertical="center"/>
    </xf>
    <xf numFmtId="0" fontId="2" fillId="2" borderId="53" xfId="2" applyFont="1" applyFill="1" applyBorder="1" applyAlignment="1">
      <alignment horizontal="center" vertical="center"/>
    </xf>
    <xf numFmtId="0" fontId="2" fillId="2" borderId="54" xfId="2" applyFont="1" applyFill="1" applyBorder="1" applyAlignment="1">
      <alignment horizontal="center" vertical="center"/>
    </xf>
    <xf numFmtId="0" fontId="2" fillId="2" borderId="55" xfId="2" applyFont="1" applyFill="1" applyBorder="1" applyAlignment="1">
      <alignment horizontal="center" vertical="center"/>
    </xf>
    <xf numFmtId="0" fontId="2" fillId="2" borderId="25" xfId="2" applyFont="1" applyFill="1" applyBorder="1" applyAlignment="1">
      <alignment horizontal="center" vertical="center"/>
    </xf>
    <xf numFmtId="0" fontId="2" fillId="2" borderId="58" xfId="2" applyFont="1" applyFill="1" applyBorder="1" applyAlignment="1">
      <alignment horizontal="center" vertical="center"/>
    </xf>
    <xf numFmtId="0" fontId="2" fillId="2" borderId="38" xfId="2" applyFont="1" applyFill="1" applyBorder="1" applyAlignment="1">
      <alignment horizontal="center" vertical="center" wrapText="1"/>
    </xf>
    <xf numFmtId="0" fontId="2" fillId="2" borderId="38" xfId="2" applyFont="1" applyFill="1" applyBorder="1" applyAlignment="1">
      <alignment horizontal="center" vertical="center"/>
    </xf>
    <xf numFmtId="0" fontId="2" fillId="2" borderId="59" xfId="2" applyFont="1" applyFill="1" applyBorder="1" applyAlignment="1">
      <alignment horizontal="center" vertical="center"/>
    </xf>
    <xf numFmtId="0" fontId="2" fillId="2" borderId="42" xfId="2" applyFont="1" applyFill="1" applyBorder="1" applyAlignment="1">
      <alignment horizontal="center" vertical="center"/>
    </xf>
    <xf numFmtId="177" fontId="2" fillId="2" borderId="18" xfId="2" applyNumberFormat="1" applyFont="1" applyFill="1" applyBorder="1" applyAlignment="1">
      <alignment horizontal="center" vertical="center" wrapText="1"/>
    </xf>
    <xf numFmtId="177" fontId="2" fillId="2" borderId="19" xfId="2" applyNumberFormat="1" applyFont="1" applyFill="1" applyBorder="1" applyAlignment="1">
      <alignment horizontal="center" vertical="center" wrapText="1"/>
    </xf>
    <xf numFmtId="177" fontId="2" fillId="2" borderId="20" xfId="2" applyNumberFormat="1" applyFont="1" applyFill="1" applyBorder="1" applyAlignment="1">
      <alignment horizontal="center" vertical="center" wrapText="1"/>
    </xf>
    <xf numFmtId="177" fontId="2" fillId="2" borderId="25" xfId="2" applyNumberFormat="1" applyFont="1" applyFill="1" applyBorder="1" applyAlignment="1">
      <alignment horizontal="center" vertical="center" wrapText="1"/>
    </xf>
    <xf numFmtId="177" fontId="2" fillId="2" borderId="26" xfId="2" applyNumberFormat="1" applyFont="1" applyFill="1" applyBorder="1" applyAlignment="1">
      <alignment horizontal="center" vertical="center" wrapText="1"/>
    </xf>
    <xf numFmtId="177" fontId="2" fillId="2" borderId="27" xfId="2" applyNumberFormat="1" applyFont="1" applyFill="1" applyBorder="1" applyAlignment="1">
      <alignment horizontal="center" vertical="center" wrapText="1"/>
    </xf>
    <xf numFmtId="0" fontId="14" fillId="3" borderId="19" xfId="2" applyFont="1" applyFill="1" applyBorder="1" applyAlignment="1">
      <alignment horizontal="center" vertical="center" shrinkToFit="1"/>
    </xf>
    <xf numFmtId="0" fontId="14" fillId="3" borderId="0" xfId="2" applyFont="1" applyFill="1" applyBorder="1" applyAlignment="1">
      <alignment horizontal="center" vertical="center" shrinkToFit="1"/>
    </xf>
    <xf numFmtId="0" fontId="14" fillId="3" borderId="24" xfId="2" applyFont="1" applyFill="1" applyBorder="1" applyAlignment="1">
      <alignment horizontal="center" vertical="center" shrinkToFit="1"/>
    </xf>
    <xf numFmtId="0" fontId="14" fillId="3" borderId="20" xfId="2" applyFont="1" applyFill="1" applyBorder="1" applyAlignment="1">
      <alignment horizontal="center" vertical="center" shrinkToFit="1"/>
    </xf>
    <xf numFmtId="0" fontId="14" fillId="3" borderId="1" xfId="2" applyFont="1" applyFill="1" applyBorder="1" applyAlignment="1">
      <alignment horizontal="center" vertical="center" shrinkToFit="1"/>
    </xf>
    <xf numFmtId="0" fontId="14" fillId="3" borderId="13" xfId="2" applyFont="1" applyFill="1" applyBorder="1" applyAlignment="1">
      <alignment horizontal="center" vertical="center" shrinkToFit="1"/>
    </xf>
    <xf numFmtId="0" fontId="14" fillId="3" borderId="26" xfId="2" applyFont="1" applyFill="1" applyBorder="1" applyAlignment="1">
      <alignment horizontal="center" vertical="center" shrinkToFit="1"/>
    </xf>
    <xf numFmtId="0" fontId="14" fillId="3" borderId="27" xfId="2" applyFont="1" applyFill="1" applyBorder="1" applyAlignment="1">
      <alignment horizontal="center" vertical="center" shrinkToFit="1"/>
    </xf>
    <xf numFmtId="177" fontId="2" fillId="2" borderId="24" xfId="2" applyNumberFormat="1" applyFont="1" applyFill="1" applyBorder="1" applyAlignment="1">
      <alignment horizontal="center" vertical="center" wrapText="1"/>
    </xf>
    <xf numFmtId="177" fontId="2" fillId="2" borderId="13" xfId="2" applyNumberFormat="1" applyFont="1" applyFill="1" applyBorder="1" applyAlignment="1">
      <alignment horizontal="center" vertical="center" wrapText="1"/>
    </xf>
    <xf numFmtId="176" fontId="2" fillId="2" borderId="14" xfId="2" applyNumberFormat="1" applyFont="1" applyFill="1" applyBorder="1" applyAlignment="1">
      <alignment horizontal="center" vertical="center" wrapText="1"/>
    </xf>
    <xf numFmtId="176" fontId="2" fillId="2" borderId="17" xfId="2" applyNumberFormat="1" applyFont="1" applyFill="1" applyBorder="1" applyAlignment="1">
      <alignment horizontal="center" vertical="center" wrapText="1"/>
    </xf>
    <xf numFmtId="176" fontId="2" fillId="2" borderId="8" xfId="2" applyNumberFormat="1" applyFont="1" applyFill="1" applyBorder="1" applyAlignment="1">
      <alignment horizontal="center" vertical="center" wrapText="1"/>
    </xf>
    <xf numFmtId="176" fontId="2" fillId="2" borderId="24" xfId="2" applyNumberFormat="1" applyFont="1" applyFill="1" applyBorder="1" applyAlignment="1">
      <alignment horizontal="center" vertical="center" wrapText="1"/>
    </xf>
    <xf numFmtId="176" fontId="2" fillId="2" borderId="10" xfId="2" applyNumberFormat="1" applyFont="1" applyFill="1" applyBorder="1" applyAlignment="1">
      <alignment horizontal="center" vertical="center" wrapText="1"/>
    </xf>
    <xf numFmtId="176" fontId="2" fillId="2" borderId="13" xfId="2" applyNumberFormat="1" applyFont="1" applyFill="1" applyBorder="1" applyAlignment="1">
      <alignment horizontal="center" vertical="center" wrapText="1"/>
    </xf>
    <xf numFmtId="178" fontId="2" fillId="2" borderId="18" xfId="2" applyNumberFormat="1" applyFont="1" applyFill="1" applyBorder="1" applyAlignment="1">
      <alignment horizontal="center" vertical="center" shrinkToFit="1"/>
    </xf>
    <xf numFmtId="178" fontId="2" fillId="2" borderId="19" xfId="2" applyNumberFormat="1" applyFont="1" applyFill="1" applyBorder="1" applyAlignment="1">
      <alignment horizontal="center" vertical="center" shrinkToFit="1"/>
    </xf>
    <xf numFmtId="178" fontId="2" fillId="2" borderId="20" xfId="2" applyNumberFormat="1" applyFont="1" applyFill="1" applyBorder="1" applyAlignment="1">
      <alignment horizontal="center" vertical="center" shrinkToFit="1"/>
    </xf>
    <xf numFmtId="177" fontId="2" fillId="2" borderId="17" xfId="2" applyNumberFormat="1" applyFont="1" applyFill="1" applyBorder="1" applyAlignment="1">
      <alignment horizontal="center" vertical="center" wrapText="1"/>
    </xf>
    <xf numFmtId="0" fontId="7" fillId="2" borderId="15"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1" xfId="2" applyFont="1" applyFill="1" applyBorder="1" applyAlignment="1">
      <alignment horizontal="center" vertical="center" wrapText="1"/>
    </xf>
    <xf numFmtId="178" fontId="2" fillId="2" borderId="17" xfId="2" applyNumberFormat="1" applyFont="1" applyFill="1" applyBorder="1" applyAlignment="1">
      <alignment horizontal="center" vertical="center" shrinkToFit="1"/>
    </xf>
    <xf numFmtId="178" fontId="2" fillId="2" borderId="24" xfId="2" applyNumberFormat="1" applyFont="1" applyFill="1" applyBorder="1" applyAlignment="1">
      <alignment horizontal="center" vertical="center" shrinkToFit="1"/>
    </xf>
    <xf numFmtId="178" fontId="2" fillId="2" borderId="13" xfId="2" applyNumberFormat="1" applyFont="1" applyFill="1" applyBorder="1" applyAlignment="1">
      <alignment horizontal="center" vertical="center" shrinkToFit="1"/>
    </xf>
    <xf numFmtId="178" fontId="2" fillId="2" borderId="28" xfId="2" applyNumberFormat="1" applyFont="1" applyFill="1" applyBorder="1" applyAlignment="1">
      <alignment horizontal="center" vertical="center" shrinkToFit="1"/>
    </xf>
    <xf numFmtId="178" fontId="2" fillId="2" borderId="29" xfId="2" applyNumberFormat="1" applyFont="1" applyFill="1" applyBorder="1" applyAlignment="1">
      <alignment horizontal="center" vertical="center" shrinkToFit="1"/>
    </xf>
    <xf numFmtId="178" fontId="2" fillId="2" borderId="30" xfId="2" applyNumberFormat="1" applyFont="1" applyFill="1" applyBorder="1" applyAlignment="1">
      <alignment horizontal="center" vertical="center" shrinkToFit="1"/>
    </xf>
    <xf numFmtId="177" fontId="2" fillId="2" borderId="14" xfId="2" applyNumberFormat="1" applyFont="1" applyFill="1" applyBorder="1" applyAlignment="1">
      <alignment horizontal="center" vertical="center" wrapText="1"/>
    </xf>
    <xf numFmtId="177" fontId="2" fillId="2" borderId="8" xfId="2" applyNumberFormat="1" applyFont="1" applyFill="1" applyBorder="1" applyAlignment="1">
      <alignment horizontal="center" vertical="center" wrapText="1"/>
    </xf>
    <xf numFmtId="177" fontId="2" fillId="2" borderId="10" xfId="2" applyNumberFormat="1" applyFont="1" applyFill="1" applyBorder="1" applyAlignment="1">
      <alignment horizontal="center" vertical="center" wrapText="1"/>
    </xf>
    <xf numFmtId="0" fontId="2" fillId="2" borderId="1" xfId="2" applyFont="1" applyFill="1" applyBorder="1" applyAlignment="1">
      <alignment horizontal="left" vertical="center" wrapText="1"/>
    </xf>
    <xf numFmtId="0" fontId="2" fillId="2" borderId="15" xfId="2" applyFont="1" applyFill="1" applyBorder="1" applyAlignment="1">
      <alignment horizontal="left" vertical="center" wrapText="1"/>
    </xf>
    <xf numFmtId="0" fontId="2" fillId="2" borderId="0" xfId="2" applyFont="1" applyFill="1" applyBorder="1" applyAlignment="1">
      <alignment horizontal="left" vertical="center"/>
    </xf>
    <xf numFmtId="0" fontId="6" fillId="2" borderId="0" xfId="2" applyFont="1" applyFill="1" applyBorder="1" applyAlignment="1">
      <alignment horizontal="left"/>
    </xf>
    <xf numFmtId="0" fontId="8" fillId="2" borderId="0" xfId="2" applyFont="1" applyFill="1" applyBorder="1" applyAlignment="1">
      <alignment horizontal="center" vertical="center"/>
    </xf>
    <xf numFmtId="0" fontId="5" fillId="2" borderId="1" xfId="2" applyFont="1" applyFill="1" applyBorder="1" applyAlignment="1">
      <alignment horizontal="center" vertical="center"/>
    </xf>
    <xf numFmtId="0" fontId="5" fillId="2" borderId="1" xfId="2" applyFont="1" applyFill="1" applyBorder="1" applyAlignment="1">
      <alignment horizontal="left" vertical="center"/>
    </xf>
    <xf numFmtId="0" fontId="2" fillId="2" borderId="61" xfId="2" applyFont="1" applyFill="1" applyBorder="1" applyAlignment="1">
      <alignment horizontal="left" vertical="center" wrapText="1"/>
    </xf>
    <xf numFmtId="0" fontId="2" fillId="2" borderId="21" xfId="2" applyFont="1" applyFill="1" applyBorder="1" applyAlignment="1">
      <alignment vertical="center"/>
    </xf>
    <xf numFmtId="0" fontId="2" fillId="2" borderId="22" xfId="2" applyFont="1" applyFill="1" applyBorder="1" applyAlignment="1">
      <alignment vertical="center"/>
    </xf>
    <xf numFmtId="0" fontId="2" fillId="2" borderId="23" xfId="2" applyFont="1" applyFill="1" applyBorder="1" applyAlignment="1">
      <alignment vertical="center"/>
    </xf>
    <xf numFmtId="0" fontId="2" fillId="2" borderId="36" xfId="2" applyFont="1" applyFill="1" applyBorder="1" applyAlignment="1">
      <alignment horizontal="center" vertical="center"/>
    </xf>
    <xf numFmtId="0" fontId="2" fillId="2" borderId="34" xfId="2" applyFont="1" applyFill="1" applyBorder="1" applyAlignment="1">
      <alignment horizontal="center" vertical="center"/>
    </xf>
    <xf numFmtId="0" fontId="2" fillId="2" borderId="37" xfId="2" applyFont="1" applyFill="1" applyBorder="1" applyAlignment="1">
      <alignment horizontal="center" vertical="center"/>
    </xf>
    <xf numFmtId="0" fontId="2" fillId="2" borderId="46" xfId="2" applyFont="1" applyFill="1" applyBorder="1" applyAlignment="1">
      <alignment horizontal="center" vertical="center"/>
    </xf>
    <xf numFmtId="0" fontId="2" fillId="2" borderId="3" xfId="2" applyFont="1" applyFill="1" applyBorder="1" applyAlignment="1">
      <alignment horizontal="center" vertical="center"/>
    </xf>
    <xf numFmtId="0" fontId="2" fillId="2" borderId="44" xfId="2" applyFont="1" applyFill="1" applyBorder="1" applyAlignment="1">
      <alignment horizontal="center" vertical="center"/>
    </xf>
    <xf numFmtId="0" fontId="2" fillId="2" borderId="45" xfId="2" applyFont="1" applyFill="1" applyBorder="1" applyAlignment="1">
      <alignment horizontal="center" vertical="center"/>
    </xf>
    <xf numFmtId="0" fontId="2" fillId="2" borderId="35" xfId="2" applyFont="1" applyFill="1" applyBorder="1" applyAlignment="1">
      <alignment horizontal="center" vertical="center"/>
    </xf>
    <xf numFmtId="0" fontId="2" fillId="2" borderId="39" xfId="2" applyFont="1" applyFill="1" applyBorder="1" applyAlignment="1">
      <alignment horizontal="center" vertical="center"/>
    </xf>
    <xf numFmtId="0" fontId="2" fillId="2" borderId="18" xfId="2" applyFont="1" applyFill="1" applyBorder="1" applyAlignment="1">
      <alignment horizontal="center" vertical="center" wrapText="1"/>
    </xf>
    <xf numFmtId="0" fontId="2" fillId="2" borderId="15" xfId="2" applyFont="1" applyFill="1" applyBorder="1" applyAlignment="1">
      <alignment horizontal="center" vertical="center" wrapText="1"/>
    </xf>
    <xf numFmtId="0" fontId="2" fillId="2" borderId="25" xfId="2" applyFont="1" applyFill="1" applyBorder="1" applyAlignment="1">
      <alignment horizontal="center" vertical="center" wrapText="1"/>
    </xf>
    <xf numFmtId="0" fontId="2" fillId="2" borderId="19" xfId="2" applyFont="1" applyFill="1" applyBorder="1" applyAlignment="1">
      <alignment horizontal="center" vertical="center" wrapText="1"/>
    </xf>
    <xf numFmtId="0" fontId="2" fillId="2" borderId="0" xfId="2" applyFont="1" applyFill="1" applyBorder="1" applyAlignment="1">
      <alignment horizontal="center" vertical="center" wrapText="1"/>
    </xf>
    <xf numFmtId="0" fontId="2" fillId="2" borderId="26" xfId="2" applyFont="1" applyFill="1" applyBorder="1" applyAlignment="1">
      <alignment horizontal="center" vertical="center" wrapText="1"/>
    </xf>
    <xf numFmtId="0" fontId="2" fillId="2" borderId="20" xfId="2" applyFont="1" applyFill="1" applyBorder="1" applyAlignment="1">
      <alignment horizontal="center" vertical="center" wrapText="1"/>
    </xf>
    <xf numFmtId="0" fontId="2" fillId="2" borderId="1" xfId="2" applyFont="1" applyFill="1" applyBorder="1" applyAlignment="1">
      <alignment horizontal="center" vertical="center" wrapText="1"/>
    </xf>
    <xf numFmtId="0" fontId="2" fillId="2" borderId="27" xfId="2" applyFont="1" applyFill="1" applyBorder="1" applyAlignment="1">
      <alignment horizontal="center" vertical="center" wrapText="1"/>
    </xf>
    <xf numFmtId="0" fontId="2" fillId="2" borderId="1" xfId="2" applyFont="1" applyFill="1" applyBorder="1" applyAlignment="1">
      <alignment horizontal="left" vertical="center"/>
    </xf>
    <xf numFmtId="0" fontId="2" fillId="2" borderId="51" xfId="2" applyFont="1" applyFill="1" applyBorder="1" applyAlignment="1">
      <alignment horizontal="center" vertical="center"/>
    </xf>
    <xf numFmtId="177" fontId="2" fillId="2" borderId="4" xfId="2" applyNumberFormat="1" applyFont="1" applyFill="1" applyBorder="1" applyAlignment="1">
      <alignment horizontal="center" vertical="center" wrapText="1"/>
    </xf>
    <xf numFmtId="176" fontId="2" fillId="2" borderId="4" xfId="2" applyNumberFormat="1" applyFont="1" applyFill="1" applyBorder="1" applyAlignment="1">
      <alignment horizontal="center" vertical="center" wrapText="1"/>
    </xf>
    <xf numFmtId="176" fontId="2" fillId="2" borderId="7" xfId="2" applyNumberFormat="1" applyFont="1" applyFill="1" applyBorder="1" applyAlignment="1">
      <alignment horizontal="center" vertical="center" wrapText="1"/>
    </xf>
    <xf numFmtId="178" fontId="2" fillId="2" borderId="31" xfId="2" applyNumberFormat="1" applyFont="1" applyFill="1" applyBorder="1" applyAlignment="1">
      <alignment horizontal="center" vertical="center" shrinkToFit="1"/>
    </xf>
    <xf numFmtId="0" fontId="7" fillId="2" borderId="5" xfId="2" applyFont="1" applyFill="1" applyBorder="1" applyAlignment="1">
      <alignment horizontal="center" vertical="center" wrapText="1"/>
    </xf>
    <xf numFmtId="178" fontId="2" fillId="2" borderId="7" xfId="2" applyNumberFormat="1" applyFont="1" applyFill="1" applyBorder="1" applyAlignment="1">
      <alignment horizontal="center" vertical="center" shrinkToFit="1"/>
    </xf>
    <xf numFmtId="178" fontId="2" fillId="2" borderId="33" xfId="2" applyNumberFormat="1" applyFont="1" applyFill="1" applyBorder="1" applyAlignment="1">
      <alignment horizontal="center" vertical="center" wrapText="1"/>
    </xf>
    <xf numFmtId="178" fontId="2" fillId="2" borderId="29" xfId="2" applyNumberFormat="1" applyFont="1" applyFill="1" applyBorder="1" applyAlignment="1">
      <alignment horizontal="center" vertical="center" wrapText="1"/>
    </xf>
    <xf numFmtId="178" fontId="2" fillId="2" borderId="30" xfId="2" applyNumberFormat="1" applyFont="1" applyFill="1" applyBorder="1" applyAlignment="1">
      <alignment horizontal="center" vertical="center" wrapText="1"/>
    </xf>
    <xf numFmtId="0" fontId="2" fillId="2" borderId="31" xfId="2" applyFont="1" applyFill="1" applyBorder="1" applyAlignment="1">
      <alignment horizontal="center" vertical="center" wrapText="1"/>
    </xf>
    <xf numFmtId="0" fontId="2" fillId="2" borderId="7" xfId="2" applyFont="1" applyFill="1" applyBorder="1" applyAlignment="1">
      <alignment horizontal="center" vertical="center" wrapText="1"/>
    </xf>
    <xf numFmtId="0" fontId="2" fillId="2" borderId="24" xfId="2" applyFont="1" applyFill="1" applyBorder="1" applyAlignment="1">
      <alignment horizontal="center" vertical="center" wrapText="1"/>
    </xf>
    <xf numFmtId="0" fontId="2" fillId="2" borderId="13" xfId="2" applyFont="1" applyFill="1" applyBorder="1" applyAlignment="1">
      <alignment horizontal="center" vertical="center" wrapText="1"/>
    </xf>
    <xf numFmtId="177" fontId="2" fillId="2" borderId="7" xfId="2" applyNumberFormat="1" applyFont="1" applyFill="1" applyBorder="1" applyAlignment="1">
      <alignment horizontal="center" vertical="center" wrapText="1"/>
    </xf>
    <xf numFmtId="177" fontId="2" fillId="2" borderId="31" xfId="2" applyNumberFormat="1" applyFont="1" applyFill="1" applyBorder="1" applyAlignment="1">
      <alignment horizontal="center" vertical="center" wrapText="1"/>
    </xf>
    <xf numFmtId="177" fontId="2" fillId="2" borderId="32" xfId="2" applyNumberFormat="1" applyFont="1" applyFill="1" applyBorder="1" applyAlignment="1">
      <alignment horizontal="center" vertical="center" wrapText="1"/>
    </xf>
    <xf numFmtId="178" fontId="2" fillId="2" borderId="28" xfId="2" applyNumberFormat="1" applyFont="1" applyFill="1" applyBorder="1" applyAlignment="1">
      <alignment horizontal="center" vertical="center" wrapText="1"/>
    </xf>
    <xf numFmtId="0" fontId="2" fillId="2" borderId="43" xfId="2" applyFont="1" applyFill="1" applyBorder="1" applyAlignment="1">
      <alignment vertical="center"/>
    </xf>
    <xf numFmtId="0" fontId="2" fillId="2" borderId="17" xfId="2" applyFont="1" applyFill="1" applyBorder="1" applyAlignment="1">
      <alignment horizontal="center" vertical="center" wrapText="1"/>
    </xf>
    <xf numFmtId="0" fontId="2" fillId="2" borderId="5" xfId="2" applyFont="1" applyFill="1" applyBorder="1" applyAlignment="1">
      <alignment horizontal="center" vertical="center" wrapText="1"/>
    </xf>
    <xf numFmtId="0" fontId="2" fillId="2" borderId="32" xfId="2" applyFont="1" applyFill="1" applyBorder="1" applyAlignment="1">
      <alignment horizontal="center" vertical="center" wrapText="1"/>
    </xf>
  </cellXfs>
  <cellStyles count="6">
    <cellStyle name="桁区切り" xfId="4" builtinId="6"/>
    <cellStyle name="桁区切り 2" xfId="1"/>
    <cellStyle name="標準" xfId="0" builtinId="0"/>
    <cellStyle name="標準 2" xfId="2"/>
    <cellStyle name="標準 2_2_【様式第2-7号】（向上：金銭出納簿）" xfId="5"/>
    <cellStyle name="標準 3" xfId="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85725</xdr:colOff>
          <xdr:row>48</xdr:row>
          <xdr:rowOff>200025</xdr:rowOff>
        </xdr:from>
        <xdr:to>
          <xdr:col>14</xdr:col>
          <xdr:colOff>161925</xdr:colOff>
          <xdr:row>50</xdr:row>
          <xdr:rowOff>9525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49</xdr:row>
          <xdr:rowOff>209550</xdr:rowOff>
        </xdr:from>
        <xdr:to>
          <xdr:col>14</xdr:col>
          <xdr:colOff>161925</xdr:colOff>
          <xdr:row>51</xdr:row>
          <xdr:rowOff>28575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50</xdr:row>
          <xdr:rowOff>209550</xdr:rowOff>
        </xdr:from>
        <xdr:to>
          <xdr:col>14</xdr:col>
          <xdr:colOff>161925</xdr:colOff>
          <xdr:row>52</xdr:row>
          <xdr:rowOff>19050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48</xdr:row>
          <xdr:rowOff>200025</xdr:rowOff>
        </xdr:from>
        <xdr:to>
          <xdr:col>16</xdr:col>
          <xdr:colOff>161925</xdr:colOff>
          <xdr:row>50</xdr:row>
          <xdr:rowOff>19050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50</xdr:row>
          <xdr:rowOff>209550</xdr:rowOff>
        </xdr:from>
        <xdr:to>
          <xdr:col>16</xdr:col>
          <xdr:colOff>161925</xdr:colOff>
          <xdr:row>52</xdr:row>
          <xdr:rowOff>19050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48</xdr:row>
          <xdr:rowOff>200025</xdr:rowOff>
        </xdr:from>
        <xdr:to>
          <xdr:col>18</xdr:col>
          <xdr:colOff>161925</xdr:colOff>
          <xdr:row>50</xdr:row>
          <xdr:rowOff>19050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48</xdr:row>
          <xdr:rowOff>200025</xdr:rowOff>
        </xdr:from>
        <xdr:to>
          <xdr:col>20</xdr:col>
          <xdr:colOff>171450</xdr:colOff>
          <xdr:row>50</xdr:row>
          <xdr:rowOff>19050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49</xdr:row>
          <xdr:rowOff>209550</xdr:rowOff>
        </xdr:from>
        <xdr:to>
          <xdr:col>20</xdr:col>
          <xdr:colOff>171450</xdr:colOff>
          <xdr:row>51</xdr:row>
          <xdr:rowOff>28575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50</xdr:row>
          <xdr:rowOff>200025</xdr:rowOff>
        </xdr:from>
        <xdr:to>
          <xdr:col>20</xdr:col>
          <xdr:colOff>171450</xdr:colOff>
          <xdr:row>52</xdr:row>
          <xdr:rowOff>19050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xdr:row>
          <xdr:rowOff>200025</xdr:rowOff>
        </xdr:from>
        <xdr:to>
          <xdr:col>22</xdr:col>
          <xdr:colOff>171450</xdr:colOff>
          <xdr:row>50</xdr:row>
          <xdr:rowOff>19050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49</xdr:row>
          <xdr:rowOff>200025</xdr:rowOff>
        </xdr:from>
        <xdr:to>
          <xdr:col>22</xdr:col>
          <xdr:colOff>171450</xdr:colOff>
          <xdr:row>51</xdr:row>
          <xdr:rowOff>38100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50</xdr:row>
          <xdr:rowOff>200025</xdr:rowOff>
        </xdr:from>
        <xdr:to>
          <xdr:col>22</xdr:col>
          <xdr:colOff>171450</xdr:colOff>
          <xdr:row>52</xdr:row>
          <xdr:rowOff>19050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45</xdr:row>
          <xdr:rowOff>200025</xdr:rowOff>
        </xdr:from>
        <xdr:to>
          <xdr:col>14</xdr:col>
          <xdr:colOff>161925</xdr:colOff>
          <xdr:row>47</xdr:row>
          <xdr:rowOff>9525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46</xdr:row>
          <xdr:rowOff>209550</xdr:rowOff>
        </xdr:from>
        <xdr:to>
          <xdr:col>14</xdr:col>
          <xdr:colOff>161925</xdr:colOff>
          <xdr:row>48</xdr:row>
          <xdr:rowOff>28575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47</xdr:row>
          <xdr:rowOff>209550</xdr:rowOff>
        </xdr:from>
        <xdr:to>
          <xdr:col>14</xdr:col>
          <xdr:colOff>161925</xdr:colOff>
          <xdr:row>49</xdr:row>
          <xdr:rowOff>19050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45</xdr:row>
          <xdr:rowOff>200025</xdr:rowOff>
        </xdr:from>
        <xdr:to>
          <xdr:col>16</xdr:col>
          <xdr:colOff>161925</xdr:colOff>
          <xdr:row>47</xdr:row>
          <xdr:rowOff>19050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47</xdr:row>
          <xdr:rowOff>209550</xdr:rowOff>
        </xdr:from>
        <xdr:to>
          <xdr:col>16</xdr:col>
          <xdr:colOff>161925</xdr:colOff>
          <xdr:row>49</xdr:row>
          <xdr:rowOff>19050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45</xdr:row>
          <xdr:rowOff>200025</xdr:rowOff>
        </xdr:from>
        <xdr:to>
          <xdr:col>18</xdr:col>
          <xdr:colOff>161925</xdr:colOff>
          <xdr:row>47</xdr:row>
          <xdr:rowOff>19050</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45</xdr:row>
          <xdr:rowOff>200025</xdr:rowOff>
        </xdr:from>
        <xdr:to>
          <xdr:col>20</xdr:col>
          <xdr:colOff>171450</xdr:colOff>
          <xdr:row>47</xdr:row>
          <xdr:rowOff>19050</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46</xdr:row>
          <xdr:rowOff>209550</xdr:rowOff>
        </xdr:from>
        <xdr:to>
          <xdr:col>20</xdr:col>
          <xdr:colOff>171450</xdr:colOff>
          <xdr:row>48</xdr:row>
          <xdr:rowOff>28575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47</xdr:row>
          <xdr:rowOff>200025</xdr:rowOff>
        </xdr:from>
        <xdr:to>
          <xdr:col>20</xdr:col>
          <xdr:colOff>171450</xdr:colOff>
          <xdr:row>49</xdr:row>
          <xdr:rowOff>19050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45</xdr:row>
          <xdr:rowOff>200025</xdr:rowOff>
        </xdr:from>
        <xdr:to>
          <xdr:col>22</xdr:col>
          <xdr:colOff>171450</xdr:colOff>
          <xdr:row>47</xdr:row>
          <xdr:rowOff>19050</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xdr:row>
          <xdr:rowOff>200025</xdr:rowOff>
        </xdr:from>
        <xdr:to>
          <xdr:col>22</xdr:col>
          <xdr:colOff>171450</xdr:colOff>
          <xdr:row>48</xdr:row>
          <xdr:rowOff>38100</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47</xdr:row>
          <xdr:rowOff>200025</xdr:rowOff>
        </xdr:from>
        <xdr:to>
          <xdr:col>22</xdr:col>
          <xdr:colOff>171450</xdr:colOff>
          <xdr:row>49</xdr:row>
          <xdr:rowOff>19050</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42</xdr:row>
          <xdr:rowOff>200025</xdr:rowOff>
        </xdr:from>
        <xdr:to>
          <xdr:col>14</xdr:col>
          <xdr:colOff>161925</xdr:colOff>
          <xdr:row>44</xdr:row>
          <xdr:rowOff>9525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43</xdr:row>
          <xdr:rowOff>209550</xdr:rowOff>
        </xdr:from>
        <xdr:to>
          <xdr:col>14</xdr:col>
          <xdr:colOff>161925</xdr:colOff>
          <xdr:row>45</xdr:row>
          <xdr:rowOff>28575</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44</xdr:row>
          <xdr:rowOff>209550</xdr:rowOff>
        </xdr:from>
        <xdr:to>
          <xdr:col>14</xdr:col>
          <xdr:colOff>161925</xdr:colOff>
          <xdr:row>46</xdr:row>
          <xdr:rowOff>19050</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42</xdr:row>
          <xdr:rowOff>200025</xdr:rowOff>
        </xdr:from>
        <xdr:to>
          <xdr:col>16</xdr:col>
          <xdr:colOff>161925</xdr:colOff>
          <xdr:row>44</xdr:row>
          <xdr:rowOff>19050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44</xdr:row>
          <xdr:rowOff>209550</xdr:rowOff>
        </xdr:from>
        <xdr:to>
          <xdr:col>16</xdr:col>
          <xdr:colOff>161925</xdr:colOff>
          <xdr:row>46</xdr:row>
          <xdr:rowOff>19050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42</xdr:row>
          <xdr:rowOff>200025</xdr:rowOff>
        </xdr:from>
        <xdr:to>
          <xdr:col>18</xdr:col>
          <xdr:colOff>161925</xdr:colOff>
          <xdr:row>44</xdr:row>
          <xdr:rowOff>19050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42</xdr:row>
          <xdr:rowOff>200025</xdr:rowOff>
        </xdr:from>
        <xdr:to>
          <xdr:col>20</xdr:col>
          <xdr:colOff>171450</xdr:colOff>
          <xdr:row>44</xdr:row>
          <xdr:rowOff>19050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43</xdr:row>
          <xdr:rowOff>209550</xdr:rowOff>
        </xdr:from>
        <xdr:to>
          <xdr:col>20</xdr:col>
          <xdr:colOff>171450</xdr:colOff>
          <xdr:row>45</xdr:row>
          <xdr:rowOff>28575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44</xdr:row>
          <xdr:rowOff>200025</xdr:rowOff>
        </xdr:from>
        <xdr:to>
          <xdr:col>20</xdr:col>
          <xdr:colOff>171450</xdr:colOff>
          <xdr:row>46</xdr:row>
          <xdr:rowOff>19050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42</xdr:row>
          <xdr:rowOff>200025</xdr:rowOff>
        </xdr:from>
        <xdr:to>
          <xdr:col>22</xdr:col>
          <xdr:colOff>171450</xdr:colOff>
          <xdr:row>44</xdr:row>
          <xdr:rowOff>19050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43</xdr:row>
          <xdr:rowOff>200025</xdr:rowOff>
        </xdr:from>
        <xdr:to>
          <xdr:col>22</xdr:col>
          <xdr:colOff>171450</xdr:colOff>
          <xdr:row>45</xdr:row>
          <xdr:rowOff>38100</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44</xdr:row>
          <xdr:rowOff>200025</xdr:rowOff>
        </xdr:from>
        <xdr:to>
          <xdr:col>22</xdr:col>
          <xdr:colOff>171450</xdr:colOff>
          <xdr:row>46</xdr:row>
          <xdr:rowOff>19050</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39</xdr:row>
          <xdr:rowOff>200025</xdr:rowOff>
        </xdr:from>
        <xdr:to>
          <xdr:col>14</xdr:col>
          <xdr:colOff>161925</xdr:colOff>
          <xdr:row>41</xdr:row>
          <xdr:rowOff>9525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40</xdr:row>
          <xdr:rowOff>209550</xdr:rowOff>
        </xdr:from>
        <xdr:to>
          <xdr:col>14</xdr:col>
          <xdr:colOff>161925</xdr:colOff>
          <xdr:row>42</xdr:row>
          <xdr:rowOff>28575</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41</xdr:row>
          <xdr:rowOff>209550</xdr:rowOff>
        </xdr:from>
        <xdr:to>
          <xdr:col>14</xdr:col>
          <xdr:colOff>161925</xdr:colOff>
          <xdr:row>43</xdr:row>
          <xdr:rowOff>19050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39</xdr:row>
          <xdr:rowOff>200025</xdr:rowOff>
        </xdr:from>
        <xdr:to>
          <xdr:col>16</xdr:col>
          <xdr:colOff>161925</xdr:colOff>
          <xdr:row>41</xdr:row>
          <xdr:rowOff>19050</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41</xdr:row>
          <xdr:rowOff>209550</xdr:rowOff>
        </xdr:from>
        <xdr:to>
          <xdr:col>16</xdr:col>
          <xdr:colOff>161925</xdr:colOff>
          <xdr:row>43</xdr:row>
          <xdr:rowOff>19050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39</xdr:row>
          <xdr:rowOff>200025</xdr:rowOff>
        </xdr:from>
        <xdr:to>
          <xdr:col>18</xdr:col>
          <xdr:colOff>161925</xdr:colOff>
          <xdr:row>41</xdr:row>
          <xdr:rowOff>19050</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39</xdr:row>
          <xdr:rowOff>200025</xdr:rowOff>
        </xdr:from>
        <xdr:to>
          <xdr:col>20</xdr:col>
          <xdr:colOff>171450</xdr:colOff>
          <xdr:row>41</xdr:row>
          <xdr:rowOff>19050</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40</xdr:row>
          <xdr:rowOff>209550</xdr:rowOff>
        </xdr:from>
        <xdr:to>
          <xdr:col>20</xdr:col>
          <xdr:colOff>171450</xdr:colOff>
          <xdr:row>42</xdr:row>
          <xdr:rowOff>28575</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41</xdr:row>
          <xdr:rowOff>200025</xdr:rowOff>
        </xdr:from>
        <xdr:to>
          <xdr:col>20</xdr:col>
          <xdr:colOff>171450</xdr:colOff>
          <xdr:row>43</xdr:row>
          <xdr:rowOff>19050</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39</xdr:row>
          <xdr:rowOff>200025</xdr:rowOff>
        </xdr:from>
        <xdr:to>
          <xdr:col>22</xdr:col>
          <xdr:colOff>171450</xdr:colOff>
          <xdr:row>41</xdr:row>
          <xdr:rowOff>19050</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40</xdr:row>
          <xdr:rowOff>200025</xdr:rowOff>
        </xdr:from>
        <xdr:to>
          <xdr:col>22</xdr:col>
          <xdr:colOff>171450</xdr:colOff>
          <xdr:row>42</xdr:row>
          <xdr:rowOff>38100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41</xdr:row>
          <xdr:rowOff>200025</xdr:rowOff>
        </xdr:from>
        <xdr:to>
          <xdr:col>22</xdr:col>
          <xdr:colOff>171450</xdr:colOff>
          <xdr:row>43</xdr:row>
          <xdr:rowOff>19050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36</xdr:row>
          <xdr:rowOff>200025</xdr:rowOff>
        </xdr:from>
        <xdr:to>
          <xdr:col>14</xdr:col>
          <xdr:colOff>161925</xdr:colOff>
          <xdr:row>38</xdr:row>
          <xdr:rowOff>9525</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37</xdr:row>
          <xdr:rowOff>209550</xdr:rowOff>
        </xdr:from>
        <xdr:to>
          <xdr:col>14</xdr:col>
          <xdr:colOff>161925</xdr:colOff>
          <xdr:row>39</xdr:row>
          <xdr:rowOff>28575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38</xdr:row>
          <xdr:rowOff>209550</xdr:rowOff>
        </xdr:from>
        <xdr:to>
          <xdr:col>14</xdr:col>
          <xdr:colOff>161925</xdr:colOff>
          <xdr:row>40</xdr:row>
          <xdr:rowOff>19050</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36</xdr:row>
          <xdr:rowOff>200025</xdr:rowOff>
        </xdr:from>
        <xdr:to>
          <xdr:col>16</xdr:col>
          <xdr:colOff>161925</xdr:colOff>
          <xdr:row>38</xdr:row>
          <xdr:rowOff>19050</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38</xdr:row>
          <xdr:rowOff>209550</xdr:rowOff>
        </xdr:from>
        <xdr:to>
          <xdr:col>16</xdr:col>
          <xdr:colOff>161925</xdr:colOff>
          <xdr:row>40</xdr:row>
          <xdr:rowOff>19050</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36</xdr:row>
          <xdr:rowOff>200025</xdr:rowOff>
        </xdr:from>
        <xdr:to>
          <xdr:col>18</xdr:col>
          <xdr:colOff>161925</xdr:colOff>
          <xdr:row>38</xdr:row>
          <xdr:rowOff>19050</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36</xdr:row>
          <xdr:rowOff>200025</xdr:rowOff>
        </xdr:from>
        <xdr:to>
          <xdr:col>20</xdr:col>
          <xdr:colOff>171450</xdr:colOff>
          <xdr:row>38</xdr:row>
          <xdr:rowOff>19050</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37</xdr:row>
          <xdr:rowOff>209550</xdr:rowOff>
        </xdr:from>
        <xdr:to>
          <xdr:col>20</xdr:col>
          <xdr:colOff>171450</xdr:colOff>
          <xdr:row>39</xdr:row>
          <xdr:rowOff>28575</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38</xdr:row>
          <xdr:rowOff>200025</xdr:rowOff>
        </xdr:from>
        <xdr:to>
          <xdr:col>20</xdr:col>
          <xdr:colOff>171450</xdr:colOff>
          <xdr:row>40</xdr:row>
          <xdr:rowOff>19050</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xdr:row>
          <xdr:rowOff>200025</xdr:rowOff>
        </xdr:from>
        <xdr:to>
          <xdr:col>22</xdr:col>
          <xdr:colOff>171450</xdr:colOff>
          <xdr:row>38</xdr:row>
          <xdr:rowOff>19050</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xdr:row>
          <xdr:rowOff>200025</xdr:rowOff>
        </xdr:from>
        <xdr:to>
          <xdr:col>22</xdr:col>
          <xdr:colOff>171450</xdr:colOff>
          <xdr:row>39</xdr:row>
          <xdr:rowOff>38100</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38</xdr:row>
          <xdr:rowOff>200025</xdr:rowOff>
        </xdr:from>
        <xdr:to>
          <xdr:col>22</xdr:col>
          <xdr:colOff>171450</xdr:colOff>
          <xdr:row>40</xdr:row>
          <xdr:rowOff>19050</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33</xdr:row>
          <xdr:rowOff>200025</xdr:rowOff>
        </xdr:from>
        <xdr:to>
          <xdr:col>14</xdr:col>
          <xdr:colOff>161925</xdr:colOff>
          <xdr:row>35</xdr:row>
          <xdr:rowOff>9525</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34</xdr:row>
          <xdr:rowOff>209550</xdr:rowOff>
        </xdr:from>
        <xdr:to>
          <xdr:col>14</xdr:col>
          <xdr:colOff>161925</xdr:colOff>
          <xdr:row>36</xdr:row>
          <xdr:rowOff>28575</xdr:rowOff>
        </xdr:to>
        <xdr:sp macro="" textlink="">
          <xdr:nvSpPr>
            <xdr:cNvPr id="3134" name="Check Box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35</xdr:row>
          <xdr:rowOff>209550</xdr:rowOff>
        </xdr:from>
        <xdr:to>
          <xdr:col>14</xdr:col>
          <xdr:colOff>161925</xdr:colOff>
          <xdr:row>37</xdr:row>
          <xdr:rowOff>19050</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33</xdr:row>
          <xdr:rowOff>200025</xdr:rowOff>
        </xdr:from>
        <xdr:to>
          <xdr:col>16</xdr:col>
          <xdr:colOff>161925</xdr:colOff>
          <xdr:row>35</xdr:row>
          <xdr:rowOff>19050</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35</xdr:row>
          <xdr:rowOff>209550</xdr:rowOff>
        </xdr:from>
        <xdr:to>
          <xdr:col>16</xdr:col>
          <xdr:colOff>161925</xdr:colOff>
          <xdr:row>37</xdr:row>
          <xdr:rowOff>19050</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33</xdr:row>
          <xdr:rowOff>200025</xdr:rowOff>
        </xdr:from>
        <xdr:to>
          <xdr:col>18</xdr:col>
          <xdr:colOff>161925</xdr:colOff>
          <xdr:row>35</xdr:row>
          <xdr:rowOff>19050</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33</xdr:row>
          <xdr:rowOff>200025</xdr:rowOff>
        </xdr:from>
        <xdr:to>
          <xdr:col>20</xdr:col>
          <xdr:colOff>171450</xdr:colOff>
          <xdr:row>35</xdr:row>
          <xdr:rowOff>19050</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34</xdr:row>
          <xdr:rowOff>209550</xdr:rowOff>
        </xdr:from>
        <xdr:to>
          <xdr:col>20</xdr:col>
          <xdr:colOff>171450</xdr:colOff>
          <xdr:row>36</xdr:row>
          <xdr:rowOff>28575</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35</xdr:row>
          <xdr:rowOff>200025</xdr:rowOff>
        </xdr:from>
        <xdr:to>
          <xdr:col>20</xdr:col>
          <xdr:colOff>171450</xdr:colOff>
          <xdr:row>37</xdr:row>
          <xdr:rowOff>19050</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33</xdr:row>
          <xdr:rowOff>200025</xdr:rowOff>
        </xdr:from>
        <xdr:to>
          <xdr:col>22</xdr:col>
          <xdr:colOff>171450</xdr:colOff>
          <xdr:row>35</xdr:row>
          <xdr:rowOff>19050</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34</xdr:row>
          <xdr:rowOff>200025</xdr:rowOff>
        </xdr:from>
        <xdr:to>
          <xdr:col>22</xdr:col>
          <xdr:colOff>171450</xdr:colOff>
          <xdr:row>36</xdr:row>
          <xdr:rowOff>38100</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xdr:row>
          <xdr:rowOff>200025</xdr:rowOff>
        </xdr:from>
        <xdr:to>
          <xdr:col>22</xdr:col>
          <xdr:colOff>171450</xdr:colOff>
          <xdr:row>37</xdr:row>
          <xdr:rowOff>19050</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30</xdr:row>
          <xdr:rowOff>200025</xdr:rowOff>
        </xdr:from>
        <xdr:to>
          <xdr:col>14</xdr:col>
          <xdr:colOff>161925</xdr:colOff>
          <xdr:row>32</xdr:row>
          <xdr:rowOff>9525</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31</xdr:row>
          <xdr:rowOff>209550</xdr:rowOff>
        </xdr:from>
        <xdr:to>
          <xdr:col>14</xdr:col>
          <xdr:colOff>161925</xdr:colOff>
          <xdr:row>33</xdr:row>
          <xdr:rowOff>28575</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32</xdr:row>
          <xdr:rowOff>209550</xdr:rowOff>
        </xdr:from>
        <xdr:to>
          <xdr:col>14</xdr:col>
          <xdr:colOff>161925</xdr:colOff>
          <xdr:row>34</xdr:row>
          <xdr:rowOff>19050</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30</xdr:row>
          <xdr:rowOff>200025</xdr:rowOff>
        </xdr:from>
        <xdr:to>
          <xdr:col>16</xdr:col>
          <xdr:colOff>161925</xdr:colOff>
          <xdr:row>32</xdr:row>
          <xdr:rowOff>19050</xdr:rowOff>
        </xdr:to>
        <xdr:sp macro="" textlink="">
          <xdr:nvSpPr>
            <xdr:cNvPr id="3148" name="Check Box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32</xdr:row>
          <xdr:rowOff>209550</xdr:rowOff>
        </xdr:from>
        <xdr:to>
          <xdr:col>16</xdr:col>
          <xdr:colOff>161925</xdr:colOff>
          <xdr:row>34</xdr:row>
          <xdr:rowOff>19050</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30</xdr:row>
          <xdr:rowOff>200025</xdr:rowOff>
        </xdr:from>
        <xdr:to>
          <xdr:col>18</xdr:col>
          <xdr:colOff>161925</xdr:colOff>
          <xdr:row>32</xdr:row>
          <xdr:rowOff>19050</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30</xdr:row>
          <xdr:rowOff>200025</xdr:rowOff>
        </xdr:from>
        <xdr:to>
          <xdr:col>20</xdr:col>
          <xdr:colOff>171450</xdr:colOff>
          <xdr:row>32</xdr:row>
          <xdr:rowOff>19050</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31</xdr:row>
          <xdr:rowOff>209550</xdr:rowOff>
        </xdr:from>
        <xdr:to>
          <xdr:col>20</xdr:col>
          <xdr:colOff>171450</xdr:colOff>
          <xdr:row>33</xdr:row>
          <xdr:rowOff>28575</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32</xdr:row>
          <xdr:rowOff>200025</xdr:rowOff>
        </xdr:from>
        <xdr:to>
          <xdr:col>20</xdr:col>
          <xdr:colOff>171450</xdr:colOff>
          <xdr:row>34</xdr:row>
          <xdr:rowOff>19050</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xdr:row>
          <xdr:rowOff>200025</xdr:rowOff>
        </xdr:from>
        <xdr:to>
          <xdr:col>22</xdr:col>
          <xdr:colOff>171450</xdr:colOff>
          <xdr:row>32</xdr:row>
          <xdr:rowOff>19050</xdr:rowOff>
        </xdr:to>
        <xdr:sp macro="" textlink="">
          <xdr:nvSpPr>
            <xdr:cNvPr id="3154" name="Check Box 82"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xdr:row>
          <xdr:rowOff>200025</xdr:rowOff>
        </xdr:from>
        <xdr:to>
          <xdr:col>22</xdr:col>
          <xdr:colOff>171450</xdr:colOff>
          <xdr:row>33</xdr:row>
          <xdr:rowOff>38100</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xdr:row>
          <xdr:rowOff>200025</xdr:rowOff>
        </xdr:from>
        <xdr:to>
          <xdr:col>22</xdr:col>
          <xdr:colOff>171450</xdr:colOff>
          <xdr:row>34</xdr:row>
          <xdr:rowOff>19050</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27</xdr:row>
          <xdr:rowOff>200025</xdr:rowOff>
        </xdr:from>
        <xdr:to>
          <xdr:col>14</xdr:col>
          <xdr:colOff>161925</xdr:colOff>
          <xdr:row>29</xdr:row>
          <xdr:rowOff>9525</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28</xdr:row>
          <xdr:rowOff>209550</xdr:rowOff>
        </xdr:from>
        <xdr:to>
          <xdr:col>14</xdr:col>
          <xdr:colOff>161925</xdr:colOff>
          <xdr:row>30</xdr:row>
          <xdr:rowOff>28575</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29</xdr:row>
          <xdr:rowOff>209550</xdr:rowOff>
        </xdr:from>
        <xdr:to>
          <xdr:col>14</xdr:col>
          <xdr:colOff>161925</xdr:colOff>
          <xdr:row>31</xdr:row>
          <xdr:rowOff>19050</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27</xdr:row>
          <xdr:rowOff>200025</xdr:rowOff>
        </xdr:from>
        <xdr:to>
          <xdr:col>16</xdr:col>
          <xdr:colOff>161925</xdr:colOff>
          <xdr:row>29</xdr:row>
          <xdr:rowOff>19050</xdr:rowOff>
        </xdr:to>
        <xdr:sp macro="" textlink="">
          <xdr:nvSpPr>
            <xdr:cNvPr id="3160" name="Check Box 88" hidden="1">
              <a:extLst>
                <a:ext uri="{63B3BB69-23CF-44E3-9099-C40C66FF867C}">
                  <a14:compatExt spid="_x0000_s3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29</xdr:row>
          <xdr:rowOff>209550</xdr:rowOff>
        </xdr:from>
        <xdr:to>
          <xdr:col>16</xdr:col>
          <xdr:colOff>161925</xdr:colOff>
          <xdr:row>31</xdr:row>
          <xdr:rowOff>19050</xdr:rowOff>
        </xdr:to>
        <xdr:sp macro="" textlink="">
          <xdr:nvSpPr>
            <xdr:cNvPr id="3161" name="Check Box 89"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27</xdr:row>
          <xdr:rowOff>200025</xdr:rowOff>
        </xdr:from>
        <xdr:to>
          <xdr:col>18</xdr:col>
          <xdr:colOff>161925</xdr:colOff>
          <xdr:row>29</xdr:row>
          <xdr:rowOff>19050</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27</xdr:row>
          <xdr:rowOff>200025</xdr:rowOff>
        </xdr:from>
        <xdr:to>
          <xdr:col>20</xdr:col>
          <xdr:colOff>171450</xdr:colOff>
          <xdr:row>29</xdr:row>
          <xdr:rowOff>19050</xdr:rowOff>
        </xdr:to>
        <xdr:sp macro="" textlink="">
          <xdr:nvSpPr>
            <xdr:cNvPr id="3163" name="Check Box 91"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28</xdr:row>
          <xdr:rowOff>209550</xdr:rowOff>
        </xdr:from>
        <xdr:to>
          <xdr:col>20</xdr:col>
          <xdr:colOff>171450</xdr:colOff>
          <xdr:row>30</xdr:row>
          <xdr:rowOff>28575</xdr:rowOff>
        </xdr:to>
        <xdr:sp macro="" textlink="">
          <xdr:nvSpPr>
            <xdr:cNvPr id="3164" name="Check Box 92"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29</xdr:row>
          <xdr:rowOff>200025</xdr:rowOff>
        </xdr:from>
        <xdr:to>
          <xdr:col>20</xdr:col>
          <xdr:colOff>171450</xdr:colOff>
          <xdr:row>31</xdr:row>
          <xdr:rowOff>19050</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xdr:row>
          <xdr:rowOff>200025</xdr:rowOff>
        </xdr:from>
        <xdr:to>
          <xdr:col>22</xdr:col>
          <xdr:colOff>171450</xdr:colOff>
          <xdr:row>29</xdr:row>
          <xdr:rowOff>19050</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xdr:row>
          <xdr:rowOff>200025</xdr:rowOff>
        </xdr:from>
        <xdr:to>
          <xdr:col>22</xdr:col>
          <xdr:colOff>171450</xdr:colOff>
          <xdr:row>30</xdr:row>
          <xdr:rowOff>38100</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29</xdr:row>
          <xdr:rowOff>200025</xdr:rowOff>
        </xdr:from>
        <xdr:to>
          <xdr:col>22</xdr:col>
          <xdr:colOff>171450</xdr:colOff>
          <xdr:row>31</xdr:row>
          <xdr:rowOff>19050</xdr:rowOff>
        </xdr:to>
        <xdr:sp macro="" textlink="">
          <xdr:nvSpPr>
            <xdr:cNvPr id="3168" name="Check Box 96"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24</xdr:row>
          <xdr:rowOff>200025</xdr:rowOff>
        </xdr:from>
        <xdr:to>
          <xdr:col>14</xdr:col>
          <xdr:colOff>161925</xdr:colOff>
          <xdr:row>26</xdr:row>
          <xdr:rowOff>9525</xdr:rowOff>
        </xdr:to>
        <xdr:sp macro="" textlink="">
          <xdr:nvSpPr>
            <xdr:cNvPr id="3169" name="Check Box 97"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25</xdr:row>
          <xdr:rowOff>209550</xdr:rowOff>
        </xdr:from>
        <xdr:to>
          <xdr:col>14</xdr:col>
          <xdr:colOff>161925</xdr:colOff>
          <xdr:row>27</xdr:row>
          <xdr:rowOff>28575</xdr:rowOff>
        </xdr:to>
        <xdr:sp macro="" textlink="">
          <xdr:nvSpPr>
            <xdr:cNvPr id="3170" name="Check Box 98"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26</xdr:row>
          <xdr:rowOff>209550</xdr:rowOff>
        </xdr:from>
        <xdr:to>
          <xdr:col>14</xdr:col>
          <xdr:colOff>161925</xdr:colOff>
          <xdr:row>28</xdr:row>
          <xdr:rowOff>19050</xdr:rowOff>
        </xdr:to>
        <xdr:sp macro="" textlink="">
          <xdr:nvSpPr>
            <xdr:cNvPr id="3171" name="Check Box 99" hidden="1">
              <a:extLst>
                <a:ext uri="{63B3BB69-23CF-44E3-9099-C40C66FF867C}">
                  <a14:compatExt spid="_x0000_s3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24</xdr:row>
          <xdr:rowOff>200025</xdr:rowOff>
        </xdr:from>
        <xdr:to>
          <xdr:col>16</xdr:col>
          <xdr:colOff>161925</xdr:colOff>
          <xdr:row>26</xdr:row>
          <xdr:rowOff>19050</xdr:rowOff>
        </xdr:to>
        <xdr:sp macro="" textlink="">
          <xdr:nvSpPr>
            <xdr:cNvPr id="3172" name="Check Box 100" hidden="1">
              <a:extLst>
                <a:ext uri="{63B3BB69-23CF-44E3-9099-C40C66FF867C}">
                  <a14:compatExt spid="_x0000_s3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26</xdr:row>
          <xdr:rowOff>209550</xdr:rowOff>
        </xdr:from>
        <xdr:to>
          <xdr:col>16</xdr:col>
          <xdr:colOff>161925</xdr:colOff>
          <xdr:row>28</xdr:row>
          <xdr:rowOff>19050</xdr:rowOff>
        </xdr:to>
        <xdr:sp macro="" textlink="">
          <xdr:nvSpPr>
            <xdr:cNvPr id="3173" name="Check Box 101" hidden="1">
              <a:extLst>
                <a:ext uri="{63B3BB69-23CF-44E3-9099-C40C66FF867C}">
                  <a14:compatExt spid="_x0000_s3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24</xdr:row>
          <xdr:rowOff>200025</xdr:rowOff>
        </xdr:from>
        <xdr:to>
          <xdr:col>18</xdr:col>
          <xdr:colOff>161925</xdr:colOff>
          <xdr:row>26</xdr:row>
          <xdr:rowOff>19050</xdr:rowOff>
        </xdr:to>
        <xdr:sp macro="" textlink="">
          <xdr:nvSpPr>
            <xdr:cNvPr id="3174" name="Check Box 102" hidden="1">
              <a:extLst>
                <a:ext uri="{63B3BB69-23CF-44E3-9099-C40C66FF867C}">
                  <a14:compatExt spid="_x0000_s3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24</xdr:row>
          <xdr:rowOff>200025</xdr:rowOff>
        </xdr:from>
        <xdr:to>
          <xdr:col>20</xdr:col>
          <xdr:colOff>171450</xdr:colOff>
          <xdr:row>26</xdr:row>
          <xdr:rowOff>19050</xdr:rowOff>
        </xdr:to>
        <xdr:sp macro="" textlink="">
          <xdr:nvSpPr>
            <xdr:cNvPr id="3175" name="Check Box 103" hidden="1">
              <a:extLst>
                <a:ext uri="{63B3BB69-23CF-44E3-9099-C40C66FF867C}">
                  <a14:compatExt spid="_x0000_s3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25</xdr:row>
          <xdr:rowOff>209550</xdr:rowOff>
        </xdr:from>
        <xdr:to>
          <xdr:col>20</xdr:col>
          <xdr:colOff>171450</xdr:colOff>
          <xdr:row>27</xdr:row>
          <xdr:rowOff>28575</xdr:rowOff>
        </xdr:to>
        <xdr:sp macro="" textlink="">
          <xdr:nvSpPr>
            <xdr:cNvPr id="3176" name="Check Box 104" hidden="1">
              <a:extLst>
                <a:ext uri="{63B3BB69-23CF-44E3-9099-C40C66FF867C}">
                  <a14:compatExt spid="_x0000_s3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26</xdr:row>
          <xdr:rowOff>200025</xdr:rowOff>
        </xdr:from>
        <xdr:to>
          <xdr:col>20</xdr:col>
          <xdr:colOff>171450</xdr:colOff>
          <xdr:row>28</xdr:row>
          <xdr:rowOff>19050</xdr:rowOff>
        </xdr:to>
        <xdr:sp macro="" textlink="">
          <xdr:nvSpPr>
            <xdr:cNvPr id="3177" name="Check Box 105" hidden="1">
              <a:extLst>
                <a:ext uri="{63B3BB69-23CF-44E3-9099-C40C66FF867C}">
                  <a14:compatExt spid="_x0000_s3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24</xdr:row>
          <xdr:rowOff>200025</xdr:rowOff>
        </xdr:from>
        <xdr:to>
          <xdr:col>22</xdr:col>
          <xdr:colOff>171450</xdr:colOff>
          <xdr:row>26</xdr:row>
          <xdr:rowOff>19050</xdr:rowOff>
        </xdr:to>
        <xdr:sp macro="" textlink="">
          <xdr:nvSpPr>
            <xdr:cNvPr id="3178" name="Check Box 106" hidden="1">
              <a:extLst>
                <a:ext uri="{63B3BB69-23CF-44E3-9099-C40C66FF867C}">
                  <a14:compatExt spid="_x0000_s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xdr:row>
          <xdr:rowOff>200025</xdr:rowOff>
        </xdr:from>
        <xdr:to>
          <xdr:col>22</xdr:col>
          <xdr:colOff>171450</xdr:colOff>
          <xdr:row>27</xdr:row>
          <xdr:rowOff>38100</xdr:rowOff>
        </xdr:to>
        <xdr:sp macro="" textlink="">
          <xdr:nvSpPr>
            <xdr:cNvPr id="3179" name="Check Box 107" hidden="1">
              <a:extLst>
                <a:ext uri="{63B3BB69-23CF-44E3-9099-C40C66FF867C}">
                  <a14:compatExt spid="_x0000_s3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xdr:row>
          <xdr:rowOff>200025</xdr:rowOff>
        </xdr:from>
        <xdr:to>
          <xdr:col>22</xdr:col>
          <xdr:colOff>171450</xdr:colOff>
          <xdr:row>28</xdr:row>
          <xdr:rowOff>19050</xdr:rowOff>
        </xdr:to>
        <xdr:sp macro="" textlink="">
          <xdr:nvSpPr>
            <xdr:cNvPr id="3180" name="Check Box 108" hidden="1">
              <a:extLst>
                <a:ext uri="{63B3BB69-23CF-44E3-9099-C40C66FF867C}">
                  <a14:compatExt spid="_x0000_s3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21</xdr:row>
          <xdr:rowOff>200025</xdr:rowOff>
        </xdr:from>
        <xdr:to>
          <xdr:col>14</xdr:col>
          <xdr:colOff>161925</xdr:colOff>
          <xdr:row>23</xdr:row>
          <xdr:rowOff>9525</xdr:rowOff>
        </xdr:to>
        <xdr:sp macro="" textlink="">
          <xdr:nvSpPr>
            <xdr:cNvPr id="3181" name="Check Box 109" hidden="1">
              <a:extLst>
                <a:ext uri="{63B3BB69-23CF-44E3-9099-C40C66FF867C}">
                  <a14:compatExt spid="_x0000_s3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22</xdr:row>
          <xdr:rowOff>209550</xdr:rowOff>
        </xdr:from>
        <xdr:to>
          <xdr:col>14</xdr:col>
          <xdr:colOff>161925</xdr:colOff>
          <xdr:row>24</xdr:row>
          <xdr:rowOff>28575</xdr:rowOff>
        </xdr:to>
        <xdr:sp macro="" textlink="">
          <xdr:nvSpPr>
            <xdr:cNvPr id="3182" name="Check Box 110" hidden="1">
              <a:extLst>
                <a:ext uri="{63B3BB69-23CF-44E3-9099-C40C66FF867C}">
                  <a14:compatExt spid="_x0000_s3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23</xdr:row>
          <xdr:rowOff>209550</xdr:rowOff>
        </xdr:from>
        <xdr:to>
          <xdr:col>14</xdr:col>
          <xdr:colOff>161925</xdr:colOff>
          <xdr:row>25</xdr:row>
          <xdr:rowOff>19050</xdr:rowOff>
        </xdr:to>
        <xdr:sp macro="" textlink="">
          <xdr:nvSpPr>
            <xdr:cNvPr id="3183" name="Check Box 111" hidden="1">
              <a:extLst>
                <a:ext uri="{63B3BB69-23CF-44E3-9099-C40C66FF867C}">
                  <a14:compatExt spid="_x0000_s3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21</xdr:row>
          <xdr:rowOff>200025</xdr:rowOff>
        </xdr:from>
        <xdr:to>
          <xdr:col>16</xdr:col>
          <xdr:colOff>161925</xdr:colOff>
          <xdr:row>23</xdr:row>
          <xdr:rowOff>19050</xdr:rowOff>
        </xdr:to>
        <xdr:sp macro="" textlink="">
          <xdr:nvSpPr>
            <xdr:cNvPr id="3184" name="Check Box 112" hidden="1">
              <a:extLst>
                <a:ext uri="{63B3BB69-23CF-44E3-9099-C40C66FF867C}">
                  <a14:compatExt spid="_x0000_s3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23</xdr:row>
          <xdr:rowOff>209550</xdr:rowOff>
        </xdr:from>
        <xdr:to>
          <xdr:col>16</xdr:col>
          <xdr:colOff>161925</xdr:colOff>
          <xdr:row>25</xdr:row>
          <xdr:rowOff>19050</xdr:rowOff>
        </xdr:to>
        <xdr:sp macro="" textlink="">
          <xdr:nvSpPr>
            <xdr:cNvPr id="3185" name="Check Box 113" hidden="1">
              <a:extLst>
                <a:ext uri="{63B3BB69-23CF-44E3-9099-C40C66FF867C}">
                  <a14:compatExt spid="_x0000_s3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21</xdr:row>
          <xdr:rowOff>200025</xdr:rowOff>
        </xdr:from>
        <xdr:to>
          <xdr:col>18</xdr:col>
          <xdr:colOff>161925</xdr:colOff>
          <xdr:row>23</xdr:row>
          <xdr:rowOff>19050</xdr:rowOff>
        </xdr:to>
        <xdr:sp macro="" textlink="">
          <xdr:nvSpPr>
            <xdr:cNvPr id="3186" name="Check Box 114" hidden="1">
              <a:extLst>
                <a:ext uri="{63B3BB69-23CF-44E3-9099-C40C66FF867C}">
                  <a14:compatExt spid="_x0000_s3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21</xdr:row>
          <xdr:rowOff>200025</xdr:rowOff>
        </xdr:from>
        <xdr:to>
          <xdr:col>20</xdr:col>
          <xdr:colOff>171450</xdr:colOff>
          <xdr:row>23</xdr:row>
          <xdr:rowOff>19050</xdr:rowOff>
        </xdr:to>
        <xdr:sp macro="" textlink="">
          <xdr:nvSpPr>
            <xdr:cNvPr id="3187" name="Check Box 115" hidden="1">
              <a:extLst>
                <a:ext uri="{63B3BB69-23CF-44E3-9099-C40C66FF867C}">
                  <a14:compatExt spid="_x0000_s3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22</xdr:row>
          <xdr:rowOff>209550</xdr:rowOff>
        </xdr:from>
        <xdr:to>
          <xdr:col>20</xdr:col>
          <xdr:colOff>171450</xdr:colOff>
          <xdr:row>24</xdr:row>
          <xdr:rowOff>28575</xdr:rowOff>
        </xdr:to>
        <xdr:sp macro="" textlink="">
          <xdr:nvSpPr>
            <xdr:cNvPr id="3188" name="Check Box 116" hidden="1">
              <a:extLst>
                <a:ext uri="{63B3BB69-23CF-44E3-9099-C40C66FF867C}">
                  <a14:compatExt spid="_x0000_s3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23</xdr:row>
          <xdr:rowOff>200025</xdr:rowOff>
        </xdr:from>
        <xdr:to>
          <xdr:col>20</xdr:col>
          <xdr:colOff>171450</xdr:colOff>
          <xdr:row>25</xdr:row>
          <xdr:rowOff>19050</xdr:rowOff>
        </xdr:to>
        <xdr:sp macro="" textlink="">
          <xdr:nvSpPr>
            <xdr:cNvPr id="3189" name="Check Box 117" hidden="1">
              <a:extLst>
                <a:ext uri="{63B3BB69-23CF-44E3-9099-C40C66FF867C}">
                  <a14:compatExt spid="_x0000_s3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21</xdr:row>
          <xdr:rowOff>200025</xdr:rowOff>
        </xdr:from>
        <xdr:to>
          <xdr:col>22</xdr:col>
          <xdr:colOff>171450</xdr:colOff>
          <xdr:row>23</xdr:row>
          <xdr:rowOff>19050</xdr:rowOff>
        </xdr:to>
        <xdr:sp macro="" textlink="">
          <xdr:nvSpPr>
            <xdr:cNvPr id="3190" name="Check Box 118" hidden="1">
              <a:extLst>
                <a:ext uri="{63B3BB69-23CF-44E3-9099-C40C66FF867C}">
                  <a14:compatExt spid="_x0000_s3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22</xdr:row>
          <xdr:rowOff>200025</xdr:rowOff>
        </xdr:from>
        <xdr:to>
          <xdr:col>22</xdr:col>
          <xdr:colOff>171450</xdr:colOff>
          <xdr:row>24</xdr:row>
          <xdr:rowOff>38100</xdr:rowOff>
        </xdr:to>
        <xdr:sp macro="" textlink="">
          <xdr:nvSpPr>
            <xdr:cNvPr id="3191" name="Check Box 119" hidden="1">
              <a:extLst>
                <a:ext uri="{63B3BB69-23CF-44E3-9099-C40C66FF867C}">
                  <a14:compatExt spid="_x0000_s3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xdr:row>
          <xdr:rowOff>200025</xdr:rowOff>
        </xdr:from>
        <xdr:to>
          <xdr:col>22</xdr:col>
          <xdr:colOff>171450</xdr:colOff>
          <xdr:row>25</xdr:row>
          <xdr:rowOff>19050</xdr:rowOff>
        </xdr:to>
        <xdr:sp macro="" textlink="">
          <xdr:nvSpPr>
            <xdr:cNvPr id="3192" name="Check Box 120" hidden="1">
              <a:extLst>
                <a:ext uri="{63B3BB69-23CF-44E3-9099-C40C66FF867C}">
                  <a14:compatExt spid="_x0000_s3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18</xdr:row>
          <xdr:rowOff>200025</xdr:rowOff>
        </xdr:from>
        <xdr:to>
          <xdr:col>14</xdr:col>
          <xdr:colOff>161925</xdr:colOff>
          <xdr:row>20</xdr:row>
          <xdr:rowOff>9525</xdr:rowOff>
        </xdr:to>
        <xdr:sp macro="" textlink="">
          <xdr:nvSpPr>
            <xdr:cNvPr id="3193" name="Check Box 121" hidden="1">
              <a:extLst>
                <a:ext uri="{63B3BB69-23CF-44E3-9099-C40C66FF867C}">
                  <a14:compatExt spid="_x0000_s3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19</xdr:row>
          <xdr:rowOff>209550</xdr:rowOff>
        </xdr:from>
        <xdr:to>
          <xdr:col>14</xdr:col>
          <xdr:colOff>161925</xdr:colOff>
          <xdr:row>21</xdr:row>
          <xdr:rowOff>28575</xdr:rowOff>
        </xdr:to>
        <xdr:sp macro="" textlink="">
          <xdr:nvSpPr>
            <xdr:cNvPr id="3194" name="Check Box 122" hidden="1">
              <a:extLst>
                <a:ext uri="{63B3BB69-23CF-44E3-9099-C40C66FF867C}">
                  <a14:compatExt spid="_x0000_s3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20</xdr:row>
          <xdr:rowOff>209550</xdr:rowOff>
        </xdr:from>
        <xdr:to>
          <xdr:col>14</xdr:col>
          <xdr:colOff>161925</xdr:colOff>
          <xdr:row>22</xdr:row>
          <xdr:rowOff>19050</xdr:rowOff>
        </xdr:to>
        <xdr:sp macro="" textlink="">
          <xdr:nvSpPr>
            <xdr:cNvPr id="3195" name="Check Box 123" hidden="1">
              <a:extLst>
                <a:ext uri="{63B3BB69-23CF-44E3-9099-C40C66FF867C}">
                  <a14:compatExt spid="_x0000_s3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18</xdr:row>
          <xdr:rowOff>200025</xdr:rowOff>
        </xdr:from>
        <xdr:to>
          <xdr:col>16</xdr:col>
          <xdr:colOff>161925</xdr:colOff>
          <xdr:row>20</xdr:row>
          <xdr:rowOff>19050</xdr:rowOff>
        </xdr:to>
        <xdr:sp macro="" textlink="">
          <xdr:nvSpPr>
            <xdr:cNvPr id="3196" name="Check Box 124" hidden="1">
              <a:extLst>
                <a:ext uri="{63B3BB69-23CF-44E3-9099-C40C66FF867C}">
                  <a14:compatExt spid="_x0000_s3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20</xdr:row>
          <xdr:rowOff>209550</xdr:rowOff>
        </xdr:from>
        <xdr:to>
          <xdr:col>16</xdr:col>
          <xdr:colOff>161925</xdr:colOff>
          <xdr:row>22</xdr:row>
          <xdr:rowOff>19050</xdr:rowOff>
        </xdr:to>
        <xdr:sp macro="" textlink="">
          <xdr:nvSpPr>
            <xdr:cNvPr id="3197" name="Check Box 125" hidden="1">
              <a:extLst>
                <a:ext uri="{63B3BB69-23CF-44E3-9099-C40C66FF867C}">
                  <a14:compatExt spid="_x0000_s3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18</xdr:row>
          <xdr:rowOff>200025</xdr:rowOff>
        </xdr:from>
        <xdr:to>
          <xdr:col>18</xdr:col>
          <xdr:colOff>161925</xdr:colOff>
          <xdr:row>20</xdr:row>
          <xdr:rowOff>19050</xdr:rowOff>
        </xdr:to>
        <xdr:sp macro="" textlink="">
          <xdr:nvSpPr>
            <xdr:cNvPr id="3198" name="Check Box 126" hidden="1">
              <a:extLst>
                <a:ext uri="{63B3BB69-23CF-44E3-9099-C40C66FF867C}">
                  <a14:compatExt spid="_x0000_s3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18</xdr:row>
          <xdr:rowOff>200025</xdr:rowOff>
        </xdr:from>
        <xdr:to>
          <xdr:col>20</xdr:col>
          <xdr:colOff>171450</xdr:colOff>
          <xdr:row>20</xdr:row>
          <xdr:rowOff>19050</xdr:rowOff>
        </xdr:to>
        <xdr:sp macro="" textlink="">
          <xdr:nvSpPr>
            <xdr:cNvPr id="3199" name="Check Box 127" hidden="1">
              <a:extLst>
                <a:ext uri="{63B3BB69-23CF-44E3-9099-C40C66FF867C}">
                  <a14:compatExt spid="_x0000_s3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19</xdr:row>
          <xdr:rowOff>209550</xdr:rowOff>
        </xdr:from>
        <xdr:to>
          <xdr:col>20</xdr:col>
          <xdr:colOff>171450</xdr:colOff>
          <xdr:row>21</xdr:row>
          <xdr:rowOff>28575</xdr:rowOff>
        </xdr:to>
        <xdr:sp macro="" textlink="">
          <xdr:nvSpPr>
            <xdr:cNvPr id="3200" name="Check Box 128" hidden="1">
              <a:extLst>
                <a:ext uri="{63B3BB69-23CF-44E3-9099-C40C66FF867C}">
                  <a14:compatExt spid="_x0000_s3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20</xdr:row>
          <xdr:rowOff>200025</xdr:rowOff>
        </xdr:from>
        <xdr:to>
          <xdr:col>20</xdr:col>
          <xdr:colOff>171450</xdr:colOff>
          <xdr:row>22</xdr:row>
          <xdr:rowOff>19050</xdr:rowOff>
        </xdr:to>
        <xdr:sp macro="" textlink="">
          <xdr:nvSpPr>
            <xdr:cNvPr id="3201" name="Check Box 129" hidden="1">
              <a:extLst>
                <a:ext uri="{63B3BB69-23CF-44E3-9099-C40C66FF867C}">
                  <a14:compatExt spid="_x0000_s3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xdr:row>
          <xdr:rowOff>200025</xdr:rowOff>
        </xdr:from>
        <xdr:to>
          <xdr:col>22</xdr:col>
          <xdr:colOff>171450</xdr:colOff>
          <xdr:row>20</xdr:row>
          <xdr:rowOff>19050</xdr:rowOff>
        </xdr:to>
        <xdr:sp macro="" textlink="">
          <xdr:nvSpPr>
            <xdr:cNvPr id="3202" name="Check Box 130" hidden="1">
              <a:extLst>
                <a:ext uri="{63B3BB69-23CF-44E3-9099-C40C66FF867C}">
                  <a14:compatExt spid="_x0000_s3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xdr:row>
          <xdr:rowOff>200025</xdr:rowOff>
        </xdr:from>
        <xdr:to>
          <xdr:col>22</xdr:col>
          <xdr:colOff>171450</xdr:colOff>
          <xdr:row>21</xdr:row>
          <xdr:rowOff>38100</xdr:rowOff>
        </xdr:to>
        <xdr:sp macro="" textlink="">
          <xdr:nvSpPr>
            <xdr:cNvPr id="3203" name="Check Box 131" hidden="1">
              <a:extLst>
                <a:ext uri="{63B3BB69-23CF-44E3-9099-C40C66FF867C}">
                  <a14:compatExt spid="_x0000_s3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xdr:row>
          <xdr:rowOff>200025</xdr:rowOff>
        </xdr:from>
        <xdr:to>
          <xdr:col>22</xdr:col>
          <xdr:colOff>171450</xdr:colOff>
          <xdr:row>22</xdr:row>
          <xdr:rowOff>19050</xdr:rowOff>
        </xdr:to>
        <xdr:sp macro="" textlink="">
          <xdr:nvSpPr>
            <xdr:cNvPr id="3204" name="Check Box 132" hidden="1">
              <a:extLst>
                <a:ext uri="{63B3BB69-23CF-44E3-9099-C40C66FF867C}">
                  <a14:compatExt spid="_x0000_s3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18</xdr:row>
          <xdr:rowOff>200025</xdr:rowOff>
        </xdr:from>
        <xdr:to>
          <xdr:col>14</xdr:col>
          <xdr:colOff>161925</xdr:colOff>
          <xdr:row>20</xdr:row>
          <xdr:rowOff>9525</xdr:rowOff>
        </xdr:to>
        <xdr:sp macro="" textlink="">
          <xdr:nvSpPr>
            <xdr:cNvPr id="3205" name="Check Box 133" hidden="1">
              <a:extLst>
                <a:ext uri="{63B3BB69-23CF-44E3-9099-C40C66FF867C}">
                  <a14:compatExt spid="_x0000_s3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19</xdr:row>
          <xdr:rowOff>209550</xdr:rowOff>
        </xdr:from>
        <xdr:to>
          <xdr:col>14</xdr:col>
          <xdr:colOff>161925</xdr:colOff>
          <xdr:row>21</xdr:row>
          <xdr:rowOff>28575</xdr:rowOff>
        </xdr:to>
        <xdr:sp macro="" textlink="">
          <xdr:nvSpPr>
            <xdr:cNvPr id="3206" name="Check Box 134" hidden="1">
              <a:extLst>
                <a:ext uri="{63B3BB69-23CF-44E3-9099-C40C66FF867C}">
                  <a14:compatExt spid="_x0000_s3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20</xdr:row>
          <xdr:rowOff>209550</xdr:rowOff>
        </xdr:from>
        <xdr:to>
          <xdr:col>14</xdr:col>
          <xdr:colOff>161925</xdr:colOff>
          <xdr:row>22</xdr:row>
          <xdr:rowOff>19050</xdr:rowOff>
        </xdr:to>
        <xdr:sp macro="" textlink="">
          <xdr:nvSpPr>
            <xdr:cNvPr id="3207" name="Check Box 135" hidden="1">
              <a:extLst>
                <a:ext uri="{63B3BB69-23CF-44E3-9099-C40C66FF867C}">
                  <a14:compatExt spid="_x0000_s3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18</xdr:row>
          <xdr:rowOff>200025</xdr:rowOff>
        </xdr:from>
        <xdr:to>
          <xdr:col>16</xdr:col>
          <xdr:colOff>161925</xdr:colOff>
          <xdr:row>20</xdr:row>
          <xdr:rowOff>19050</xdr:rowOff>
        </xdr:to>
        <xdr:sp macro="" textlink="">
          <xdr:nvSpPr>
            <xdr:cNvPr id="3208" name="Check Box 136" hidden="1">
              <a:extLst>
                <a:ext uri="{63B3BB69-23CF-44E3-9099-C40C66FF867C}">
                  <a14:compatExt spid="_x0000_s3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20</xdr:row>
          <xdr:rowOff>209550</xdr:rowOff>
        </xdr:from>
        <xdr:to>
          <xdr:col>16</xdr:col>
          <xdr:colOff>161925</xdr:colOff>
          <xdr:row>22</xdr:row>
          <xdr:rowOff>19050</xdr:rowOff>
        </xdr:to>
        <xdr:sp macro="" textlink="">
          <xdr:nvSpPr>
            <xdr:cNvPr id="3209" name="Check Box 137" hidden="1">
              <a:extLst>
                <a:ext uri="{63B3BB69-23CF-44E3-9099-C40C66FF867C}">
                  <a14:compatExt spid="_x0000_s3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18</xdr:row>
          <xdr:rowOff>200025</xdr:rowOff>
        </xdr:from>
        <xdr:to>
          <xdr:col>18</xdr:col>
          <xdr:colOff>161925</xdr:colOff>
          <xdr:row>20</xdr:row>
          <xdr:rowOff>19050</xdr:rowOff>
        </xdr:to>
        <xdr:sp macro="" textlink="">
          <xdr:nvSpPr>
            <xdr:cNvPr id="3210" name="Check Box 138" hidden="1">
              <a:extLst>
                <a:ext uri="{63B3BB69-23CF-44E3-9099-C40C66FF867C}">
                  <a14:compatExt spid="_x0000_s3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18</xdr:row>
          <xdr:rowOff>200025</xdr:rowOff>
        </xdr:from>
        <xdr:to>
          <xdr:col>20</xdr:col>
          <xdr:colOff>171450</xdr:colOff>
          <xdr:row>20</xdr:row>
          <xdr:rowOff>19050</xdr:rowOff>
        </xdr:to>
        <xdr:sp macro="" textlink="">
          <xdr:nvSpPr>
            <xdr:cNvPr id="3211" name="Check Box 139" hidden="1">
              <a:extLst>
                <a:ext uri="{63B3BB69-23CF-44E3-9099-C40C66FF867C}">
                  <a14:compatExt spid="_x0000_s3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19</xdr:row>
          <xdr:rowOff>209550</xdr:rowOff>
        </xdr:from>
        <xdr:to>
          <xdr:col>20</xdr:col>
          <xdr:colOff>171450</xdr:colOff>
          <xdr:row>21</xdr:row>
          <xdr:rowOff>28575</xdr:rowOff>
        </xdr:to>
        <xdr:sp macro="" textlink="">
          <xdr:nvSpPr>
            <xdr:cNvPr id="3212" name="Check Box 140" hidden="1">
              <a:extLst>
                <a:ext uri="{63B3BB69-23CF-44E3-9099-C40C66FF867C}">
                  <a14:compatExt spid="_x0000_s3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20</xdr:row>
          <xdr:rowOff>200025</xdr:rowOff>
        </xdr:from>
        <xdr:to>
          <xdr:col>20</xdr:col>
          <xdr:colOff>171450</xdr:colOff>
          <xdr:row>22</xdr:row>
          <xdr:rowOff>19050</xdr:rowOff>
        </xdr:to>
        <xdr:sp macro="" textlink="">
          <xdr:nvSpPr>
            <xdr:cNvPr id="3213" name="Check Box 141" hidden="1">
              <a:extLst>
                <a:ext uri="{63B3BB69-23CF-44E3-9099-C40C66FF867C}">
                  <a14:compatExt spid="_x0000_s3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xdr:row>
          <xdr:rowOff>200025</xdr:rowOff>
        </xdr:from>
        <xdr:to>
          <xdr:col>22</xdr:col>
          <xdr:colOff>171450</xdr:colOff>
          <xdr:row>20</xdr:row>
          <xdr:rowOff>19050</xdr:rowOff>
        </xdr:to>
        <xdr:sp macro="" textlink="">
          <xdr:nvSpPr>
            <xdr:cNvPr id="3214" name="Check Box 142" hidden="1">
              <a:extLst>
                <a:ext uri="{63B3BB69-23CF-44E3-9099-C40C66FF867C}">
                  <a14:compatExt spid="_x0000_s3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xdr:row>
          <xdr:rowOff>200025</xdr:rowOff>
        </xdr:from>
        <xdr:to>
          <xdr:col>22</xdr:col>
          <xdr:colOff>171450</xdr:colOff>
          <xdr:row>21</xdr:row>
          <xdr:rowOff>38100</xdr:rowOff>
        </xdr:to>
        <xdr:sp macro="" textlink="">
          <xdr:nvSpPr>
            <xdr:cNvPr id="3215" name="Check Box 143" hidden="1">
              <a:extLst>
                <a:ext uri="{63B3BB69-23CF-44E3-9099-C40C66FF867C}">
                  <a14:compatExt spid="_x0000_s3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xdr:row>
          <xdr:rowOff>200025</xdr:rowOff>
        </xdr:from>
        <xdr:to>
          <xdr:col>22</xdr:col>
          <xdr:colOff>171450</xdr:colOff>
          <xdr:row>22</xdr:row>
          <xdr:rowOff>19050</xdr:rowOff>
        </xdr:to>
        <xdr:sp macro="" textlink="">
          <xdr:nvSpPr>
            <xdr:cNvPr id="3216" name="Check Box 144" hidden="1">
              <a:extLst>
                <a:ext uri="{63B3BB69-23CF-44E3-9099-C40C66FF867C}">
                  <a14:compatExt spid="_x0000_s3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15</xdr:row>
          <xdr:rowOff>200025</xdr:rowOff>
        </xdr:from>
        <xdr:to>
          <xdr:col>14</xdr:col>
          <xdr:colOff>161925</xdr:colOff>
          <xdr:row>17</xdr:row>
          <xdr:rowOff>9525</xdr:rowOff>
        </xdr:to>
        <xdr:sp macro="" textlink="">
          <xdr:nvSpPr>
            <xdr:cNvPr id="3217" name="Check Box 145" hidden="1">
              <a:extLst>
                <a:ext uri="{63B3BB69-23CF-44E3-9099-C40C66FF867C}">
                  <a14:compatExt spid="_x0000_s3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16</xdr:row>
          <xdr:rowOff>209550</xdr:rowOff>
        </xdr:from>
        <xdr:to>
          <xdr:col>14</xdr:col>
          <xdr:colOff>161925</xdr:colOff>
          <xdr:row>18</xdr:row>
          <xdr:rowOff>28575</xdr:rowOff>
        </xdr:to>
        <xdr:sp macro="" textlink="">
          <xdr:nvSpPr>
            <xdr:cNvPr id="3218" name="Check Box 146" hidden="1">
              <a:extLst>
                <a:ext uri="{63B3BB69-23CF-44E3-9099-C40C66FF867C}">
                  <a14:compatExt spid="_x0000_s3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17</xdr:row>
          <xdr:rowOff>209550</xdr:rowOff>
        </xdr:from>
        <xdr:to>
          <xdr:col>14</xdr:col>
          <xdr:colOff>161925</xdr:colOff>
          <xdr:row>19</xdr:row>
          <xdr:rowOff>19050</xdr:rowOff>
        </xdr:to>
        <xdr:sp macro="" textlink="">
          <xdr:nvSpPr>
            <xdr:cNvPr id="3219" name="Check Box 147" hidden="1">
              <a:extLst>
                <a:ext uri="{63B3BB69-23CF-44E3-9099-C40C66FF867C}">
                  <a14:compatExt spid="_x0000_s3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15</xdr:row>
          <xdr:rowOff>200025</xdr:rowOff>
        </xdr:from>
        <xdr:to>
          <xdr:col>16</xdr:col>
          <xdr:colOff>161925</xdr:colOff>
          <xdr:row>17</xdr:row>
          <xdr:rowOff>19050</xdr:rowOff>
        </xdr:to>
        <xdr:sp macro="" textlink="">
          <xdr:nvSpPr>
            <xdr:cNvPr id="3220" name="Check Box 148" hidden="1">
              <a:extLst>
                <a:ext uri="{63B3BB69-23CF-44E3-9099-C40C66FF867C}">
                  <a14:compatExt spid="_x0000_s3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17</xdr:row>
          <xdr:rowOff>209550</xdr:rowOff>
        </xdr:from>
        <xdr:to>
          <xdr:col>16</xdr:col>
          <xdr:colOff>161925</xdr:colOff>
          <xdr:row>19</xdr:row>
          <xdr:rowOff>19050</xdr:rowOff>
        </xdr:to>
        <xdr:sp macro="" textlink="">
          <xdr:nvSpPr>
            <xdr:cNvPr id="3221" name="Check Box 149" hidden="1">
              <a:extLst>
                <a:ext uri="{63B3BB69-23CF-44E3-9099-C40C66FF867C}">
                  <a14:compatExt spid="_x0000_s3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15</xdr:row>
          <xdr:rowOff>200025</xdr:rowOff>
        </xdr:from>
        <xdr:to>
          <xdr:col>18</xdr:col>
          <xdr:colOff>161925</xdr:colOff>
          <xdr:row>17</xdr:row>
          <xdr:rowOff>19050</xdr:rowOff>
        </xdr:to>
        <xdr:sp macro="" textlink="">
          <xdr:nvSpPr>
            <xdr:cNvPr id="3222" name="Check Box 150" hidden="1">
              <a:extLst>
                <a:ext uri="{63B3BB69-23CF-44E3-9099-C40C66FF867C}">
                  <a14:compatExt spid="_x0000_s3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15</xdr:row>
          <xdr:rowOff>200025</xdr:rowOff>
        </xdr:from>
        <xdr:to>
          <xdr:col>20</xdr:col>
          <xdr:colOff>171450</xdr:colOff>
          <xdr:row>17</xdr:row>
          <xdr:rowOff>19050</xdr:rowOff>
        </xdr:to>
        <xdr:sp macro="" textlink="">
          <xdr:nvSpPr>
            <xdr:cNvPr id="3223" name="Check Box 151" hidden="1">
              <a:extLst>
                <a:ext uri="{63B3BB69-23CF-44E3-9099-C40C66FF867C}">
                  <a14:compatExt spid="_x0000_s3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16</xdr:row>
          <xdr:rowOff>209550</xdr:rowOff>
        </xdr:from>
        <xdr:to>
          <xdr:col>20</xdr:col>
          <xdr:colOff>171450</xdr:colOff>
          <xdr:row>18</xdr:row>
          <xdr:rowOff>28575</xdr:rowOff>
        </xdr:to>
        <xdr:sp macro="" textlink="">
          <xdr:nvSpPr>
            <xdr:cNvPr id="3224" name="Check Box 152" hidden="1">
              <a:extLst>
                <a:ext uri="{63B3BB69-23CF-44E3-9099-C40C66FF867C}">
                  <a14:compatExt spid="_x0000_s3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17</xdr:row>
          <xdr:rowOff>200025</xdr:rowOff>
        </xdr:from>
        <xdr:to>
          <xdr:col>20</xdr:col>
          <xdr:colOff>171450</xdr:colOff>
          <xdr:row>19</xdr:row>
          <xdr:rowOff>19050</xdr:rowOff>
        </xdr:to>
        <xdr:sp macro="" textlink="">
          <xdr:nvSpPr>
            <xdr:cNvPr id="3225" name="Check Box 153" hidden="1">
              <a:extLst>
                <a:ext uri="{63B3BB69-23CF-44E3-9099-C40C66FF867C}">
                  <a14:compatExt spid="_x0000_s3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xdr:row>
          <xdr:rowOff>200025</xdr:rowOff>
        </xdr:from>
        <xdr:to>
          <xdr:col>22</xdr:col>
          <xdr:colOff>171450</xdr:colOff>
          <xdr:row>17</xdr:row>
          <xdr:rowOff>19050</xdr:rowOff>
        </xdr:to>
        <xdr:sp macro="" textlink="">
          <xdr:nvSpPr>
            <xdr:cNvPr id="3226" name="Check Box 154" hidden="1">
              <a:extLst>
                <a:ext uri="{63B3BB69-23CF-44E3-9099-C40C66FF867C}">
                  <a14:compatExt spid="_x0000_s3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xdr:row>
          <xdr:rowOff>200025</xdr:rowOff>
        </xdr:from>
        <xdr:to>
          <xdr:col>22</xdr:col>
          <xdr:colOff>171450</xdr:colOff>
          <xdr:row>18</xdr:row>
          <xdr:rowOff>38100</xdr:rowOff>
        </xdr:to>
        <xdr:sp macro="" textlink="">
          <xdr:nvSpPr>
            <xdr:cNvPr id="3227" name="Check Box 155" hidden="1">
              <a:extLst>
                <a:ext uri="{63B3BB69-23CF-44E3-9099-C40C66FF867C}">
                  <a14:compatExt spid="_x0000_s3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xdr:row>
          <xdr:rowOff>200025</xdr:rowOff>
        </xdr:from>
        <xdr:to>
          <xdr:col>22</xdr:col>
          <xdr:colOff>171450</xdr:colOff>
          <xdr:row>19</xdr:row>
          <xdr:rowOff>19050</xdr:rowOff>
        </xdr:to>
        <xdr:sp macro="" textlink="">
          <xdr:nvSpPr>
            <xdr:cNvPr id="3228" name="Check Box 156" hidden="1">
              <a:extLst>
                <a:ext uri="{63B3BB69-23CF-44E3-9099-C40C66FF867C}">
                  <a14:compatExt spid="_x0000_s3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12</xdr:row>
          <xdr:rowOff>200025</xdr:rowOff>
        </xdr:from>
        <xdr:to>
          <xdr:col>14</xdr:col>
          <xdr:colOff>161925</xdr:colOff>
          <xdr:row>14</xdr:row>
          <xdr:rowOff>9525</xdr:rowOff>
        </xdr:to>
        <xdr:sp macro="" textlink="">
          <xdr:nvSpPr>
            <xdr:cNvPr id="3229" name="Check Box 157" hidden="1">
              <a:extLst>
                <a:ext uri="{63B3BB69-23CF-44E3-9099-C40C66FF867C}">
                  <a14:compatExt spid="_x0000_s3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13</xdr:row>
          <xdr:rowOff>209550</xdr:rowOff>
        </xdr:from>
        <xdr:to>
          <xdr:col>14</xdr:col>
          <xdr:colOff>161925</xdr:colOff>
          <xdr:row>15</xdr:row>
          <xdr:rowOff>28575</xdr:rowOff>
        </xdr:to>
        <xdr:sp macro="" textlink="">
          <xdr:nvSpPr>
            <xdr:cNvPr id="3230" name="Check Box 158" hidden="1">
              <a:extLst>
                <a:ext uri="{63B3BB69-23CF-44E3-9099-C40C66FF867C}">
                  <a14:compatExt spid="_x0000_s3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14</xdr:row>
          <xdr:rowOff>209550</xdr:rowOff>
        </xdr:from>
        <xdr:to>
          <xdr:col>14</xdr:col>
          <xdr:colOff>161925</xdr:colOff>
          <xdr:row>16</xdr:row>
          <xdr:rowOff>19050</xdr:rowOff>
        </xdr:to>
        <xdr:sp macro="" textlink="">
          <xdr:nvSpPr>
            <xdr:cNvPr id="3231" name="Check Box 159" hidden="1">
              <a:extLst>
                <a:ext uri="{63B3BB69-23CF-44E3-9099-C40C66FF867C}">
                  <a14:compatExt spid="_x0000_s3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12</xdr:row>
          <xdr:rowOff>200025</xdr:rowOff>
        </xdr:from>
        <xdr:to>
          <xdr:col>16</xdr:col>
          <xdr:colOff>161925</xdr:colOff>
          <xdr:row>14</xdr:row>
          <xdr:rowOff>19050</xdr:rowOff>
        </xdr:to>
        <xdr:sp macro="" textlink="">
          <xdr:nvSpPr>
            <xdr:cNvPr id="3232" name="Check Box 160" hidden="1">
              <a:extLst>
                <a:ext uri="{63B3BB69-23CF-44E3-9099-C40C66FF867C}">
                  <a14:compatExt spid="_x0000_s3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14</xdr:row>
          <xdr:rowOff>209550</xdr:rowOff>
        </xdr:from>
        <xdr:to>
          <xdr:col>16</xdr:col>
          <xdr:colOff>161925</xdr:colOff>
          <xdr:row>16</xdr:row>
          <xdr:rowOff>19050</xdr:rowOff>
        </xdr:to>
        <xdr:sp macro="" textlink="">
          <xdr:nvSpPr>
            <xdr:cNvPr id="3233" name="Check Box 161" hidden="1">
              <a:extLst>
                <a:ext uri="{63B3BB69-23CF-44E3-9099-C40C66FF867C}">
                  <a14:compatExt spid="_x0000_s3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12</xdr:row>
          <xdr:rowOff>200025</xdr:rowOff>
        </xdr:from>
        <xdr:to>
          <xdr:col>18</xdr:col>
          <xdr:colOff>161925</xdr:colOff>
          <xdr:row>14</xdr:row>
          <xdr:rowOff>19050</xdr:rowOff>
        </xdr:to>
        <xdr:sp macro="" textlink="">
          <xdr:nvSpPr>
            <xdr:cNvPr id="3234" name="Check Box 162" hidden="1">
              <a:extLst>
                <a:ext uri="{63B3BB69-23CF-44E3-9099-C40C66FF867C}">
                  <a14:compatExt spid="_x0000_s3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12</xdr:row>
          <xdr:rowOff>200025</xdr:rowOff>
        </xdr:from>
        <xdr:to>
          <xdr:col>20</xdr:col>
          <xdr:colOff>171450</xdr:colOff>
          <xdr:row>14</xdr:row>
          <xdr:rowOff>19050</xdr:rowOff>
        </xdr:to>
        <xdr:sp macro="" textlink="">
          <xdr:nvSpPr>
            <xdr:cNvPr id="3235" name="Check Box 163" hidden="1">
              <a:extLst>
                <a:ext uri="{63B3BB69-23CF-44E3-9099-C40C66FF867C}">
                  <a14:compatExt spid="_x0000_s3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13</xdr:row>
          <xdr:rowOff>209550</xdr:rowOff>
        </xdr:from>
        <xdr:to>
          <xdr:col>20</xdr:col>
          <xdr:colOff>171450</xdr:colOff>
          <xdr:row>15</xdr:row>
          <xdr:rowOff>28575</xdr:rowOff>
        </xdr:to>
        <xdr:sp macro="" textlink="">
          <xdr:nvSpPr>
            <xdr:cNvPr id="3236" name="Check Box 164" hidden="1">
              <a:extLst>
                <a:ext uri="{63B3BB69-23CF-44E3-9099-C40C66FF867C}">
                  <a14:compatExt spid="_x0000_s3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14</xdr:row>
          <xdr:rowOff>200025</xdr:rowOff>
        </xdr:from>
        <xdr:to>
          <xdr:col>20</xdr:col>
          <xdr:colOff>171450</xdr:colOff>
          <xdr:row>16</xdr:row>
          <xdr:rowOff>19050</xdr:rowOff>
        </xdr:to>
        <xdr:sp macro="" textlink="">
          <xdr:nvSpPr>
            <xdr:cNvPr id="3237" name="Check Box 165" hidden="1">
              <a:extLst>
                <a:ext uri="{63B3BB69-23CF-44E3-9099-C40C66FF867C}">
                  <a14:compatExt spid="_x0000_s3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xdr:row>
          <xdr:rowOff>200025</xdr:rowOff>
        </xdr:from>
        <xdr:to>
          <xdr:col>22</xdr:col>
          <xdr:colOff>171450</xdr:colOff>
          <xdr:row>14</xdr:row>
          <xdr:rowOff>19050</xdr:rowOff>
        </xdr:to>
        <xdr:sp macro="" textlink="">
          <xdr:nvSpPr>
            <xdr:cNvPr id="3238" name="Check Box 166" hidden="1">
              <a:extLst>
                <a:ext uri="{63B3BB69-23CF-44E3-9099-C40C66FF867C}">
                  <a14:compatExt spid="_x0000_s3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xdr:row>
          <xdr:rowOff>200025</xdr:rowOff>
        </xdr:from>
        <xdr:to>
          <xdr:col>22</xdr:col>
          <xdr:colOff>171450</xdr:colOff>
          <xdr:row>15</xdr:row>
          <xdr:rowOff>38100</xdr:rowOff>
        </xdr:to>
        <xdr:sp macro="" textlink="">
          <xdr:nvSpPr>
            <xdr:cNvPr id="3239" name="Check Box 167" hidden="1">
              <a:extLst>
                <a:ext uri="{63B3BB69-23CF-44E3-9099-C40C66FF867C}">
                  <a14:compatExt spid="_x0000_s3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xdr:row>
          <xdr:rowOff>200025</xdr:rowOff>
        </xdr:from>
        <xdr:to>
          <xdr:col>22</xdr:col>
          <xdr:colOff>171450</xdr:colOff>
          <xdr:row>16</xdr:row>
          <xdr:rowOff>19050</xdr:rowOff>
        </xdr:to>
        <xdr:sp macro="" textlink="">
          <xdr:nvSpPr>
            <xdr:cNvPr id="3240" name="Check Box 168" hidden="1">
              <a:extLst>
                <a:ext uri="{63B3BB69-23CF-44E3-9099-C40C66FF867C}">
                  <a14:compatExt spid="_x0000_s3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9</xdr:row>
          <xdr:rowOff>200025</xdr:rowOff>
        </xdr:from>
        <xdr:to>
          <xdr:col>14</xdr:col>
          <xdr:colOff>161925</xdr:colOff>
          <xdr:row>11</xdr:row>
          <xdr:rowOff>9525</xdr:rowOff>
        </xdr:to>
        <xdr:sp macro="" textlink="">
          <xdr:nvSpPr>
            <xdr:cNvPr id="3241" name="Check Box 169" hidden="1">
              <a:extLst>
                <a:ext uri="{63B3BB69-23CF-44E3-9099-C40C66FF867C}">
                  <a14:compatExt spid="_x0000_s3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10</xdr:row>
          <xdr:rowOff>209550</xdr:rowOff>
        </xdr:from>
        <xdr:to>
          <xdr:col>14</xdr:col>
          <xdr:colOff>161925</xdr:colOff>
          <xdr:row>12</xdr:row>
          <xdr:rowOff>28575</xdr:rowOff>
        </xdr:to>
        <xdr:sp macro="" textlink="">
          <xdr:nvSpPr>
            <xdr:cNvPr id="3242" name="Check Box 170" hidden="1">
              <a:extLst>
                <a:ext uri="{63B3BB69-23CF-44E3-9099-C40C66FF867C}">
                  <a14:compatExt spid="_x0000_s3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11</xdr:row>
          <xdr:rowOff>209550</xdr:rowOff>
        </xdr:from>
        <xdr:to>
          <xdr:col>14</xdr:col>
          <xdr:colOff>161925</xdr:colOff>
          <xdr:row>13</xdr:row>
          <xdr:rowOff>19050</xdr:rowOff>
        </xdr:to>
        <xdr:sp macro="" textlink="">
          <xdr:nvSpPr>
            <xdr:cNvPr id="3243" name="Check Box 171" hidden="1">
              <a:extLst>
                <a:ext uri="{63B3BB69-23CF-44E3-9099-C40C66FF867C}">
                  <a14:compatExt spid="_x0000_s3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9</xdr:row>
          <xdr:rowOff>200025</xdr:rowOff>
        </xdr:from>
        <xdr:to>
          <xdr:col>16</xdr:col>
          <xdr:colOff>161925</xdr:colOff>
          <xdr:row>11</xdr:row>
          <xdr:rowOff>19050</xdr:rowOff>
        </xdr:to>
        <xdr:sp macro="" textlink="">
          <xdr:nvSpPr>
            <xdr:cNvPr id="3244" name="Check Box 172" hidden="1">
              <a:extLst>
                <a:ext uri="{63B3BB69-23CF-44E3-9099-C40C66FF867C}">
                  <a14:compatExt spid="_x0000_s3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11</xdr:row>
          <xdr:rowOff>209550</xdr:rowOff>
        </xdr:from>
        <xdr:to>
          <xdr:col>16</xdr:col>
          <xdr:colOff>161925</xdr:colOff>
          <xdr:row>13</xdr:row>
          <xdr:rowOff>19050</xdr:rowOff>
        </xdr:to>
        <xdr:sp macro="" textlink="">
          <xdr:nvSpPr>
            <xdr:cNvPr id="3245" name="Check Box 173" hidden="1">
              <a:extLst>
                <a:ext uri="{63B3BB69-23CF-44E3-9099-C40C66FF867C}">
                  <a14:compatExt spid="_x0000_s3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9</xdr:row>
          <xdr:rowOff>200025</xdr:rowOff>
        </xdr:from>
        <xdr:to>
          <xdr:col>18</xdr:col>
          <xdr:colOff>161925</xdr:colOff>
          <xdr:row>11</xdr:row>
          <xdr:rowOff>19050</xdr:rowOff>
        </xdr:to>
        <xdr:sp macro="" textlink="">
          <xdr:nvSpPr>
            <xdr:cNvPr id="3246" name="Check Box 174" hidden="1">
              <a:extLst>
                <a:ext uri="{63B3BB69-23CF-44E3-9099-C40C66FF867C}">
                  <a14:compatExt spid="_x0000_s3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9</xdr:row>
          <xdr:rowOff>200025</xdr:rowOff>
        </xdr:from>
        <xdr:to>
          <xdr:col>20</xdr:col>
          <xdr:colOff>171450</xdr:colOff>
          <xdr:row>11</xdr:row>
          <xdr:rowOff>19050</xdr:rowOff>
        </xdr:to>
        <xdr:sp macro="" textlink="">
          <xdr:nvSpPr>
            <xdr:cNvPr id="3247" name="Check Box 175" hidden="1">
              <a:extLst>
                <a:ext uri="{63B3BB69-23CF-44E3-9099-C40C66FF867C}">
                  <a14:compatExt spid="_x0000_s3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10</xdr:row>
          <xdr:rowOff>209550</xdr:rowOff>
        </xdr:from>
        <xdr:to>
          <xdr:col>20</xdr:col>
          <xdr:colOff>171450</xdr:colOff>
          <xdr:row>12</xdr:row>
          <xdr:rowOff>28575</xdr:rowOff>
        </xdr:to>
        <xdr:sp macro="" textlink="">
          <xdr:nvSpPr>
            <xdr:cNvPr id="3248" name="Check Box 176" hidden="1">
              <a:extLst>
                <a:ext uri="{63B3BB69-23CF-44E3-9099-C40C66FF867C}">
                  <a14:compatExt spid="_x0000_s3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11</xdr:row>
          <xdr:rowOff>200025</xdr:rowOff>
        </xdr:from>
        <xdr:to>
          <xdr:col>20</xdr:col>
          <xdr:colOff>171450</xdr:colOff>
          <xdr:row>13</xdr:row>
          <xdr:rowOff>19050</xdr:rowOff>
        </xdr:to>
        <xdr:sp macro="" textlink="">
          <xdr:nvSpPr>
            <xdr:cNvPr id="3249" name="Check Box 177" hidden="1">
              <a:extLst>
                <a:ext uri="{63B3BB69-23CF-44E3-9099-C40C66FF867C}">
                  <a14:compatExt spid="_x0000_s3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xdr:row>
          <xdr:rowOff>200025</xdr:rowOff>
        </xdr:from>
        <xdr:to>
          <xdr:col>22</xdr:col>
          <xdr:colOff>171450</xdr:colOff>
          <xdr:row>11</xdr:row>
          <xdr:rowOff>19050</xdr:rowOff>
        </xdr:to>
        <xdr:sp macro="" textlink="">
          <xdr:nvSpPr>
            <xdr:cNvPr id="3250" name="Check Box 178" hidden="1">
              <a:extLst>
                <a:ext uri="{63B3BB69-23CF-44E3-9099-C40C66FF867C}">
                  <a14:compatExt spid="_x0000_s3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xdr:row>
          <xdr:rowOff>200025</xdr:rowOff>
        </xdr:from>
        <xdr:to>
          <xdr:col>22</xdr:col>
          <xdr:colOff>171450</xdr:colOff>
          <xdr:row>12</xdr:row>
          <xdr:rowOff>38100</xdr:rowOff>
        </xdr:to>
        <xdr:sp macro="" textlink="">
          <xdr:nvSpPr>
            <xdr:cNvPr id="3251" name="Check Box 179" hidden="1">
              <a:extLst>
                <a:ext uri="{63B3BB69-23CF-44E3-9099-C40C66FF867C}">
                  <a14:compatExt spid="_x0000_s3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xdr:row>
          <xdr:rowOff>200025</xdr:rowOff>
        </xdr:from>
        <xdr:to>
          <xdr:col>22</xdr:col>
          <xdr:colOff>171450</xdr:colOff>
          <xdr:row>13</xdr:row>
          <xdr:rowOff>19050</xdr:rowOff>
        </xdr:to>
        <xdr:sp macro="" textlink="">
          <xdr:nvSpPr>
            <xdr:cNvPr id="3252" name="Check Box 180" hidden="1">
              <a:extLst>
                <a:ext uri="{63B3BB69-23CF-44E3-9099-C40C66FF867C}">
                  <a14:compatExt spid="_x0000_s3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6</xdr:row>
          <xdr:rowOff>200025</xdr:rowOff>
        </xdr:from>
        <xdr:to>
          <xdr:col>14</xdr:col>
          <xdr:colOff>161925</xdr:colOff>
          <xdr:row>8</xdr:row>
          <xdr:rowOff>9525</xdr:rowOff>
        </xdr:to>
        <xdr:sp macro="" textlink="">
          <xdr:nvSpPr>
            <xdr:cNvPr id="3253" name="Check Box 181" hidden="1">
              <a:extLst>
                <a:ext uri="{63B3BB69-23CF-44E3-9099-C40C66FF867C}">
                  <a14:compatExt spid="_x0000_s3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7</xdr:row>
          <xdr:rowOff>209550</xdr:rowOff>
        </xdr:from>
        <xdr:to>
          <xdr:col>14</xdr:col>
          <xdr:colOff>161925</xdr:colOff>
          <xdr:row>9</xdr:row>
          <xdr:rowOff>28575</xdr:rowOff>
        </xdr:to>
        <xdr:sp macro="" textlink="">
          <xdr:nvSpPr>
            <xdr:cNvPr id="3254" name="Check Box 182" hidden="1">
              <a:extLst>
                <a:ext uri="{63B3BB69-23CF-44E3-9099-C40C66FF867C}">
                  <a14:compatExt spid="_x0000_s3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8</xdr:row>
          <xdr:rowOff>209550</xdr:rowOff>
        </xdr:from>
        <xdr:to>
          <xdr:col>14</xdr:col>
          <xdr:colOff>161925</xdr:colOff>
          <xdr:row>10</xdr:row>
          <xdr:rowOff>19050</xdr:rowOff>
        </xdr:to>
        <xdr:sp macro="" textlink="">
          <xdr:nvSpPr>
            <xdr:cNvPr id="3255" name="Check Box 183" hidden="1">
              <a:extLst>
                <a:ext uri="{63B3BB69-23CF-44E3-9099-C40C66FF867C}">
                  <a14:compatExt spid="_x0000_s3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6</xdr:row>
          <xdr:rowOff>200025</xdr:rowOff>
        </xdr:from>
        <xdr:to>
          <xdr:col>16</xdr:col>
          <xdr:colOff>161925</xdr:colOff>
          <xdr:row>8</xdr:row>
          <xdr:rowOff>19050</xdr:rowOff>
        </xdr:to>
        <xdr:sp macro="" textlink="">
          <xdr:nvSpPr>
            <xdr:cNvPr id="3256" name="Check Box 184" hidden="1">
              <a:extLst>
                <a:ext uri="{63B3BB69-23CF-44E3-9099-C40C66FF867C}">
                  <a14:compatExt spid="_x0000_s3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8</xdr:row>
          <xdr:rowOff>209550</xdr:rowOff>
        </xdr:from>
        <xdr:to>
          <xdr:col>16</xdr:col>
          <xdr:colOff>161925</xdr:colOff>
          <xdr:row>10</xdr:row>
          <xdr:rowOff>19050</xdr:rowOff>
        </xdr:to>
        <xdr:sp macro="" textlink="">
          <xdr:nvSpPr>
            <xdr:cNvPr id="3257" name="Check Box 185" hidden="1">
              <a:extLst>
                <a:ext uri="{63B3BB69-23CF-44E3-9099-C40C66FF867C}">
                  <a14:compatExt spid="_x0000_s3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6</xdr:row>
          <xdr:rowOff>200025</xdr:rowOff>
        </xdr:from>
        <xdr:to>
          <xdr:col>18</xdr:col>
          <xdr:colOff>161925</xdr:colOff>
          <xdr:row>8</xdr:row>
          <xdr:rowOff>19050</xdr:rowOff>
        </xdr:to>
        <xdr:sp macro="" textlink="">
          <xdr:nvSpPr>
            <xdr:cNvPr id="3258" name="Check Box 186" hidden="1">
              <a:extLst>
                <a:ext uri="{63B3BB69-23CF-44E3-9099-C40C66FF867C}">
                  <a14:compatExt spid="_x0000_s3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6</xdr:row>
          <xdr:rowOff>200025</xdr:rowOff>
        </xdr:from>
        <xdr:to>
          <xdr:col>20</xdr:col>
          <xdr:colOff>171450</xdr:colOff>
          <xdr:row>8</xdr:row>
          <xdr:rowOff>19050</xdr:rowOff>
        </xdr:to>
        <xdr:sp macro="" textlink="">
          <xdr:nvSpPr>
            <xdr:cNvPr id="3259" name="Check Box 187" hidden="1">
              <a:extLst>
                <a:ext uri="{63B3BB69-23CF-44E3-9099-C40C66FF867C}">
                  <a14:compatExt spid="_x0000_s3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7</xdr:row>
          <xdr:rowOff>209550</xdr:rowOff>
        </xdr:from>
        <xdr:to>
          <xdr:col>20</xdr:col>
          <xdr:colOff>171450</xdr:colOff>
          <xdr:row>9</xdr:row>
          <xdr:rowOff>28575</xdr:rowOff>
        </xdr:to>
        <xdr:sp macro="" textlink="">
          <xdr:nvSpPr>
            <xdr:cNvPr id="3260" name="Check Box 188" hidden="1">
              <a:extLst>
                <a:ext uri="{63B3BB69-23CF-44E3-9099-C40C66FF867C}">
                  <a14:compatExt spid="_x0000_s3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8</xdr:row>
          <xdr:rowOff>200025</xdr:rowOff>
        </xdr:from>
        <xdr:to>
          <xdr:col>20</xdr:col>
          <xdr:colOff>171450</xdr:colOff>
          <xdr:row>10</xdr:row>
          <xdr:rowOff>19050</xdr:rowOff>
        </xdr:to>
        <xdr:sp macro="" textlink="">
          <xdr:nvSpPr>
            <xdr:cNvPr id="3261" name="Check Box 189" hidden="1">
              <a:extLst>
                <a:ext uri="{63B3BB69-23CF-44E3-9099-C40C66FF867C}">
                  <a14:compatExt spid="_x0000_s3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xdr:row>
          <xdr:rowOff>200025</xdr:rowOff>
        </xdr:from>
        <xdr:to>
          <xdr:col>22</xdr:col>
          <xdr:colOff>171450</xdr:colOff>
          <xdr:row>8</xdr:row>
          <xdr:rowOff>19050</xdr:rowOff>
        </xdr:to>
        <xdr:sp macro="" textlink="">
          <xdr:nvSpPr>
            <xdr:cNvPr id="3262" name="Check Box 190" hidden="1">
              <a:extLst>
                <a:ext uri="{63B3BB69-23CF-44E3-9099-C40C66FF867C}">
                  <a14:compatExt spid="_x0000_s3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xdr:row>
          <xdr:rowOff>200025</xdr:rowOff>
        </xdr:from>
        <xdr:to>
          <xdr:col>22</xdr:col>
          <xdr:colOff>171450</xdr:colOff>
          <xdr:row>9</xdr:row>
          <xdr:rowOff>38100</xdr:rowOff>
        </xdr:to>
        <xdr:sp macro="" textlink="">
          <xdr:nvSpPr>
            <xdr:cNvPr id="3263" name="Check Box 191" hidden="1">
              <a:extLst>
                <a:ext uri="{63B3BB69-23CF-44E3-9099-C40C66FF867C}">
                  <a14:compatExt spid="_x0000_s3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xdr:row>
          <xdr:rowOff>200025</xdr:rowOff>
        </xdr:from>
        <xdr:to>
          <xdr:col>22</xdr:col>
          <xdr:colOff>171450</xdr:colOff>
          <xdr:row>10</xdr:row>
          <xdr:rowOff>19050</xdr:rowOff>
        </xdr:to>
        <xdr:sp macro="" textlink="">
          <xdr:nvSpPr>
            <xdr:cNvPr id="3264" name="Check Box 192" hidden="1">
              <a:extLst>
                <a:ext uri="{63B3BB69-23CF-44E3-9099-C40C66FF867C}">
                  <a14:compatExt spid="_x0000_s3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12</xdr:row>
          <xdr:rowOff>200025</xdr:rowOff>
        </xdr:from>
        <xdr:to>
          <xdr:col>14</xdr:col>
          <xdr:colOff>152400</xdr:colOff>
          <xdr:row>14</xdr:row>
          <xdr:rowOff>19050</xdr:rowOff>
        </xdr:to>
        <xdr:sp macro="" textlink="">
          <xdr:nvSpPr>
            <xdr:cNvPr id="3265" name="Check Box 193" hidden="1">
              <a:extLst>
                <a:ext uri="{63B3BB69-23CF-44E3-9099-C40C66FF867C}">
                  <a14:compatExt spid="_x0000_s3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13</xdr:row>
          <xdr:rowOff>209550</xdr:rowOff>
        </xdr:from>
        <xdr:to>
          <xdr:col>14</xdr:col>
          <xdr:colOff>152400</xdr:colOff>
          <xdr:row>15</xdr:row>
          <xdr:rowOff>38100</xdr:rowOff>
        </xdr:to>
        <xdr:sp macro="" textlink="">
          <xdr:nvSpPr>
            <xdr:cNvPr id="3266" name="Check Box 194" hidden="1">
              <a:extLst>
                <a:ext uri="{63B3BB69-23CF-44E3-9099-C40C66FF867C}">
                  <a14:compatExt spid="_x0000_s3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14</xdr:row>
          <xdr:rowOff>209550</xdr:rowOff>
        </xdr:from>
        <xdr:to>
          <xdr:col>14</xdr:col>
          <xdr:colOff>152400</xdr:colOff>
          <xdr:row>16</xdr:row>
          <xdr:rowOff>28575</xdr:rowOff>
        </xdr:to>
        <xdr:sp macro="" textlink="">
          <xdr:nvSpPr>
            <xdr:cNvPr id="3267" name="Check Box 195" hidden="1">
              <a:extLst>
                <a:ext uri="{63B3BB69-23CF-44E3-9099-C40C66FF867C}">
                  <a14:compatExt spid="_x0000_s3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12</xdr:row>
          <xdr:rowOff>200025</xdr:rowOff>
        </xdr:from>
        <xdr:to>
          <xdr:col>16</xdr:col>
          <xdr:colOff>171450</xdr:colOff>
          <xdr:row>14</xdr:row>
          <xdr:rowOff>28575</xdr:rowOff>
        </xdr:to>
        <xdr:sp macro="" textlink="">
          <xdr:nvSpPr>
            <xdr:cNvPr id="3268" name="Check Box 196" hidden="1">
              <a:extLst>
                <a:ext uri="{63B3BB69-23CF-44E3-9099-C40C66FF867C}">
                  <a14:compatExt spid="_x0000_s3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14</xdr:row>
          <xdr:rowOff>209550</xdr:rowOff>
        </xdr:from>
        <xdr:to>
          <xdr:col>16</xdr:col>
          <xdr:colOff>171450</xdr:colOff>
          <xdr:row>16</xdr:row>
          <xdr:rowOff>28575</xdr:rowOff>
        </xdr:to>
        <xdr:sp macro="" textlink="">
          <xdr:nvSpPr>
            <xdr:cNvPr id="3269" name="Check Box 197" hidden="1">
              <a:extLst>
                <a:ext uri="{63B3BB69-23CF-44E3-9099-C40C66FF867C}">
                  <a14:compatExt spid="_x0000_s3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12</xdr:row>
          <xdr:rowOff>200025</xdr:rowOff>
        </xdr:from>
        <xdr:to>
          <xdr:col>18</xdr:col>
          <xdr:colOff>161925</xdr:colOff>
          <xdr:row>14</xdr:row>
          <xdr:rowOff>28575</xdr:rowOff>
        </xdr:to>
        <xdr:sp macro="" textlink="">
          <xdr:nvSpPr>
            <xdr:cNvPr id="3270" name="Check Box 198" hidden="1">
              <a:extLst>
                <a:ext uri="{63B3BB69-23CF-44E3-9099-C40C66FF867C}">
                  <a14:compatExt spid="_x0000_s3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12</xdr:row>
          <xdr:rowOff>200025</xdr:rowOff>
        </xdr:from>
        <xdr:to>
          <xdr:col>20</xdr:col>
          <xdr:colOff>171450</xdr:colOff>
          <xdr:row>14</xdr:row>
          <xdr:rowOff>28575</xdr:rowOff>
        </xdr:to>
        <xdr:sp macro="" textlink="">
          <xdr:nvSpPr>
            <xdr:cNvPr id="3271" name="Check Box 199" hidden="1">
              <a:extLst>
                <a:ext uri="{63B3BB69-23CF-44E3-9099-C40C66FF867C}">
                  <a14:compatExt spid="_x0000_s3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13</xdr:row>
          <xdr:rowOff>209550</xdr:rowOff>
        </xdr:from>
        <xdr:to>
          <xdr:col>20</xdr:col>
          <xdr:colOff>171450</xdr:colOff>
          <xdr:row>15</xdr:row>
          <xdr:rowOff>38100</xdr:rowOff>
        </xdr:to>
        <xdr:sp macro="" textlink="">
          <xdr:nvSpPr>
            <xdr:cNvPr id="3272" name="Check Box 200" hidden="1">
              <a:extLst>
                <a:ext uri="{63B3BB69-23CF-44E3-9099-C40C66FF867C}">
                  <a14:compatExt spid="_x0000_s3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14</xdr:row>
          <xdr:rowOff>200025</xdr:rowOff>
        </xdr:from>
        <xdr:to>
          <xdr:col>20</xdr:col>
          <xdr:colOff>171450</xdr:colOff>
          <xdr:row>16</xdr:row>
          <xdr:rowOff>28575</xdr:rowOff>
        </xdr:to>
        <xdr:sp macro="" textlink="">
          <xdr:nvSpPr>
            <xdr:cNvPr id="3273" name="Check Box 201" hidden="1">
              <a:extLst>
                <a:ext uri="{63B3BB69-23CF-44E3-9099-C40C66FF867C}">
                  <a14:compatExt spid="_x0000_s3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xdr:row>
          <xdr:rowOff>200025</xdr:rowOff>
        </xdr:from>
        <xdr:to>
          <xdr:col>22</xdr:col>
          <xdr:colOff>171450</xdr:colOff>
          <xdr:row>14</xdr:row>
          <xdr:rowOff>28575</xdr:rowOff>
        </xdr:to>
        <xdr:sp macro="" textlink="">
          <xdr:nvSpPr>
            <xdr:cNvPr id="3274" name="Check Box 202" hidden="1">
              <a:extLst>
                <a:ext uri="{63B3BB69-23CF-44E3-9099-C40C66FF867C}">
                  <a14:compatExt spid="_x0000_s3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xdr:row>
          <xdr:rowOff>200025</xdr:rowOff>
        </xdr:from>
        <xdr:to>
          <xdr:col>22</xdr:col>
          <xdr:colOff>171450</xdr:colOff>
          <xdr:row>15</xdr:row>
          <xdr:rowOff>47625</xdr:rowOff>
        </xdr:to>
        <xdr:sp macro="" textlink="">
          <xdr:nvSpPr>
            <xdr:cNvPr id="3275" name="Check Box 203" hidden="1">
              <a:extLst>
                <a:ext uri="{63B3BB69-23CF-44E3-9099-C40C66FF867C}">
                  <a14:compatExt spid="_x0000_s3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xdr:row>
          <xdr:rowOff>200025</xdr:rowOff>
        </xdr:from>
        <xdr:to>
          <xdr:col>22</xdr:col>
          <xdr:colOff>171450</xdr:colOff>
          <xdr:row>16</xdr:row>
          <xdr:rowOff>28575</xdr:rowOff>
        </xdr:to>
        <xdr:sp macro="" textlink="">
          <xdr:nvSpPr>
            <xdr:cNvPr id="3276" name="Check Box 204" hidden="1">
              <a:extLst>
                <a:ext uri="{63B3BB69-23CF-44E3-9099-C40C66FF867C}">
                  <a14:compatExt spid="_x0000_s3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15</xdr:row>
          <xdr:rowOff>200025</xdr:rowOff>
        </xdr:from>
        <xdr:to>
          <xdr:col>14</xdr:col>
          <xdr:colOff>152400</xdr:colOff>
          <xdr:row>17</xdr:row>
          <xdr:rowOff>19050</xdr:rowOff>
        </xdr:to>
        <xdr:sp macro="" textlink="">
          <xdr:nvSpPr>
            <xdr:cNvPr id="3277" name="Check Box 205" hidden="1">
              <a:extLst>
                <a:ext uri="{63B3BB69-23CF-44E3-9099-C40C66FF867C}">
                  <a14:compatExt spid="_x0000_s3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16</xdr:row>
          <xdr:rowOff>209550</xdr:rowOff>
        </xdr:from>
        <xdr:to>
          <xdr:col>14</xdr:col>
          <xdr:colOff>152400</xdr:colOff>
          <xdr:row>18</xdr:row>
          <xdr:rowOff>38100</xdr:rowOff>
        </xdr:to>
        <xdr:sp macro="" textlink="">
          <xdr:nvSpPr>
            <xdr:cNvPr id="3278" name="Check Box 206" hidden="1">
              <a:extLst>
                <a:ext uri="{63B3BB69-23CF-44E3-9099-C40C66FF867C}">
                  <a14:compatExt spid="_x0000_s3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17</xdr:row>
          <xdr:rowOff>209550</xdr:rowOff>
        </xdr:from>
        <xdr:to>
          <xdr:col>14</xdr:col>
          <xdr:colOff>152400</xdr:colOff>
          <xdr:row>19</xdr:row>
          <xdr:rowOff>28575</xdr:rowOff>
        </xdr:to>
        <xdr:sp macro="" textlink="">
          <xdr:nvSpPr>
            <xdr:cNvPr id="3279" name="Check Box 207" hidden="1">
              <a:extLst>
                <a:ext uri="{63B3BB69-23CF-44E3-9099-C40C66FF867C}">
                  <a14:compatExt spid="_x0000_s3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15</xdr:row>
          <xdr:rowOff>200025</xdr:rowOff>
        </xdr:from>
        <xdr:to>
          <xdr:col>16</xdr:col>
          <xdr:colOff>171450</xdr:colOff>
          <xdr:row>17</xdr:row>
          <xdr:rowOff>28575</xdr:rowOff>
        </xdr:to>
        <xdr:sp macro="" textlink="">
          <xdr:nvSpPr>
            <xdr:cNvPr id="3280" name="Check Box 208" hidden="1">
              <a:extLst>
                <a:ext uri="{63B3BB69-23CF-44E3-9099-C40C66FF867C}">
                  <a14:compatExt spid="_x0000_s3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17</xdr:row>
          <xdr:rowOff>209550</xdr:rowOff>
        </xdr:from>
        <xdr:to>
          <xdr:col>16</xdr:col>
          <xdr:colOff>171450</xdr:colOff>
          <xdr:row>19</xdr:row>
          <xdr:rowOff>28575</xdr:rowOff>
        </xdr:to>
        <xdr:sp macro="" textlink="">
          <xdr:nvSpPr>
            <xdr:cNvPr id="3281" name="Check Box 209" hidden="1">
              <a:extLst>
                <a:ext uri="{63B3BB69-23CF-44E3-9099-C40C66FF867C}">
                  <a14:compatExt spid="_x0000_s3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15</xdr:row>
          <xdr:rowOff>200025</xdr:rowOff>
        </xdr:from>
        <xdr:to>
          <xdr:col>18</xdr:col>
          <xdr:colOff>161925</xdr:colOff>
          <xdr:row>17</xdr:row>
          <xdr:rowOff>28575</xdr:rowOff>
        </xdr:to>
        <xdr:sp macro="" textlink="">
          <xdr:nvSpPr>
            <xdr:cNvPr id="3282" name="Check Box 210" hidden="1">
              <a:extLst>
                <a:ext uri="{63B3BB69-23CF-44E3-9099-C40C66FF867C}">
                  <a14:compatExt spid="_x0000_s3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15</xdr:row>
          <xdr:rowOff>200025</xdr:rowOff>
        </xdr:from>
        <xdr:to>
          <xdr:col>20</xdr:col>
          <xdr:colOff>171450</xdr:colOff>
          <xdr:row>17</xdr:row>
          <xdr:rowOff>28575</xdr:rowOff>
        </xdr:to>
        <xdr:sp macro="" textlink="">
          <xdr:nvSpPr>
            <xdr:cNvPr id="3283" name="Check Box 211" hidden="1">
              <a:extLst>
                <a:ext uri="{63B3BB69-23CF-44E3-9099-C40C66FF867C}">
                  <a14:compatExt spid="_x0000_s3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16</xdr:row>
          <xdr:rowOff>209550</xdr:rowOff>
        </xdr:from>
        <xdr:to>
          <xdr:col>20</xdr:col>
          <xdr:colOff>171450</xdr:colOff>
          <xdr:row>18</xdr:row>
          <xdr:rowOff>38100</xdr:rowOff>
        </xdr:to>
        <xdr:sp macro="" textlink="">
          <xdr:nvSpPr>
            <xdr:cNvPr id="3284" name="Check Box 212" hidden="1">
              <a:extLst>
                <a:ext uri="{63B3BB69-23CF-44E3-9099-C40C66FF867C}">
                  <a14:compatExt spid="_x0000_s3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17</xdr:row>
          <xdr:rowOff>200025</xdr:rowOff>
        </xdr:from>
        <xdr:to>
          <xdr:col>20</xdr:col>
          <xdr:colOff>171450</xdr:colOff>
          <xdr:row>19</xdr:row>
          <xdr:rowOff>28575</xdr:rowOff>
        </xdr:to>
        <xdr:sp macro="" textlink="">
          <xdr:nvSpPr>
            <xdr:cNvPr id="3285" name="Check Box 213" hidden="1">
              <a:extLst>
                <a:ext uri="{63B3BB69-23CF-44E3-9099-C40C66FF867C}">
                  <a14:compatExt spid="_x0000_s3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xdr:row>
          <xdr:rowOff>200025</xdr:rowOff>
        </xdr:from>
        <xdr:to>
          <xdr:col>22</xdr:col>
          <xdr:colOff>171450</xdr:colOff>
          <xdr:row>17</xdr:row>
          <xdr:rowOff>28575</xdr:rowOff>
        </xdr:to>
        <xdr:sp macro="" textlink="">
          <xdr:nvSpPr>
            <xdr:cNvPr id="3286" name="Check Box 214" hidden="1">
              <a:extLst>
                <a:ext uri="{63B3BB69-23CF-44E3-9099-C40C66FF867C}">
                  <a14:compatExt spid="_x0000_s3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xdr:row>
          <xdr:rowOff>200025</xdr:rowOff>
        </xdr:from>
        <xdr:to>
          <xdr:col>22</xdr:col>
          <xdr:colOff>171450</xdr:colOff>
          <xdr:row>18</xdr:row>
          <xdr:rowOff>47625</xdr:rowOff>
        </xdr:to>
        <xdr:sp macro="" textlink="">
          <xdr:nvSpPr>
            <xdr:cNvPr id="3287" name="Check Box 215" hidden="1">
              <a:extLst>
                <a:ext uri="{63B3BB69-23CF-44E3-9099-C40C66FF867C}">
                  <a14:compatExt spid="_x0000_s3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xdr:row>
          <xdr:rowOff>200025</xdr:rowOff>
        </xdr:from>
        <xdr:to>
          <xdr:col>22</xdr:col>
          <xdr:colOff>171450</xdr:colOff>
          <xdr:row>19</xdr:row>
          <xdr:rowOff>28575</xdr:rowOff>
        </xdr:to>
        <xdr:sp macro="" textlink="">
          <xdr:nvSpPr>
            <xdr:cNvPr id="3288" name="Check Box 216" hidden="1">
              <a:extLst>
                <a:ext uri="{63B3BB69-23CF-44E3-9099-C40C66FF867C}">
                  <a14:compatExt spid="_x0000_s3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18</xdr:row>
          <xdr:rowOff>200025</xdr:rowOff>
        </xdr:from>
        <xdr:to>
          <xdr:col>14</xdr:col>
          <xdr:colOff>152400</xdr:colOff>
          <xdr:row>20</xdr:row>
          <xdr:rowOff>19050</xdr:rowOff>
        </xdr:to>
        <xdr:sp macro="" textlink="">
          <xdr:nvSpPr>
            <xdr:cNvPr id="3289" name="Check Box 217" hidden="1">
              <a:extLst>
                <a:ext uri="{63B3BB69-23CF-44E3-9099-C40C66FF867C}">
                  <a14:compatExt spid="_x0000_s3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19</xdr:row>
          <xdr:rowOff>209550</xdr:rowOff>
        </xdr:from>
        <xdr:to>
          <xdr:col>14</xdr:col>
          <xdr:colOff>152400</xdr:colOff>
          <xdr:row>21</xdr:row>
          <xdr:rowOff>38100</xdr:rowOff>
        </xdr:to>
        <xdr:sp macro="" textlink="">
          <xdr:nvSpPr>
            <xdr:cNvPr id="3290" name="Check Box 218" hidden="1">
              <a:extLst>
                <a:ext uri="{63B3BB69-23CF-44E3-9099-C40C66FF867C}">
                  <a14:compatExt spid="_x0000_s3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20</xdr:row>
          <xdr:rowOff>209550</xdr:rowOff>
        </xdr:from>
        <xdr:to>
          <xdr:col>14</xdr:col>
          <xdr:colOff>152400</xdr:colOff>
          <xdr:row>22</xdr:row>
          <xdr:rowOff>28575</xdr:rowOff>
        </xdr:to>
        <xdr:sp macro="" textlink="">
          <xdr:nvSpPr>
            <xdr:cNvPr id="3291" name="Check Box 219" hidden="1">
              <a:extLst>
                <a:ext uri="{63B3BB69-23CF-44E3-9099-C40C66FF867C}">
                  <a14:compatExt spid="_x0000_s3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18</xdr:row>
          <xdr:rowOff>200025</xdr:rowOff>
        </xdr:from>
        <xdr:to>
          <xdr:col>16</xdr:col>
          <xdr:colOff>171450</xdr:colOff>
          <xdr:row>20</xdr:row>
          <xdr:rowOff>28575</xdr:rowOff>
        </xdr:to>
        <xdr:sp macro="" textlink="">
          <xdr:nvSpPr>
            <xdr:cNvPr id="3292" name="Check Box 220" hidden="1">
              <a:extLst>
                <a:ext uri="{63B3BB69-23CF-44E3-9099-C40C66FF867C}">
                  <a14:compatExt spid="_x0000_s3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20</xdr:row>
          <xdr:rowOff>209550</xdr:rowOff>
        </xdr:from>
        <xdr:to>
          <xdr:col>16</xdr:col>
          <xdr:colOff>171450</xdr:colOff>
          <xdr:row>22</xdr:row>
          <xdr:rowOff>28575</xdr:rowOff>
        </xdr:to>
        <xdr:sp macro="" textlink="">
          <xdr:nvSpPr>
            <xdr:cNvPr id="3293" name="Check Box 221" hidden="1">
              <a:extLst>
                <a:ext uri="{63B3BB69-23CF-44E3-9099-C40C66FF867C}">
                  <a14:compatExt spid="_x0000_s3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18</xdr:row>
          <xdr:rowOff>200025</xdr:rowOff>
        </xdr:from>
        <xdr:to>
          <xdr:col>18</xdr:col>
          <xdr:colOff>161925</xdr:colOff>
          <xdr:row>20</xdr:row>
          <xdr:rowOff>28575</xdr:rowOff>
        </xdr:to>
        <xdr:sp macro="" textlink="">
          <xdr:nvSpPr>
            <xdr:cNvPr id="3294" name="Check Box 222" hidden="1">
              <a:extLst>
                <a:ext uri="{63B3BB69-23CF-44E3-9099-C40C66FF867C}">
                  <a14:compatExt spid="_x0000_s3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18</xdr:row>
          <xdr:rowOff>200025</xdr:rowOff>
        </xdr:from>
        <xdr:to>
          <xdr:col>20</xdr:col>
          <xdr:colOff>171450</xdr:colOff>
          <xdr:row>20</xdr:row>
          <xdr:rowOff>28575</xdr:rowOff>
        </xdr:to>
        <xdr:sp macro="" textlink="">
          <xdr:nvSpPr>
            <xdr:cNvPr id="3295" name="Check Box 223" hidden="1">
              <a:extLst>
                <a:ext uri="{63B3BB69-23CF-44E3-9099-C40C66FF867C}">
                  <a14:compatExt spid="_x0000_s3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19</xdr:row>
          <xdr:rowOff>209550</xdr:rowOff>
        </xdr:from>
        <xdr:to>
          <xdr:col>20</xdr:col>
          <xdr:colOff>171450</xdr:colOff>
          <xdr:row>21</xdr:row>
          <xdr:rowOff>38100</xdr:rowOff>
        </xdr:to>
        <xdr:sp macro="" textlink="">
          <xdr:nvSpPr>
            <xdr:cNvPr id="3296" name="Check Box 224" hidden="1">
              <a:extLst>
                <a:ext uri="{63B3BB69-23CF-44E3-9099-C40C66FF867C}">
                  <a14:compatExt spid="_x0000_s3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20</xdr:row>
          <xdr:rowOff>200025</xdr:rowOff>
        </xdr:from>
        <xdr:to>
          <xdr:col>20</xdr:col>
          <xdr:colOff>171450</xdr:colOff>
          <xdr:row>22</xdr:row>
          <xdr:rowOff>28575</xdr:rowOff>
        </xdr:to>
        <xdr:sp macro="" textlink="">
          <xdr:nvSpPr>
            <xdr:cNvPr id="3297" name="Check Box 225" hidden="1">
              <a:extLst>
                <a:ext uri="{63B3BB69-23CF-44E3-9099-C40C66FF867C}">
                  <a14:compatExt spid="_x0000_s3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xdr:row>
          <xdr:rowOff>200025</xdr:rowOff>
        </xdr:from>
        <xdr:to>
          <xdr:col>22</xdr:col>
          <xdr:colOff>171450</xdr:colOff>
          <xdr:row>20</xdr:row>
          <xdr:rowOff>28575</xdr:rowOff>
        </xdr:to>
        <xdr:sp macro="" textlink="">
          <xdr:nvSpPr>
            <xdr:cNvPr id="3298" name="Check Box 226" hidden="1">
              <a:extLst>
                <a:ext uri="{63B3BB69-23CF-44E3-9099-C40C66FF867C}">
                  <a14:compatExt spid="_x0000_s3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xdr:row>
          <xdr:rowOff>200025</xdr:rowOff>
        </xdr:from>
        <xdr:to>
          <xdr:col>22</xdr:col>
          <xdr:colOff>171450</xdr:colOff>
          <xdr:row>21</xdr:row>
          <xdr:rowOff>47625</xdr:rowOff>
        </xdr:to>
        <xdr:sp macro="" textlink="">
          <xdr:nvSpPr>
            <xdr:cNvPr id="3299" name="Check Box 227" hidden="1">
              <a:extLst>
                <a:ext uri="{63B3BB69-23CF-44E3-9099-C40C66FF867C}">
                  <a14:compatExt spid="_x0000_s3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xdr:row>
          <xdr:rowOff>200025</xdr:rowOff>
        </xdr:from>
        <xdr:to>
          <xdr:col>22</xdr:col>
          <xdr:colOff>171450</xdr:colOff>
          <xdr:row>22</xdr:row>
          <xdr:rowOff>28575</xdr:rowOff>
        </xdr:to>
        <xdr:sp macro="" textlink="">
          <xdr:nvSpPr>
            <xdr:cNvPr id="3300" name="Check Box 228" hidden="1">
              <a:extLst>
                <a:ext uri="{63B3BB69-23CF-44E3-9099-C40C66FF867C}">
                  <a14:compatExt spid="_x0000_s3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21</xdr:row>
          <xdr:rowOff>200025</xdr:rowOff>
        </xdr:from>
        <xdr:to>
          <xdr:col>14</xdr:col>
          <xdr:colOff>152400</xdr:colOff>
          <xdr:row>23</xdr:row>
          <xdr:rowOff>19050</xdr:rowOff>
        </xdr:to>
        <xdr:sp macro="" textlink="">
          <xdr:nvSpPr>
            <xdr:cNvPr id="3301" name="Check Box 229" hidden="1">
              <a:extLst>
                <a:ext uri="{63B3BB69-23CF-44E3-9099-C40C66FF867C}">
                  <a14:compatExt spid="_x0000_s3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22</xdr:row>
          <xdr:rowOff>209550</xdr:rowOff>
        </xdr:from>
        <xdr:to>
          <xdr:col>14</xdr:col>
          <xdr:colOff>152400</xdr:colOff>
          <xdr:row>24</xdr:row>
          <xdr:rowOff>38100</xdr:rowOff>
        </xdr:to>
        <xdr:sp macro="" textlink="">
          <xdr:nvSpPr>
            <xdr:cNvPr id="3302" name="Check Box 230" hidden="1">
              <a:extLst>
                <a:ext uri="{63B3BB69-23CF-44E3-9099-C40C66FF867C}">
                  <a14:compatExt spid="_x0000_s3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23</xdr:row>
          <xdr:rowOff>209550</xdr:rowOff>
        </xdr:from>
        <xdr:to>
          <xdr:col>14</xdr:col>
          <xdr:colOff>152400</xdr:colOff>
          <xdr:row>25</xdr:row>
          <xdr:rowOff>28575</xdr:rowOff>
        </xdr:to>
        <xdr:sp macro="" textlink="">
          <xdr:nvSpPr>
            <xdr:cNvPr id="3303" name="Check Box 231" hidden="1">
              <a:extLst>
                <a:ext uri="{63B3BB69-23CF-44E3-9099-C40C66FF867C}">
                  <a14:compatExt spid="_x0000_s3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21</xdr:row>
          <xdr:rowOff>200025</xdr:rowOff>
        </xdr:from>
        <xdr:to>
          <xdr:col>16</xdr:col>
          <xdr:colOff>171450</xdr:colOff>
          <xdr:row>23</xdr:row>
          <xdr:rowOff>28575</xdr:rowOff>
        </xdr:to>
        <xdr:sp macro="" textlink="">
          <xdr:nvSpPr>
            <xdr:cNvPr id="3304" name="Check Box 232" hidden="1">
              <a:extLst>
                <a:ext uri="{63B3BB69-23CF-44E3-9099-C40C66FF867C}">
                  <a14:compatExt spid="_x0000_s3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23</xdr:row>
          <xdr:rowOff>209550</xdr:rowOff>
        </xdr:from>
        <xdr:to>
          <xdr:col>16</xdr:col>
          <xdr:colOff>171450</xdr:colOff>
          <xdr:row>25</xdr:row>
          <xdr:rowOff>28575</xdr:rowOff>
        </xdr:to>
        <xdr:sp macro="" textlink="">
          <xdr:nvSpPr>
            <xdr:cNvPr id="3305" name="Check Box 233" hidden="1">
              <a:extLst>
                <a:ext uri="{63B3BB69-23CF-44E3-9099-C40C66FF867C}">
                  <a14:compatExt spid="_x0000_s3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21</xdr:row>
          <xdr:rowOff>200025</xdr:rowOff>
        </xdr:from>
        <xdr:to>
          <xdr:col>18</xdr:col>
          <xdr:colOff>161925</xdr:colOff>
          <xdr:row>23</xdr:row>
          <xdr:rowOff>28575</xdr:rowOff>
        </xdr:to>
        <xdr:sp macro="" textlink="">
          <xdr:nvSpPr>
            <xdr:cNvPr id="3306" name="Check Box 234" hidden="1">
              <a:extLst>
                <a:ext uri="{63B3BB69-23CF-44E3-9099-C40C66FF867C}">
                  <a14:compatExt spid="_x0000_s3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21</xdr:row>
          <xdr:rowOff>200025</xdr:rowOff>
        </xdr:from>
        <xdr:to>
          <xdr:col>20</xdr:col>
          <xdr:colOff>171450</xdr:colOff>
          <xdr:row>23</xdr:row>
          <xdr:rowOff>28575</xdr:rowOff>
        </xdr:to>
        <xdr:sp macro="" textlink="">
          <xdr:nvSpPr>
            <xdr:cNvPr id="3307" name="Check Box 235" hidden="1">
              <a:extLst>
                <a:ext uri="{63B3BB69-23CF-44E3-9099-C40C66FF867C}">
                  <a14:compatExt spid="_x0000_s3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22</xdr:row>
          <xdr:rowOff>209550</xdr:rowOff>
        </xdr:from>
        <xdr:to>
          <xdr:col>20</xdr:col>
          <xdr:colOff>171450</xdr:colOff>
          <xdr:row>24</xdr:row>
          <xdr:rowOff>38100</xdr:rowOff>
        </xdr:to>
        <xdr:sp macro="" textlink="">
          <xdr:nvSpPr>
            <xdr:cNvPr id="3308" name="Check Box 236" hidden="1">
              <a:extLst>
                <a:ext uri="{63B3BB69-23CF-44E3-9099-C40C66FF867C}">
                  <a14:compatExt spid="_x0000_s3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23</xdr:row>
          <xdr:rowOff>200025</xdr:rowOff>
        </xdr:from>
        <xdr:to>
          <xdr:col>20</xdr:col>
          <xdr:colOff>171450</xdr:colOff>
          <xdr:row>25</xdr:row>
          <xdr:rowOff>28575</xdr:rowOff>
        </xdr:to>
        <xdr:sp macro="" textlink="">
          <xdr:nvSpPr>
            <xdr:cNvPr id="3309" name="Check Box 237" hidden="1">
              <a:extLst>
                <a:ext uri="{63B3BB69-23CF-44E3-9099-C40C66FF867C}">
                  <a14:compatExt spid="_x0000_s3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21</xdr:row>
          <xdr:rowOff>200025</xdr:rowOff>
        </xdr:from>
        <xdr:to>
          <xdr:col>22</xdr:col>
          <xdr:colOff>171450</xdr:colOff>
          <xdr:row>23</xdr:row>
          <xdr:rowOff>28575</xdr:rowOff>
        </xdr:to>
        <xdr:sp macro="" textlink="">
          <xdr:nvSpPr>
            <xdr:cNvPr id="3310" name="Check Box 238" hidden="1">
              <a:extLst>
                <a:ext uri="{63B3BB69-23CF-44E3-9099-C40C66FF867C}">
                  <a14:compatExt spid="_x0000_s3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22</xdr:row>
          <xdr:rowOff>200025</xdr:rowOff>
        </xdr:from>
        <xdr:to>
          <xdr:col>22</xdr:col>
          <xdr:colOff>171450</xdr:colOff>
          <xdr:row>24</xdr:row>
          <xdr:rowOff>47625</xdr:rowOff>
        </xdr:to>
        <xdr:sp macro="" textlink="">
          <xdr:nvSpPr>
            <xdr:cNvPr id="3311" name="Check Box 239" hidden="1">
              <a:extLst>
                <a:ext uri="{63B3BB69-23CF-44E3-9099-C40C66FF867C}">
                  <a14:compatExt spid="_x0000_s3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xdr:row>
          <xdr:rowOff>200025</xdr:rowOff>
        </xdr:from>
        <xdr:to>
          <xdr:col>22</xdr:col>
          <xdr:colOff>171450</xdr:colOff>
          <xdr:row>25</xdr:row>
          <xdr:rowOff>28575</xdr:rowOff>
        </xdr:to>
        <xdr:sp macro="" textlink="">
          <xdr:nvSpPr>
            <xdr:cNvPr id="3312" name="Check Box 240" hidden="1">
              <a:extLst>
                <a:ext uri="{63B3BB69-23CF-44E3-9099-C40C66FF867C}">
                  <a14:compatExt spid="_x0000_s3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24</xdr:row>
          <xdr:rowOff>200025</xdr:rowOff>
        </xdr:from>
        <xdr:to>
          <xdr:col>14</xdr:col>
          <xdr:colOff>152400</xdr:colOff>
          <xdr:row>26</xdr:row>
          <xdr:rowOff>19050</xdr:rowOff>
        </xdr:to>
        <xdr:sp macro="" textlink="">
          <xdr:nvSpPr>
            <xdr:cNvPr id="3313" name="Check Box 241" hidden="1">
              <a:extLst>
                <a:ext uri="{63B3BB69-23CF-44E3-9099-C40C66FF867C}">
                  <a14:compatExt spid="_x0000_s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25</xdr:row>
          <xdr:rowOff>209550</xdr:rowOff>
        </xdr:from>
        <xdr:to>
          <xdr:col>14</xdr:col>
          <xdr:colOff>152400</xdr:colOff>
          <xdr:row>27</xdr:row>
          <xdr:rowOff>38100</xdr:rowOff>
        </xdr:to>
        <xdr:sp macro="" textlink="">
          <xdr:nvSpPr>
            <xdr:cNvPr id="3314" name="Check Box 242" hidden="1">
              <a:extLst>
                <a:ext uri="{63B3BB69-23CF-44E3-9099-C40C66FF867C}">
                  <a14:compatExt spid="_x0000_s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26</xdr:row>
          <xdr:rowOff>209550</xdr:rowOff>
        </xdr:from>
        <xdr:to>
          <xdr:col>14</xdr:col>
          <xdr:colOff>152400</xdr:colOff>
          <xdr:row>28</xdr:row>
          <xdr:rowOff>28575</xdr:rowOff>
        </xdr:to>
        <xdr:sp macro="" textlink="">
          <xdr:nvSpPr>
            <xdr:cNvPr id="3315" name="Check Box 243" hidden="1">
              <a:extLst>
                <a:ext uri="{63B3BB69-23CF-44E3-9099-C40C66FF867C}">
                  <a14:compatExt spid="_x0000_s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24</xdr:row>
          <xdr:rowOff>200025</xdr:rowOff>
        </xdr:from>
        <xdr:to>
          <xdr:col>16</xdr:col>
          <xdr:colOff>171450</xdr:colOff>
          <xdr:row>26</xdr:row>
          <xdr:rowOff>28575</xdr:rowOff>
        </xdr:to>
        <xdr:sp macro="" textlink="">
          <xdr:nvSpPr>
            <xdr:cNvPr id="3316" name="Check Box 244" hidden="1">
              <a:extLst>
                <a:ext uri="{63B3BB69-23CF-44E3-9099-C40C66FF867C}">
                  <a14:compatExt spid="_x0000_s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26</xdr:row>
          <xdr:rowOff>209550</xdr:rowOff>
        </xdr:from>
        <xdr:to>
          <xdr:col>16</xdr:col>
          <xdr:colOff>171450</xdr:colOff>
          <xdr:row>28</xdr:row>
          <xdr:rowOff>28575</xdr:rowOff>
        </xdr:to>
        <xdr:sp macro="" textlink="">
          <xdr:nvSpPr>
            <xdr:cNvPr id="3317" name="Check Box 245" hidden="1">
              <a:extLst>
                <a:ext uri="{63B3BB69-23CF-44E3-9099-C40C66FF867C}">
                  <a14:compatExt spid="_x0000_s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24</xdr:row>
          <xdr:rowOff>200025</xdr:rowOff>
        </xdr:from>
        <xdr:to>
          <xdr:col>18</xdr:col>
          <xdr:colOff>161925</xdr:colOff>
          <xdr:row>26</xdr:row>
          <xdr:rowOff>28575</xdr:rowOff>
        </xdr:to>
        <xdr:sp macro="" textlink="">
          <xdr:nvSpPr>
            <xdr:cNvPr id="3318" name="Check Box 246" hidden="1">
              <a:extLst>
                <a:ext uri="{63B3BB69-23CF-44E3-9099-C40C66FF867C}">
                  <a14:compatExt spid="_x0000_s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24</xdr:row>
          <xdr:rowOff>200025</xdr:rowOff>
        </xdr:from>
        <xdr:to>
          <xdr:col>20</xdr:col>
          <xdr:colOff>171450</xdr:colOff>
          <xdr:row>26</xdr:row>
          <xdr:rowOff>28575</xdr:rowOff>
        </xdr:to>
        <xdr:sp macro="" textlink="">
          <xdr:nvSpPr>
            <xdr:cNvPr id="3319" name="Check Box 247" hidden="1">
              <a:extLst>
                <a:ext uri="{63B3BB69-23CF-44E3-9099-C40C66FF867C}">
                  <a14:compatExt spid="_x0000_s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25</xdr:row>
          <xdr:rowOff>209550</xdr:rowOff>
        </xdr:from>
        <xdr:to>
          <xdr:col>20</xdr:col>
          <xdr:colOff>171450</xdr:colOff>
          <xdr:row>27</xdr:row>
          <xdr:rowOff>38100</xdr:rowOff>
        </xdr:to>
        <xdr:sp macro="" textlink="">
          <xdr:nvSpPr>
            <xdr:cNvPr id="3320" name="Check Box 248" hidden="1">
              <a:extLst>
                <a:ext uri="{63B3BB69-23CF-44E3-9099-C40C66FF867C}">
                  <a14:compatExt spid="_x0000_s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26</xdr:row>
          <xdr:rowOff>200025</xdr:rowOff>
        </xdr:from>
        <xdr:to>
          <xdr:col>20</xdr:col>
          <xdr:colOff>171450</xdr:colOff>
          <xdr:row>28</xdr:row>
          <xdr:rowOff>28575</xdr:rowOff>
        </xdr:to>
        <xdr:sp macro="" textlink="">
          <xdr:nvSpPr>
            <xdr:cNvPr id="3321" name="Check Box 249" hidden="1">
              <a:extLst>
                <a:ext uri="{63B3BB69-23CF-44E3-9099-C40C66FF867C}">
                  <a14:compatExt spid="_x0000_s3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24</xdr:row>
          <xdr:rowOff>200025</xdr:rowOff>
        </xdr:from>
        <xdr:to>
          <xdr:col>22</xdr:col>
          <xdr:colOff>171450</xdr:colOff>
          <xdr:row>26</xdr:row>
          <xdr:rowOff>28575</xdr:rowOff>
        </xdr:to>
        <xdr:sp macro="" textlink="">
          <xdr:nvSpPr>
            <xdr:cNvPr id="3322" name="Check Box 250" hidden="1">
              <a:extLst>
                <a:ext uri="{63B3BB69-23CF-44E3-9099-C40C66FF867C}">
                  <a14:compatExt spid="_x0000_s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xdr:row>
          <xdr:rowOff>200025</xdr:rowOff>
        </xdr:from>
        <xdr:to>
          <xdr:col>22</xdr:col>
          <xdr:colOff>171450</xdr:colOff>
          <xdr:row>27</xdr:row>
          <xdr:rowOff>47625</xdr:rowOff>
        </xdr:to>
        <xdr:sp macro="" textlink="">
          <xdr:nvSpPr>
            <xdr:cNvPr id="3323" name="Check Box 251" hidden="1">
              <a:extLst>
                <a:ext uri="{63B3BB69-23CF-44E3-9099-C40C66FF867C}">
                  <a14:compatExt spid="_x0000_s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xdr:row>
          <xdr:rowOff>200025</xdr:rowOff>
        </xdr:from>
        <xdr:to>
          <xdr:col>22</xdr:col>
          <xdr:colOff>171450</xdr:colOff>
          <xdr:row>28</xdr:row>
          <xdr:rowOff>28575</xdr:rowOff>
        </xdr:to>
        <xdr:sp macro="" textlink="">
          <xdr:nvSpPr>
            <xdr:cNvPr id="3324" name="Check Box 252" hidden="1">
              <a:extLst>
                <a:ext uri="{63B3BB69-23CF-44E3-9099-C40C66FF867C}">
                  <a14:compatExt spid="_x0000_s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27</xdr:row>
          <xdr:rowOff>200025</xdr:rowOff>
        </xdr:from>
        <xdr:to>
          <xdr:col>14</xdr:col>
          <xdr:colOff>152400</xdr:colOff>
          <xdr:row>29</xdr:row>
          <xdr:rowOff>19050</xdr:rowOff>
        </xdr:to>
        <xdr:sp macro="" textlink="">
          <xdr:nvSpPr>
            <xdr:cNvPr id="3325" name="Check Box 253" hidden="1">
              <a:extLst>
                <a:ext uri="{63B3BB69-23CF-44E3-9099-C40C66FF867C}">
                  <a14:compatExt spid="_x0000_s3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28</xdr:row>
          <xdr:rowOff>209550</xdr:rowOff>
        </xdr:from>
        <xdr:to>
          <xdr:col>14</xdr:col>
          <xdr:colOff>152400</xdr:colOff>
          <xdr:row>30</xdr:row>
          <xdr:rowOff>38100</xdr:rowOff>
        </xdr:to>
        <xdr:sp macro="" textlink="">
          <xdr:nvSpPr>
            <xdr:cNvPr id="3326" name="Check Box 254" hidden="1">
              <a:extLst>
                <a:ext uri="{63B3BB69-23CF-44E3-9099-C40C66FF867C}">
                  <a14:compatExt spid="_x0000_s3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29</xdr:row>
          <xdr:rowOff>209550</xdr:rowOff>
        </xdr:from>
        <xdr:to>
          <xdr:col>14</xdr:col>
          <xdr:colOff>152400</xdr:colOff>
          <xdr:row>31</xdr:row>
          <xdr:rowOff>28575</xdr:rowOff>
        </xdr:to>
        <xdr:sp macro="" textlink="">
          <xdr:nvSpPr>
            <xdr:cNvPr id="3327" name="Check Box 255" hidden="1">
              <a:extLst>
                <a:ext uri="{63B3BB69-23CF-44E3-9099-C40C66FF867C}">
                  <a14:compatExt spid="_x0000_s3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27</xdr:row>
          <xdr:rowOff>200025</xdr:rowOff>
        </xdr:from>
        <xdr:to>
          <xdr:col>16</xdr:col>
          <xdr:colOff>171450</xdr:colOff>
          <xdr:row>29</xdr:row>
          <xdr:rowOff>28575</xdr:rowOff>
        </xdr:to>
        <xdr:sp macro="" textlink="">
          <xdr:nvSpPr>
            <xdr:cNvPr id="3328" name="Check Box 256" hidden="1">
              <a:extLst>
                <a:ext uri="{63B3BB69-23CF-44E3-9099-C40C66FF867C}">
                  <a14:compatExt spid="_x0000_s3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29</xdr:row>
          <xdr:rowOff>209550</xdr:rowOff>
        </xdr:from>
        <xdr:to>
          <xdr:col>16</xdr:col>
          <xdr:colOff>171450</xdr:colOff>
          <xdr:row>31</xdr:row>
          <xdr:rowOff>28575</xdr:rowOff>
        </xdr:to>
        <xdr:sp macro="" textlink="">
          <xdr:nvSpPr>
            <xdr:cNvPr id="3329" name="Check Box 257" hidden="1">
              <a:extLst>
                <a:ext uri="{63B3BB69-23CF-44E3-9099-C40C66FF867C}">
                  <a14:compatExt spid="_x0000_s3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27</xdr:row>
          <xdr:rowOff>200025</xdr:rowOff>
        </xdr:from>
        <xdr:to>
          <xdr:col>18</xdr:col>
          <xdr:colOff>161925</xdr:colOff>
          <xdr:row>29</xdr:row>
          <xdr:rowOff>28575</xdr:rowOff>
        </xdr:to>
        <xdr:sp macro="" textlink="">
          <xdr:nvSpPr>
            <xdr:cNvPr id="3330" name="Check Box 258" hidden="1">
              <a:extLst>
                <a:ext uri="{63B3BB69-23CF-44E3-9099-C40C66FF867C}">
                  <a14:compatExt spid="_x0000_s3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27</xdr:row>
          <xdr:rowOff>200025</xdr:rowOff>
        </xdr:from>
        <xdr:to>
          <xdr:col>20</xdr:col>
          <xdr:colOff>171450</xdr:colOff>
          <xdr:row>29</xdr:row>
          <xdr:rowOff>28575</xdr:rowOff>
        </xdr:to>
        <xdr:sp macro="" textlink="">
          <xdr:nvSpPr>
            <xdr:cNvPr id="3331" name="Check Box 259" hidden="1">
              <a:extLst>
                <a:ext uri="{63B3BB69-23CF-44E3-9099-C40C66FF867C}">
                  <a14:compatExt spid="_x0000_s3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28</xdr:row>
          <xdr:rowOff>209550</xdr:rowOff>
        </xdr:from>
        <xdr:to>
          <xdr:col>20</xdr:col>
          <xdr:colOff>171450</xdr:colOff>
          <xdr:row>30</xdr:row>
          <xdr:rowOff>38100</xdr:rowOff>
        </xdr:to>
        <xdr:sp macro="" textlink="">
          <xdr:nvSpPr>
            <xdr:cNvPr id="3332" name="Check Box 260" hidden="1">
              <a:extLst>
                <a:ext uri="{63B3BB69-23CF-44E3-9099-C40C66FF867C}">
                  <a14:compatExt spid="_x0000_s3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29</xdr:row>
          <xdr:rowOff>200025</xdr:rowOff>
        </xdr:from>
        <xdr:to>
          <xdr:col>20</xdr:col>
          <xdr:colOff>171450</xdr:colOff>
          <xdr:row>31</xdr:row>
          <xdr:rowOff>28575</xdr:rowOff>
        </xdr:to>
        <xdr:sp macro="" textlink="">
          <xdr:nvSpPr>
            <xdr:cNvPr id="3333" name="Check Box 261" hidden="1">
              <a:extLst>
                <a:ext uri="{63B3BB69-23CF-44E3-9099-C40C66FF867C}">
                  <a14:compatExt spid="_x0000_s3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xdr:row>
          <xdr:rowOff>200025</xdr:rowOff>
        </xdr:from>
        <xdr:to>
          <xdr:col>22</xdr:col>
          <xdr:colOff>171450</xdr:colOff>
          <xdr:row>29</xdr:row>
          <xdr:rowOff>28575</xdr:rowOff>
        </xdr:to>
        <xdr:sp macro="" textlink="">
          <xdr:nvSpPr>
            <xdr:cNvPr id="3334" name="Check Box 262" hidden="1">
              <a:extLst>
                <a:ext uri="{63B3BB69-23CF-44E3-9099-C40C66FF867C}">
                  <a14:compatExt spid="_x0000_s3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xdr:row>
          <xdr:rowOff>200025</xdr:rowOff>
        </xdr:from>
        <xdr:to>
          <xdr:col>22</xdr:col>
          <xdr:colOff>171450</xdr:colOff>
          <xdr:row>30</xdr:row>
          <xdr:rowOff>47625</xdr:rowOff>
        </xdr:to>
        <xdr:sp macro="" textlink="">
          <xdr:nvSpPr>
            <xdr:cNvPr id="3335" name="Check Box 263" hidden="1">
              <a:extLst>
                <a:ext uri="{63B3BB69-23CF-44E3-9099-C40C66FF867C}">
                  <a14:compatExt spid="_x0000_s3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29</xdr:row>
          <xdr:rowOff>200025</xdr:rowOff>
        </xdr:from>
        <xdr:to>
          <xdr:col>22</xdr:col>
          <xdr:colOff>171450</xdr:colOff>
          <xdr:row>31</xdr:row>
          <xdr:rowOff>28575</xdr:rowOff>
        </xdr:to>
        <xdr:sp macro="" textlink="">
          <xdr:nvSpPr>
            <xdr:cNvPr id="3336" name="Check Box 264" hidden="1">
              <a:extLst>
                <a:ext uri="{63B3BB69-23CF-44E3-9099-C40C66FF867C}">
                  <a14:compatExt spid="_x0000_s3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30</xdr:row>
          <xdr:rowOff>200025</xdr:rowOff>
        </xdr:from>
        <xdr:to>
          <xdr:col>14</xdr:col>
          <xdr:colOff>152400</xdr:colOff>
          <xdr:row>32</xdr:row>
          <xdr:rowOff>19050</xdr:rowOff>
        </xdr:to>
        <xdr:sp macro="" textlink="">
          <xdr:nvSpPr>
            <xdr:cNvPr id="3337" name="Check Box 265" hidden="1">
              <a:extLst>
                <a:ext uri="{63B3BB69-23CF-44E3-9099-C40C66FF867C}">
                  <a14:compatExt spid="_x0000_s3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31</xdr:row>
          <xdr:rowOff>209550</xdr:rowOff>
        </xdr:from>
        <xdr:to>
          <xdr:col>14</xdr:col>
          <xdr:colOff>152400</xdr:colOff>
          <xdr:row>33</xdr:row>
          <xdr:rowOff>38100</xdr:rowOff>
        </xdr:to>
        <xdr:sp macro="" textlink="">
          <xdr:nvSpPr>
            <xdr:cNvPr id="3338" name="Check Box 266" hidden="1">
              <a:extLst>
                <a:ext uri="{63B3BB69-23CF-44E3-9099-C40C66FF867C}">
                  <a14:compatExt spid="_x0000_s3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32</xdr:row>
          <xdr:rowOff>209550</xdr:rowOff>
        </xdr:from>
        <xdr:to>
          <xdr:col>14</xdr:col>
          <xdr:colOff>152400</xdr:colOff>
          <xdr:row>34</xdr:row>
          <xdr:rowOff>28575</xdr:rowOff>
        </xdr:to>
        <xdr:sp macro="" textlink="">
          <xdr:nvSpPr>
            <xdr:cNvPr id="3339" name="Check Box 267" hidden="1">
              <a:extLst>
                <a:ext uri="{63B3BB69-23CF-44E3-9099-C40C66FF867C}">
                  <a14:compatExt spid="_x0000_s3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30</xdr:row>
          <xdr:rowOff>200025</xdr:rowOff>
        </xdr:from>
        <xdr:to>
          <xdr:col>16</xdr:col>
          <xdr:colOff>171450</xdr:colOff>
          <xdr:row>32</xdr:row>
          <xdr:rowOff>28575</xdr:rowOff>
        </xdr:to>
        <xdr:sp macro="" textlink="">
          <xdr:nvSpPr>
            <xdr:cNvPr id="3340" name="Check Box 268" hidden="1">
              <a:extLst>
                <a:ext uri="{63B3BB69-23CF-44E3-9099-C40C66FF867C}">
                  <a14:compatExt spid="_x0000_s3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32</xdr:row>
          <xdr:rowOff>209550</xdr:rowOff>
        </xdr:from>
        <xdr:to>
          <xdr:col>16</xdr:col>
          <xdr:colOff>171450</xdr:colOff>
          <xdr:row>34</xdr:row>
          <xdr:rowOff>28575</xdr:rowOff>
        </xdr:to>
        <xdr:sp macro="" textlink="">
          <xdr:nvSpPr>
            <xdr:cNvPr id="3341" name="Check Box 269" hidden="1">
              <a:extLst>
                <a:ext uri="{63B3BB69-23CF-44E3-9099-C40C66FF867C}">
                  <a14:compatExt spid="_x0000_s3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30</xdr:row>
          <xdr:rowOff>200025</xdr:rowOff>
        </xdr:from>
        <xdr:to>
          <xdr:col>18</xdr:col>
          <xdr:colOff>161925</xdr:colOff>
          <xdr:row>32</xdr:row>
          <xdr:rowOff>28575</xdr:rowOff>
        </xdr:to>
        <xdr:sp macro="" textlink="">
          <xdr:nvSpPr>
            <xdr:cNvPr id="3342" name="Check Box 270" hidden="1">
              <a:extLst>
                <a:ext uri="{63B3BB69-23CF-44E3-9099-C40C66FF867C}">
                  <a14:compatExt spid="_x0000_s3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30</xdr:row>
          <xdr:rowOff>200025</xdr:rowOff>
        </xdr:from>
        <xdr:to>
          <xdr:col>20</xdr:col>
          <xdr:colOff>171450</xdr:colOff>
          <xdr:row>32</xdr:row>
          <xdr:rowOff>28575</xdr:rowOff>
        </xdr:to>
        <xdr:sp macro="" textlink="">
          <xdr:nvSpPr>
            <xdr:cNvPr id="3343" name="Check Box 271" hidden="1">
              <a:extLst>
                <a:ext uri="{63B3BB69-23CF-44E3-9099-C40C66FF867C}">
                  <a14:compatExt spid="_x0000_s3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31</xdr:row>
          <xdr:rowOff>209550</xdr:rowOff>
        </xdr:from>
        <xdr:to>
          <xdr:col>20</xdr:col>
          <xdr:colOff>171450</xdr:colOff>
          <xdr:row>33</xdr:row>
          <xdr:rowOff>38100</xdr:rowOff>
        </xdr:to>
        <xdr:sp macro="" textlink="">
          <xdr:nvSpPr>
            <xdr:cNvPr id="3344" name="Check Box 272" hidden="1">
              <a:extLst>
                <a:ext uri="{63B3BB69-23CF-44E3-9099-C40C66FF867C}">
                  <a14:compatExt spid="_x0000_s3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32</xdr:row>
          <xdr:rowOff>200025</xdr:rowOff>
        </xdr:from>
        <xdr:to>
          <xdr:col>20</xdr:col>
          <xdr:colOff>171450</xdr:colOff>
          <xdr:row>34</xdr:row>
          <xdr:rowOff>28575</xdr:rowOff>
        </xdr:to>
        <xdr:sp macro="" textlink="">
          <xdr:nvSpPr>
            <xdr:cNvPr id="3345" name="Check Box 273" hidden="1">
              <a:extLst>
                <a:ext uri="{63B3BB69-23CF-44E3-9099-C40C66FF867C}">
                  <a14:compatExt spid="_x0000_s3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xdr:row>
          <xdr:rowOff>200025</xdr:rowOff>
        </xdr:from>
        <xdr:to>
          <xdr:col>22</xdr:col>
          <xdr:colOff>171450</xdr:colOff>
          <xdr:row>32</xdr:row>
          <xdr:rowOff>28575</xdr:rowOff>
        </xdr:to>
        <xdr:sp macro="" textlink="">
          <xdr:nvSpPr>
            <xdr:cNvPr id="3346" name="Check Box 274" hidden="1">
              <a:extLst>
                <a:ext uri="{63B3BB69-23CF-44E3-9099-C40C66FF867C}">
                  <a14:compatExt spid="_x0000_s3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xdr:row>
          <xdr:rowOff>200025</xdr:rowOff>
        </xdr:from>
        <xdr:to>
          <xdr:col>22</xdr:col>
          <xdr:colOff>171450</xdr:colOff>
          <xdr:row>33</xdr:row>
          <xdr:rowOff>47625</xdr:rowOff>
        </xdr:to>
        <xdr:sp macro="" textlink="">
          <xdr:nvSpPr>
            <xdr:cNvPr id="3347" name="Check Box 275" hidden="1">
              <a:extLst>
                <a:ext uri="{63B3BB69-23CF-44E3-9099-C40C66FF867C}">
                  <a14:compatExt spid="_x0000_s3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xdr:row>
          <xdr:rowOff>200025</xdr:rowOff>
        </xdr:from>
        <xdr:to>
          <xdr:col>22</xdr:col>
          <xdr:colOff>171450</xdr:colOff>
          <xdr:row>34</xdr:row>
          <xdr:rowOff>28575</xdr:rowOff>
        </xdr:to>
        <xdr:sp macro="" textlink="">
          <xdr:nvSpPr>
            <xdr:cNvPr id="3348" name="Check Box 276" hidden="1">
              <a:extLst>
                <a:ext uri="{63B3BB69-23CF-44E3-9099-C40C66FF867C}">
                  <a14:compatExt spid="_x0000_s3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33</xdr:row>
          <xdr:rowOff>200025</xdr:rowOff>
        </xdr:from>
        <xdr:to>
          <xdr:col>14</xdr:col>
          <xdr:colOff>152400</xdr:colOff>
          <xdr:row>35</xdr:row>
          <xdr:rowOff>19050</xdr:rowOff>
        </xdr:to>
        <xdr:sp macro="" textlink="">
          <xdr:nvSpPr>
            <xdr:cNvPr id="3349" name="Check Box 277" hidden="1">
              <a:extLst>
                <a:ext uri="{63B3BB69-23CF-44E3-9099-C40C66FF867C}">
                  <a14:compatExt spid="_x0000_s3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34</xdr:row>
          <xdr:rowOff>209550</xdr:rowOff>
        </xdr:from>
        <xdr:to>
          <xdr:col>14</xdr:col>
          <xdr:colOff>152400</xdr:colOff>
          <xdr:row>36</xdr:row>
          <xdr:rowOff>38100</xdr:rowOff>
        </xdr:to>
        <xdr:sp macro="" textlink="">
          <xdr:nvSpPr>
            <xdr:cNvPr id="3350" name="Check Box 278" hidden="1">
              <a:extLst>
                <a:ext uri="{63B3BB69-23CF-44E3-9099-C40C66FF867C}">
                  <a14:compatExt spid="_x0000_s3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35</xdr:row>
          <xdr:rowOff>209550</xdr:rowOff>
        </xdr:from>
        <xdr:to>
          <xdr:col>14</xdr:col>
          <xdr:colOff>152400</xdr:colOff>
          <xdr:row>37</xdr:row>
          <xdr:rowOff>28575</xdr:rowOff>
        </xdr:to>
        <xdr:sp macro="" textlink="">
          <xdr:nvSpPr>
            <xdr:cNvPr id="3351" name="Check Box 279" hidden="1">
              <a:extLst>
                <a:ext uri="{63B3BB69-23CF-44E3-9099-C40C66FF867C}">
                  <a14:compatExt spid="_x0000_s3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33</xdr:row>
          <xdr:rowOff>200025</xdr:rowOff>
        </xdr:from>
        <xdr:to>
          <xdr:col>16</xdr:col>
          <xdr:colOff>171450</xdr:colOff>
          <xdr:row>35</xdr:row>
          <xdr:rowOff>28575</xdr:rowOff>
        </xdr:to>
        <xdr:sp macro="" textlink="">
          <xdr:nvSpPr>
            <xdr:cNvPr id="3352" name="Check Box 280" hidden="1">
              <a:extLst>
                <a:ext uri="{63B3BB69-23CF-44E3-9099-C40C66FF867C}">
                  <a14:compatExt spid="_x0000_s3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35</xdr:row>
          <xdr:rowOff>209550</xdr:rowOff>
        </xdr:from>
        <xdr:to>
          <xdr:col>16</xdr:col>
          <xdr:colOff>171450</xdr:colOff>
          <xdr:row>37</xdr:row>
          <xdr:rowOff>28575</xdr:rowOff>
        </xdr:to>
        <xdr:sp macro="" textlink="">
          <xdr:nvSpPr>
            <xdr:cNvPr id="3353" name="Check Box 281" hidden="1">
              <a:extLst>
                <a:ext uri="{63B3BB69-23CF-44E3-9099-C40C66FF867C}">
                  <a14:compatExt spid="_x0000_s3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33</xdr:row>
          <xdr:rowOff>200025</xdr:rowOff>
        </xdr:from>
        <xdr:to>
          <xdr:col>18</xdr:col>
          <xdr:colOff>161925</xdr:colOff>
          <xdr:row>35</xdr:row>
          <xdr:rowOff>28575</xdr:rowOff>
        </xdr:to>
        <xdr:sp macro="" textlink="">
          <xdr:nvSpPr>
            <xdr:cNvPr id="3354" name="Check Box 282" hidden="1">
              <a:extLst>
                <a:ext uri="{63B3BB69-23CF-44E3-9099-C40C66FF867C}">
                  <a14:compatExt spid="_x0000_s3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33</xdr:row>
          <xdr:rowOff>200025</xdr:rowOff>
        </xdr:from>
        <xdr:to>
          <xdr:col>20</xdr:col>
          <xdr:colOff>171450</xdr:colOff>
          <xdr:row>35</xdr:row>
          <xdr:rowOff>28575</xdr:rowOff>
        </xdr:to>
        <xdr:sp macro="" textlink="">
          <xdr:nvSpPr>
            <xdr:cNvPr id="3355" name="Check Box 283" hidden="1">
              <a:extLst>
                <a:ext uri="{63B3BB69-23CF-44E3-9099-C40C66FF867C}">
                  <a14:compatExt spid="_x0000_s3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34</xdr:row>
          <xdr:rowOff>209550</xdr:rowOff>
        </xdr:from>
        <xdr:to>
          <xdr:col>20</xdr:col>
          <xdr:colOff>171450</xdr:colOff>
          <xdr:row>36</xdr:row>
          <xdr:rowOff>38100</xdr:rowOff>
        </xdr:to>
        <xdr:sp macro="" textlink="">
          <xdr:nvSpPr>
            <xdr:cNvPr id="3356" name="Check Box 284" hidden="1">
              <a:extLst>
                <a:ext uri="{63B3BB69-23CF-44E3-9099-C40C66FF867C}">
                  <a14:compatExt spid="_x0000_s3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35</xdr:row>
          <xdr:rowOff>200025</xdr:rowOff>
        </xdr:from>
        <xdr:to>
          <xdr:col>20</xdr:col>
          <xdr:colOff>171450</xdr:colOff>
          <xdr:row>37</xdr:row>
          <xdr:rowOff>28575</xdr:rowOff>
        </xdr:to>
        <xdr:sp macro="" textlink="">
          <xdr:nvSpPr>
            <xdr:cNvPr id="3357" name="Check Box 285" hidden="1">
              <a:extLst>
                <a:ext uri="{63B3BB69-23CF-44E3-9099-C40C66FF867C}">
                  <a14:compatExt spid="_x0000_s3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33</xdr:row>
          <xdr:rowOff>200025</xdr:rowOff>
        </xdr:from>
        <xdr:to>
          <xdr:col>22</xdr:col>
          <xdr:colOff>171450</xdr:colOff>
          <xdr:row>35</xdr:row>
          <xdr:rowOff>28575</xdr:rowOff>
        </xdr:to>
        <xdr:sp macro="" textlink="">
          <xdr:nvSpPr>
            <xdr:cNvPr id="3358" name="Check Box 286" hidden="1">
              <a:extLst>
                <a:ext uri="{63B3BB69-23CF-44E3-9099-C40C66FF867C}">
                  <a14:compatExt spid="_x0000_s3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34</xdr:row>
          <xdr:rowOff>200025</xdr:rowOff>
        </xdr:from>
        <xdr:to>
          <xdr:col>22</xdr:col>
          <xdr:colOff>171450</xdr:colOff>
          <xdr:row>36</xdr:row>
          <xdr:rowOff>47625</xdr:rowOff>
        </xdr:to>
        <xdr:sp macro="" textlink="">
          <xdr:nvSpPr>
            <xdr:cNvPr id="3359" name="Check Box 287" hidden="1">
              <a:extLst>
                <a:ext uri="{63B3BB69-23CF-44E3-9099-C40C66FF867C}">
                  <a14:compatExt spid="_x0000_s3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xdr:row>
          <xdr:rowOff>200025</xdr:rowOff>
        </xdr:from>
        <xdr:to>
          <xdr:col>22</xdr:col>
          <xdr:colOff>171450</xdr:colOff>
          <xdr:row>37</xdr:row>
          <xdr:rowOff>28575</xdr:rowOff>
        </xdr:to>
        <xdr:sp macro="" textlink="">
          <xdr:nvSpPr>
            <xdr:cNvPr id="3360" name="Check Box 288" hidden="1">
              <a:extLst>
                <a:ext uri="{63B3BB69-23CF-44E3-9099-C40C66FF867C}">
                  <a14:compatExt spid="_x0000_s3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36</xdr:row>
          <xdr:rowOff>200025</xdr:rowOff>
        </xdr:from>
        <xdr:to>
          <xdr:col>14</xdr:col>
          <xdr:colOff>152400</xdr:colOff>
          <xdr:row>38</xdr:row>
          <xdr:rowOff>19050</xdr:rowOff>
        </xdr:to>
        <xdr:sp macro="" textlink="">
          <xdr:nvSpPr>
            <xdr:cNvPr id="3361" name="Check Box 289" hidden="1">
              <a:extLst>
                <a:ext uri="{63B3BB69-23CF-44E3-9099-C40C66FF867C}">
                  <a14:compatExt spid="_x0000_s3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37</xdr:row>
          <xdr:rowOff>209550</xdr:rowOff>
        </xdr:from>
        <xdr:to>
          <xdr:col>14</xdr:col>
          <xdr:colOff>152400</xdr:colOff>
          <xdr:row>39</xdr:row>
          <xdr:rowOff>38100</xdr:rowOff>
        </xdr:to>
        <xdr:sp macro="" textlink="">
          <xdr:nvSpPr>
            <xdr:cNvPr id="3362" name="Check Box 290" hidden="1">
              <a:extLst>
                <a:ext uri="{63B3BB69-23CF-44E3-9099-C40C66FF867C}">
                  <a14:compatExt spid="_x0000_s3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38</xdr:row>
          <xdr:rowOff>209550</xdr:rowOff>
        </xdr:from>
        <xdr:to>
          <xdr:col>14</xdr:col>
          <xdr:colOff>152400</xdr:colOff>
          <xdr:row>40</xdr:row>
          <xdr:rowOff>28575</xdr:rowOff>
        </xdr:to>
        <xdr:sp macro="" textlink="">
          <xdr:nvSpPr>
            <xdr:cNvPr id="3363" name="Check Box 291" hidden="1">
              <a:extLst>
                <a:ext uri="{63B3BB69-23CF-44E3-9099-C40C66FF867C}">
                  <a14:compatExt spid="_x0000_s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36</xdr:row>
          <xdr:rowOff>200025</xdr:rowOff>
        </xdr:from>
        <xdr:to>
          <xdr:col>16</xdr:col>
          <xdr:colOff>171450</xdr:colOff>
          <xdr:row>38</xdr:row>
          <xdr:rowOff>28575</xdr:rowOff>
        </xdr:to>
        <xdr:sp macro="" textlink="">
          <xdr:nvSpPr>
            <xdr:cNvPr id="3364" name="Check Box 292" hidden="1">
              <a:extLst>
                <a:ext uri="{63B3BB69-23CF-44E3-9099-C40C66FF867C}">
                  <a14:compatExt spid="_x0000_s3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38</xdr:row>
          <xdr:rowOff>209550</xdr:rowOff>
        </xdr:from>
        <xdr:to>
          <xdr:col>16</xdr:col>
          <xdr:colOff>171450</xdr:colOff>
          <xdr:row>40</xdr:row>
          <xdr:rowOff>28575</xdr:rowOff>
        </xdr:to>
        <xdr:sp macro="" textlink="">
          <xdr:nvSpPr>
            <xdr:cNvPr id="3365" name="Check Box 293" hidden="1">
              <a:extLst>
                <a:ext uri="{63B3BB69-23CF-44E3-9099-C40C66FF867C}">
                  <a14:compatExt spid="_x0000_s3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36</xdr:row>
          <xdr:rowOff>200025</xdr:rowOff>
        </xdr:from>
        <xdr:to>
          <xdr:col>18</xdr:col>
          <xdr:colOff>161925</xdr:colOff>
          <xdr:row>38</xdr:row>
          <xdr:rowOff>28575</xdr:rowOff>
        </xdr:to>
        <xdr:sp macro="" textlink="">
          <xdr:nvSpPr>
            <xdr:cNvPr id="3366" name="Check Box 294" hidden="1">
              <a:extLst>
                <a:ext uri="{63B3BB69-23CF-44E3-9099-C40C66FF867C}">
                  <a14:compatExt spid="_x0000_s3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36</xdr:row>
          <xdr:rowOff>200025</xdr:rowOff>
        </xdr:from>
        <xdr:to>
          <xdr:col>20</xdr:col>
          <xdr:colOff>171450</xdr:colOff>
          <xdr:row>38</xdr:row>
          <xdr:rowOff>28575</xdr:rowOff>
        </xdr:to>
        <xdr:sp macro="" textlink="">
          <xdr:nvSpPr>
            <xdr:cNvPr id="3367" name="Check Box 295" hidden="1">
              <a:extLst>
                <a:ext uri="{63B3BB69-23CF-44E3-9099-C40C66FF867C}">
                  <a14:compatExt spid="_x0000_s3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37</xdr:row>
          <xdr:rowOff>209550</xdr:rowOff>
        </xdr:from>
        <xdr:to>
          <xdr:col>20</xdr:col>
          <xdr:colOff>171450</xdr:colOff>
          <xdr:row>39</xdr:row>
          <xdr:rowOff>38100</xdr:rowOff>
        </xdr:to>
        <xdr:sp macro="" textlink="">
          <xdr:nvSpPr>
            <xdr:cNvPr id="3368" name="Check Box 296" hidden="1">
              <a:extLst>
                <a:ext uri="{63B3BB69-23CF-44E3-9099-C40C66FF867C}">
                  <a14:compatExt spid="_x0000_s3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38</xdr:row>
          <xdr:rowOff>200025</xdr:rowOff>
        </xdr:from>
        <xdr:to>
          <xdr:col>20</xdr:col>
          <xdr:colOff>171450</xdr:colOff>
          <xdr:row>40</xdr:row>
          <xdr:rowOff>28575</xdr:rowOff>
        </xdr:to>
        <xdr:sp macro="" textlink="">
          <xdr:nvSpPr>
            <xdr:cNvPr id="3369" name="Check Box 297" hidden="1">
              <a:extLst>
                <a:ext uri="{63B3BB69-23CF-44E3-9099-C40C66FF867C}">
                  <a14:compatExt spid="_x0000_s3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xdr:row>
          <xdr:rowOff>200025</xdr:rowOff>
        </xdr:from>
        <xdr:to>
          <xdr:col>22</xdr:col>
          <xdr:colOff>171450</xdr:colOff>
          <xdr:row>38</xdr:row>
          <xdr:rowOff>28575</xdr:rowOff>
        </xdr:to>
        <xdr:sp macro="" textlink="">
          <xdr:nvSpPr>
            <xdr:cNvPr id="3370" name="Check Box 298" hidden="1">
              <a:extLst>
                <a:ext uri="{63B3BB69-23CF-44E3-9099-C40C66FF867C}">
                  <a14:compatExt spid="_x0000_s3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xdr:row>
          <xdr:rowOff>200025</xdr:rowOff>
        </xdr:from>
        <xdr:to>
          <xdr:col>22</xdr:col>
          <xdr:colOff>171450</xdr:colOff>
          <xdr:row>39</xdr:row>
          <xdr:rowOff>47625</xdr:rowOff>
        </xdr:to>
        <xdr:sp macro="" textlink="">
          <xdr:nvSpPr>
            <xdr:cNvPr id="3371" name="Check Box 299" hidden="1">
              <a:extLst>
                <a:ext uri="{63B3BB69-23CF-44E3-9099-C40C66FF867C}">
                  <a14:compatExt spid="_x0000_s3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38</xdr:row>
          <xdr:rowOff>200025</xdr:rowOff>
        </xdr:from>
        <xdr:to>
          <xdr:col>22</xdr:col>
          <xdr:colOff>171450</xdr:colOff>
          <xdr:row>40</xdr:row>
          <xdr:rowOff>28575</xdr:rowOff>
        </xdr:to>
        <xdr:sp macro="" textlink="">
          <xdr:nvSpPr>
            <xdr:cNvPr id="3372" name="Check Box 300" hidden="1">
              <a:extLst>
                <a:ext uri="{63B3BB69-23CF-44E3-9099-C40C66FF867C}">
                  <a14:compatExt spid="_x0000_s3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39</xdr:row>
          <xdr:rowOff>200025</xdr:rowOff>
        </xdr:from>
        <xdr:to>
          <xdr:col>14</xdr:col>
          <xdr:colOff>152400</xdr:colOff>
          <xdr:row>41</xdr:row>
          <xdr:rowOff>19050</xdr:rowOff>
        </xdr:to>
        <xdr:sp macro="" textlink="">
          <xdr:nvSpPr>
            <xdr:cNvPr id="3373" name="Check Box 301" hidden="1">
              <a:extLst>
                <a:ext uri="{63B3BB69-23CF-44E3-9099-C40C66FF867C}">
                  <a14:compatExt spid="_x0000_s3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40</xdr:row>
          <xdr:rowOff>209550</xdr:rowOff>
        </xdr:from>
        <xdr:to>
          <xdr:col>14</xdr:col>
          <xdr:colOff>152400</xdr:colOff>
          <xdr:row>42</xdr:row>
          <xdr:rowOff>38100</xdr:rowOff>
        </xdr:to>
        <xdr:sp macro="" textlink="">
          <xdr:nvSpPr>
            <xdr:cNvPr id="3374" name="Check Box 302" hidden="1">
              <a:extLst>
                <a:ext uri="{63B3BB69-23CF-44E3-9099-C40C66FF867C}">
                  <a14:compatExt spid="_x0000_s3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41</xdr:row>
          <xdr:rowOff>209550</xdr:rowOff>
        </xdr:from>
        <xdr:to>
          <xdr:col>14</xdr:col>
          <xdr:colOff>152400</xdr:colOff>
          <xdr:row>43</xdr:row>
          <xdr:rowOff>28575</xdr:rowOff>
        </xdr:to>
        <xdr:sp macro="" textlink="">
          <xdr:nvSpPr>
            <xdr:cNvPr id="3375" name="Check Box 303" hidden="1">
              <a:extLst>
                <a:ext uri="{63B3BB69-23CF-44E3-9099-C40C66FF867C}">
                  <a14:compatExt spid="_x0000_s3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39</xdr:row>
          <xdr:rowOff>200025</xdr:rowOff>
        </xdr:from>
        <xdr:to>
          <xdr:col>16</xdr:col>
          <xdr:colOff>171450</xdr:colOff>
          <xdr:row>41</xdr:row>
          <xdr:rowOff>28575</xdr:rowOff>
        </xdr:to>
        <xdr:sp macro="" textlink="">
          <xdr:nvSpPr>
            <xdr:cNvPr id="3376" name="Check Box 304" hidden="1">
              <a:extLst>
                <a:ext uri="{63B3BB69-23CF-44E3-9099-C40C66FF867C}">
                  <a14:compatExt spid="_x0000_s3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41</xdr:row>
          <xdr:rowOff>209550</xdr:rowOff>
        </xdr:from>
        <xdr:to>
          <xdr:col>16</xdr:col>
          <xdr:colOff>171450</xdr:colOff>
          <xdr:row>43</xdr:row>
          <xdr:rowOff>28575</xdr:rowOff>
        </xdr:to>
        <xdr:sp macro="" textlink="">
          <xdr:nvSpPr>
            <xdr:cNvPr id="3377" name="Check Box 305" hidden="1">
              <a:extLst>
                <a:ext uri="{63B3BB69-23CF-44E3-9099-C40C66FF867C}">
                  <a14:compatExt spid="_x0000_s3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39</xdr:row>
          <xdr:rowOff>200025</xdr:rowOff>
        </xdr:from>
        <xdr:to>
          <xdr:col>18</xdr:col>
          <xdr:colOff>161925</xdr:colOff>
          <xdr:row>41</xdr:row>
          <xdr:rowOff>28575</xdr:rowOff>
        </xdr:to>
        <xdr:sp macro="" textlink="">
          <xdr:nvSpPr>
            <xdr:cNvPr id="3378" name="Check Box 306" hidden="1">
              <a:extLst>
                <a:ext uri="{63B3BB69-23CF-44E3-9099-C40C66FF867C}">
                  <a14:compatExt spid="_x0000_s3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39</xdr:row>
          <xdr:rowOff>200025</xdr:rowOff>
        </xdr:from>
        <xdr:to>
          <xdr:col>20</xdr:col>
          <xdr:colOff>171450</xdr:colOff>
          <xdr:row>41</xdr:row>
          <xdr:rowOff>28575</xdr:rowOff>
        </xdr:to>
        <xdr:sp macro="" textlink="">
          <xdr:nvSpPr>
            <xdr:cNvPr id="3379" name="Check Box 307" hidden="1">
              <a:extLst>
                <a:ext uri="{63B3BB69-23CF-44E3-9099-C40C66FF867C}">
                  <a14:compatExt spid="_x0000_s3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40</xdr:row>
          <xdr:rowOff>209550</xdr:rowOff>
        </xdr:from>
        <xdr:to>
          <xdr:col>20</xdr:col>
          <xdr:colOff>171450</xdr:colOff>
          <xdr:row>42</xdr:row>
          <xdr:rowOff>38100</xdr:rowOff>
        </xdr:to>
        <xdr:sp macro="" textlink="">
          <xdr:nvSpPr>
            <xdr:cNvPr id="3380" name="Check Box 308" hidden="1">
              <a:extLst>
                <a:ext uri="{63B3BB69-23CF-44E3-9099-C40C66FF867C}">
                  <a14:compatExt spid="_x0000_s3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41</xdr:row>
          <xdr:rowOff>200025</xdr:rowOff>
        </xdr:from>
        <xdr:to>
          <xdr:col>20</xdr:col>
          <xdr:colOff>171450</xdr:colOff>
          <xdr:row>43</xdr:row>
          <xdr:rowOff>28575</xdr:rowOff>
        </xdr:to>
        <xdr:sp macro="" textlink="">
          <xdr:nvSpPr>
            <xdr:cNvPr id="3381" name="Check Box 309" hidden="1">
              <a:extLst>
                <a:ext uri="{63B3BB69-23CF-44E3-9099-C40C66FF867C}">
                  <a14:compatExt spid="_x0000_s3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39</xdr:row>
          <xdr:rowOff>200025</xdr:rowOff>
        </xdr:from>
        <xdr:to>
          <xdr:col>22</xdr:col>
          <xdr:colOff>171450</xdr:colOff>
          <xdr:row>41</xdr:row>
          <xdr:rowOff>28575</xdr:rowOff>
        </xdr:to>
        <xdr:sp macro="" textlink="">
          <xdr:nvSpPr>
            <xdr:cNvPr id="3382" name="Check Box 310" hidden="1">
              <a:extLst>
                <a:ext uri="{63B3BB69-23CF-44E3-9099-C40C66FF867C}">
                  <a14:compatExt spid="_x0000_s3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40</xdr:row>
          <xdr:rowOff>200025</xdr:rowOff>
        </xdr:from>
        <xdr:to>
          <xdr:col>22</xdr:col>
          <xdr:colOff>171450</xdr:colOff>
          <xdr:row>42</xdr:row>
          <xdr:rowOff>47625</xdr:rowOff>
        </xdr:to>
        <xdr:sp macro="" textlink="">
          <xdr:nvSpPr>
            <xdr:cNvPr id="3383" name="Check Box 311" hidden="1">
              <a:extLst>
                <a:ext uri="{63B3BB69-23CF-44E3-9099-C40C66FF867C}">
                  <a14:compatExt spid="_x0000_s3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41</xdr:row>
          <xdr:rowOff>200025</xdr:rowOff>
        </xdr:from>
        <xdr:to>
          <xdr:col>22</xdr:col>
          <xdr:colOff>171450</xdr:colOff>
          <xdr:row>43</xdr:row>
          <xdr:rowOff>28575</xdr:rowOff>
        </xdr:to>
        <xdr:sp macro="" textlink="">
          <xdr:nvSpPr>
            <xdr:cNvPr id="3384" name="Check Box 312" hidden="1">
              <a:extLst>
                <a:ext uri="{63B3BB69-23CF-44E3-9099-C40C66FF867C}">
                  <a14:compatExt spid="_x0000_s3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42</xdr:row>
          <xdr:rowOff>200025</xdr:rowOff>
        </xdr:from>
        <xdr:to>
          <xdr:col>14</xdr:col>
          <xdr:colOff>152400</xdr:colOff>
          <xdr:row>44</xdr:row>
          <xdr:rowOff>19050</xdr:rowOff>
        </xdr:to>
        <xdr:sp macro="" textlink="">
          <xdr:nvSpPr>
            <xdr:cNvPr id="3385" name="Check Box 313" hidden="1">
              <a:extLst>
                <a:ext uri="{63B3BB69-23CF-44E3-9099-C40C66FF867C}">
                  <a14:compatExt spid="_x0000_s3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43</xdr:row>
          <xdr:rowOff>209550</xdr:rowOff>
        </xdr:from>
        <xdr:to>
          <xdr:col>14</xdr:col>
          <xdr:colOff>152400</xdr:colOff>
          <xdr:row>45</xdr:row>
          <xdr:rowOff>38100</xdr:rowOff>
        </xdr:to>
        <xdr:sp macro="" textlink="">
          <xdr:nvSpPr>
            <xdr:cNvPr id="3386" name="Check Box 314" hidden="1">
              <a:extLst>
                <a:ext uri="{63B3BB69-23CF-44E3-9099-C40C66FF867C}">
                  <a14:compatExt spid="_x0000_s3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44</xdr:row>
          <xdr:rowOff>209550</xdr:rowOff>
        </xdr:from>
        <xdr:to>
          <xdr:col>14</xdr:col>
          <xdr:colOff>152400</xdr:colOff>
          <xdr:row>46</xdr:row>
          <xdr:rowOff>28575</xdr:rowOff>
        </xdr:to>
        <xdr:sp macro="" textlink="">
          <xdr:nvSpPr>
            <xdr:cNvPr id="3387" name="Check Box 315" hidden="1">
              <a:extLst>
                <a:ext uri="{63B3BB69-23CF-44E3-9099-C40C66FF867C}">
                  <a14:compatExt spid="_x0000_s3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42</xdr:row>
          <xdr:rowOff>200025</xdr:rowOff>
        </xdr:from>
        <xdr:to>
          <xdr:col>16</xdr:col>
          <xdr:colOff>171450</xdr:colOff>
          <xdr:row>44</xdr:row>
          <xdr:rowOff>28575</xdr:rowOff>
        </xdr:to>
        <xdr:sp macro="" textlink="">
          <xdr:nvSpPr>
            <xdr:cNvPr id="3388" name="Check Box 316" hidden="1">
              <a:extLst>
                <a:ext uri="{63B3BB69-23CF-44E3-9099-C40C66FF867C}">
                  <a14:compatExt spid="_x0000_s3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44</xdr:row>
          <xdr:rowOff>209550</xdr:rowOff>
        </xdr:from>
        <xdr:to>
          <xdr:col>16</xdr:col>
          <xdr:colOff>171450</xdr:colOff>
          <xdr:row>46</xdr:row>
          <xdr:rowOff>28575</xdr:rowOff>
        </xdr:to>
        <xdr:sp macro="" textlink="">
          <xdr:nvSpPr>
            <xdr:cNvPr id="3389" name="Check Box 317" hidden="1">
              <a:extLst>
                <a:ext uri="{63B3BB69-23CF-44E3-9099-C40C66FF867C}">
                  <a14:compatExt spid="_x0000_s3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42</xdr:row>
          <xdr:rowOff>200025</xdr:rowOff>
        </xdr:from>
        <xdr:to>
          <xdr:col>18</xdr:col>
          <xdr:colOff>161925</xdr:colOff>
          <xdr:row>44</xdr:row>
          <xdr:rowOff>28575</xdr:rowOff>
        </xdr:to>
        <xdr:sp macro="" textlink="">
          <xdr:nvSpPr>
            <xdr:cNvPr id="3390" name="Check Box 318" hidden="1">
              <a:extLst>
                <a:ext uri="{63B3BB69-23CF-44E3-9099-C40C66FF867C}">
                  <a14:compatExt spid="_x0000_s3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42</xdr:row>
          <xdr:rowOff>200025</xdr:rowOff>
        </xdr:from>
        <xdr:to>
          <xdr:col>20</xdr:col>
          <xdr:colOff>171450</xdr:colOff>
          <xdr:row>44</xdr:row>
          <xdr:rowOff>28575</xdr:rowOff>
        </xdr:to>
        <xdr:sp macro="" textlink="">
          <xdr:nvSpPr>
            <xdr:cNvPr id="3391" name="Check Box 319" hidden="1">
              <a:extLst>
                <a:ext uri="{63B3BB69-23CF-44E3-9099-C40C66FF867C}">
                  <a14:compatExt spid="_x0000_s3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43</xdr:row>
          <xdr:rowOff>209550</xdr:rowOff>
        </xdr:from>
        <xdr:to>
          <xdr:col>20</xdr:col>
          <xdr:colOff>171450</xdr:colOff>
          <xdr:row>45</xdr:row>
          <xdr:rowOff>38100</xdr:rowOff>
        </xdr:to>
        <xdr:sp macro="" textlink="">
          <xdr:nvSpPr>
            <xdr:cNvPr id="3392" name="Check Box 320" hidden="1">
              <a:extLst>
                <a:ext uri="{63B3BB69-23CF-44E3-9099-C40C66FF867C}">
                  <a14:compatExt spid="_x0000_s3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44</xdr:row>
          <xdr:rowOff>200025</xdr:rowOff>
        </xdr:from>
        <xdr:to>
          <xdr:col>20</xdr:col>
          <xdr:colOff>171450</xdr:colOff>
          <xdr:row>46</xdr:row>
          <xdr:rowOff>28575</xdr:rowOff>
        </xdr:to>
        <xdr:sp macro="" textlink="">
          <xdr:nvSpPr>
            <xdr:cNvPr id="3393" name="Check Box 321" hidden="1">
              <a:extLst>
                <a:ext uri="{63B3BB69-23CF-44E3-9099-C40C66FF867C}">
                  <a14:compatExt spid="_x0000_s3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42</xdr:row>
          <xdr:rowOff>200025</xdr:rowOff>
        </xdr:from>
        <xdr:to>
          <xdr:col>22</xdr:col>
          <xdr:colOff>171450</xdr:colOff>
          <xdr:row>44</xdr:row>
          <xdr:rowOff>28575</xdr:rowOff>
        </xdr:to>
        <xdr:sp macro="" textlink="">
          <xdr:nvSpPr>
            <xdr:cNvPr id="3394" name="Check Box 322" hidden="1">
              <a:extLst>
                <a:ext uri="{63B3BB69-23CF-44E3-9099-C40C66FF867C}">
                  <a14:compatExt spid="_x0000_s3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43</xdr:row>
          <xdr:rowOff>200025</xdr:rowOff>
        </xdr:from>
        <xdr:to>
          <xdr:col>22</xdr:col>
          <xdr:colOff>171450</xdr:colOff>
          <xdr:row>45</xdr:row>
          <xdr:rowOff>47625</xdr:rowOff>
        </xdr:to>
        <xdr:sp macro="" textlink="">
          <xdr:nvSpPr>
            <xdr:cNvPr id="3395" name="Check Box 323" hidden="1">
              <a:extLst>
                <a:ext uri="{63B3BB69-23CF-44E3-9099-C40C66FF867C}">
                  <a14:compatExt spid="_x0000_s3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44</xdr:row>
          <xdr:rowOff>200025</xdr:rowOff>
        </xdr:from>
        <xdr:to>
          <xdr:col>22</xdr:col>
          <xdr:colOff>171450</xdr:colOff>
          <xdr:row>46</xdr:row>
          <xdr:rowOff>28575</xdr:rowOff>
        </xdr:to>
        <xdr:sp macro="" textlink="">
          <xdr:nvSpPr>
            <xdr:cNvPr id="3396" name="Check Box 324" hidden="1">
              <a:extLst>
                <a:ext uri="{63B3BB69-23CF-44E3-9099-C40C66FF867C}">
                  <a14:compatExt spid="_x0000_s3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45</xdr:row>
          <xdr:rowOff>200025</xdr:rowOff>
        </xdr:from>
        <xdr:to>
          <xdr:col>14</xdr:col>
          <xdr:colOff>152400</xdr:colOff>
          <xdr:row>47</xdr:row>
          <xdr:rowOff>19050</xdr:rowOff>
        </xdr:to>
        <xdr:sp macro="" textlink="">
          <xdr:nvSpPr>
            <xdr:cNvPr id="3397" name="Check Box 325" hidden="1">
              <a:extLst>
                <a:ext uri="{63B3BB69-23CF-44E3-9099-C40C66FF867C}">
                  <a14:compatExt spid="_x0000_s3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46</xdr:row>
          <xdr:rowOff>209550</xdr:rowOff>
        </xdr:from>
        <xdr:to>
          <xdr:col>14</xdr:col>
          <xdr:colOff>152400</xdr:colOff>
          <xdr:row>48</xdr:row>
          <xdr:rowOff>38100</xdr:rowOff>
        </xdr:to>
        <xdr:sp macro="" textlink="">
          <xdr:nvSpPr>
            <xdr:cNvPr id="3398" name="Check Box 326" hidden="1">
              <a:extLst>
                <a:ext uri="{63B3BB69-23CF-44E3-9099-C40C66FF867C}">
                  <a14:compatExt spid="_x0000_s3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47</xdr:row>
          <xdr:rowOff>209550</xdr:rowOff>
        </xdr:from>
        <xdr:to>
          <xdr:col>14</xdr:col>
          <xdr:colOff>152400</xdr:colOff>
          <xdr:row>49</xdr:row>
          <xdr:rowOff>28575</xdr:rowOff>
        </xdr:to>
        <xdr:sp macro="" textlink="">
          <xdr:nvSpPr>
            <xdr:cNvPr id="3399" name="Check Box 327" hidden="1">
              <a:extLst>
                <a:ext uri="{63B3BB69-23CF-44E3-9099-C40C66FF867C}">
                  <a14:compatExt spid="_x0000_s3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45</xdr:row>
          <xdr:rowOff>200025</xdr:rowOff>
        </xdr:from>
        <xdr:to>
          <xdr:col>16</xdr:col>
          <xdr:colOff>171450</xdr:colOff>
          <xdr:row>47</xdr:row>
          <xdr:rowOff>28575</xdr:rowOff>
        </xdr:to>
        <xdr:sp macro="" textlink="">
          <xdr:nvSpPr>
            <xdr:cNvPr id="3400" name="Check Box 328" hidden="1">
              <a:extLst>
                <a:ext uri="{63B3BB69-23CF-44E3-9099-C40C66FF867C}">
                  <a14:compatExt spid="_x0000_s3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47</xdr:row>
          <xdr:rowOff>209550</xdr:rowOff>
        </xdr:from>
        <xdr:to>
          <xdr:col>16</xdr:col>
          <xdr:colOff>171450</xdr:colOff>
          <xdr:row>49</xdr:row>
          <xdr:rowOff>28575</xdr:rowOff>
        </xdr:to>
        <xdr:sp macro="" textlink="">
          <xdr:nvSpPr>
            <xdr:cNvPr id="3401" name="Check Box 329" hidden="1">
              <a:extLst>
                <a:ext uri="{63B3BB69-23CF-44E3-9099-C40C66FF867C}">
                  <a14:compatExt spid="_x0000_s3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45</xdr:row>
          <xdr:rowOff>200025</xdr:rowOff>
        </xdr:from>
        <xdr:to>
          <xdr:col>18</xdr:col>
          <xdr:colOff>161925</xdr:colOff>
          <xdr:row>47</xdr:row>
          <xdr:rowOff>28575</xdr:rowOff>
        </xdr:to>
        <xdr:sp macro="" textlink="">
          <xdr:nvSpPr>
            <xdr:cNvPr id="3402" name="Check Box 330" hidden="1">
              <a:extLst>
                <a:ext uri="{63B3BB69-23CF-44E3-9099-C40C66FF867C}">
                  <a14:compatExt spid="_x0000_s3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45</xdr:row>
          <xdr:rowOff>200025</xdr:rowOff>
        </xdr:from>
        <xdr:to>
          <xdr:col>20</xdr:col>
          <xdr:colOff>171450</xdr:colOff>
          <xdr:row>47</xdr:row>
          <xdr:rowOff>28575</xdr:rowOff>
        </xdr:to>
        <xdr:sp macro="" textlink="">
          <xdr:nvSpPr>
            <xdr:cNvPr id="3403" name="Check Box 331" hidden="1">
              <a:extLst>
                <a:ext uri="{63B3BB69-23CF-44E3-9099-C40C66FF867C}">
                  <a14:compatExt spid="_x0000_s3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46</xdr:row>
          <xdr:rowOff>209550</xdr:rowOff>
        </xdr:from>
        <xdr:to>
          <xdr:col>20</xdr:col>
          <xdr:colOff>171450</xdr:colOff>
          <xdr:row>48</xdr:row>
          <xdr:rowOff>38100</xdr:rowOff>
        </xdr:to>
        <xdr:sp macro="" textlink="">
          <xdr:nvSpPr>
            <xdr:cNvPr id="3404" name="Check Box 332" hidden="1">
              <a:extLst>
                <a:ext uri="{63B3BB69-23CF-44E3-9099-C40C66FF867C}">
                  <a14:compatExt spid="_x0000_s3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47</xdr:row>
          <xdr:rowOff>200025</xdr:rowOff>
        </xdr:from>
        <xdr:to>
          <xdr:col>20</xdr:col>
          <xdr:colOff>171450</xdr:colOff>
          <xdr:row>49</xdr:row>
          <xdr:rowOff>28575</xdr:rowOff>
        </xdr:to>
        <xdr:sp macro="" textlink="">
          <xdr:nvSpPr>
            <xdr:cNvPr id="3405" name="Check Box 333" hidden="1">
              <a:extLst>
                <a:ext uri="{63B3BB69-23CF-44E3-9099-C40C66FF867C}">
                  <a14:compatExt spid="_x0000_s3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45</xdr:row>
          <xdr:rowOff>200025</xdr:rowOff>
        </xdr:from>
        <xdr:to>
          <xdr:col>22</xdr:col>
          <xdr:colOff>171450</xdr:colOff>
          <xdr:row>47</xdr:row>
          <xdr:rowOff>28575</xdr:rowOff>
        </xdr:to>
        <xdr:sp macro="" textlink="">
          <xdr:nvSpPr>
            <xdr:cNvPr id="3406" name="Check Box 334" hidden="1">
              <a:extLst>
                <a:ext uri="{63B3BB69-23CF-44E3-9099-C40C66FF867C}">
                  <a14:compatExt spid="_x0000_s3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xdr:row>
          <xdr:rowOff>200025</xdr:rowOff>
        </xdr:from>
        <xdr:to>
          <xdr:col>22</xdr:col>
          <xdr:colOff>171450</xdr:colOff>
          <xdr:row>48</xdr:row>
          <xdr:rowOff>47625</xdr:rowOff>
        </xdr:to>
        <xdr:sp macro="" textlink="">
          <xdr:nvSpPr>
            <xdr:cNvPr id="3407" name="Check Box 335" hidden="1">
              <a:extLst>
                <a:ext uri="{63B3BB69-23CF-44E3-9099-C40C66FF867C}">
                  <a14:compatExt spid="_x0000_s3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47</xdr:row>
          <xdr:rowOff>200025</xdr:rowOff>
        </xdr:from>
        <xdr:to>
          <xdr:col>22</xdr:col>
          <xdr:colOff>171450</xdr:colOff>
          <xdr:row>49</xdr:row>
          <xdr:rowOff>28575</xdr:rowOff>
        </xdr:to>
        <xdr:sp macro="" textlink="">
          <xdr:nvSpPr>
            <xdr:cNvPr id="3408" name="Check Box 336" hidden="1">
              <a:extLst>
                <a:ext uri="{63B3BB69-23CF-44E3-9099-C40C66FF867C}">
                  <a14:compatExt spid="_x0000_s3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48</xdr:row>
          <xdr:rowOff>200025</xdr:rowOff>
        </xdr:from>
        <xdr:to>
          <xdr:col>14</xdr:col>
          <xdr:colOff>152400</xdr:colOff>
          <xdr:row>50</xdr:row>
          <xdr:rowOff>19050</xdr:rowOff>
        </xdr:to>
        <xdr:sp macro="" textlink="">
          <xdr:nvSpPr>
            <xdr:cNvPr id="3409" name="Check Box 337" hidden="1">
              <a:extLst>
                <a:ext uri="{63B3BB69-23CF-44E3-9099-C40C66FF867C}">
                  <a14:compatExt spid="_x0000_s3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49</xdr:row>
          <xdr:rowOff>209550</xdr:rowOff>
        </xdr:from>
        <xdr:to>
          <xdr:col>14</xdr:col>
          <xdr:colOff>152400</xdr:colOff>
          <xdr:row>51</xdr:row>
          <xdr:rowOff>38100</xdr:rowOff>
        </xdr:to>
        <xdr:sp macro="" textlink="">
          <xdr:nvSpPr>
            <xdr:cNvPr id="3410" name="Check Box 338" hidden="1">
              <a:extLst>
                <a:ext uri="{63B3BB69-23CF-44E3-9099-C40C66FF867C}">
                  <a14:compatExt spid="_x0000_s3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50</xdr:row>
          <xdr:rowOff>209550</xdr:rowOff>
        </xdr:from>
        <xdr:to>
          <xdr:col>14</xdr:col>
          <xdr:colOff>152400</xdr:colOff>
          <xdr:row>52</xdr:row>
          <xdr:rowOff>28575</xdr:rowOff>
        </xdr:to>
        <xdr:sp macro="" textlink="">
          <xdr:nvSpPr>
            <xdr:cNvPr id="3411" name="Check Box 339" hidden="1">
              <a:extLst>
                <a:ext uri="{63B3BB69-23CF-44E3-9099-C40C66FF867C}">
                  <a14:compatExt spid="_x0000_s3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48</xdr:row>
          <xdr:rowOff>200025</xdr:rowOff>
        </xdr:from>
        <xdr:to>
          <xdr:col>16</xdr:col>
          <xdr:colOff>171450</xdr:colOff>
          <xdr:row>50</xdr:row>
          <xdr:rowOff>28575</xdr:rowOff>
        </xdr:to>
        <xdr:sp macro="" textlink="">
          <xdr:nvSpPr>
            <xdr:cNvPr id="3412" name="Check Box 340" hidden="1">
              <a:extLst>
                <a:ext uri="{63B3BB69-23CF-44E3-9099-C40C66FF867C}">
                  <a14:compatExt spid="_x0000_s3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50</xdr:row>
          <xdr:rowOff>209550</xdr:rowOff>
        </xdr:from>
        <xdr:to>
          <xdr:col>16</xdr:col>
          <xdr:colOff>171450</xdr:colOff>
          <xdr:row>52</xdr:row>
          <xdr:rowOff>28575</xdr:rowOff>
        </xdr:to>
        <xdr:sp macro="" textlink="">
          <xdr:nvSpPr>
            <xdr:cNvPr id="3413" name="Check Box 341" hidden="1">
              <a:extLst>
                <a:ext uri="{63B3BB69-23CF-44E3-9099-C40C66FF867C}">
                  <a14:compatExt spid="_x0000_s3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48</xdr:row>
          <xdr:rowOff>200025</xdr:rowOff>
        </xdr:from>
        <xdr:to>
          <xdr:col>18</xdr:col>
          <xdr:colOff>161925</xdr:colOff>
          <xdr:row>50</xdr:row>
          <xdr:rowOff>28575</xdr:rowOff>
        </xdr:to>
        <xdr:sp macro="" textlink="">
          <xdr:nvSpPr>
            <xdr:cNvPr id="3414" name="Check Box 342" hidden="1">
              <a:extLst>
                <a:ext uri="{63B3BB69-23CF-44E3-9099-C40C66FF867C}">
                  <a14:compatExt spid="_x0000_s3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48</xdr:row>
          <xdr:rowOff>200025</xdr:rowOff>
        </xdr:from>
        <xdr:to>
          <xdr:col>20</xdr:col>
          <xdr:colOff>171450</xdr:colOff>
          <xdr:row>50</xdr:row>
          <xdr:rowOff>28575</xdr:rowOff>
        </xdr:to>
        <xdr:sp macro="" textlink="">
          <xdr:nvSpPr>
            <xdr:cNvPr id="3415" name="Check Box 343" hidden="1">
              <a:extLst>
                <a:ext uri="{63B3BB69-23CF-44E3-9099-C40C66FF867C}">
                  <a14:compatExt spid="_x0000_s3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49</xdr:row>
          <xdr:rowOff>209550</xdr:rowOff>
        </xdr:from>
        <xdr:to>
          <xdr:col>20</xdr:col>
          <xdr:colOff>171450</xdr:colOff>
          <xdr:row>51</xdr:row>
          <xdr:rowOff>38100</xdr:rowOff>
        </xdr:to>
        <xdr:sp macro="" textlink="">
          <xdr:nvSpPr>
            <xdr:cNvPr id="3416" name="Check Box 344" hidden="1">
              <a:extLst>
                <a:ext uri="{63B3BB69-23CF-44E3-9099-C40C66FF867C}">
                  <a14:compatExt spid="_x0000_s3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50</xdr:row>
          <xdr:rowOff>200025</xdr:rowOff>
        </xdr:from>
        <xdr:to>
          <xdr:col>20</xdr:col>
          <xdr:colOff>171450</xdr:colOff>
          <xdr:row>52</xdr:row>
          <xdr:rowOff>28575</xdr:rowOff>
        </xdr:to>
        <xdr:sp macro="" textlink="">
          <xdr:nvSpPr>
            <xdr:cNvPr id="3417" name="Check Box 345" hidden="1">
              <a:extLst>
                <a:ext uri="{63B3BB69-23CF-44E3-9099-C40C66FF867C}">
                  <a14:compatExt spid="_x0000_s3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xdr:row>
          <xdr:rowOff>200025</xdr:rowOff>
        </xdr:from>
        <xdr:to>
          <xdr:col>22</xdr:col>
          <xdr:colOff>171450</xdr:colOff>
          <xdr:row>50</xdr:row>
          <xdr:rowOff>28575</xdr:rowOff>
        </xdr:to>
        <xdr:sp macro="" textlink="">
          <xdr:nvSpPr>
            <xdr:cNvPr id="3418" name="Check Box 346" hidden="1">
              <a:extLst>
                <a:ext uri="{63B3BB69-23CF-44E3-9099-C40C66FF867C}">
                  <a14:compatExt spid="_x0000_s3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49</xdr:row>
          <xdr:rowOff>200025</xdr:rowOff>
        </xdr:from>
        <xdr:to>
          <xdr:col>22</xdr:col>
          <xdr:colOff>171450</xdr:colOff>
          <xdr:row>51</xdr:row>
          <xdr:rowOff>47625</xdr:rowOff>
        </xdr:to>
        <xdr:sp macro="" textlink="">
          <xdr:nvSpPr>
            <xdr:cNvPr id="3419" name="Check Box 347" hidden="1">
              <a:extLst>
                <a:ext uri="{63B3BB69-23CF-44E3-9099-C40C66FF867C}">
                  <a14:compatExt spid="_x0000_s3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50</xdr:row>
          <xdr:rowOff>200025</xdr:rowOff>
        </xdr:from>
        <xdr:to>
          <xdr:col>22</xdr:col>
          <xdr:colOff>171450</xdr:colOff>
          <xdr:row>52</xdr:row>
          <xdr:rowOff>28575</xdr:rowOff>
        </xdr:to>
        <xdr:sp macro="" textlink="">
          <xdr:nvSpPr>
            <xdr:cNvPr id="3420" name="Check Box 348" hidden="1">
              <a:extLst>
                <a:ext uri="{63B3BB69-23CF-44E3-9099-C40C66FF867C}">
                  <a14:compatExt spid="_x0000_s3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3202</xdr:colOff>
      <xdr:row>27</xdr:row>
      <xdr:rowOff>203310</xdr:rowOff>
    </xdr:from>
    <xdr:to>
      <xdr:col>22</xdr:col>
      <xdr:colOff>274545</xdr:colOff>
      <xdr:row>29</xdr:row>
      <xdr:rowOff>189702</xdr:rowOff>
    </xdr:to>
    <xdr:sp macro="" textlink="">
      <xdr:nvSpPr>
        <xdr:cNvPr id="2" name="テキスト ボックス 1"/>
        <xdr:cNvSpPr txBox="1"/>
      </xdr:nvSpPr>
      <xdr:spPr>
        <a:xfrm>
          <a:off x="10940143" y="6825986"/>
          <a:ext cx="506667"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13</xdr:col>
      <xdr:colOff>54756</xdr:colOff>
      <xdr:row>12</xdr:row>
      <xdr:rowOff>193224</xdr:rowOff>
    </xdr:from>
    <xdr:to>
      <xdr:col>14</xdr:col>
      <xdr:colOff>286078</xdr:colOff>
      <xdr:row>14</xdr:row>
      <xdr:rowOff>179617</xdr:rowOff>
    </xdr:to>
    <xdr:sp macro="" textlink="">
      <xdr:nvSpPr>
        <xdr:cNvPr id="351" name="テキスト ボックス 350"/>
        <xdr:cNvSpPr txBox="1"/>
      </xdr:nvSpPr>
      <xdr:spPr>
        <a:xfrm>
          <a:off x="5803374" y="3454136"/>
          <a:ext cx="5114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14</xdr:col>
      <xdr:colOff>1064397</xdr:colOff>
      <xdr:row>9</xdr:row>
      <xdr:rowOff>195934</xdr:rowOff>
    </xdr:from>
    <xdr:to>
      <xdr:col>16</xdr:col>
      <xdr:colOff>275184</xdr:colOff>
      <xdr:row>11</xdr:row>
      <xdr:rowOff>182327</xdr:rowOff>
    </xdr:to>
    <xdr:sp macro="" textlink="">
      <xdr:nvSpPr>
        <xdr:cNvPr id="352" name="テキスト ボックス 351"/>
        <xdr:cNvSpPr txBox="1"/>
      </xdr:nvSpPr>
      <xdr:spPr>
        <a:xfrm>
          <a:off x="7093162" y="2784493"/>
          <a:ext cx="499463"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17</xdr:col>
      <xdr:colOff>21770</xdr:colOff>
      <xdr:row>6</xdr:row>
      <xdr:rowOff>198664</xdr:rowOff>
    </xdr:from>
    <xdr:to>
      <xdr:col>18</xdr:col>
      <xdr:colOff>266699</xdr:colOff>
      <xdr:row>8</xdr:row>
      <xdr:rowOff>185057</xdr:rowOff>
    </xdr:to>
    <xdr:sp macro="" textlink="">
      <xdr:nvSpPr>
        <xdr:cNvPr id="353" name="テキスト ボックス 352"/>
        <xdr:cNvSpPr txBox="1"/>
      </xdr:nvSpPr>
      <xdr:spPr>
        <a:xfrm>
          <a:off x="8689520" y="2117271"/>
          <a:ext cx="503465" cy="449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13</xdr:col>
      <xdr:colOff>49305</xdr:colOff>
      <xdr:row>6</xdr:row>
      <xdr:rowOff>187777</xdr:rowOff>
    </xdr:from>
    <xdr:to>
      <xdr:col>14</xdr:col>
      <xdr:colOff>280627</xdr:colOff>
      <xdr:row>8</xdr:row>
      <xdr:rowOff>174170</xdr:rowOff>
    </xdr:to>
    <xdr:sp macro="" textlink="">
      <xdr:nvSpPr>
        <xdr:cNvPr id="354" name="テキスト ボックス 353"/>
        <xdr:cNvSpPr txBox="1"/>
      </xdr:nvSpPr>
      <xdr:spPr>
        <a:xfrm>
          <a:off x="5797923" y="2103983"/>
          <a:ext cx="5114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19</xdr:col>
      <xdr:colOff>29616</xdr:colOff>
      <xdr:row>24</xdr:row>
      <xdr:rowOff>196904</xdr:rowOff>
    </xdr:from>
    <xdr:to>
      <xdr:col>20</xdr:col>
      <xdr:colOff>268943</xdr:colOff>
      <xdr:row>26</xdr:row>
      <xdr:rowOff>192902</xdr:rowOff>
    </xdr:to>
    <xdr:sp macro="" textlink="">
      <xdr:nvSpPr>
        <xdr:cNvPr id="355" name="テキスト ボックス 354"/>
        <xdr:cNvSpPr txBox="1"/>
      </xdr:nvSpPr>
      <xdr:spPr>
        <a:xfrm>
          <a:off x="9823557" y="6147228"/>
          <a:ext cx="497062" cy="444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19</xdr:col>
      <xdr:colOff>33137</xdr:colOff>
      <xdr:row>21</xdr:row>
      <xdr:rowOff>199626</xdr:rowOff>
    </xdr:from>
    <xdr:to>
      <xdr:col>20</xdr:col>
      <xdr:colOff>278867</xdr:colOff>
      <xdr:row>23</xdr:row>
      <xdr:rowOff>195624</xdr:rowOff>
    </xdr:to>
    <xdr:sp macro="" textlink="">
      <xdr:nvSpPr>
        <xdr:cNvPr id="356" name="テキスト ボックス 355"/>
        <xdr:cNvSpPr txBox="1"/>
      </xdr:nvSpPr>
      <xdr:spPr>
        <a:xfrm>
          <a:off x="9827078" y="5477597"/>
          <a:ext cx="503465" cy="444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19</xdr:col>
      <xdr:colOff>31857</xdr:colOff>
      <xdr:row>18</xdr:row>
      <xdr:rowOff>202347</xdr:rowOff>
    </xdr:from>
    <xdr:to>
      <xdr:col>20</xdr:col>
      <xdr:colOff>284791</xdr:colOff>
      <xdr:row>20</xdr:row>
      <xdr:rowOff>188740</xdr:rowOff>
    </xdr:to>
    <xdr:sp macro="" textlink="">
      <xdr:nvSpPr>
        <xdr:cNvPr id="357" name="テキスト ボックス 356"/>
        <xdr:cNvSpPr txBox="1"/>
      </xdr:nvSpPr>
      <xdr:spPr>
        <a:xfrm>
          <a:off x="9825798" y="4807965"/>
          <a:ext cx="5106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17</xdr:col>
      <xdr:colOff>22090</xdr:colOff>
      <xdr:row>9</xdr:row>
      <xdr:rowOff>201385</xdr:rowOff>
    </xdr:from>
    <xdr:to>
      <xdr:col>18</xdr:col>
      <xdr:colOff>267019</xdr:colOff>
      <xdr:row>11</xdr:row>
      <xdr:rowOff>187778</xdr:rowOff>
    </xdr:to>
    <xdr:sp macro="" textlink="">
      <xdr:nvSpPr>
        <xdr:cNvPr id="358" name="テキスト ボックス 357"/>
        <xdr:cNvSpPr txBox="1"/>
      </xdr:nvSpPr>
      <xdr:spPr>
        <a:xfrm>
          <a:off x="8639414" y="2789944"/>
          <a:ext cx="502664"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17</xdr:col>
      <xdr:colOff>24812</xdr:colOff>
      <xdr:row>12</xdr:row>
      <xdr:rowOff>206507</xdr:rowOff>
    </xdr:from>
    <xdr:to>
      <xdr:col>18</xdr:col>
      <xdr:colOff>269741</xdr:colOff>
      <xdr:row>14</xdr:row>
      <xdr:rowOff>192900</xdr:rowOff>
    </xdr:to>
    <xdr:sp macro="" textlink="">
      <xdr:nvSpPr>
        <xdr:cNvPr id="359" name="テキスト ボックス 358"/>
        <xdr:cNvSpPr txBox="1"/>
      </xdr:nvSpPr>
      <xdr:spPr>
        <a:xfrm>
          <a:off x="8642136" y="3467419"/>
          <a:ext cx="502664"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13</xdr:col>
      <xdr:colOff>57477</xdr:colOff>
      <xdr:row>15</xdr:row>
      <xdr:rowOff>195946</xdr:rowOff>
    </xdr:from>
    <xdr:to>
      <xdr:col>14</xdr:col>
      <xdr:colOff>288799</xdr:colOff>
      <xdr:row>17</xdr:row>
      <xdr:rowOff>182339</xdr:rowOff>
    </xdr:to>
    <xdr:sp macro="" textlink="">
      <xdr:nvSpPr>
        <xdr:cNvPr id="360" name="テキスト ボックス 359"/>
        <xdr:cNvSpPr txBox="1"/>
      </xdr:nvSpPr>
      <xdr:spPr>
        <a:xfrm>
          <a:off x="5806095" y="4129211"/>
          <a:ext cx="5114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13</xdr:col>
      <xdr:colOff>49793</xdr:colOff>
      <xdr:row>18</xdr:row>
      <xdr:rowOff>203467</xdr:rowOff>
    </xdr:from>
    <xdr:to>
      <xdr:col>14</xdr:col>
      <xdr:colOff>281115</xdr:colOff>
      <xdr:row>20</xdr:row>
      <xdr:rowOff>189860</xdr:rowOff>
    </xdr:to>
    <xdr:sp macro="" textlink="">
      <xdr:nvSpPr>
        <xdr:cNvPr id="361" name="テキスト ボックス 360"/>
        <xdr:cNvSpPr txBox="1"/>
      </xdr:nvSpPr>
      <xdr:spPr>
        <a:xfrm>
          <a:off x="5798411" y="4809085"/>
          <a:ext cx="5114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13</xdr:col>
      <xdr:colOff>52515</xdr:colOff>
      <xdr:row>21</xdr:row>
      <xdr:rowOff>201389</xdr:rowOff>
    </xdr:from>
    <xdr:to>
      <xdr:col>14</xdr:col>
      <xdr:colOff>283837</xdr:colOff>
      <xdr:row>23</xdr:row>
      <xdr:rowOff>194987</xdr:rowOff>
    </xdr:to>
    <xdr:sp macro="" textlink="">
      <xdr:nvSpPr>
        <xdr:cNvPr id="362" name="テキスト ボックス 361"/>
        <xdr:cNvSpPr txBox="1"/>
      </xdr:nvSpPr>
      <xdr:spPr>
        <a:xfrm>
          <a:off x="5801133" y="5479360"/>
          <a:ext cx="511469" cy="441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15</xdr:col>
      <xdr:colOff>-1</xdr:colOff>
      <xdr:row>24</xdr:row>
      <xdr:rowOff>212912</xdr:rowOff>
    </xdr:from>
    <xdr:to>
      <xdr:col>16</xdr:col>
      <xdr:colOff>287351</xdr:colOff>
      <xdr:row>26</xdr:row>
      <xdr:rowOff>199305</xdr:rowOff>
    </xdr:to>
    <xdr:sp macro="" textlink="">
      <xdr:nvSpPr>
        <xdr:cNvPr id="363" name="テキスト ボックス 362"/>
        <xdr:cNvSpPr txBox="1"/>
      </xdr:nvSpPr>
      <xdr:spPr>
        <a:xfrm>
          <a:off x="7093323" y="6163236"/>
          <a:ext cx="5114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14</xdr:col>
      <xdr:colOff>1060076</xdr:colOff>
      <xdr:row>27</xdr:row>
      <xdr:rowOff>197226</xdr:rowOff>
    </xdr:from>
    <xdr:to>
      <xdr:col>16</xdr:col>
      <xdr:colOff>282869</xdr:colOff>
      <xdr:row>29</xdr:row>
      <xdr:rowOff>183618</xdr:rowOff>
    </xdr:to>
    <xdr:sp macro="" textlink="">
      <xdr:nvSpPr>
        <xdr:cNvPr id="364" name="テキスト ボックス 363"/>
        <xdr:cNvSpPr txBox="1"/>
      </xdr:nvSpPr>
      <xdr:spPr>
        <a:xfrm>
          <a:off x="7088841" y="6819902"/>
          <a:ext cx="5114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21</xdr:col>
      <xdr:colOff>1</xdr:colOff>
      <xdr:row>16</xdr:row>
      <xdr:rowOff>212913</xdr:rowOff>
    </xdr:from>
    <xdr:to>
      <xdr:col>22</xdr:col>
      <xdr:colOff>276146</xdr:colOff>
      <xdr:row>18</xdr:row>
      <xdr:rowOff>199305</xdr:rowOff>
    </xdr:to>
    <xdr:sp macro="" textlink="">
      <xdr:nvSpPr>
        <xdr:cNvPr id="365" name="テキスト ボックス 364"/>
        <xdr:cNvSpPr txBox="1"/>
      </xdr:nvSpPr>
      <xdr:spPr>
        <a:xfrm>
          <a:off x="10936942" y="4370295"/>
          <a:ext cx="5114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1" Type="http://schemas.openxmlformats.org/officeDocument/2006/relationships/printerSettings" Target="../printerSettings/printerSettings5.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2.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173" Type="http://schemas.openxmlformats.org/officeDocument/2006/relationships/ctrlProp" Target="../ctrlProps/ctrlProp170.xml"/><Relationship Id="rId229" Type="http://schemas.openxmlformats.org/officeDocument/2006/relationships/ctrlProp" Target="../ctrlProps/ctrlProp226.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BD166"/>
  <sheetViews>
    <sheetView showGridLines="0" tabSelected="1" view="pageBreakPreview" zoomScale="75" zoomScaleNormal="70" zoomScaleSheetLayoutView="75" workbookViewId="0">
      <selection activeCell="O12" sqref="O12:P12"/>
    </sheetView>
  </sheetViews>
  <sheetFormatPr defaultRowHeight="13.5" x14ac:dyDescent="0.15"/>
  <cols>
    <col min="1" max="1" width="10.625" style="36" customWidth="1"/>
    <col min="2" max="3" width="5.625" style="1" customWidth="1"/>
    <col min="4" max="4" width="8.625" style="1" customWidth="1"/>
    <col min="5" max="5" width="4.625" style="1" customWidth="1"/>
    <col min="6" max="6" width="8.625" style="1" customWidth="1"/>
    <col min="7" max="7" width="10.25" style="1" customWidth="1"/>
    <col min="8" max="8" width="5.625" style="1" customWidth="1"/>
    <col min="9" max="9" width="4.625" style="1" customWidth="1"/>
    <col min="10" max="10" width="5.625" style="1" customWidth="1"/>
    <col min="11" max="11" width="4.625" style="1" customWidth="1"/>
    <col min="12" max="12" width="5.625" style="1" customWidth="1"/>
    <col min="13" max="13" width="4.625" style="1" customWidth="1"/>
    <col min="14" max="14" width="3.625" style="1" customWidth="1"/>
    <col min="15" max="15" width="16.625" style="1" customWidth="1"/>
    <col min="16" max="16" width="3.125" style="1" customWidth="1"/>
    <col min="17" max="17" width="1.625" style="1" customWidth="1"/>
    <col min="18" max="18" width="3.375" style="1" customWidth="1"/>
    <col min="19" max="19" width="10.625" style="1" customWidth="1"/>
    <col min="20" max="20" width="3.375" style="1" customWidth="1"/>
    <col min="21" max="21" width="10.625" style="1" customWidth="1"/>
    <col min="22" max="22" width="3.125" style="1" customWidth="1"/>
    <col min="23" max="23" width="11.625" style="1" customWidth="1"/>
    <col min="24" max="25" width="10.625" style="1" customWidth="1"/>
    <col min="26" max="31" width="5.125" style="1" customWidth="1"/>
    <col min="32" max="37" width="6.625" style="1" customWidth="1"/>
    <col min="38" max="38" width="18.625" style="1" customWidth="1"/>
    <col min="39" max="39" width="1.625" style="1" customWidth="1"/>
    <col min="40" max="40" width="9" style="36" hidden="1" customWidth="1"/>
    <col min="41" max="56" width="9" style="1" hidden="1" customWidth="1"/>
    <col min="57" max="16384" width="9" style="1"/>
  </cols>
  <sheetData>
    <row r="1" spans="1:56" ht="24" customHeight="1" x14ac:dyDescent="0.2">
      <c r="B1" s="161" t="s">
        <v>31</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34"/>
      <c r="AN1" s="35"/>
      <c r="AO1" s="34"/>
      <c r="AP1" s="34"/>
      <c r="AQ1" s="34"/>
      <c r="AR1" s="34"/>
    </row>
    <row r="2" spans="1:56" ht="27" customHeight="1" x14ac:dyDescent="0.15">
      <c r="B2" s="162" t="s">
        <v>340</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row>
    <row r="3" spans="1:56" ht="35.25" customHeight="1" x14ac:dyDescent="0.15">
      <c r="B3" s="5"/>
      <c r="C3" s="5"/>
      <c r="D3" s="5"/>
      <c r="E3" s="5"/>
      <c r="F3" s="5"/>
      <c r="G3" s="5"/>
      <c r="H3" s="5"/>
      <c r="I3" s="5"/>
      <c r="J3" s="5"/>
      <c r="K3" s="5"/>
      <c r="Z3" s="163" t="s">
        <v>53</v>
      </c>
      <c r="AA3" s="163"/>
      <c r="AB3" s="163"/>
      <c r="AC3" s="164"/>
      <c r="AD3" s="164"/>
      <c r="AE3" s="164"/>
      <c r="AF3" s="164"/>
      <c r="AG3" s="164"/>
      <c r="AH3" s="164"/>
      <c r="AI3" s="164"/>
      <c r="AJ3" s="164"/>
      <c r="AK3" s="164"/>
      <c r="AL3" s="164"/>
    </row>
    <row r="4" spans="1:56" ht="9.9499999999999993" customHeight="1" thickBot="1" x14ac:dyDescent="0.2">
      <c r="B4" s="6"/>
      <c r="C4" s="6"/>
      <c r="D4" s="6"/>
      <c r="E4" s="6"/>
      <c r="F4" s="6"/>
      <c r="G4" s="6"/>
      <c r="H4" s="6"/>
      <c r="I4" s="6"/>
      <c r="J4" s="6"/>
      <c r="K4" s="6"/>
      <c r="L4" s="6"/>
      <c r="M4" s="6"/>
      <c r="N4" s="6"/>
      <c r="O4" s="6"/>
      <c r="P4" s="6"/>
      <c r="Q4" s="6"/>
      <c r="R4" s="6"/>
      <c r="S4" s="6"/>
      <c r="T4" s="6"/>
      <c r="U4" s="6"/>
      <c r="V4" s="6"/>
      <c r="W4" s="6"/>
      <c r="X4" s="6"/>
      <c r="Y4" s="6"/>
      <c r="Z4" s="6"/>
      <c r="AA4" s="6"/>
      <c r="AB4" s="6"/>
      <c r="AC4" s="6"/>
      <c r="AD4" s="7"/>
      <c r="AE4" s="7"/>
      <c r="AF4" s="7"/>
      <c r="AG4" s="7"/>
      <c r="AH4" s="7"/>
      <c r="AI4" s="7"/>
      <c r="AJ4" s="7"/>
      <c r="AK4" s="7"/>
      <c r="AL4" s="7"/>
    </row>
    <row r="5" spans="1:56" ht="18" customHeight="1" x14ac:dyDescent="0.15">
      <c r="B5" s="93" t="s">
        <v>1</v>
      </c>
      <c r="C5" s="94"/>
      <c r="D5" s="94"/>
      <c r="E5" s="94"/>
      <c r="F5" s="94"/>
      <c r="G5" s="94"/>
      <c r="H5" s="95" t="s">
        <v>2</v>
      </c>
      <c r="I5" s="96"/>
      <c r="J5" s="96"/>
      <c r="K5" s="96"/>
      <c r="L5" s="96"/>
      <c r="M5" s="97"/>
      <c r="N5" s="95" t="s">
        <v>11</v>
      </c>
      <c r="O5" s="96"/>
      <c r="P5" s="96"/>
      <c r="Q5" s="96"/>
      <c r="R5" s="96"/>
      <c r="S5" s="96"/>
      <c r="T5" s="96"/>
      <c r="U5" s="96"/>
      <c r="V5" s="96"/>
      <c r="W5" s="96"/>
      <c r="X5" s="96"/>
      <c r="Y5" s="96"/>
      <c r="Z5" s="96"/>
      <c r="AA5" s="96"/>
      <c r="AB5" s="96"/>
      <c r="AC5" s="96"/>
      <c r="AD5" s="96"/>
      <c r="AE5" s="96"/>
      <c r="AF5" s="96"/>
      <c r="AG5" s="96"/>
      <c r="AH5" s="96"/>
      <c r="AI5" s="96"/>
      <c r="AJ5" s="96"/>
      <c r="AK5" s="97"/>
      <c r="AL5" s="98" t="s">
        <v>0</v>
      </c>
    </row>
    <row r="6" spans="1:56" ht="18" customHeight="1" x14ac:dyDescent="0.15">
      <c r="B6" s="101" t="s">
        <v>3</v>
      </c>
      <c r="C6" s="102"/>
      <c r="D6" s="105" t="s">
        <v>4</v>
      </c>
      <c r="E6" s="106"/>
      <c r="F6" s="106"/>
      <c r="G6" s="106"/>
      <c r="H6" s="101" t="s">
        <v>5</v>
      </c>
      <c r="I6" s="107"/>
      <c r="J6" s="109" t="s">
        <v>6</v>
      </c>
      <c r="K6" s="107"/>
      <c r="L6" s="102" t="s">
        <v>7</v>
      </c>
      <c r="M6" s="114"/>
      <c r="N6" s="101" t="s">
        <v>12</v>
      </c>
      <c r="O6" s="102"/>
      <c r="P6" s="102"/>
      <c r="Q6" s="102"/>
      <c r="R6" s="102"/>
      <c r="S6" s="102"/>
      <c r="T6" s="102"/>
      <c r="U6" s="102"/>
      <c r="V6" s="102"/>
      <c r="W6" s="107"/>
      <c r="X6" s="116" t="s">
        <v>10</v>
      </c>
      <c r="Y6" s="117"/>
      <c r="Z6" s="105" t="s">
        <v>15</v>
      </c>
      <c r="AA6" s="106"/>
      <c r="AB6" s="106"/>
      <c r="AC6" s="106"/>
      <c r="AD6" s="106"/>
      <c r="AE6" s="106"/>
      <c r="AF6" s="106"/>
      <c r="AG6" s="106"/>
      <c r="AH6" s="106"/>
      <c r="AI6" s="106"/>
      <c r="AJ6" s="106"/>
      <c r="AK6" s="119"/>
      <c r="AL6" s="99"/>
    </row>
    <row r="7" spans="1:56" ht="18" customHeight="1" thickBot="1" x14ac:dyDescent="0.2">
      <c r="A7" s="36" t="s">
        <v>59</v>
      </c>
      <c r="B7" s="103"/>
      <c r="C7" s="104"/>
      <c r="D7" s="111" t="s">
        <v>8</v>
      </c>
      <c r="E7" s="112"/>
      <c r="F7" s="113"/>
      <c r="G7" s="51" t="s">
        <v>4</v>
      </c>
      <c r="H7" s="103"/>
      <c r="I7" s="108"/>
      <c r="J7" s="110"/>
      <c r="K7" s="108"/>
      <c r="L7" s="104"/>
      <c r="M7" s="115"/>
      <c r="N7" s="103"/>
      <c r="O7" s="104"/>
      <c r="P7" s="104"/>
      <c r="Q7" s="104"/>
      <c r="R7" s="104"/>
      <c r="S7" s="104"/>
      <c r="T7" s="104"/>
      <c r="U7" s="104"/>
      <c r="V7" s="104"/>
      <c r="W7" s="108"/>
      <c r="X7" s="118"/>
      <c r="Y7" s="118"/>
      <c r="Z7" s="110" t="s">
        <v>16</v>
      </c>
      <c r="AA7" s="104"/>
      <c r="AB7" s="104"/>
      <c r="AC7" s="104"/>
      <c r="AD7" s="104"/>
      <c r="AE7" s="108"/>
      <c r="AF7" s="110" t="s">
        <v>17</v>
      </c>
      <c r="AG7" s="104"/>
      <c r="AH7" s="104"/>
      <c r="AI7" s="104"/>
      <c r="AJ7" s="104"/>
      <c r="AK7" s="115"/>
      <c r="AL7" s="100"/>
      <c r="AN7" s="36" t="s">
        <v>314</v>
      </c>
      <c r="AO7" s="56" t="s">
        <v>62</v>
      </c>
      <c r="AP7" s="57" t="s">
        <v>63</v>
      </c>
      <c r="AQ7" s="57" t="s">
        <v>64</v>
      </c>
      <c r="AR7" s="57" t="s">
        <v>65</v>
      </c>
      <c r="AS7" s="57"/>
      <c r="AT7" s="57" t="s">
        <v>66</v>
      </c>
      <c r="AU7" s="57" t="s">
        <v>67</v>
      </c>
      <c r="AV7" s="56" t="s">
        <v>68</v>
      </c>
      <c r="AW7" s="58" t="s">
        <v>69</v>
      </c>
      <c r="AX7" s="58" t="s">
        <v>70</v>
      </c>
      <c r="AY7" s="58" t="s">
        <v>70</v>
      </c>
      <c r="AZ7" s="56" t="s">
        <v>71</v>
      </c>
      <c r="BA7" s="56"/>
      <c r="BB7" s="56" t="s">
        <v>72</v>
      </c>
      <c r="BC7" s="56"/>
      <c r="BD7" s="56"/>
    </row>
    <row r="8" spans="1:56" ht="18" customHeight="1" x14ac:dyDescent="0.15">
      <c r="A8" s="37"/>
      <c r="B8" s="138"/>
      <c r="C8" s="139"/>
      <c r="D8" s="143"/>
      <c r="E8" s="147" t="s">
        <v>30</v>
      </c>
      <c r="F8" s="150"/>
      <c r="G8" s="153" t="str">
        <f>IF(B8=0,"",(F8-D8)-A9)</f>
        <v/>
      </c>
      <c r="H8" s="156" t="str">
        <f>IF(J8+L8=0,"",J8+L8)</f>
        <v/>
      </c>
      <c r="I8" s="134" t="s">
        <v>13</v>
      </c>
      <c r="J8" s="121"/>
      <c r="K8" s="134" t="s">
        <v>9</v>
      </c>
      <c r="L8" s="121"/>
      <c r="M8" s="124" t="s">
        <v>9</v>
      </c>
      <c r="N8" s="38" t="s">
        <v>54</v>
      </c>
      <c r="O8" s="165" t="s">
        <v>18</v>
      </c>
      <c r="P8" s="165"/>
      <c r="Q8" s="52"/>
      <c r="R8" s="39" t="s">
        <v>54</v>
      </c>
      <c r="S8" s="40" t="s">
        <v>23</v>
      </c>
      <c r="T8" s="41" t="s">
        <v>54</v>
      </c>
      <c r="U8" s="40" t="s">
        <v>24</v>
      </c>
      <c r="V8" s="41" t="s">
        <v>57</v>
      </c>
      <c r="W8" s="42" t="s">
        <v>28</v>
      </c>
      <c r="X8" s="126"/>
      <c r="Y8" s="128"/>
      <c r="Z8" s="126"/>
      <c r="AA8" s="127"/>
      <c r="AB8" s="127"/>
      <c r="AC8" s="127"/>
      <c r="AD8" s="127"/>
      <c r="AE8" s="128"/>
      <c r="AF8" s="126"/>
      <c r="AG8" s="127"/>
      <c r="AH8" s="127"/>
      <c r="AI8" s="127"/>
      <c r="AJ8" s="127"/>
      <c r="AK8" s="132"/>
      <c r="AL8" s="53"/>
      <c r="AN8" s="70">
        <f>IF(N10="■",0,1)</f>
        <v>1</v>
      </c>
      <c r="AO8" s="56">
        <f>IF(N8="■",1,IF(N9="■",2,3))</f>
        <v>3</v>
      </c>
      <c r="AP8" s="59" t="str">
        <f>IF(R8="■",10,"")</f>
        <v/>
      </c>
      <c r="AQ8" s="60" t="str">
        <f>IF(T8="■",200,"")</f>
        <v/>
      </c>
      <c r="AR8" s="60" t="str">
        <f>IF(T9="■",3000,"")</f>
        <v/>
      </c>
      <c r="AS8" s="60"/>
      <c r="AT8" s="60" t="str">
        <f t="shared" ref="AT8" si="0">IF(OR(V8="■",V9="■"),5000,"")</f>
        <v/>
      </c>
      <c r="AU8" s="61">
        <f t="shared" ref="AU8:AU71" si="1">SUM(AQ8:AT8)</f>
        <v>0</v>
      </c>
      <c r="AV8" s="56">
        <f t="shared" ref="AV8:AV71" si="2">IF(X8="農用地",1,IF(X8="水路",2,IF(X8="農道",3,IF(X8="ため池",4,IF(X8="－",5,6)))))</f>
        <v>6</v>
      </c>
      <c r="AW8" s="62" t="str">
        <f t="shared" ref="AW8:AW71" si="3">CONCATENATE(AO8,AP8)</f>
        <v>3</v>
      </c>
      <c r="AX8" s="62" t="str">
        <f t="shared" ref="AX8:AX71" si="4">CONCATENATE(AO8,AQ8)</f>
        <v>3</v>
      </c>
      <c r="AY8" s="62" t="str">
        <f t="shared" ref="AY8:AY71" si="5">CONCATENATE(AO8,AQ8,AV8)</f>
        <v>36</v>
      </c>
      <c r="AZ8" s="56" t="str">
        <f>IF(X8="生態系保全",1,IF(X8="水質保全",2,IF(X8="景観形成・生活環境保全",3,IF(X8="水田貯留機能増進・地下水かん養",4,IF(X8="資源循環",4,"")))))</f>
        <v/>
      </c>
      <c r="BA8" s="56"/>
      <c r="BB8" s="56">
        <f t="shared" ref="BB8:BB71" si="6">IF(X8="農用地",12010,IF(X8="水路",12020,IF(X8="農道",12030,IF(X8="ため池",12040,12050))))</f>
        <v>12050</v>
      </c>
      <c r="BC8" s="56"/>
      <c r="BD8" s="56"/>
    </row>
    <row r="9" spans="1:56" ht="18" customHeight="1" x14ac:dyDescent="0.15">
      <c r="A9" s="37">
        <v>0</v>
      </c>
      <c r="B9" s="138"/>
      <c r="C9" s="139"/>
      <c r="D9" s="143"/>
      <c r="E9" s="147"/>
      <c r="F9" s="150"/>
      <c r="G9" s="153"/>
      <c r="H9" s="156"/>
      <c r="I9" s="134"/>
      <c r="J9" s="121"/>
      <c r="K9" s="134"/>
      <c r="L9" s="121"/>
      <c r="M9" s="124"/>
      <c r="N9" s="38" t="s">
        <v>54</v>
      </c>
      <c r="O9" s="160" t="s">
        <v>21</v>
      </c>
      <c r="P9" s="160"/>
      <c r="Q9" s="16"/>
      <c r="R9" s="43"/>
      <c r="S9" s="43"/>
      <c r="T9" s="39" t="s">
        <v>57</v>
      </c>
      <c r="U9" s="40" t="s">
        <v>25</v>
      </c>
      <c r="V9" s="39" t="s">
        <v>54</v>
      </c>
      <c r="W9" s="40" t="s">
        <v>29</v>
      </c>
      <c r="X9" s="126"/>
      <c r="Y9" s="128"/>
      <c r="Z9" s="126"/>
      <c r="AA9" s="127"/>
      <c r="AB9" s="127"/>
      <c r="AC9" s="127"/>
      <c r="AD9" s="127"/>
      <c r="AE9" s="128"/>
      <c r="AF9" s="126"/>
      <c r="AG9" s="127"/>
      <c r="AH9" s="127"/>
      <c r="AI9" s="127"/>
      <c r="AJ9" s="127"/>
      <c r="AK9" s="132"/>
      <c r="AL9" s="53"/>
      <c r="AN9" s="70">
        <f>IF(N10="■",0,1)</f>
        <v>1</v>
      </c>
      <c r="AO9" s="56">
        <f>IF(N8="■",1,IF(N9="■",2,3))</f>
        <v>3</v>
      </c>
      <c r="AP9" s="59" t="str">
        <f>IF(R8="■",10,"")</f>
        <v/>
      </c>
      <c r="AQ9" s="60" t="str">
        <f>IF(T8="■",200,"")</f>
        <v/>
      </c>
      <c r="AR9" s="60" t="str">
        <f>IF(T9="■",3000,"")</f>
        <v/>
      </c>
      <c r="AS9" s="60"/>
      <c r="AT9" s="60" t="str">
        <f>IF(OR(V8="■",V9="■"),5000,"")</f>
        <v/>
      </c>
      <c r="AU9" s="61">
        <f t="shared" si="1"/>
        <v>0</v>
      </c>
      <c r="AV9" s="56">
        <f t="shared" si="2"/>
        <v>6</v>
      </c>
      <c r="AW9" s="62" t="str">
        <f t="shared" si="3"/>
        <v>3</v>
      </c>
      <c r="AX9" s="62" t="str">
        <f t="shared" si="4"/>
        <v>3</v>
      </c>
      <c r="AY9" s="62" t="str">
        <f t="shared" si="5"/>
        <v>36</v>
      </c>
      <c r="AZ9" s="56" t="str">
        <f t="shared" ref="AZ9:AZ10" si="7">IF(X9="生態系保全",1,IF(X9="水質保全",2,IF(X9="景観形成・生活環境保全",3,IF(X9="水田貯留機能増進・地下水かん養",4,IF(X9="資源循環",4,"")))))</f>
        <v/>
      </c>
      <c r="BA9" s="56"/>
      <c r="BB9" s="56">
        <f t="shared" si="6"/>
        <v>12050</v>
      </c>
      <c r="BC9" s="56"/>
      <c r="BD9" s="56"/>
    </row>
    <row r="10" spans="1:56" ht="18" customHeight="1" x14ac:dyDescent="0.15">
      <c r="A10" s="37"/>
      <c r="B10" s="140"/>
      <c r="C10" s="141"/>
      <c r="D10" s="144"/>
      <c r="E10" s="148"/>
      <c r="F10" s="151"/>
      <c r="G10" s="154"/>
      <c r="H10" s="157"/>
      <c r="I10" s="135"/>
      <c r="J10" s="122"/>
      <c r="K10" s="135"/>
      <c r="L10" s="122"/>
      <c r="M10" s="125"/>
      <c r="N10" s="44" t="s">
        <v>54</v>
      </c>
      <c r="O10" s="158" t="s">
        <v>19</v>
      </c>
      <c r="P10" s="158"/>
      <c r="Q10" s="23"/>
      <c r="R10" s="45"/>
      <c r="S10" s="46"/>
      <c r="T10" s="47" t="s">
        <v>54</v>
      </c>
      <c r="U10" s="48" t="s">
        <v>27</v>
      </c>
      <c r="V10" s="47" t="s">
        <v>56</v>
      </c>
      <c r="W10" s="49" t="s">
        <v>26</v>
      </c>
      <c r="X10" s="129"/>
      <c r="Y10" s="131"/>
      <c r="Z10" s="129"/>
      <c r="AA10" s="130"/>
      <c r="AB10" s="130"/>
      <c r="AC10" s="130"/>
      <c r="AD10" s="130"/>
      <c r="AE10" s="131"/>
      <c r="AF10" s="129"/>
      <c r="AG10" s="130"/>
      <c r="AH10" s="130"/>
      <c r="AI10" s="130"/>
      <c r="AJ10" s="130"/>
      <c r="AK10" s="133"/>
      <c r="AL10" s="54"/>
      <c r="AN10" s="70">
        <f>IF(N10="■",0,1)</f>
        <v>1</v>
      </c>
      <c r="AO10" s="56">
        <f>IF(N8="■",1,IF(N9="■",2,3))</f>
        <v>3</v>
      </c>
      <c r="AP10" s="59" t="str">
        <f>IF(R8="■",10,"")</f>
        <v/>
      </c>
      <c r="AQ10" s="60" t="str">
        <f>IF(T8="■",200,"")</f>
        <v/>
      </c>
      <c r="AR10" s="60" t="str">
        <f>IF(T9="■",3000,"")</f>
        <v/>
      </c>
      <c r="AS10" s="60"/>
      <c r="AT10" s="60" t="str">
        <f>IF(OR(V8="■",V9="■"),5000,"")</f>
        <v/>
      </c>
      <c r="AU10" s="61">
        <f t="shared" si="1"/>
        <v>0</v>
      </c>
      <c r="AV10" s="56">
        <f t="shared" si="2"/>
        <v>6</v>
      </c>
      <c r="AW10" s="62" t="str">
        <f t="shared" si="3"/>
        <v>3</v>
      </c>
      <c r="AX10" s="62" t="str">
        <f t="shared" si="4"/>
        <v>3</v>
      </c>
      <c r="AY10" s="62" t="str">
        <f t="shared" si="5"/>
        <v>36</v>
      </c>
      <c r="AZ10" s="56" t="str">
        <f t="shared" si="7"/>
        <v/>
      </c>
      <c r="BA10" s="56"/>
      <c r="BB10" s="56">
        <f t="shared" si="6"/>
        <v>12050</v>
      </c>
      <c r="BC10" s="56"/>
      <c r="BD10" s="56"/>
    </row>
    <row r="11" spans="1:56" ht="18" customHeight="1" x14ac:dyDescent="0.15">
      <c r="A11" s="37"/>
      <c r="B11" s="136"/>
      <c r="C11" s="137"/>
      <c r="D11" s="142"/>
      <c r="E11" s="146" t="s">
        <v>30</v>
      </c>
      <c r="F11" s="149"/>
      <c r="G11" s="152" t="str">
        <f t="shared" ref="G11" si="8">IF(B11=0,"",(F11-D11)-A12)</f>
        <v/>
      </c>
      <c r="H11" s="155" t="str">
        <f t="shared" ref="H11" si="9">IF(J11+L11=0,"",J11+L11)</f>
        <v/>
      </c>
      <c r="I11" s="145" t="s">
        <v>13</v>
      </c>
      <c r="J11" s="120"/>
      <c r="K11" s="145" t="s">
        <v>9</v>
      </c>
      <c r="L11" s="120"/>
      <c r="M11" s="123" t="s">
        <v>9</v>
      </c>
      <c r="N11" s="38" t="s">
        <v>54</v>
      </c>
      <c r="O11" s="159" t="s">
        <v>18</v>
      </c>
      <c r="P11" s="159"/>
      <c r="Q11" s="30"/>
      <c r="R11" s="39" t="s">
        <v>57</v>
      </c>
      <c r="S11" s="40" t="s">
        <v>23</v>
      </c>
      <c r="T11" s="41" t="s">
        <v>54</v>
      </c>
      <c r="U11" s="40" t="s">
        <v>24</v>
      </c>
      <c r="V11" s="41" t="s">
        <v>58</v>
      </c>
      <c r="W11" s="42" t="s">
        <v>28</v>
      </c>
      <c r="X11" s="126"/>
      <c r="Y11" s="128"/>
      <c r="Z11" s="126"/>
      <c r="AA11" s="127"/>
      <c r="AB11" s="127"/>
      <c r="AC11" s="127"/>
      <c r="AD11" s="127"/>
      <c r="AE11" s="128"/>
      <c r="AF11" s="126"/>
      <c r="AG11" s="127"/>
      <c r="AH11" s="127"/>
      <c r="AI11" s="127"/>
      <c r="AJ11" s="127"/>
      <c r="AK11" s="132"/>
      <c r="AL11" s="55"/>
      <c r="AN11" s="70">
        <f>IF(N13="■",0,1)</f>
        <v>1</v>
      </c>
      <c r="AO11" s="56">
        <f>IF(N11="■",1,IF(N12="■",2,3))</f>
        <v>3</v>
      </c>
      <c r="AP11" s="59" t="str">
        <f>IF(R11="■",10,"")</f>
        <v/>
      </c>
      <c r="AQ11" s="60" t="str">
        <f>IF(T11="■",200,"")</f>
        <v/>
      </c>
      <c r="AR11" s="60" t="str">
        <f>IF(T12="■",3000,"")</f>
        <v/>
      </c>
      <c r="AS11" s="60"/>
      <c r="AT11" s="60" t="str">
        <f t="shared" ref="AT11" si="10">IF(OR(V11="■",V12="■"),5000,"")</f>
        <v/>
      </c>
      <c r="AU11" s="61">
        <f t="shared" si="1"/>
        <v>0</v>
      </c>
      <c r="AV11" s="56">
        <f t="shared" si="2"/>
        <v>6</v>
      </c>
      <c r="AW11" s="62" t="str">
        <f t="shared" si="3"/>
        <v>3</v>
      </c>
      <c r="AX11" s="62" t="str">
        <f t="shared" si="4"/>
        <v>3</v>
      </c>
      <c r="AY11" s="62" t="str">
        <f t="shared" si="5"/>
        <v>36</v>
      </c>
      <c r="AZ11" s="56" t="str">
        <f>IF(X11="生態系保全",1,IF(X11="水質保全",2,IF(X11="景観形成・生活環境保全",3,IF(X11="水田貯留機能増進・地下水かん養",4,IF(X11="資源循環",4,"")))))</f>
        <v/>
      </c>
      <c r="BA11" s="56"/>
      <c r="BB11" s="56">
        <f t="shared" si="6"/>
        <v>12050</v>
      </c>
      <c r="BC11" s="56"/>
      <c r="BD11" s="56"/>
    </row>
    <row r="12" spans="1:56" ht="18" customHeight="1" x14ac:dyDescent="0.15">
      <c r="A12" s="37">
        <v>0</v>
      </c>
      <c r="B12" s="138"/>
      <c r="C12" s="139"/>
      <c r="D12" s="143"/>
      <c r="E12" s="147"/>
      <c r="F12" s="150"/>
      <c r="G12" s="153"/>
      <c r="H12" s="156"/>
      <c r="I12" s="134"/>
      <c r="J12" s="121"/>
      <c r="K12" s="134"/>
      <c r="L12" s="121"/>
      <c r="M12" s="124"/>
      <c r="N12" s="38" t="s">
        <v>54</v>
      </c>
      <c r="O12" s="160" t="s">
        <v>21</v>
      </c>
      <c r="P12" s="160"/>
      <c r="Q12" s="16"/>
      <c r="R12" s="50"/>
      <c r="S12" s="50"/>
      <c r="T12" s="39" t="s">
        <v>57</v>
      </c>
      <c r="U12" s="40" t="s">
        <v>25</v>
      </c>
      <c r="V12" s="39" t="s">
        <v>57</v>
      </c>
      <c r="W12" s="40" t="s">
        <v>29</v>
      </c>
      <c r="X12" s="126"/>
      <c r="Y12" s="128"/>
      <c r="Z12" s="126"/>
      <c r="AA12" s="127"/>
      <c r="AB12" s="127"/>
      <c r="AC12" s="127"/>
      <c r="AD12" s="127"/>
      <c r="AE12" s="128"/>
      <c r="AF12" s="126"/>
      <c r="AG12" s="127"/>
      <c r="AH12" s="127"/>
      <c r="AI12" s="127"/>
      <c r="AJ12" s="127"/>
      <c r="AK12" s="132"/>
      <c r="AL12" s="53"/>
      <c r="AN12" s="70">
        <f>IF(N13="■",0,1)</f>
        <v>1</v>
      </c>
      <c r="AO12" s="56">
        <f>IF(N11="■",1,IF(N12="■",2,3))</f>
        <v>3</v>
      </c>
      <c r="AP12" s="59" t="str">
        <f>IF(R11="■",10,"")</f>
        <v/>
      </c>
      <c r="AQ12" s="60" t="str">
        <f>IF(T11="■",200,"")</f>
        <v/>
      </c>
      <c r="AR12" s="60" t="str">
        <f>IF(T12="■",3000,"")</f>
        <v/>
      </c>
      <c r="AS12" s="60"/>
      <c r="AT12" s="60" t="str">
        <f>IF(OR(V11="■",V12="■"),5000,"")</f>
        <v/>
      </c>
      <c r="AU12" s="61">
        <f t="shared" si="1"/>
        <v>0</v>
      </c>
      <c r="AV12" s="56">
        <f t="shared" si="2"/>
        <v>6</v>
      </c>
      <c r="AW12" s="62" t="str">
        <f t="shared" si="3"/>
        <v>3</v>
      </c>
      <c r="AX12" s="62" t="str">
        <f t="shared" si="4"/>
        <v>3</v>
      </c>
      <c r="AY12" s="62" t="str">
        <f t="shared" si="5"/>
        <v>36</v>
      </c>
      <c r="AZ12" s="56" t="str">
        <f t="shared" ref="AZ12:AZ13" si="11">IF(X12="生態系保全",1,IF(X12="水質保全",2,IF(X12="景観形成・生活環境保全",3,IF(X12="水田貯留機能増進・地下水かん養",4,IF(X12="資源循環",4,"")))))</f>
        <v/>
      </c>
      <c r="BA12" s="56"/>
      <c r="BB12" s="56">
        <f t="shared" si="6"/>
        <v>12050</v>
      </c>
      <c r="BC12" s="56"/>
      <c r="BD12" s="56"/>
    </row>
    <row r="13" spans="1:56" ht="18" customHeight="1" x14ac:dyDescent="0.15">
      <c r="A13" s="37"/>
      <c r="B13" s="140"/>
      <c r="C13" s="141"/>
      <c r="D13" s="144"/>
      <c r="E13" s="148"/>
      <c r="F13" s="151"/>
      <c r="G13" s="154"/>
      <c r="H13" s="157"/>
      <c r="I13" s="135"/>
      <c r="J13" s="122"/>
      <c r="K13" s="135"/>
      <c r="L13" s="122"/>
      <c r="M13" s="125"/>
      <c r="N13" s="44" t="s">
        <v>54</v>
      </c>
      <c r="O13" s="158" t="s">
        <v>19</v>
      </c>
      <c r="P13" s="158"/>
      <c r="Q13" s="23"/>
      <c r="R13" s="45"/>
      <c r="S13" s="46"/>
      <c r="T13" s="47" t="s">
        <v>54</v>
      </c>
      <c r="U13" s="48" t="s">
        <v>27</v>
      </c>
      <c r="V13" s="47" t="s">
        <v>57</v>
      </c>
      <c r="W13" s="49" t="s">
        <v>26</v>
      </c>
      <c r="X13" s="129"/>
      <c r="Y13" s="131"/>
      <c r="Z13" s="129"/>
      <c r="AA13" s="130"/>
      <c r="AB13" s="130"/>
      <c r="AC13" s="130"/>
      <c r="AD13" s="130"/>
      <c r="AE13" s="131"/>
      <c r="AF13" s="129"/>
      <c r="AG13" s="130"/>
      <c r="AH13" s="130"/>
      <c r="AI13" s="130"/>
      <c r="AJ13" s="130"/>
      <c r="AK13" s="133"/>
      <c r="AL13" s="54"/>
      <c r="AN13" s="70">
        <f>IF(N13="■",0,1)</f>
        <v>1</v>
      </c>
      <c r="AO13" s="56">
        <f>IF(N11="■",1,IF(N12="■",2,3))</f>
        <v>3</v>
      </c>
      <c r="AP13" s="59" t="str">
        <f>IF(R11="■",10,"")</f>
        <v/>
      </c>
      <c r="AQ13" s="60" t="str">
        <f>IF(T11="■",200,"")</f>
        <v/>
      </c>
      <c r="AR13" s="60" t="str">
        <f>IF(T12="■",3000,"")</f>
        <v/>
      </c>
      <c r="AS13" s="60"/>
      <c r="AT13" s="60" t="str">
        <f>IF(OR(V11="■",V12="■"),5000,"")</f>
        <v/>
      </c>
      <c r="AU13" s="61">
        <f t="shared" si="1"/>
        <v>0</v>
      </c>
      <c r="AV13" s="56">
        <f t="shared" si="2"/>
        <v>6</v>
      </c>
      <c r="AW13" s="62" t="str">
        <f t="shared" si="3"/>
        <v>3</v>
      </c>
      <c r="AX13" s="62" t="str">
        <f t="shared" si="4"/>
        <v>3</v>
      </c>
      <c r="AY13" s="62" t="str">
        <f t="shared" si="5"/>
        <v>36</v>
      </c>
      <c r="AZ13" s="56" t="str">
        <f t="shared" si="11"/>
        <v/>
      </c>
      <c r="BA13" s="56"/>
      <c r="BB13" s="56">
        <f t="shared" si="6"/>
        <v>12050</v>
      </c>
      <c r="BC13" s="56"/>
      <c r="BD13" s="56"/>
    </row>
    <row r="14" spans="1:56" ht="18" customHeight="1" x14ac:dyDescent="0.15">
      <c r="A14" s="37"/>
      <c r="B14" s="136"/>
      <c r="C14" s="137"/>
      <c r="D14" s="142"/>
      <c r="E14" s="146" t="s">
        <v>30</v>
      </c>
      <c r="F14" s="149"/>
      <c r="G14" s="152" t="str">
        <f t="shared" ref="G14" si="12">IF(B14=0,"",(F14-D14)-A15)</f>
        <v/>
      </c>
      <c r="H14" s="155" t="str">
        <f t="shared" ref="H14" si="13">IF(J14+L14=0,"",J14+L14)</f>
        <v/>
      </c>
      <c r="I14" s="145" t="s">
        <v>13</v>
      </c>
      <c r="J14" s="120"/>
      <c r="K14" s="145" t="s">
        <v>9</v>
      </c>
      <c r="L14" s="120"/>
      <c r="M14" s="123" t="s">
        <v>9</v>
      </c>
      <c r="N14" s="38" t="s">
        <v>54</v>
      </c>
      <c r="O14" s="159" t="s">
        <v>18</v>
      </c>
      <c r="P14" s="159"/>
      <c r="Q14" s="30"/>
      <c r="R14" s="39" t="s">
        <v>54</v>
      </c>
      <c r="S14" s="40" t="s">
        <v>23</v>
      </c>
      <c r="T14" s="41" t="s">
        <v>54</v>
      </c>
      <c r="U14" s="40" t="s">
        <v>24</v>
      </c>
      <c r="V14" s="41" t="s">
        <v>58</v>
      </c>
      <c r="W14" s="42" t="s">
        <v>28</v>
      </c>
      <c r="X14" s="126"/>
      <c r="Y14" s="128"/>
      <c r="Z14" s="126"/>
      <c r="AA14" s="127"/>
      <c r="AB14" s="127"/>
      <c r="AC14" s="127"/>
      <c r="AD14" s="127"/>
      <c r="AE14" s="128"/>
      <c r="AF14" s="126"/>
      <c r="AG14" s="127"/>
      <c r="AH14" s="127"/>
      <c r="AI14" s="127"/>
      <c r="AJ14" s="127"/>
      <c r="AK14" s="132"/>
      <c r="AL14" s="55"/>
      <c r="AN14" s="70">
        <f>IF(N16="■",0,1)</f>
        <v>1</v>
      </c>
      <c r="AO14" s="56">
        <f>IF(N14="■",1,IF(N15="■",2,3))</f>
        <v>3</v>
      </c>
      <c r="AP14" s="59" t="str">
        <f>IF(R14="■",10,"")</f>
        <v/>
      </c>
      <c r="AQ14" s="60" t="str">
        <f>IF(T14="■",200,"")</f>
        <v/>
      </c>
      <c r="AR14" s="60" t="str">
        <f>IF(T15="■",3000,"")</f>
        <v/>
      </c>
      <c r="AS14" s="60"/>
      <c r="AT14" s="60" t="str">
        <f t="shared" ref="AT14" si="14">IF(OR(V14="■",V15="■"),5000,"")</f>
        <v/>
      </c>
      <c r="AU14" s="61">
        <f t="shared" si="1"/>
        <v>0</v>
      </c>
      <c r="AV14" s="56">
        <f t="shared" si="2"/>
        <v>6</v>
      </c>
      <c r="AW14" s="62" t="str">
        <f t="shared" si="3"/>
        <v>3</v>
      </c>
      <c r="AX14" s="62" t="str">
        <f t="shared" si="4"/>
        <v>3</v>
      </c>
      <c r="AY14" s="62" t="str">
        <f t="shared" si="5"/>
        <v>36</v>
      </c>
      <c r="AZ14" s="56" t="str">
        <f>IF(X14="生態系保全",1,IF(X14="水質保全",2,IF(X14="景観形成・生活環境保全",3,IF(X14="水田貯留機能増進・地下水かん養",4,IF(X14="資源循環",4,"")))))</f>
        <v/>
      </c>
      <c r="BA14" s="56"/>
      <c r="BB14" s="56">
        <f t="shared" si="6"/>
        <v>12050</v>
      </c>
      <c r="BC14" s="56"/>
      <c r="BD14" s="56"/>
    </row>
    <row r="15" spans="1:56" ht="18" customHeight="1" x14ac:dyDescent="0.15">
      <c r="A15" s="37">
        <v>0</v>
      </c>
      <c r="B15" s="138"/>
      <c r="C15" s="139"/>
      <c r="D15" s="143"/>
      <c r="E15" s="147"/>
      <c r="F15" s="150"/>
      <c r="G15" s="153"/>
      <c r="H15" s="156"/>
      <c r="I15" s="134"/>
      <c r="J15" s="121"/>
      <c r="K15" s="134"/>
      <c r="L15" s="121"/>
      <c r="M15" s="124"/>
      <c r="N15" s="38" t="s">
        <v>54</v>
      </c>
      <c r="O15" s="160" t="s">
        <v>21</v>
      </c>
      <c r="P15" s="160"/>
      <c r="Q15" s="16"/>
      <c r="R15" s="50"/>
      <c r="S15" s="50"/>
      <c r="T15" s="39" t="s">
        <v>54</v>
      </c>
      <c r="U15" s="40" t="s">
        <v>25</v>
      </c>
      <c r="V15" s="39" t="s">
        <v>54</v>
      </c>
      <c r="W15" s="40" t="s">
        <v>29</v>
      </c>
      <c r="X15" s="126"/>
      <c r="Y15" s="128"/>
      <c r="Z15" s="126"/>
      <c r="AA15" s="127"/>
      <c r="AB15" s="127"/>
      <c r="AC15" s="127"/>
      <c r="AD15" s="127"/>
      <c r="AE15" s="128"/>
      <c r="AF15" s="126"/>
      <c r="AG15" s="127"/>
      <c r="AH15" s="127"/>
      <c r="AI15" s="127"/>
      <c r="AJ15" s="127"/>
      <c r="AK15" s="132"/>
      <c r="AL15" s="53"/>
      <c r="AN15" s="70">
        <f>IF(N16="■",0,1)</f>
        <v>1</v>
      </c>
      <c r="AO15" s="56">
        <f>IF(N14="■",1,IF(N15="■",2,3))</f>
        <v>3</v>
      </c>
      <c r="AP15" s="59" t="str">
        <f>IF(R14="■",10,"")</f>
        <v/>
      </c>
      <c r="AQ15" s="60" t="str">
        <f>IF(T14="■",200,"")</f>
        <v/>
      </c>
      <c r="AR15" s="60" t="str">
        <f>IF(T15="■",3000,"")</f>
        <v/>
      </c>
      <c r="AS15" s="60"/>
      <c r="AT15" s="60" t="str">
        <f>IF(OR(V14="■",V15="■"),5000,"")</f>
        <v/>
      </c>
      <c r="AU15" s="61">
        <f t="shared" si="1"/>
        <v>0</v>
      </c>
      <c r="AV15" s="56">
        <f t="shared" si="2"/>
        <v>6</v>
      </c>
      <c r="AW15" s="62" t="str">
        <f t="shared" si="3"/>
        <v>3</v>
      </c>
      <c r="AX15" s="62" t="str">
        <f t="shared" si="4"/>
        <v>3</v>
      </c>
      <c r="AY15" s="62" t="str">
        <f t="shared" si="5"/>
        <v>36</v>
      </c>
      <c r="AZ15" s="56" t="str">
        <f t="shared" ref="AZ15:AZ16" si="15">IF(X15="生態系保全",1,IF(X15="水質保全",2,IF(X15="景観形成・生活環境保全",3,IF(X15="水田貯留機能増進・地下水かん養",4,IF(X15="資源循環",4,"")))))</f>
        <v/>
      </c>
      <c r="BA15" s="56"/>
      <c r="BB15" s="56">
        <f t="shared" si="6"/>
        <v>12050</v>
      </c>
      <c r="BC15" s="56"/>
      <c r="BD15" s="56"/>
    </row>
    <row r="16" spans="1:56" ht="18" customHeight="1" x14ac:dyDescent="0.15">
      <c r="A16" s="37"/>
      <c r="B16" s="140"/>
      <c r="C16" s="141"/>
      <c r="D16" s="144"/>
      <c r="E16" s="148"/>
      <c r="F16" s="151"/>
      <c r="G16" s="154"/>
      <c r="H16" s="157"/>
      <c r="I16" s="135"/>
      <c r="J16" s="122"/>
      <c r="K16" s="135"/>
      <c r="L16" s="122"/>
      <c r="M16" s="125"/>
      <c r="N16" s="44" t="s">
        <v>55</v>
      </c>
      <c r="O16" s="158" t="s">
        <v>19</v>
      </c>
      <c r="P16" s="158"/>
      <c r="Q16" s="23"/>
      <c r="R16" s="45"/>
      <c r="S16" s="46"/>
      <c r="T16" s="47" t="s">
        <v>57</v>
      </c>
      <c r="U16" s="48" t="s">
        <v>27</v>
      </c>
      <c r="V16" s="47" t="s">
        <v>57</v>
      </c>
      <c r="W16" s="49" t="s">
        <v>26</v>
      </c>
      <c r="X16" s="129"/>
      <c r="Y16" s="131"/>
      <c r="Z16" s="129"/>
      <c r="AA16" s="130"/>
      <c r="AB16" s="130"/>
      <c r="AC16" s="130"/>
      <c r="AD16" s="130"/>
      <c r="AE16" s="131"/>
      <c r="AF16" s="129"/>
      <c r="AG16" s="130"/>
      <c r="AH16" s="130"/>
      <c r="AI16" s="130"/>
      <c r="AJ16" s="130"/>
      <c r="AK16" s="133"/>
      <c r="AL16" s="54"/>
      <c r="AN16" s="70">
        <f>IF(N16="■",0,1)</f>
        <v>1</v>
      </c>
      <c r="AO16" s="56">
        <f>IF(N14="■",1,IF(N15="■",2,3))</f>
        <v>3</v>
      </c>
      <c r="AP16" s="59" t="str">
        <f>IF(R14="■",10,"")</f>
        <v/>
      </c>
      <c r="AQ16" s="60" t="str">
        <f>IF(T14="■",200,"")</f>
        <v/>
      </c>
      <c r="AR16" s="60" t="str">
        <f>IF(T15="■",3000,"")</f>
        <v/>
      </c>
      <c r="AS16" s="60"/>
      <c r="AT16" s="60" t="str">
        <f>IF(OR(V14="■",V15="■"),5000,"")</f>
        <v/>
      </c>
      <c r="AU16" s="61">
        <f t="shared" si="1"/>
        <v>0</v>
      </c>
      <c r="AV16" s="56">
        <f t="shared" si="2"/>
        <v>6</v>
      </c>
      <c r="AW16" s="62" t="str">
        <f t="shared" si="3"/>
        <v>3</v>
      </c>
      <c r="AX16" s="62" t="str">
        <f t="shared" si="4"/>
        <v>3</v>
      </c>
      <c r="AY16" s="62" t="str">
        <f t="shared" si="5"/>
        <v>36</v>
      </c>
      <c r="AZ16" s="56" t="str">
        <f t="shared" si="15"/>
        <v/>
      </c>
      <c r="BA16" s="56"/>
      <c r="BB16" s="56">
        <f t="shared" si="6"/>
        <v>12050</v>
      </c>
      <c r="BC16" s="56"/>
      <c r="BD16" s="56"/>
    </row>
    <row r="17" spans="1:56" ht="18" customHeight="1" x14ac:dyDescent="0.15">
      <c r="A17" s="37"/>
      <c r="B17" s="136"/>
      <c r="C17" s="137"/>
      <c r="D17" s="142"/>
      <c r="E17" s="146" t="s">
        <v>30</v>
      </c>
      <c r="F17" s="149"/>
      <c r="G17" s="152" t="str">
        <f t="shared" ref="G17" si="16">IF(B17=0,"",(F17-D17)-A18)</f>
        <v/>
      </c>
      <c r="H17" s="155" t="str">
        <f t="shared" ref="H17" si="17">IF(J17+L17=0,"",J17+L17)</f>
        <v/>
      </c>
      <c r="I17" s="145" t="s">
        <v>13</v>
      </c>
      <c r="J17" s="120"/>
      <c r="K17" s="145" t="s">
        <v>9</v>
      </c>
      <c r="L17" s="120"/>
      <c r="M17" s="123" t="s">
        <v>9</v>
      </c>
      <c r="N17" s="38" t="s">
        <v>54</v>
      </c>
      <c r="O17" s="159" t="s">
        <v>18</v>
      </c>
      <c r="P17" s="159"/>
      <c r="Q17" s="30"/>
      <c r="R17" s="39" t="s">
        <v>54</v>
      </c>
      <c r="S17" s="40" t="s">
        <v>23</v>
      </c>
      <c r="T17" s="41" t="s">
        <v>57</v>
      </c>
      <c r="U17" s="40" t="s">
        <v>24</v>
      </c>
      <c r="V17" s="41" t="s">
        <v>58</v>
      </c>
      <c r="W17" s="42" t="s">
        <v>28</v>
      </c>
      <c r="X17" s="126"/>
      <c r="Y17" s="128"/>
      <c r="Z17" s="126"/>
      <c r="AA17" s="127"/>
      <c r="AB17" s="127"/>
      <c r="AC17" s="127"/>
      <c r="AD17" s="127"/>
      <c r="AE17" s="128"/>
      <c r="AF17" s="126"/>
      <c r="AG17" s="127"/>
      <c r="AH17" s="127"/>
      <c r="AI17" s="127"/>
      <c r="AJ17" s="127"/>
      <c r="AK17" s="132"/>
      <c r="AL17" s="55"/>
      <c r="AN17" s="70">
        <f>IF(N19="■",0,1)</f>
        <v>1</v>
      </c>
      <c r="AO17" s="56">
        <f>IF(N17="■",1,IF(N18="■",2,3))</f>
        <v>3</v>
      </c>
      <c r="AP17" s="59" t="str">
        <f>IF(R17="■",10,"")</f>
        <v/>
      </c>
      <c r="AQ17" s="60" t="str">
        <f>IF(T17="■",200,"")</f>
        <v/>
      </c>
      <c r="AR17" s="60" t="str">
        <f>IF(T18="■",3000,"")</f>
        <v/>
      </c>
      <c r="AS17" s="60"/>
      <c r="AT17" s="60" t="str">
        <f t="shared" ref="AT17" si="18">IF(OR(V17="■",V18="■"),5000,"")</f>
        <v/>
      </c>
      <c r="AU17" s="61">
        <f t="shared" si="1"/>
        <v>0</v>
      </c>
      <c r="AV17" s="56">
        <f t="shared" si="2"/>
        <v>6</v>
      </c>
      <c r="AW17" s="62" t="str">
        <f t="shared" si="3"/>
        <v>3</v>
      </c>
      <c r="AX17" s="62" t="str">
        <f t="shared" si="4"/>
        <v>3</v>
      </c>
      <c r="AY17" s="62" t="str">
        <f t="shared" si="5"/>
        <v>36</v>
      </c>
      <c r="AZ17" s="56" t="str">
        <f>IF(X17="生態系保全",1,IF(X17="水質保全",2,IF(X17="景観形成・生活環境保全",3,IF(X17="水田貯留機能増進・地下水かん養",4,IF(X17="資源循環",4,"")))))</f>
        <v/>
      </c>
      <c r="BA17" s="56"/>
      <c r="BB17" s="56">
        <f t="shared" si="6"/>
        <v>12050</v>
      </c>
      <c r="BC17" s="56"/>
      <c r="BD17" s="56"/>
    </row>
    <row r="18" spans="1:56" ht="18" customHeight="1" x14ac:dyDescent="0.15">
      <c r="A18" s="37">
        <v>0</v>
      </c>
      <c r="B18" s="138"/>
      <c r="C18" s="139"/>
      <c r="D18" s="143"/>
      <c r="E18" s="147"/>
      <c r="F18" s="150"/>
      <c r="G18" s="153"/>
      <c r="H18" s="156"/>
      <c r="I18" s="134"/>
      <c r="J18" s="121"/>
      <c r="K18" s="134"/>
      <c r="L18" s="121"/>
      <c r="M18" s="124"/>
      <c r="N18" s="38" t="s">
        <v>54</v>
      </c>
      <c r="O18" s="160" t="s">
        <v>21</v>
      </c>
      <c r="P18" s="160"/>
      <c r="Q18" s="16"/>
      <c r="R18" s="50"/>
      <c r="S18" s="50"/>
      <c r="T18" s="39" t="s">
        <v>57</v>
      </c>
      <c r="U18" s="40" t="s">
        <v>25</v>
      </c>
      <c r="V18" s="39" t="s">
        <v>57</v>
      </c>
      <c r="W18" s="40" t="s">
        <v>29</v>
      </c>
      <c r="X18" s="126"/>
      <c r="Y18" s="128"/>
      <c r="Z18" s="126"/>
      <c r="AA18" s="127"/>
      <c r="AB18" s="127"/>
      <c r="AC18" s="127"/>
      <c r="AD18" s="127"/>
      <c r="AE18" s="128"/>
      <c r="AF18" s="126"/>
      <c r="AG18" s="127"/>
      <c r="AH18" s="127"/>
      <c r="AI18" s="127"/>
      <c r="AJ18" s="127"/>
      <c r="AK18" s="132"/>
      <c r="AL18" s="53"/>
      <c r="AN18" s="70">
        <f>IF(N19="■",0,1)</f>
        <v>1</v>
      </c>
      <c r="AO18" s="56">
        <f>IF(N17="■",1,IF(N18="■",2,3))</f>
        <v>3</v>
      </c>
      <c r="AP18" s="59" t="str">
        <f>IF(R17="■",10,"")</f>
        <v/>
      </c>
      <c r="AQ18" s="60" t="str">
        <f>IF(T17="■",200,"")</f>
        <v/>
      </c>
      <c r="AR18" s="60" t="str">
        <f>IF(T18="■",3000,"")</f>
        <v/>
      </c>
      <c r="AS18" s="60"/>
      <c r="AT18" s="60" t="str">
        <f>IF(OR(V17="■",V18="■"),5000,"")</f>
        <v/>
      </c>
      <c r="AU18" s="61">
        <f t="shared" si="1"/>
        <v>0</v>
      </c>
      <c r="AV18" s="56">
        <f t="shared" si="2"/>
        <v>6</v>
      </c>
      <c r="AW18" s="62" t="str">
        <f t="shared" si="3"/>
        <v>3</v>
      </c>
      <c r="AX18" s="62" t="str">
        <f t="shared" si="4"/>
        <v>3</v>
      </c>
      <c r="AY18" s="62" t="str">
        <f t="shared" si="5"/>
        <v>36</v>
      </c>
      <c r="AZ18" s="56" t="str">
        <f t="shared" ref="AZ18:AZ19" si="19">IF(X18="生態系保全",1,IF(X18="水質保全",2,IF(X18="景観形成・生活環境保全",3,IF(X18="水田貯留機能増進・地下水かん養",4,IF(X18="資源循環",4,"")))))</f>
        <v/>
      </c>
      <c r="BA18" s="56"/>
      <c r="BB18" s="56">
        <f t="shared" si="6"/>
        <v>12050</v>
      </c>
      <c r="BC18" s="56"/>
      <c r="BD18" s="56"/>
    </row>
    <row r="19" spans="1:56" ht="18" customHeight="1" x14ac:dyDescent="0.15">
      <c r="A19" s="37"/>
      <c r="B19" s="140"/>
      <c r="C19" s="141"/>
      <c r="D19" s="144"/>
      <c r="E19" s="148"/>
      <c r="F19" s="151"/>
      <c r="G19" s="154"/>
      <c r="H19" s="157"/>
      <c r="I19" s="135"/>
      <c r="J19" s="122"/>
      <c r="K19" s="135"/>
      <c r="L19" s="122"/>
      <c r="M19" s="125"/>
      <c r="N19" s="44" t="s">
        <v>54</v>
      </c>
      <c r="O19" s="158" t="s">
        <v>19</v>
      </c>
      <c r="P19" s="158"/>
      <c r="Q19" s="23"/>
      <c r="R19" s="45"/>
      <c r="S19" s="46"/>
      <c r="T19" s="47" t="s">
        <v>54</v>
      </c>
      <c r="U19" s="48" t="s">
        <v>27</v>
      </c>
      <c r="V19" s="47" t="s">
        <v>57</v>
      </c>
      <c r="W19" s="49" t="s">
        <v>26</v>
      </c>
      <c r="X19" s="129"/>
      <c r="Y19" s="131"/>
      <c r="Z19" s="129"/>
      <c r="AA19" s="130"/>
      <c r="AB19" s="130"/>
      <c r="AC19" s="130"/>
      <c r="AD19" s="130"/>
      <c r="AE19" s="131"/>
      <c r="AF19" s="129"/>
      <c r="AG19" s="130"/>
      <c r="AH19" s="130"/>
      <c r="AI19" s="130"/>
      <c r="AJ19" s="130"/>
      <c r="AK19" s="133"/>
      <c r="AL19" s="54"/>
      <c r="AN19" s="70">
        <f>IF(N19="■",0,1)</f>
        <v>1</v>
      </c>
      <c r="AO19" s="56">
        <f>IF(N17="■",1,IF(N18="■",2,3))</f>
        <v>3</v>
      </c>
      <c r="AP19" s="59" t="str">
        <f>IF(R17="■",10,"")</f>
        <v/>
      </c>
      <c r="AQ19" s="60" t="str">
        <f>IF(T17="■",200,"")</f>
        <v/>
      </c>
      <c r="AR19" s="60" t="str">
        <f>IF(T18="■",3000,"")</f>
        <v/>
      </c>
      <c r="AS19" s="60"/>
      <c r="AT19" s="60" t="str">
        <f>IF(OR(V17="■",V18="■"),5000,"")</f>
        <v/>
      </c>
      <c r="AU19" s="61">
        <f t="shared" si="1"/>
        <v>0</v>
      </c>
      <c r="AV19" s="56">
        <f t="shared" si="2"/>
        <v>6</v>
      </c>
      <c r="AW19" s="62" t="str">
        <f t="shared" si="3"/>
        <v>3</v>
      </c>
      <c r="AX19" s="62" t="str">
        <f t="shared" si="4"/>
        <v>3</v>
      </c>
      <c r="AY19" s="62" t="str">
        <f t="shared" si="5"/>
        <v>36</v>
      </c>
      <c r="AZ19" s="56" t="str">
        <f t="shared" si="19"/>
        <v/>
      </c>
      <c r="BA19" s="56"/>
      <c r="BB19" s="56">
        <f t="shared" si="6"/>
        <v>12050</v>
      </c>
      <c r="BC19" s="56"/>
      <c r="BD19" s="56"/>
    </row>
    <row r="20" spans="1:56" ht="18" customHeight="1" x14ac:dyDescent="0.15">
      <c r="A20" s="37"/>
      <c r="B20" s="136"/>
      <c r="C20" s="137"/>
      <c r="D20" s="142"/>
      <c r="E20" s="146" t="s">
        <v>30</v>
      </c>
      <c r="F20" s="149"/>
      <c r="G20" s="152" t="str">
        <f t="shared" ref="G20" si="20">IF(B20=0,"",(F20-D20)-A21)</f>
        <v/>
      </c>
      <c r="H20" s="155" t="str">
        <f t="shared" ref="H20" si="21">IF(J20+L20=0,"",J20+L20)</f>
        <v/>
      </c>
      <c r="I20" s="145" t="s">
        <v>13</v>
      </c>
      <c r="J20" s="120"/>
      <c r="K20" s="145" t="s">
        <v>9</v>
      </c>
      <c r="L20" s="120"/>
      <c r="M20" s="123" t="s">
        <v>9</v>
      </c>
      <c r="N20" s="38" t="s">
        <v>54</v>
      </c>
      <c r="O20" s="159" t="s">
        <v>18</v>
      </c>
      <c r="P20" s="159"/>
      <c r="Q20" s="30"/>
      <c r="R20" s="39" t="s">
        <v>57</v>
      </c>
      <c r="S20" s="40" t="s">
        <v>23</v>
      </c>
      <c r="T20" s="41" t="s">
        <v>54</v>
      </c>
      <c r="U20" s="40" t="s">
        <v>24</v>
      </c>
      <c r="V20" s="41" t="s">
        <v>58</v>
      </c>
      <c r="W20" s="42" t="s">
        <v>28</v>
      </c>
      <c r="X20" s="126"/>
      <c r="Y20" s="128"/>
      <c r="Z20" s="126"/>
      <c r="AA20" s="127"/>
      <c r="AB20" s="127"/>
      <c r="AC20" s="127"/>
      <c r="AD20" s="127"/>
      <c r="AE20" s="128"/>
      <c r="AF20" s="126"/>
      <c r="AG20" s="127"/>
      <c r="AH20" s="127"/>
      <c r="AI20" s="127"/>
      <c r="AJ20" s="127"/>
      <c r="AK20" s="132"/>
      <c r="AL20" s="55"/>
      <c r="AN20" s="70">
        <f>IF(N22="■",0,1)</f>
        <v>1</v>
      </c>
      <c r="AO20" s="56">
        <f>IF(N20="■",1,IF(N21="■",2,3))</f>
        <v>3</v>
      </c>
      <c r="AP20" s="59" t="str">
        <f>IF(R20="■",10,"")</f>
        <v/>
      </c>
      <c r="AQ20" s="60" t="str">
        <f>IF(T20="■",200,"")</f>
        <v/>
      </c>
      <c r="AR20" s="60" t="str">
        <f>IF(T21="■",3000,"")</f>
        <v/>
      </c>
      <c r="AS20" s="60"/>
      <c r="AT20" s="60" t="str">
        <f t="shared" ref="AT20" si="22">IF(OR(V20="■",V21="■"),5000,"")</f>
        <v/>
      </c>
      <c r="AU20" s="61">
        <f t="shared" si="1"/>
        <v>0</v>
      </c>
      <c r="AV20" s="56">
        <f t="shared" si="2"/>
        <v>6</v>
      </c>
      <c r="AW20" s="62" t="str">
        <f t="shared" si="3"/>
        <v>3</v>
      </c>
      <c r="AX20" s="62" t="str">
        <f t="shared" si="4"/>
        <v>3</v>
      </c>
      <c r="AY20" s="62" t="str">
        <f t="shared" si="5"/>
        <v>36</v>
      </c>
      <c r="AZ20" s="56" t="str">
        <f>IF(X20="生態系保全",1,IF(X20="水質保全",2,IF(X20="景観形成・生活環境保全",3,IF(X20="水田貯留機能増進・地下水かん養",4,IF(X20="資源循環",4,"")))))</f>
        <v/>
      </c>
      <c r="BA20" s="56"/>
      <c r="BB20" s="56">
        <f t="shared" si="6"/>
        <v>12050</v>
      </c>
      <c r="BC20" s="56"/>
      <c r="BD20" s="56"/>
    </row>
    <row r="21" spans="1:56" ht="18" customHeight="1" x14ac:dyDescent="0.15">
      <c r="A21" s="37">
        <v>0</v>
      </c>
      <c r="B21" s="138"/>
      <c r="C21" s="139"/>
      <c r="D21" s="143"/>
      <c r="E21" s="147"/>
      <c r="F21" s="150"/>
      <c r="G21" s="153"/>
      <c r="H21" s="156"/>
      <c r="I21" s="134"/>
      <c r="J21" s="121"/>
      <c r="K21" s="134"/>
      <c r="L21" s="121"/>
      <c r="M21" s="124"/>
      <c r="N21" s="38" t="s">
        <v>54</v>
      </c>
      <c r="O21" s="160" t="s">
        <v>21</v>
      </c>
      <c r="P21" s="160"/>
      <c r="Q21" s="16"/>
      <c r="R21" s="50"/>
      <c r="S21" s="50"/>
      <c r="T21" s="39" t="s">
        <v>54</v>
      </c>
      <c r="U21" s="40" t="s">
        <v>25</v>
      </c>
      <c r="V21" s="39" t="s">
        <v>57</v>
      </c>
      <c r="W21" s="40" t="s">
        <v>29</v>
      </c>
      <c r="X21" s="126"/>
      <c r="Y21" s="128"/>
      <c r="Z21" s="126"/>
      <c r="AA21" s="127"/>
      <c r="AB21" s="127"/>
      <c r="AC21" s="127"/>
      <c r="AD21" s="127"/>
      <c r="AE21" s="128"/>
      <c r="AF21" s="126"/>
      <c r="AG21" s="127"/>
      <c r="AH21" s="127"/>
      <c r="AI21" s="127"/>
      <c r="AJ21" s="127"/>
      <c r="AK21" s="132"/>
      <c r="AL21" s="53"/>
      <c r="AN21" s="70">
        <f>IF(N22="■",0,1)</f>
        <v>1</v>
      </c>
      <c r="AO21" s="56">
        <f>IF(N20="■",1,IF(N21="■",2,3))</f>
        <v>3</v>
      </c>
      <c r="AP21" s="59" t="str">
        <f>IF(R20="■",10,"")</f>
        <v/>
      </c>
      <c r="AQ21" s="60" t="str">
        <f>IF(T20="■",200,"")</f>
        <v/>
      </c>
      <c r="AR21" s="60" t="str">
        <f>IF(T21="■",3000,"")</f>
        <v/>
      </c>
      <c r="AS21" s="60"/>
      <c r="AT21" s="60" t="str">
        <f>IF(OR(V20="■",V21="■"),5000,"")</f>
        <v/>
      </c>
      <c r="AU21" s="61">
        <f t="shared" si="1"/>
        <v>0</v>
      </c>
      <c r="AV21" s="56">
        <f t="shared" si="2"/>
        <v>6</v>
      </c>
      <c r="AW21" s="62" t="str">
        <f t="shared" si="3"/>
        <v>3</v>
      </c>
      <c r="AX21" s="62" t="str">
        <f t="shared" si="4"/>
        <v>3</v>
      </c>
      <c r="AY21" s="62" t="str">
        <f t="shared" si="5"/>
        <v>36</v>
      </c>
      <c r="AZ21" s="56" t="str">
        <f t="shared" ref="AZ21:AZ22" si="23">IF(X21="生態系保全",1,IF(X21="水質保全",2,IF(X21="景観形成・生活環境保全",3,IF(X21="水田貯留機能増進・地下水かん養",4,IF(X21="資源循環",4,"")))))</f>
        <v/>
      </c>
      <c r="BA21" s="56"/>
      <c r="BB21" s="56">
        <f t="shared" si="6"/>
        <v>12050</v>
      </c>
      <c r="BC21" s="56"/>
      <c r="BD21" s="56"/>
    </row>
    <row r="22" spans="1:56" ht="18" customHeight="1" x14ac:dyDescent="0.15">
      <c r="A22" s="37"/>
      <c r="B22" s="140"/>
      <c r="C22" s="141"/>
      <c r="D22" s="144"/>
      <c r="E22" s="148"/>
      <c r="F22" s="151"/>
      <c r="G22" s="154"/>
      <c r="H22" s="157"/>
      <c r="I22" s="135"/>
      <c r="J22" s="122"/>
      <c r="K22" s="135"/>
      <c r="L22" s="122"/>
      <c r="M22" s="125"/>
      <c r="N22" s="44" t="s">
        <v>55</v>
      </c>
      <c r="O22" s="158" t="s">
        <v>19</v>
      </c>
      <c r="P22" s="158"/>
      <c r="Q22" s="23"/>
      <c r="R22" s="45"/>
      <c r="S22" s="46"/>
      <c r="T22" s="47" t="s">
        <v>57</v>
      </c>
      <c r="U22" s="48" t="s">
        <v>27</v>
      </c>
      <c r="V22" s="47" t="s">
        <v>57</v>
      </c>
      <c r="W22" s="49" t="s">
        <v>26</v>
      </c>
      <c r="X22" s="129"/>
      <c r="Y22" s="131"/>
      <c r="Z22" s="129"/>
      <c r="AA22" s="130"/>
      <c r="AB22" s="130"/>
      <c r="AC22" s="130"/>
      <c r="AD22" s="130"/>
      <c r="AE22" s="131"/>
      <c r="AF22" s="129"/>
      <c r="AG22" s="130"/>
      <c r="AH22" s="130"/>
      <c r="AI22" s="130"/>
      <c r="AJ22" s="130"/>
      <c r="AK22" s="133"/>
      <c r="AL22" s="54"/>
      <c r="AN22" s="70">
        <f>IF(N22="■",0,1)</f>
        <v>1</v>
      </c>
      <c r="AO22" s="56">
        <f>IF(N20="■",1,IF(N21="■",2,3))</f>
        <v>3</v>
      </c>
      <c r="AP22" s="59" t="str">
        <f>IF(R20="■",10,"")</f>
        <v/>
      </c>
      <c r="AQ22" s="60" t="str">
        <f>IF(T20="■",200,"")</f>
        <v/>
      </c>
      <c r="AR22" s="60" t="str">
        <f>IF(T21="■",3000,"")</f>
        <v/>
      </c>
      <c r="AS22" s="60"/>
      <c r="AT22" s="60" t="str">
        <f>IF(OR(V20="■",V21="■"),5000,"")</f>
        <v/>
      </c>
      <c r="AU22" s="61">
        <f t="shared" si="1"/>
        <v>0</v>
      </c>
      <c r="AV22" s="56">
        <f t="shared" si="2"/>
        <v>6</v>
      </c>
      <c r="AW22" s="62" t="str">
        <f t="shared" si="3"/>
        <v>3</v>
      </c>
      <c r="AX22" s="62" t="str">
        <f t="shared" si="4"/>
        <v>3</v>
      </c>
      <c r="AY22" s="62" t="str">
        <f t="shared" si="5"/>
        <v>36</v>
      </c>
      <c r="AZ22" s="56" t="str">
        <f t="shared" si="23"/>
        <v/>
      </c>
      <c r="BA22" s="56"/>
      <c r="BB22" s="56">
        <f t="shared" si="6"/>
        <v>12050</v>
      </c>
      <c r="BC22" s="56"/>
      <c r="BD22" s="56"/>
    </row>
    <row r="23" spans="1:56" ht="18" customHeight="1" x14ac:dyDescent="0.15">
      <c r="A23" s="37"/>
      <c r="B23" s="136"/>
      <c r="C23" s="137"/>
      <c r="D23" s="142"/>
      <c r="E23" s="146" t="s">
        <v>30</v>
      </c>
      <c r="F23" s="149"/>
      <c r="G23" s="152" t="str">
        <f t="shared" ref="G23" si="24">IF(B23=0,"",(F23-D23)-A24)</f>
        <v/>
      </c>
      <c r="H23" s="155" t="str">
        <f t="shared" ref="H23" si="25">IF(J23+L23=0,"",J23+L23)</f>
        <v/>
      </c>
      <c r="I23" s="145" t="s">
        <v>13</v>
      </c>
      <c r="J23" s="120"/>
      <c r="K23" s="145" t="s">
        <v>9</v>
      </c>
      <c r="L23" s="120"/>
      <c r="M23" s="123" t="s">
        <v>9</v>
      </c>
      <c r="N23" s="38" t="s">
        <v>54</v>
      </c>
      <c r="O23" s="159" t="s">
        <v>18</v>
      </c>
      <c r="P23" s="159"/>
      <c r="Q23" s="30"/>
      <c r="R23" s="39" t="s">
        <v>57</v>
      </c>
      <c r="S23" s="40" t="s">
        <v>23</v>
      </c>
      <c r="T23" s="41" t="s">
        <v>54</v>
      </c>
      <c r="U23" s="40" t="s">
        <v>24</v>
      </c>
      <c r="V23" s="41" t="s">
        <v>58</v>
      </c>
      <c r="W23" s="42" t="s">
        <v>28</v>
      </c>
      <c r="X23" s="126"/>
      <c r="Y23" s="128"/>
      <c r="Z23" s="126"/>
      <c r="AA23" s="127"/>
      <c r="AB23" s="127"/>
      <c r="AC23" s="127"/>
      <c r="AD23" s="127"/>
      <c r="AE23" s="128"/>
      <c r="AF23" s="126"/>
      <c r="AG23" s="127"/>
      <c r="AH23" s="127"/>
      <c r="AI23" s="127"/>
      <c r="AJ23" s="127"/>
      <c r="AK23" s="132"/>
      <c r="AL23" s="55"/>
      <c r="AN23" s="70">
        <f>IF(N25="■",0,1)</f>
        <v>1</v>
      </c>
      <c r="AO23" s="56">
        <f>IF(N23="■",1,IF(N24="■",2,3))</f>
        <v>3</v>
      </c>
      <c r="AP23" s="59" t="str">
        <f>IF(R23="■",10,"")</f>
        <v/>
      </c>
      <c r="AQ23" s="60" t="str">
        <f>IF(T23="■",200,"")</f>
        <v/>
      </c>
      <c r="AR23" s="60" t="str">
        <f>IF(T24="■",3000,"")</f>
        <v/>
      </c>
      <c r="AS23" s="60"/>
      <c r="AT23" s="60" t="str">
        <f t="shared" ref="AT23" si="26">IF(OR(V23="■",V24="■"),5000,"")</f>
        <v/>
      </c>
      <c r="AU23" s="61">
        <f t="shared" si="1"/>
        <v>0</v>
      </c>
      <c r="AV23" s="56">
        <f t="shared" si="2"/>
        <v>6</v>
      </c>
      <c r="AW23" s="62" t="str">
        <f t="shared" si="3"/>
        <v>3</v>
      </c>
      <c r="AX23" s="62" t="str">
        <f t="shared" si="4"/>
        <v>3</v>
      </c>
      <c r="AY23" s="62" t="str">
        <f t="shared" si="5"/>
        <v>36</v>
      </c>
      <c r="AZ23" s="56" t="str">
        <f>IF(X23="生態系保全",1,IF(X23="水質保全",2,IF(X23="景観形成・生活環境保全",3,IF(X23="水田貯留機能増進・地下水かん養",4,IF(X23="資源循環",4,"")))))</f>
        <v/>
      </c>
      <c r="BA23" s="56"/>
      <c r="BB23" s="56">
        <f t="shared" si="6"/>
        <v>12050</v>
      </c>
      <c r="BC23" s="56"/>
      <c r="BD23" s="56"/>
    </row>
    <row r="24" spans="1:56" ht="18" customHeight="1" x14ac:dyDescent="0.15">
      <c r="A24" s="37">
        <v>0</v>
      </c>
      <c r="B24" s="138"/>
      <c r="C24" s="139"/>
      <c r="D24" s="143"/>
      <c r="E24" s="147"/>
      <c r="F24" s="150"/>
      <c r="G24" s="153"/>
      <c r="H24" s="156"/>
      <c r="I24" s="134"/>
      <c r="J24" s="121"/>
      <c r="K24" s="134"/>
      <c r="L24" s="121"/>
      <c r="M24" s="124"/>
      <c r="N24" s="38" t="s">
        <v>54</v>
      </c>
      <c r="O24" s="160" t="s">
        <v>21</v>
      </c>
      <c r="P24" s="160"/>
      <c r="Q24" s="16"/>
      <c r="R24" s="50"/>
      <c r="S24" s="50"/>
      <c r="T24" s="39" t="s">
        <v>54</v>
      </c>
      <c r="U24" s="40" t="s">
        <v>25</v>
      </c>
      <c r="V24" s="39" t="s">
        <v>57</v>
      </c>
      <c r="W24" s="40" t="s">
        <v>29</v>
      </c>
      <c r="X24" s="126"/>
      <c r="Y24" s="128"/>
      <c r="Z24" s="126"/>
      <c r="AA24" s="127"/>
      <c r="AB24" s="127"/>
      <c r="AC24" s="127"/>
      <c r="AD24" s="127"/>
      <c r="AE24" s="128"/>
      <c r="AF24" s="126"/>
      <c r="AG24" s="127"/>
      <c r="AH24" s="127"/>
      <c r="AI24" s="127"/>
      <c r="AJ24" s="127"/>
      <c r="AK24" s="132"/>
      <c r="AL24" s="53"/>
      <c r="AN24" s="70">
        <f>IF(N25="■",0,1)</f>
        <v>1</v>
      </c>
      <c r="AO24" s="56">
        <f>IF(N23="■",1,IF(N24="■",2,3))</f>
        <v>3</v>
      </c>
      <c r="AP24" s="59" t="str">
        <f>IF(R23="■",10,"")</f>
        <v/>
      </c>
      <c r="AQ24" s="60" t="str">
        <f>IF(T23="■",200,"")</f>
        <v/>
      </c>
      <c r="AR24" s="60" t="str">
        <f>IF(T24="■",3000,"")</f>
        <v/>
      </c>
      <c r="AS24" s="60"/>
      <c r="AT24" s="60" t="str">
        <f>IF(OR(V23="■",V24="■"),5000,"")</f>
        <v/>
      </c>
      <c r="AU24" s="61">
        <f t="shared" si="1"/>
        <v>0</v>
      </c>
      <c r="AV24" s="56">
        <f t="shared" si="2"/>
        <v>6</v>
      </c>
      <c r="AW24" s="62" t="str">
        <f t="shared" si="3"/>
        <v>3</v>
      </c>
      <c r="AX24" s="62" t="str">
        <f t="shared" si="4"/>
        <v>3</v>
      </c>
      <c r="AY24" s="62" t="str">
        <f t="shared" si="5"/>
        <v>36</v>
      </c>
      <c r="AZ24" s="56" t="str">
        <f t="shared" ref="AZ24:AZ25" si="27">IF(X24="生態系保全",1,IF(X24="水質保全",2,IF(X24="景観形成・生活環境保全",3,IF(X24="水田貯留機能増進・地下水かん養",4,IF(X24="資源循環",4,"")))))</f>
        <v/>
      </c>
      <c r="BA24" s="56"/>
      <c r="BB24" s="56">
        <f t="shared" si="6"/>
        <v>12050</v>
      </c>
      <c r="BC24" s="56"/>
      <c r="BD24" s="56"/>
    </row>
    <row r="25" spans="1:56" ht="18" customHeight="1" x14ac:dyDescent="0.15">
      <c r="A25" s="37"/>
      <c r="B25" s="140"/>
      <c r="C25" s="141"/>
      <c r="D25" s="144"/>
      <c r="E25" s="148"/>
      <c r="F25" s="151"/>
      <c r="G25" s="154"/>
      <c r="H25" s="157"/>
      <c r="I25" s="135"/>
      <c r="J25" s="122"/>
      <c r="K25" s="135"/>
      <c r="L25" s="122"/>
      <c r="M25" s="125"/>
      <c r="N25" s="44" t="s">
        <v>55</v>
      </c>
      <c r="O25" s="158" t="s">
        <v>19</v>
      </c>
      <c r="P25" s="158"/>
      <c r="Q25" s="23"/>
      <c r="R25" s="45"/>
      <c r="S25" s="46"/>
      <c r="T25" s="47" t="s">
        <v>57</v>
      </c>
      <c r="U25" s="48" t="s">
        <v>27</v>
      </c>
      <c r="V25" s="47" t="s">
        <v>57</v>
      </c>
      <c r="W25" s="49" t="s">
        <v>26</v>
      </c>
      <c r="X25" s="129"/>
      <c r="Y25" s="131"/>
      <c r="Z25" s="129"/>
      <c r="AA25" s="130"/>
      <c r="AB25" s="130"/>
      <c r="AC25" s="130"/>
      <c r="AD25" s="130"/>
      <c r="AE25" s="131"/>
      <c r="AF25" s="129"/>
      <c r="AG25" s="130"/>
      <c r="AH25" s="130"/>
      <c r="AI25" s="130"/>
      <c r="AJ25" s="130"/>
      <c r="AK25" s="133"/>
      <c r="AL25" s="54"/>
      <c r="AN25" s="70">
        <f>IF(N25="■",0,1)</f>
        <v>1</v>
      </c>
      <c r="AO25" s="56">
        <f>IF(N23="■",1,IF(N24="■",2,3))</f>
        <v>3</v>
      </c>
      <c r="AP25" s="59" t="str">
        <f>IF(R23="■",10,"")</f>
        <v/>
      </c>
      <c r="AQ25" s="60" t="str">
        <f>IF(T23="■",200,"")</f>
        <v/>
      </c>
      <c r="AR25" s="60" t="str">
        <f>IF(T24="■",3000,"")</f>
        <v/>
      </c>
      <c r="AS25" s="60"/>
      <c r="AT25" s="60" t="str">
        <f>IF(OR(V23="■",V24="■"),5000,"")</f>
        <v/>
      </c>
      <c r="AU25" s="61">
        <f t="shared" si="1"/>
        <v>0</v>
      </c>
      <c r="AV25" s="56">
        <f t="shared" si="2"/>
        <v>6</v>
      </c>
      <c r="AW25" s="62" t="str">
        <f t="shared" si="3"/>
        <v>3</v>
      </c>
      <c r="AX25" s="62" t="str">
        <f t="shared" si="4"/>
        <v>3</v>
      </c>
      <c r="AY25" s="62" t="str">
        <f t="shared" si="5"/>
        <v>36</v>
      </c>
      <c r="AZ25" s="56" t="str">
        <f t="shared" si="27"/>
        <v/>
      </c>
      <c r="BA25" s="56"/>
      <c r="BB25" s="56">
        <f t="shared" si="6"/>
        <v>12050</v>
      </c>
      <c r="BC25" s="56"/>
      <c r="BD25" s="56"/>
    </row>
    <row r="26" spans="1:56" ht="18" customHeight="1" x14ac:dyDescent="0.15">
      <c r="A26" s="37"/>
      <c r="B26" s="136"/>
      <c r="C26" s="137"/>
      <c r="D26" s="142"/>
      <c r="E26" s="146" t="s">
        <v>30</v>
      </c>
      <c r="F26" s="149"/>
      <c r="G26" s="152" t="str">
        <f t="shared" ref="G26" si="28">IF(B26=0,"",(F26-D26)-A27)</f>
        <v/>
      </c>
      <c r="H26" s="155" t="str">
        <f t="shared" ref="H26" si="29">IF(J26+L26=0,"",J26+L26)</f>
        <v/>
      </c>
      <c r="I26" s="145" t="s">
        <v>13</v>
      </c>
      <c r="J26" s="120"/>
      <c r="K26" s="145" t="s">
        <v>9</v>
      </c>
      <c r="L26" s="120"/>
      <c r="M26" s="123" t="s">
        <v>9</v>
      </c>
      <c r="N26" s="38" t="s">
        <v>54</v>
      </c>
      <c r="O26" s="159" t="s">
        <v>18</v>
      </c>
      <c r="P26" s="159"/>
      <c r="Q26" s="30"/>
      <c r="R26" s="39" t="s">
        <v>57</v>
      </c>
      <c r="S26" s="40" t="s">
        <v>23</v>
      </c>
      <c r="T26" s="41" t="s">
        <v>57</v>
      </c>
      <c r="U26" s="40" t="s">
        <v>24</v>
      </c>
      <c r="V26" s="41" t="s">
        <v>58</v>
      </c>
      <c r="W26" s="42" t="s">
        <v>28</v>
      </c>
      <c r="X26" s="126"/>
      <c r="Y26" s="128"/>
      <c r="Z26" s="126"/>
      <c r="AA26" s="127"/>
      <c r="AB26" s="127"/>
      <c r="AC26" s="127"/>
      <c r="AD26" s="127"/>
      <c r="AE26" s="128"/>
      <c r="AF26" s="126"/>
      <c r="AG26" s="127"/>
      <c r="AH26" s="127"/>
      <c r="AI26" s="127"/>
      <c r="AJ26" s="127"/>
      <c r="AK26" s="132"/>
      <c r="AL26" s="55"/>
      <c r="AN26" s="70">
        <f>IF(N28="■",0,1)</f>
        <v>1</v>
      </c>
      <c r="AO26" s="56">
        <f>IF(N26="■",1,IF(N27="■",2,3))</f>
        <v>3</v>
      </c>
      <c r="AP26" s="59" t="str">
        <f>IF(R26="■",10,"")</f>
        <v/>
      </c>
      <c r="AQ26" s="60" t="str">
        <f>IF(T26="■",200,"")</f>
        <v/>
      </c>
      <c r="AR26" s="60" t="str">
        <f>IF(T27="■",3000,"")</f>
        <v/>
      </c>
      <c r="AS26" s="60"/>
      <c r="AT26" s="60" t="str">
        <f t="shared" ref="AT26" si="30">IF(OR(V26="■",V27="■"),5000,"")</f>
        <v/>
      </c>
      <c r="AU26" s="61">
        <f t="shared" si="1"/>
        <v>0</v>
      </c>
      <c r="AV26" s="56">
        <f t="shared" si="2"/>
        <v>6</v>
      </c>
      <c r="AW26" s="62" t="str">
        <f t="shared" si="3"/>
        <v>3</v>
      </c>
      <c r="AX26" s="62" t="str">
        <f t="shared" si="4"/>
        <v>3</v>
      </c>
      <c r="AY26" s="62" t="str">
        <f t="shared" si="5"/>
        <v>36</v>
      </c>
      <c r="AZ26" s="56" t="str">
        <f>IF(X26="生態系保全",1,IF(X26="水質保全",2,IF(X26="景観形成・生活環境保全",3,IF(X26="水田貯留機能増進・地下水かん養",4,IF(X26="資源循環",4,"")))))</f>
        <v/>
      </c>
      <c r="BA26" s="56"/>
      <c r="BB26" s="56">
        <f t="shared" si="6"/>
        <v>12050</v>
      </c>
      <c r="BC26" s="56"/>
      <c r="BD26" s="56"/>
    </row>
    <row r="27" spans="1:56" ht="18" customHeight="1" x14ac:dyDescent="0.15">
      <c r="A27" s="37">
        <v>0</v>
      </c>
      <c r="B27" s="138"/>
      <c r="C27" s="139"/>
      <c r="D27" s="143"/>
      <c r="E27" s="147"/>
      <c r="F27" s="150"/>
      <c r="G27" s="153"/>
      <c r="H27" s="156"/>
      <c r="I27" s="134"/>
      <c r="J27" s="121"/>
      <c r="K27" s="134"/>
      <c r="L27" s="121"/>
      <c r="M27" s="124"/>
      <c r="N27" s="38" t="s">
        <v>54</v>
      </c>
      <c r="O27" s="160" t="s">
        <v>21</v>
      </c>
      <c r="P27" s="160"/>
      <c r="Q27" s="16"/>
      <c r="R27" s="50"/>
      <c r="S27" s="50"/>
      <c r="T27" s="39" t="s">
        <v>57</v>
      </c>
      <c r="U27" s="40" t="s">
        <v>25</v>
      </c>
      <c r="V27" s="39" t="s">
        <v>57</v>
      </c>
      <c r="W27" s="40" t="s">
        <v>29</v>
      </c>
      <c r="X27" s="126"/>
      <c r="Y27" s="128"/>
      <c r="Z27" s="126"/>
      <c r="AA27" s="127"/>
      <c r="AB27" s="127"/>
      <c r="AC27" s="127"/>
      <c r="AD27" s="127"/>
      <c r="AE27" s="128"/>
      <c r="AF27" s="126"/>
      <c r="AG27" s="127"/>
      <c r="AH27" s="127"/>
      <c r="AI27" s="127"/>
      <c r="AJ27" s="127"/>
      <c r="AK27" s="132"/>
      <c r="AL27" s="53"/>
      <c r="AN27" s="70">
        <f>IF(N28="■",0,1)</f>
        <v>1</v>
      </c>
      <c r="AO27" s="56">
        <f>IF(N26="■",1,IF(N27="■",2,3))</f>
        <v>3</v>
      </c>
      <c r="AP27" s="59" t="str">
        <f>IF(R26="■",10,"")</f>
        <v/>
      </c>
      <c r="AQ27" s="60" t="str">
        <f>IF(T26="■",200,"")</f>
        <v/>
      </c>
      <c r="AR27" s="60" t="str">
        <f>IF(T27="■",3000,"")</f>
        <v/>
      </c>
      <c r="AS27" s="60"/>
      <c r="AT27" s="60" t="str">
        <f>IF(OR(V26="■",V27="■"),5000,"")</f>
        <v/>
      </c>
      <c r="AU27" s="61">
        <f t="shared" si="1"/>
        <v>0</v>
      </c>
      <c r="AV27" s="56">
        <f t="shared" si="2"/>
        <v>6</v>
      </c>
      <c r="AW27" s="62" t="str">
        <f t="shared" si="3"/>
        <v>3</v>
      </c>
      <c r="AX27" s="62" t="str">
        <f t="shared" si="4"/>
        <v>3</v>
      </c>
      <c r="AY27" s="62" t="str">
        <f t="shared" si="5"/>
        <v>36</v>
      </c>
      <c r="AZ27" s="56" t="str">
        <f t="shared" ref="AZ27:AZ28" si="31">IF(X27="生態系保全",1,IF(X27="水質保全",2,IF(X27="景観形成・生活環境保全",3,IF(X27="水田貯留機能増進・地下水かん養",4,IF(X27="資源循環",4,"")))))</f>
        <v/>
      </c>
      <c r="BA27" s="56"/>
      <c r="BB27" s="56">
        <f t="shared" si="6"/>
        <v>12050</v>
      </c>
      <c r="BC27" s="56"/>
      <c r="BD27" s="56"/>
    </row>
    <row r="28" spans="1:56" ht="18" customHeight="1" x14ac:dyDescent="0.15">
      <c r="A28" s="37"/>
      <c r="B28" s="140"/>
      <c r="C28" s="141"/>
      <c r="D28" s="144"/>
      <c r="E28" s="148"/>
      <c r="F28" s="151"/>
      <c r="G28" s="154"/>
      <c r="H28" s="157"/>
      <c r="I28" s="135"/>
      <c r="J28" s="122"/>
      <c r="K28" s="135"/>
      <c r="L28" s="122"/>
      <c r="M28" s="125"/>
      <c r="N28" s="44" t="s">
        <v>55</v>
      </c>
      <c r="O28" s="158" t="s">
        <v>19</v>
      </c>
      <c r="P28" s="158"/>
      <c r="Q28" s="23"/>
      <c r="R28" s="45"/>
      <c r="S28" s="46"/>
      <c r="T28" s="47" t="s">
        <v>57</v>
      </c>
      <c r="U28" s="48" t="s">
        <v>27</v>
      </c>
      <c r="V28" s="47" t="s">
        <v>57</v>
      </c>
      <c r="W28" s="49" t="s">
        <v>26</v>
      </c>
      <c r="X28" s="129"/>
      <c r="Y28" s="131"/>
      <c r="Z28" s="129"/>
      <c r="AA28" s="130"/>
      <c r="AB28" s="130"/>
      <c r="AC28" s="130"/>
      <c r="AD28" s="130"/>
      <c r="AE28" s="131"/>
      <c r="AF28" s="129"/>
      <c r="AG28" s="130"/>
      <c r="AH28" s="130"/>
      <c r="AI28" s="130"/>
      <c r="AJ28" s="130"/>
      <c r="AK28" s="133"/>
      <c r="AL28" s="54"/>
      <c r="AN28" s="70">
        <f>IF(N28="■",0,1)</f>
        <v>1</v>
      </c>
      <c r="AO28" s="56">
        <f>IF(N26="■",1,IF(N27="■",2,3))</f>
        <v>3</v>
      </c>
      <c r="AP28" s="59" t="str">
        <f>IF(R26="■",10,"")</f>
        <v/>
      </c>
      <c r="AQ28" s="60" t="str">
        <f>IF(T26="■",200,"")</f>
        <v/>
      </c>
      <c r="AR28" s="60" t="str">
        <f>IF(T27="■",3000,"")</f>
        <v/>
      </c>
      <c r="AS28" s="60"/>
      <c r="AT28" s="60" t="str">
        <f>IF(OR(V26="■",V27="■"),5000,"")</f>
        <v/>
      </c>
      <c r="AU28" s="61">
        <f t="shared" si="1"/>
        <v>0</v>
      </c>
      <c r="AV28" s="56">
        <f t="shared" si="2"/>
        <v>6</v>
      </c>
      <c r="AW28" s="62" t="str">
        <f t="shared" si="3"/>
        <v>3</v>
      </c>
      <c r="AX28" s="62" t="str">
        <f t="shared" si="4"/>
        <v>3</v>
      </c>
      <c r="AY28" s="62" t="str">
        <f t="shared" si="5"/>
        <v>36</v>
      </c>
      <c r="AZ28" s="56" t="str">
        <f t="shared" si="31"/>
        <v/>
      </c>
      <c r="BA28" s="56"/>
      <c r="BB28" s="56">
        <f t="shared" si="6"/>
        <v>12050</v>
      </c>
      <c r="BC28" s="56"/>
      <c r="BD28" s="56"/>
    </row>
    <row r="29" spans="1:56" ht="18" customHeight="1" x14ac:dyDescent="0.15">
      <c r="A29" s="37"/>
      <c r="B29" s="136"/>
      <c r="C29" s="137"/>
      <c r="D29" s="142"/>
      <c r="E29" s="146" t="s">
        <v>30</v>
      </c>
      <c r="F29" s="149"/>
      <c r="G29" s="152" t="str">
        <f t="shared" ref="G29" si="32">IF(B29=0,"",(F29-D29)-A30)</f>
        <v/>
      </c>
      <c r="H29" s="155" t="str">
        <f t="shared" ref="H29" si="33">IF(J29+L29=0,"",J29+L29)</f>
        <v/>
      </c>
      <c r="I29" s="145" t="s">
        <v>13</v>
      </c>
      <c r="J29" s="120"/>
      <c r="K29" s="145" t="s">
        <v>9</v>
      </c>
      <c r="L29" s="120"/>
      <c r="M29" s="123" t="s">
        <v>9</v>
      </c>
      <c r="N29" s="38" t="s">
        <v>54</v>
      </c>
      <c r="O29" s="159" t="s">
        <v>18</v>
      </c>
      <c r="P29" s="159"/>
      <c r="Q29" s="30"/>
      <c r="R29" s="39" t="s">
        <v>57</v>
      </c>
      <c r="S29" s="40" t="s">
        <v>23</v>
      </c>
      <c r="T29" s="41" t="s">
        <v>57</v>
      </c>
      <c r="U29" s="40" t="s">
        <v>24</v>
      </c>
      <c r="V29" s="41" t="s">
        <v>58</v>
      </c>
      <c r="W29" s="42" t="s">
        <v>28</v>
      </c>
      <c r="X29" s="126"/>
      <c r="Y29" s="128"/>
      <c r="Z29" s="126"/>
      <c r="AA29" s="127"/>
      <c r="AB29" s="127"/>
      <c r="AC29" s="127"/>
      <c r="AD29" s="127"/>
      <c r="AE29" s="128"/>
      <c r="AF29" s="126"/>
      <c r="AG29" s="127"/>
      <c r="AH29" s="127"/>
      <c r="AI29" s="127"/>
      <c r="AJ29" s="127"/>
      <c r="AK29" s="132"/>
      <c r="AL29" s="55"/>
      <c r="AN29" s="70">
        <f>IF(N31="■",0,1)</f>
        <v>1</v>
      </c>
      <c r="AO29" s="56">
        <f>IF(N29="■",1,IF(N30="■",2,3))</f>
        <v>3</v>
      </c>
      <c r="AP29" s="59" t="str">
        <f>IF(R29="■",10,"")</f>
        <v/>
      </c>
      <c r="AQ29" s="60" t="str">
        <f>IF(T29="■",200,"")</f>
        <v/>
      </c>
      <c r="AR29" s="60" t="str">
        <f>IF(T30="■",3000,"")</f>
        <v/>
      </c>
      <c r="AS29" s="60"/>
      <c r="AT29" s="60" t="str">
        <f t="shared" ref="AT29" si="34">IF(OR(V29="■",V30="■"),5000,"")</f>
        <v/>
      </c>
      <c r="AU29" s="61">
        <f t="shared" si="1"/>
        <v>0</v>
      </c>
      <c r="AV29" s="56">
        <f t="shared" si="2"/>
        <v>6</v>
      </c>
      <c r="AW29" s="62" t="str">
        <f t="shared" si="3"/>
        <v>3</v>
      </c>
      <c r="AX29" s="62" t="str">
        <f t="shared" si="4"/>
        <v>3</v>
      </c>
      <c r="AY29" s="62" t="str">
        <f t="shared" si="5"/>
        <v>36</v>
      </c>
      <c r="AZ29" s="56" t="str">
        <f>IF(X29="生態系保全",1,IF(X29="水質保全",2,IF(X29="景観形成・生活環境保全",3,IF(X29="水田貯留機能増進・地下水かん養",4,IF(X29="資源循環",4,"")))))</f>
        <v/>
      </c>
      <c r="BA29" s="56"/>
      <c r="BB29" s="56">
        <f t="shared" si="6"/>
        <v>12050</v>
      </c>
      <c r="BC29" s="56"/>
      <c r="BD29" s="56"/>
    </row>
    <row r="30" spans="1:56" ht="18" customHeight="1" x14ac:dyDescent="0.15">
      <c r="A30" s="37">
        <v>0</v>
      </c>
      <c r="B30" s="138"/>
      <c r="C30" s="139"/>
      <c r="D30" s="143"/>
      <c r="E30" s="147"/>
      <c r="F30" s="150"/>
      <c r="G30" s="153"/>
      <c r="H30" s="156"/>
      <c r="I30" s="134"/>
      <c r="J30" s="121"/>
      <c r="K30" s="134"/>
      <c r="L30" s="121"/>
      <c r="M30" s="124"/>
      <c r="N30" s="38" t="s">
        <v>54</v>
      </c>
      <c r="O30" s="160" t="s">
        <v>21</v>
      </c>
      <c r="P30" s="160"/>
      <c r="Q30" s="16"/>
      <c r="R30" s="50"/>
      <c r="S30" s="50"/>
      <c r="T30" s="39" t="s">
        <v>57</v>
      </c>
      <c r="U30" s="40" t="s">
        <v>25</v>
      </c>
      <c r="V30" s="39" t="s">
        <v>57</v>
      </c>
      <c r="W30" s="40" t="s">
        <v>29</v>
      </c>
      <c r="X30" s="126"/>
      <c r="Y30" s="128"/>
      <c r="Z30" s="126"/>
      <c r="AA30" s="127"/>
      <c r="AB30" s="127"/>
      <c r="AC30" s="127"/>
      <c r="AD30" s="127"/>
      <c r="AE30" s="128"/>
      <c r="AF30" s="126"/>
      <c r="AG30" s="127"/>
      <c r="AH30" s="127"/>
      <c r="AI30" s="127"/>
      <c r="AJ30" s="127"/>
      <c r="AK30" s="132"/>
      <c r="AL30" s="53"/>
      <c r="AN30" s="70">
        <f>IF(N31="■",0,1)</f>
        <v>1</v>
      </c>
      <c r="AO30" s="56">
        <f>IF(N29="■",1,IF(N30="■",2,3))</f>
        <v>3</v>
      </c>
      <c r="AP30" s="59" t="str">
        <f>IF(R29="■",10,"")</f>
        <v/>
      </c>
      <c r="AQ30" s="60" t="str">
        <f>IF(T29="■",200,"")</f>
        <v/>
      </c>
      <c r="AR30" s="60" t="str">
        <f>IF(T30="■",3000,"")</f>
        <v/>
      </c>
      <c r="AS30" s="60"/>
      <c r="AT30" s="60" t="str">
        <f>IF(OR(V29="■",V30="■"),5000,"")</f>
        <v/>
      </c>
      <c r="AU30" s="61">
        <f t="shared" si="1"/>
        <v>0</v>
      </c>
      <c r="AV30" s="56">
        <f t="shared" si="2"/>
        <v>6</v>
      </c>
      <c r="AW30" s="62" t="str">
        <f t="shared" si="3"/>
        <v>3</v>
      </c>
      <c r="AX30" s="62" t="str">
        <f t="shared" si="4"/>
        <v>3</v>
      </c>
      <c r="AY30" s="62" t="str">
        <f t="shared" si="5"/>
        <v>36</v>
      </c>
      <c r="AZ30" s="56" t="str">
        <f t="shared" ref="AZ30:AZ31" si="35">IF(X30="生態系保全",1,IF(X30="水質保全",2,IF(X30="景観形成・生活環境保全",3,IF(X30="水田貯留機能増進・地下水かん養",4,IF(X30="資源循環",4,"")))))</f>
        <v/>
      </c>
      <c r="BA30" s="56"/>
      <c r="BB30" s="56">
        <f t="shared" si="6"/>
        <v>12050</v>
      </c>
      <c r="BC30" s="56"/>
      <c r="BD30" s="56"/>
    </row>
    <row r="31" spans="1:56" ht="18" customHeight="1" x14ac:dyDescent="0.15">
      <c r="A31" s="37"/>
      <c r="B31" s="140"/>
      <c r="C31" s="141"/>
      <c r="D31" s="144"/>
      <c r="E31" s="148"/>
      <c r="F31" s="151"/>
      <c r="G31" s="154"/>
      <c r="H31" s="157"/>
      <c r="I31" s="135"/>
      <c r="J31" s="122"/>
      <c r="K31" s="135"/>
      <c r="L31" s="122"/>
      <c r="M31" s="125"/>
      <c r="N31" s="44" t="s">
        <v>55</v>
      </c>
      <c r="O31" s="158" t="s">
        <v>19</v>
      </c>
      <c r="P31" s="158"/>
      <c r="Q31" s="23"/>
      <c r="R31" s="45"/>
      <c r="S31" s="46"/>
      <c r="T31" s="47" t="s">
        <v>57</v>
      </c>
      <c r="U31" s="48" t="s">
        <v>27</v>
      </c>
      <c r="V31" s="47" t="s">
        <v>57</v>
      </c>
      <c r="W31" s="49" t="s">
        <v>26</v>
      </c>
      <c r="X31" s="129"/>
      <c r="Y31" s="131"/>
      <c r="Z31" s="129"/>
      <c r="AA31" s="130"/>
      <c r="AB31" s="130"/>
      <c r="AC31" s="130"/>
      <c r="AD31" s="130"/>
      <c r="AE31" s="131"/>
      <c r="AF31" s="129"/>
      <c r="AG31" s="130"/>
      <c r="AH31" s="130"/>
      <c r="AI31" s="130"/>
      <c r="AJ31" s="130"/>
      <c r="AK31" s="133"/>
      <c r="AL31" s="54"/>
      <c r="AN31" s="70">
        <f>IF(N31="■",0,1)</f>
        <v>1</v>
      </c>
      <c r="AO31" s="56">
        <f>IF(N29="■",1,IF(N30="■",2,3))</f>
        <v>3</v>
      </c>
      <c r="AP31" s="59" t="str">
        <f>IF(R29="■",10,"")</f>
        <v/>
      </c>
      <c r="AQ31" s="60" t="str">
        <f>IF(T29="■",200,"")</f>
        <v/>
      </c>
      <c r="AR31" s="60" t="str">
        <f>IF(T30="■",3000,"")</f>
        <v/>
      </c>
      <c r="AS31" s="60"/>
      <c r="AT31" s="60" t="str">
        <f>IF(OR(V29="■",V30="■"),5000,"")</f>
        <v/>
      </c>
      <c r="AU31" s="61">
        <f t="shared" si="1"/>
        <v>0</v>
      </c>
      <c r="AV31" s="56">
        <f t="shared" si="2"/>
        <v>6</v>
      </c>
      <c r="AW31" s="62" t="str">
        <f t="shared" si="3"/>
        <v>3</v>
      </c>
      <c r="AX31" s="62" t="str">
        <f t="shared" si="4"/>
        <v>3</v>
      </c>
      <c r="AY31" s="62" t="str">
        <f t="shared" si="5"/>
        <v>36</v>
      </c>
      <c r="AZ31" s="56" t="str">
        <f t="shared" si="35"/>
        <v/>
      </c>
      <c r="BA31" s="56"/>
      <c r="BB31" s="56">
        <f t="shared" si="6"/>
        <v>12050</v>
      </c>
      <c r="BC31" s="56"/>
      <c r="BD31" s="56"/>
    </row>
    <row r="32" spans="1:56" ht="18" customHeight="1" x14ac:dyDescent="0.15">
      <c r="A32" s="37"/>
      <c r="B32" s="136"/>
      <c r="C32" s="137"/>
      <c r="D32" s="142"/>
      <c r="E32" s="146" t="s">
        <v>30</v>
      </c>
      <c r="F32" s="149"/>
      <c r="G32" s="152" t="str">
        <f t="shared" ref="G32" si="36">IF(B32=0,"",(F32-D32)-A33)</f>
        <v/>
      </c>
      <c r="H32" s="155" t="str">
        <f t="shared" ref="H32" si="37">IF(J32+L32=0,"",J32+L32)</f>
        <v/>
      </c>
      <c r="I32" s="145" t="s">
        <v>13</v>
      </c>
      <c r="J32" s="120"/>
      <c r="K32" s="145" t="s">
        <v>9</v>
      </c>
      <c r="L32" s="120"/>
      <c r="M32" s="123" t="s">
        <v>9</v>
      </c>
      <c r="N32" s="38" t="s">
        <v>54</v>
      </c>
      <c r="O32" s="159" t="s">
        <v>18</v>
      </c>
      <c r="P32" s="159"/>
      <c r="Q32" s="30"/>
      <c r="R32" s="39" t="s">
        <v>57</v>
      </c>
      <c r="S32" s="40" t="s">
        <v>23</v>
      </c>
      <c r="T32" s="41" t="s">
        <v>57</v>
      </c>
      <c r="U32" s="40" t="s">
        <v>24</v>
      </c>
      <c r="V32" s="41" t="s">
        <v>58</v>
      </c>
      <c r="W32" s="42" t="s">
        <v>28</v>
      </c>
      <c r="X32" s="126"/>
      <c r="Y32" s="128"/>
      <c r="Z32" s="126"/>
      <c r="AA32" s="127"/>
      <c r="AB32" s="127"/>
      <c r="AC32" s="127"/>
      <c r="AD32" s="127"/>
      <c r="AE32" s="128"/>
      <c r="AF32" s="126"/>
      <c r="AG32" s="127"/>
      <c r="AH32" s="127"/>
      <c r="AI32" s="127"/>
      <c r="AJ32" s="127"/>
      <c r="AK32" s="132"/>
      <c r="AL32" s="55"/>
      <c r="AN32" s="70">
        <f>IF(N34="■",0,1)</f>
        <v>1</v>
      </c>
      <c r="AO32" s="56">
        <f>IF(N32="■",1,IF(N33="■",2,3))</f>
        <v>3</v>
      </c>
      <c r="AP32" s="59" t="str">
        <f>IF(R32="■",10,"")</f>
        <v/>
      </c>
      <c r="AQ32" s="60" t="str">
        <f>IF(T32="■",200,"")</f>
        <v/>
      </c>
      <c r="AR32" s="60" t="str">
        <f>IF(T33="■",3000,"")</f>
        <v/>
      </c>
      <c r="AS32" s="60"/>
      <c r="AT32" s="60" t="str">
        <f t="shared" ref="AT32" si="38">IF(OR(V32="■",V33="■"),5000,"")</f>
        <v/>
      </c>
      <c r="AU32" s="61">
        <f t="shared" si="1"/>
        <v>0</v>
      </c>
      <c r="AV32" s="56">
        <f t="shared" si="2"/>
        <v>6</v>
      </c>
      <c r="AW32" s="62" t="str">
        <f t="shared" si="3"/>
        <v>3</v>
      </c>
      <c r="AX32" s="62" t="str">
        <f t="shared" si="4"/>
        <v>3</v>
      </c>
      <c r="AY32" s="62" t="str">
        <f t="shared" si="5"/>
        <v>36</v>
      </c>
      <c r="AZ32" s="56" t="str">
        <f>IF(X32="生態系保全",1,IF(X32="水質保全",2,IF(X32="景観形成・生活環境保全",3,IF(X32="水田貯留機能増進・地下水かん養",4,IF(X32="資源循環",4,"")))))</f>
        <v/>
      </c>
      <c r="BA32" s="56"/>
      <c r="BB32" s="56">
        <f t="shared" si="6"/>
        <v>12050</v>
      </c>
      <c r="BC32" s="56"/>
      <c r="BD32" s="56"/>
    </row>
    <row r="33" spans="1:56" ht="18" customHeight="1" x14ac:dyDescent="0.15">
      <c r="A33" s="37">
        <v>0</v>
      </c>
      <c r="B33" s="138"/>
      <c r="C33" s="139"/>
      <c r="D33" s="143"/>
      <c r="E33" s="147"/>
      <c r="F33" s="150"/>
      <c r="G33" s="153"/>
      <c r="H33" s="156"/>
      <c r="I33" s="134"/>
      <c r="J33" s="121"/>
      <c r="K33" s="134"/>
      <c r="L33" s="121"/>
      <c r="M33" s="124"/>
      <c r="N33" s="38" t="s">
        <v>54</v>
      </c>
      <c r="O33" s="160" t="s">
        <v>21</v>
      </c>
      <c r="P33" s="160"/>
      <c r="Q33" s="16"/>
      <c r="R33" s="50"/>
      <c r="S33" s="50"/>
      <c r="T33" s="39" t="s">
        <v>57</v>
      </c>
      <c r="U33" s="40" t="s">
        <v>25</v>
      </c>
      <c r="V33" s="39" t="s">
        <v>57</v>
      </c>
      <c r="W33" s="40" t="s">
        <v>29</v>
      </c>
      <c r="X33" s="126"/>
      <c r="Y33" s="128"/>
      <c r="Z33" s="126"/>
      <c r="AA33" s="127"/>
      <c r="AB33" s="127"/>
      <c r="AC33" s="127"/>
      <c r="AD33" s="127"/>
      <c r="AE33" s="128"/>
      <c r="AF33" s="126"/>
      <c r="AG33" s="127"/>
      <c r="AH33" s="127"/>
      <c r="AI33" s="127"/>
      <c r="AJ33" s="127"/>
      <c r="AK33" s="132"/>
      <c r="AL33" s="53"/>
      <c r="AN33" s="70">
        <f>IF(N34="■",0,1)</f>
        <v>1</v>
      </c>
      <c r="AO33" s="56">
        <f>IF(N32="■",1,IF(N33="■",2,3))</f>
        <v>3</v>
      </c>
      <c r="AP33" s="59" t="str">
        <f>IF(R32="■",10,"")</f>
        <v/>
      </c>
      <c r="AQ33" s="60" t="str">
        <f>IF(T32="■",200,"")</f>
        <v/>
      </c>
      <c r="AR33" s="60" t="str">
        <f>IF(T33="■",3000,"")</f>
        <v/>
      </c>
      <c r="AS33" s="60"/>
      <c r="AT33" s="60" t="str">
        <f>IF(OR(V32="■",V33="■"),5000,"")</f>
        <v/>
      </c>
      <c r="AU33" s="61">
        <f t="shared" si="1"/>
        <v>0</v>
      </c>
      <c r="AV33" s="56">
        <f t="shared" si="2"/>
        <v>6</v>
      </c>
      <c r="AW33" s="62" t="str">
        <f t="shared" si="3"/>
        <v>3</v>
      </c>
      <c r="AX33" s="62" t="str">
        <f t="shared" si="4"/>
        <v>3</v>
      </c>
      <c r="AY33" s="62" t="str">
        <f t="shared" si="5"/>
        <v>36</v>
      </c>
      <c r="AZ33" s="56" t="str">
        <f t="shared" ref="AZ33:AZ34" si="39">IF(X33="生態系保全",1,IF(X33="水質保全",2,IF(X33="景観形成・生活環境保全",3,IF(X33="水田貯留機能増進・地下水かん養",4,IF(X33="資源循環",4,"")))))</f>
        <v/>
      </c>
      <c r="BA33" s="56"/>
      <c r="BB33" s="56">
        <f t="shared" si="6"/>
        <v>12050</v>
      </c>
      <c r="BC33" s="56"/>
      <c r="BD33" s="56"/>
    </row>
    <row r="34" spans="1:56" ht="18" customHeight="1" x14ac:dyDescent="0.15">
      <c r="A34" s="37"/>
      <c r="B34" s="140"/>
      <c r="C34" s="141"/>
      <c r="D34" s="144"/>
      <c r="E34" s="148"/>
      <c r="F34" s="151"/>
      <c r="G34" s="154"/>
      <c r="H34" s="157"/>
      <c r="I34" s="135"/>
      <c r="J34" s="122"/>
      <c r="K34" s="135"/>
      <c r="L34" s="122"/>
      <c r="M34" s="125"/>
      <c r="N34" s="44" t="s">
        <v>55</v>
      </c>
      <c r="O34" s="158" t="s">
        <v>19</v>
      </c>
      <c r="P34" s="158"/>
      <c r="Q34" s="23"/>
      <c r="R34" s="45"/>
      <c r="S34" s="46"/>
      <c r="T34" s="47" t="s">
        <v>57</v>
      </c>
      <c r="U34" s="48" t="s">
        <v>27</v>
      </c>
      <c r="V34" s="47" t="s">
        <v>57</v>
      </c>
      <c r="W34" s="49" t="s">
        <v>26</v>
      </c>
      <c r="X34" s="129"/>
      <c r="Y34" s="131"/>
      <c r="Z34" s="129"/>
      <c r="AA34" s="130"/>
      <c r="AB34" s="130"/>
      <c r="AC34" s="130"/>
      <c r="AD34" s="130"/>
      <c r="AE34" s="131"/>
      <c r="AF34" s="129"/>
      <c r="AG34" s="130"/>
      <c r="AH34" s="130"/>
      <c r="AI34" s="130"/>
      <c r="AJ34" s="130"/>
      <c r="AK34" s="133"/>
      <c r="AL34" s="54"/>
      <c r="AN34" s="70">
        <f>IF(N34="■",0,1)</f>
        <v>1</v>
      </c>
      <c r="AO34" s="56">
        <f>IF(N32="■",1,IF(N33="■",2,3))</f>
        <v>3</v>
      </c>
      <c r="AP34" s="59" t="str">
        <f>IF(R32="■",10,"")</f>
        <v/>
      </c>
      <c r="AQ34" s="60" t="str">
        <f>IF(T32="■",200,"")</f>
        <v/>
      </c>
      <c r="AR34" s="60" t="str">
        <f>IF(T33="■",3000,"")</f>
        <v/>
      </c>
      <c r="AS34" s="60"/>
      <c r="AT34" s="60" t="str">
        <f>IF(OR(V32="■",V33="■"),5000,"")</f>
        <v/>
      </c>
      <c r="AU34" s="61">
        <f t="shared" si="1"/>
        <v>0</v>
      </c>
      <c r="AV34" s="56">
        <f t="shared" si="2"/>
        <v>6</v>
      </c>
      <c r="AW34" s="62" t="str">
        <f t="shared" si="3"/>
        <v>3</v>
      </c>
      <c r="AX34" s="62" t="str">
        <f t="shared" si="4"/>
        <v>3</v>
      </c>
      <c r="AY34" s="62" t="str">
        <f t="shared" si="5"/>
        <v>36</v>
      </c>
      <c r="AZ34" s="56" t="str">
        <f t="shared" si="39"/>
        <v/>
      </c>
      <c r="BA34" s="56"/>
      <c r="BB34" s="56">
        <f t="shared" si="6"/>
        <v>12050</v>
      </c>
      <c r="BC34" s="56"/>
      <c r="BD34" s="56"/>
    </row>
    <row r="35" spans="1:56" ht="18" customHeight="1" x14ac:dyDescent="0.15">
      <c r="A35" s="37"/>
      <c r="B35" s="136"/>
      <c r="C35" s="137"/>
      <c r="D35" s="142"/>
      <c r="E35" s="146" t="s">
        <v>30</v>
      </c>
      <c r="F35" s="149"/>
      <c r="G35" s="152" t="str">
        <f t="shared" ref="G35" si="40">IF(B35=0,"",(F35-D35)-A36)</f>
        <v/>
      </c>
      <c r="H35" s="155" t="str">
        <f t="shared" ref="H35" si="41">IF(J35+L35=0,"",J35+L35)</f>
        <v/>
      </c>
      <c r="I35" s="145" t="s">
        <v>13</v>
      </c>
      <c r="J35" s="120"/>
      <c r="K35" s="145" t="s">
        <v>9</v>
      </c>
      <c r="L35" s="120"/>
      <c r="M35" s="123" t="s">
        <v>9</v>
      </c>
      <c r="N35" s="38" t="s">
        <v>54</v>
      </c>
      <c r="O35" s="159" t="s">
        <v>18</v>
      </c>
      <c r="P35" s="159"/>
      <c r="Q35" s="30"/>
      <c r="R35" s="39" t="s">
        <v>57</v>
      </c>
      <c r="S35" s="40" t="s">
        <v>23</v>
      </c>
      <c r="T35" s="41" t="s">
        <v>57</v>
      </c>
      <c r="U35" s="40" t="s">
        <v>24</v>
      </c>
      <c r="V35" s="41" t="s">
        <v>58</v>
      </c>
      <c r="W35" s="42" t="s">
        <v>28</v>
      </c>
      <c r="X35" s="126"/>
      <c r="Y35" s="128"/>
      <c r="Z35" s="126"/>
      <c r="AA35" s="127"/>
      <c r="AB35" s="127"/>
      <c r="AC35" s="127"/>
      <c r="AD35" s="127"/>
      <c r="AE35" s="128"/>
      <c r="AF35" s="126"/>
      <c r="AG35" s="127"/>
      <c r="AH35" s="127"/>
      <c r="AI35" s="127"/>
      <c r="AJ35" s="127"/>
      <c r="AK35" s="132"/>
      <c r="AL35" s="55"/>
      <c r="AN35" s="70">
        <f>IF(N37="■",0,1)</f>
        <v>1</v>
      </c>
      <c r="AO35" s="56">
        <f>IF(N35="■",1,IF(N36="■",2,3))</f>
        <v>3</v>
      </c>
      <c r="AP35" s="59" t="str">
        <f>IF(R35="■",10,"")</f>
        <v/>
      </c>
      <c r="AQ35" s="60" t="str">
        <f>IF(T35="■",200,"")</f>
        <v/>
      </c>
      <c r="AR35" s="60" t="str">
        <f>IF(T36="■",3000,"")</f>
        <v/>
      </c>
      <c r="AS35" s="60"/>
      <c r="AT35" s="60" t="str">
        <f t="shared" ref="AT35" si="42">IF(OR(V35="■",V36="■"),5000,"")</f>
        <v/>
      </c>
      <c r="AU35" s="61">
        <f t="shared" si="1"/>
        <v>0</v>
      </c>
      <c r="AV35" s="56">
        <f t="shared" si="2"/>
        <v>6</v>
      </c>
      <c r="AW35" s="62" t="str">
        <f t="shared" si="3"/>
        <v>3</v>
      </c>
      <c r="AX35" s="62" t="str">
        <f t="shared" si="4"/>
        <v>3</v>
      </c>
      <c r="AY35" s="62" t="str">
        <f t="shared" si="5"/>
        <v>36</v>
      </c>
      <c r="AZ35" s="56" t="str">
        <f>IF(X35="生態系保全",1,IF(X35="水質保全",2,IF(X35="景観形成・生活環境保全",3,IF(X35="水田貯留機能増進・地下水かん養",4,IF(X35="資源循環",4,"")))))</f>
        <v/>
      </c>
      <c r="BA35" s="56"/>
      <c r="BB35" s="56">
        <f t="shared" si="6"/>
        <v>12050</v>
      </c>
      <c r="BC35" s="56"/>
      <c r="BD35" s="56"/>
    </row>
    <row r="36" spans="1:56" ht="18" customHeight="1" x14ac:dyDescent="0.15">
      <c r="A36" s="37">
        <v>0</v>
      </c>
      <c r="B36" s="138"/>
      <c r="C36" s="139"/>
      <c r="D36" s="143"/>
      <c r="E36" s="147"/>
      <c r="F36" s="150"/>
      <c r="G36" s="153"/>
      <c r="H36" s="156"/>
      <c r="I36" s="134"/>
      <c r="J36" s="121"/>
      <c r="K36" s="134"/>
      <c r="L36" s="121"/>
      <c r="M36" s="124"/>
      <c r="N36" s="38" t="s">
        <v>54</v>
      </c>
      <c r="O36" s="160" t="s">
        <v>21</v>
      </c>
      <c r="P36" s="160"/>
      <c r="Q36" s="16"/>
      <c r="R36" s="50"/>
      <c r="S36" s="50"/>
      <c r="T36" s="39" t="s">
        <v>57</v>
      </c>
      <c r="U36" s="40" t="s">
        <v>25</v>
      </c>
      <c r="V36" s="39" t="s">
        <v>57</v>
      </c>
      <c r="W36" s="40" t="s">
        <v>29</v>
      </c>
      <c r="X36" s="126"/>
      <c r="Y36" s="128"/>
      <c r="Z36" s="126"/>
      <c r="AA36" s="127"/>
      <c r="AB36" s="127"/>
      <c r="AC36" s="127"/>
      <c r="AD36" s="127"/>
      <c r="AE36" s="128"/>
      <c r="AF36" s="126"/>
      <c r="AG36" s="127"/>
      <c r="AH36" s="127"/>
      <c r="AI36" s="127"/>
      <c r="AJ36" s="127"/>
      <c r="AK36" s="132"/>
      <c r="AL36" s="53"/>
      <c r="AN36" s="70">
        <f>IF(N37="■",0,1)</f>
        <v>1</v>
      </c>
      <c r="AO36" s="56">
        <f>IF(N35="■",1,IF(N36="■",2,3))</f>
        <v>3</v>
      </c>
      <c r="AP36" s="59" t="str">
        <f>IF(R35="■",10,"")</f>
        <v/>
      </c>
      <c r="AQ36" s="60" t="str">
        <f>IF(T35="■",200,"")</f>
        <v/>
      </c>
      <c r="AR36" s="60" t="str">
        <f>IF(T36="■",3000,"")</f>
        <v/>
      </c>
      <c r="AS36" s="60"/>
      <c r="AT36" s="60" t="str">
        <f>IF(OR(V35="■",V36="■"),5000,"")</f>
        <v/>
      </c>
      <c r="AU36" s="61">
        <f t="shared" si="1"/>
        <v>0</v>
      </c>
      <c r="AV36" s="56">
        <f t="shared" si="2"/>
        <v>6</v>
      </c>
      <c r="AW36" s="62" t="str">
        <f t="shared" si="3"/>
        <v>3</v>
      </c>
      <c r="AX36" s="62" t="str">
        <f t="shared" si="4"/>
        <v>3</v>
      </c>
      <c r="AY36" s="62" t="str">
        <f t="shared" si="5"/>
        <v>36</v>
      </c>
      <c r="AZ36" s="56" t="str">
        <f t="shared" ref="AZ36:AZ37" si="43">IF(X36="生態系保全",1,IF(X36="水質保全",2,IF(X36="景観形成・生活環境保全",3,IF(X36="水田貯留機能増進・地下水かん養",4,IF(X36="資源循環",4,"")))))</f>
        <v/>
      </c>
      <c r="BA36" s="56"/>
      <c r="BB36" s="56">
        <f t="shared" si="6"/>
        <v>12050</v>
      </c>
      <c r="BC36" s="56"/>
      <c r="BD36" s="56"/>
    </row>
    <row r="37" spans="1:56" ht="18" customHeight="1" x14ac:dyDescent="0.15">
      <c r="A37" s="37"/>
      <c r="B37" s="140"/>
      <c r="C37" s="141"/>
      <c r="D37" s="144"/>
      <c r="E37" s="148"/>
      <c r="F37" s="151"/>
      <c r="G37" s="154"/>
      <c r="H37" s="157"/>
      <c r="I37" s="135"/>
      <c r="J37" s="122"/>
      <c r="K37" s="135"/>
      <c r="L37" s="122"/>
      <c r="M37" s="125"/>
      <c r="N37" s="44" t="s">
        <v>55</v>
      </c>
      <c r="O37" s="158" t="s">
        <v>19</v>
      </c>
      <c r="P37" s="158"/>
      <c r="Q37" s="23"/>
      <c r="R37" s="45"/>
      <c r="S37" s="46"/>
      <c r="T37" s="47" t="s">
        <v>57</v>
      </c>
      <c r="U37" s="48" t="s">
        <v>27</v>
      </c>
      <c r="V37" s="47" t="s">
        <v>57</v>
      </c>
      <c r="W37" s="49" t="s">
        <v>26</v>
      </c>
      <c r="X37" s="129"/>
      <c r="Y37" s="131"/>
      <c r="Z37" s="129"/>
      <c r="AA37" s="130"/>
      <c r="AB37" s="130"/>
      <c r="AC37" s="130"/>
      <c r="AD37" s="130"/>
      <c r="AE37" s="131"/>
      <c r="AF37" s="129"/>
      <c r="AG37" s="130"/>
      <c r="AH37" s="130"/>
      <c r="AI37" s="130"/>
      <c r="AJ37" s="130"/>
      <c r="AK37" s="133"/>
      <c r="AL37" s="54"/>
      <c r="AN37" s="70">
        <f>IF(N37="■",0,1)</f>
        <v>1</v>
      </c>
      <c r="AO37" s="56">
        <f>IF(N35="■",1,IF(N36="■",2,3))</f>
        <v>3</v>
      </c>
      <c r="AP37" s="59" t="str">
        <f>IF(R35="■",10,"")</f>
        <v/>
      </c>
      <c r="AQ37" s="60" t="str">
        <f>IF(T35="■",200,"")</f>
        <v/>
      </c>
      <c r="AR37" s="60" t="str">
        <f>IF(T36="■",3000,"")</f>
        <v/>
      </c>
      <c r="AS37" s="60"/>
      <c r="AT37" s="60" t="str">
        <f>IF(OR(V35="■",V36="■"),5000,"")</f>
        <v/>
      </c>
      <c r="AU37" s="61">
        <f t="shared" si="1"/>
        <v>0</v>
      </c>
      <c r="AV37" s="56">
        <f t="shared" si="2"/>
        <v>6</v>
      </c>
      <c r="AW37" s="62" t="str">
        <f t="shared" si="3"/>
        <v>3</v>
      </c>
      <c r="AX37" s="62" t="str">
        <f t="shared" si="4"/>
        <v>3</v>
      </c>
      <c r="AY37" s="62" t="str">
        <f t="shared" si="5"/>
        <v>36</v>
      </c>
      <c r="AZ37" s="56" t="str">
        <f t="shared" si="43"/>
        <v/>
      </c>
      <c r="BA37" s="56"/>
      <c r="BB37" s="56">
        <f t="shared" si="6"/>
        <v>12050</v>
      </c>
      <c r="BC37" s="56"/>
      <c r="BD37" s="56"/>
    </row>
    <row r="38" spans="1:56" ht="18" customHeight="1" x14ac:dyDescent="0.15">
      <c r="A38" s="37"/>
      <c r="B38" s="136"/>
      <c r="C38" s="137"/>
      <c r="D38" s="142"/>
      <c r="E38" s="146" t="s">
        <v>30</v>
      </c>
      <c r="F38" s="149"/>
      <c r="G38" s="152" t="str">
        <f t="shared" ref="G38" si="44">IF(B38=0,"",(F38-D38)-A39)</f>
        <v/>
      </c>
      <c r="H38" s="155" t="str">
        <f t="shared" ref="H38" si="45">IF(J38+L38=0,"",J38+L38)</f>
        <v/>
      </c>
      <c r="I38" s="145" t="s">
        <v>13</v>
      </c>
      <c r="J38" s="120"/>
      <c r="K38" s="145" t="s">
        <v>9</v>
      </c>
      <c r="L38" s="120"/>
      <c r="M38" s="123" t="s">
        <v>9</v>
      </c>
      <c r="N38" s="38" t="s">
        <v>54</v>
      </c>
      <c r="O38" s="159" t="s">
        <v>18</v>
      </c>
      <c r="P38" s="159"/>
      <c r="Q38" s="30"/>
      <c r="R38" s="39" t="s">
        <v>57</v>
      </c>
      <c r="S38" s="40" t="s">
        <v>23</v>
      </c>
      <c r="T38" s="41" t="s">
        <v>57</v>
      </c>
      <c r="U38" s="40" t="s">
        <v>24</v>
      </c>
      <c r="V38" s="41" t="s">
        <v>58</v>
      </c>
      <c r="W38" s="42" t="s">
        <v>28</v>
      </c>
      <c r="X38" s="126"/>
      <c r="Y38" s="128"/>
      <c r="Z38" s="126"/>
      <c r="AA38" s="127"/>
      <c r="AB38" s="127"/>
      <c r="AC38" s="127"/>
      <c r="AD38" s="127"/>
      <c r="AE38" s="128"/>
      <c r="AF38" s="126"/>
      <c r="AG38" s="127"/>
      <c r="AH38" s="127"/>
      <c r="AI38" s="127"/>
      <c r="AJ38" s="127"/>
      <c r="AK38" s="132"/>
      <c r="AL38" s="55"/>
      <c r="AN38" s="70">
        <f>IF(N40="■",0,1)</f>
        <v>1</v>
      </c>
      <c r="AO38" s="56">
        <f>IF(N38="■",1,IF(N39="■",2,3))</f>
        <v>3</v>
      </c>
      <c r="AP38" s="59" t="str">
        <f>IF(R38="■",10,"")</f>
        <v/>
      </c>
      <c r="AQ38" s="60" t="str">
        <f>IF(T38="■",200,"")</f>
        <v/>
      </c>
      <c r="AR38" s="60" t="str">
        <f>IF(T39="■",3000,"")</f>
        <v/>
      </c>
      <c r="AS38" s="60"/>
      <c r="AT38" s="60" t="str">
        <f t="shared" ref="AT38" si="46">IF(OR(V38="■",V39="■"),5000,"")</f>
        <v/>
      </c>
      <c r="AU38" s="61">
        <f t="shared" si="1"/>
        <v>0</v>
      </c>
      <c r="AV38" s="56">
        <f t="shared" si="2"/>
        <v>6</v>
      </c>
      <c r="AW38" s="62" t="str">
        <f t="shared" si="3"/>
        <v>3</v>
      </c>
      <c r="AX38" s="62" t="str">
        <f t="shared" si="4"/>
        <v>3</v>
      </c>
      <c r="AY38" s="62" t="str">
        <f t="shared" si="5"/>
        <v>36</v>
      </c>
      <c r="AZ38" s="56" t="str">
        <f>IF(X38="生態系保全",1,IF(X38="水質保全",2,IF(X38="景観形成・生活環境保全",3,IF(X38="水田貯留機能増進・地下水かん養",4,IF(X38="資源循環",4,"")))))</f>
        <v/>
      </c>
      <c r="BA38" s="56"/>
      <c r="BB38" s="56">
        <f t="shared" si="6"/>
        <v>12050</v>
      </c>
      <c r="BC38" s="56"/>
      <c r="BD38" s="56"/>
    </row>
    <row r="39" spans="1:56" ht="18" customHeight="1" x14ac:dyDescent="0.15">
      <c r="A39" s="37">
        <v>0</v>
      </c>
      <c r="B39" s="138"/>
      <c r="C39" s="139"/>
      <c r="D39" s="143"/>
      <c r="E39" s="147"/>
      <c r="F39" s="150"/>
      <c r="G39" s="153"/>
      <c r="H39" s="156"/>
      <c r="I39" s="134"/>
      <c r="J39" s="121"/>
      <c r="K39" s="134"/>
      <c r="L39" s="121"/>
      <c r="M39" s="124"/>
      <c r="N39" s="38" t="s">
        <v>54</v>
      </c>
      <c r="O39" s="160" t="s">
        <v>21</v>
      </c>
      <c r="P39" s="160"/>
      <c r="Q39" s="16"/>
      <c r="R39" s="50"/>
      <c r="S39" s="50"/>
      <c r="T39" s="39" t="s">
        <v>57</v>
      </c>
      <c r="U39" s="40" t="s">
        <v>25</v>
      </c>
      <c r="V39" s="39" t="s">
        <v>57</v>
      </c>
      <c r="W39" s="40" t="s">
        <v>29</v>
      </c>
      <c r="X39" s="126"/>
      <c r="Y39" s="128"/>
      <c r="Z39" s="126"/>
      <c r="AA39" s="127"/>
      <c r="AB39" s="127"/>
      <c r="AC39" s="127"/>
      <c r="AD39" s="127"/>
      <c r="AE39" s="128"/>
      <c r="AF39" s="126"/>
      <c r="AG39" s="127"/>
      <c r="AH39" s="127"/>
      <c r="AI39" s="127"/>
      <c r="AJ39" s="127"/>
      <c r="AK39" s="132"/>
      <c r="AL39" s="53"/>
      <c r="AN39" s="70">
        <f>IF(N40="■",0,1)</f>
        <v>1</v>
      </c>
      <c r="AO39" s="56">
        <f>IF(N38="■",1,IF(N39="■",2,3))</f>
        <v>3</v>
      </c>
      <c r="AP39" s="59" t="str">
        <f>IF(R38="■",10,"")</f>
        <v/>
      </c>
      <c r="AQ39" s="60" t="str">
        <f>IF(T38="■",200,"")</f>
        <v/>
      </c>
      <c r="AR39" s="60" t="str">
        <f>IF(T39="■",3000,"")</f>
        <v/>
      </c>
      <c r="AS39" s="60"/>
      <c r="AT39" s="60" t="str">
        <f>IF(OR(V38="■",V39="■"),5000,"")</f>
        <v/>
      </c>
      <c r="AU39" s="61">
        <f t="shared" si="1"/>
        <v>0</v>
      </c>
      <c r="AV39" s="56">
        <f t="shared" si="2"/>
        <v>6</v>
      </c>
      <c r="AW39" s="62" t="str">
        <f t="shared" si="3"/>
        <v>3</v>
      </c>
      <c r="AX39" s="62" t="str">
        <f t="shared" si="4"/>
        <v>3</v>
      </c>
      <c r="AY39" s="62" t="str">
        <f t="shared" si="5"/>
        <v>36</v>
      </c>
      <c r="AZ39" s="56" t="str">
        <f t="shared" ref="AZ39:AZ40" si="47">IF(X39="生態系保全",1,IF(X39="水質保全",2,IF(X39="景観形成・生活環境保全",3,IF(X39="水田貯留機能増進・地下水かん養",4,IF(X39="資源循環",4,"")))))</f>
        <v/>
      </c>
      <c r="BA39" s="56"/>
      <c r="BB39" s="56">
        <f t="shared" si="6"/>
        <v>12050</v>
      </c>
      <c r="BC39" s="56"/>
      <c r="BD39" s="56"/>
    </row>
    <row r="40" spans="1:56" ht="18" customHeight="1" x14ac:dyDescent="0.15">
      <c r="A40" s="37"/>
      <c r="B40" s="140"/>
      <c r="C40" s="141"/>
      <c r="D40" s="144"/>
      <c r="E40" s="148"/>
      <c r="F40" s="151"/>
      <c r="G40" s="154"/>
      <c r="H40" s="157"/>
      <c r="I40" s="135"/>
      <c r="J40" s="122"/>
      <c r="K40" s="135"/>
      <c r="L40" s="122"/>
      <c r="M40" s="125"/>
      <c r="N40" s="44" t="s">
        <v>55</v>
      </c>
      <c r="O40" s="158" t="s">
        <v>19</v>
      </c>
      <c r="P40" s="158"/>
      <c r="Q40" s="23"/>
      <c r="R40" s="45"/>
      <c r="S40" s="46"/>
      <c r="T40" s="47" t="s">
        <v>57</v>
      </c>
      <c r="U40" s="48" t="s">
        <v>27</v>
      </c>
      <c r="V40" s="47" t="s">
        <v>57</v>
      </c>
      <c r="W40" s="49" t="s">
        <v>26</v>
      </c>
      <c r="X40" s="129"/>
      <c r="Y40" s="131"/>
      <c r="Z40" s="129"/>
      <c r="AA40" s="130"/>
      <c r="AB40" s="130"/>
      <c r="AC40" s="130"/>
      <c r="AD40" s="130"/>
      <c r="AE40" s="131"/>
      <c r="AF40" s="129"/>
      <c r="AG40" s="130"/>
      <c r="AH40" s="130"/>
      <c r="AI40" s="130"/>
      <c r="AJ40" s="130"/>
      <c r="AK40" s="133"/>
      <c r="AL40" s="54"/>
      <c r="AN40" s="70">
        <f>IF(N40="■",0,1)</f>
        <v>1</v>
      </c>
      <c r="AO40" s="56">
        <f>IF(N38="■",1,IF(N39="■",2,3))</f>
        <v>3</v>
      </c>
      <c r="AP40" s="59" t="str">
        <f>IF(R38="■",10,"")</f>
        <v/>
      </c>
      <c r="AQ40" s="60" t="str">
        <f>IF(T38="■",200,"")</f>
        <v/>
      </c>
      <c r="AR40" s="60" t="str">
        <f>IF(T39="■",3000,"")</f>
        <v/>
      </c>
      <c r="AS40" s="60"/>
      <c r="AT40" s="60" t="str">
        <f>IF(OR(V38="■",V39="■"),5000,"")</f>
        <v/>
      </c>
      <c r="AU40" s="61">
        <f t="shared" si="1"/>
        <v>0</v>
      </c>
      <c r="AV40" s="56">
        <f t="shared" si="2"/>
        <v>6</v>
      </c>
      <c r="AW40" s="62" t="str">
        <f t="shared" si="3"/>
        <v>3</v>
      </c>
      <c r="AX40" s="62" t="str">
        <f t="shared" si="4"/>
        <v>3</v>
      </c>
      <c r="AY40" s="62" t="str">
        <f t="shared" si="5"/>
        <v>36</v>
      </c>
      <c r="AZ40" s="56" t="str">
        <f t="shared" si="47"/>
        <v/>
      </c>
      <c r="BA40" s="56"/>
      <c r="BB40" s="56">
        <f t="shared" si="6"/>
        <v>12050</v>
      </c>
      <c r="BC40" s="56"/>
      <c r="BD40" s="56"/>
    </row>
    <row r="41" spans="1:56" ht="18" customHeight="1" x14ac:dyDescent="0.15">
      <c r="A41" s="37"/>
      <c r="B41" s="136"/>
      <c r="C41" s="137"/>
      <c r="D41" s="142"/>
      <c r="E41" s="146" t="s">
        <v>30</v>
      </c>
      <c r="F41" s="149"/>
      <c r="G41" s="152" t="str">
        <f t="shared" ref="G41" si="48">IF(B41=0,"",(F41-D41)-A42)</f>
        <v/>
      </c>
      <c r="H41" s="155" t="str">
        <f t="shared" ref="H41" si="49">IF(J41+L41=0,"",J41+L41)</f>
        <v/>
      </c>
      <c r="I41" s="145" t="s">
        <v>13</v>
      </c>
      <c r="J41" s="120"/>
      <c r="K41" s="145" t="s">
        <v>9</v>
      </c>
      <c r="L41" s="120"/>
      <c r="M41" s="123" t="s">
        <v>9</v>
      </c>
      <c r="N41" s="38" t="s">
        <v>54</v>
      </c>
      <c r="O41" s="159" t="s">
        <v>18</v>
      </c>
      <c r="P41" s="159"/>
      <c r="Q41" s="30"/>
      <c r="R41" s="39" t="s">
        <v>57</v>
      </c>
      <c r="S41" s="40" t="s">
        <v>23</v>
      </c>
      <c r="T41" s="41" t="s">
        <v>57</v>
      </c>
      <c r="U41" s="40" t="s">
        <v>24</v>
      </c>
      <c r="V41" s="41" t="s">
        <v>58</v>
      </c>
      <c r="W41" s="42" t="s">
        <v>28</v>
      </c>
      <c r="X41" s="126"/>
      <c r="Y41" s="128"/>
      <c r="Z41" s="126"/>
      <c r="AA41" s="127"/>
      <c r="AB41" s="127"/>
      <c r="AC41" s="127"/>
      <c r="AD41" s="127"/>
      <c r="AE41" s="128"/>
      <c r="AF41" s="126"/>
      <c r="AG41" s="127"/>
      <c r="AH41" s="127"/>
      <c r="AI41" s="127"/>
      <c r="AJ41" s="127"/>
      <c r="AK41" s="132"/>
      <c r="AL41" s="55"/>
      <c r="AN41" s="70">
        <f>IF(N43="■",0,1)</f>
        <v>1</v>
      </c>
      <c r="AO41" s="56">
        <f>IF(N41="■",1,IF(N42="■",2,3))</f>
        <v>3</v>
      </c>
      <c r="AP41" s="59" t="str">
        <f>IF(R41="■",10,"")</f>
        <v/>
      </c>
      <c r="AQ41" s="60" t="str">
        <f>IF(T41="■",200,"")</f>
        <v/>
      </c>
      <c r="AR41" s="60" t="str">
        <f>IF(T42="■",3000,"")</f>
        <v/>
      </c>
      <c r="AS41" s="60"/>
      <c r="AT41" s="60" t="str">
        <f t="shared" ref="AT41" si="50">IF(OR(V41="■",V42="■"),5000,"")</f>
        <v/>
      </c>
      <c r="AU41" s="61">
        <f t="shared" si="1"/>
        <v>0</v>
      </c>
      <c r="AV41" s="56">
        <f t="shared" si="2"/>
        <v>6</v>
      </c>
      <c r="AW41" s="62" t="str">
        <f t="shared" si="3"/>
        <v>3</v>
      </c>
      <c r="AX41" s="62" t="str">
        <f t="shared" si="4"/>
        <v>3</v>
      </c>
      <c r="AY41" s="62" t="str">
        <f t="shared" si="5"/>
        <v>36</v>
      </c>
      <c r="AZ41" s="56" t="str">
        <f>IF(X41="生態系保全",1,IF(X41="水質保全",2,IF(X41="景観形成・生活環境保全",3,IF(X41="水田貯留機能増進・地下水かん養",4,IF(X41="資源循環",4,"")))))</f>
        <v/>
      </c>
      <c r="BA41" s="56"/>
      <c r="BB41" s="56">
        <f t="shared" si="6"/>
        <v>12050</v>
      </c>
      <c r="BC41" s="56"/>
      <c r="BD41" s="56"/>
    </row>
    <row r="42" spans="1:56" ht="18" customHeight="1" x14ac:dyDescent="0.15">
      <c r="A42" s="37">
        <v>0</v>
      </c>
      <c r="B42" s="138"/>
      <c r="C42" s="139"/>
      <c r="D42" s="143"/>
      <c r="E42" s="147"/>
      <c r="F42" s="150"/>
      <c r="G42" s="153"/>
      <c r="H42" s="156"/>
      <c r="I42" s="134"/>
      <c r="J42" s="121"/>
      <c r="K42" s="134"/>
      <c r="L42" s="121"/>
      <c r="M42" s="124"/>
      <c r="N42" s="38" t="s">
        <v>54</v>
      </c>
      <c r="O42" s="160" t="s">
        <v>21</v>
      </c>
      <c r="P42" s="160"/>
      <c r="Q42" s="16"/>
      <c r="R42" s="50"/>
      <c r="S42" s="50"/>
      <c r="T42" s="39" t="s">
        <v>57</v>
      </c>
      <c r="U42" s="40" t="s">
        <v>25</v>
      </c>
      <c r="V42" s="39" t="s">
        <v>57</v>
      </c>
      <c r="W42" s="40" t="s">
        <v>29</v>
      </c>
      <c r="X42" s="126"/>
      <c r="Y42" s="128"/>
      <c r="Z42" s="126"/>
      <c r="AA42" s="127"/>
      <c r="AB42" s="127"/>
      <c r="AC42" s="127"/>
      <c r="AD42" s="127"/>
      <c r="AE42" s="128"/>
      <c r="AF42" s="126"/>
      <c r="AG42" s="127"/>
      <c r="AH42" s="127"/>
      <c r="AI42" s="127"/>
      <c r="AJ42" s="127"/>
      <c r="AK42" s="132"/>
      <c r="AL42" s="53"/>
      <c r="AN42" s="70">
        <f>IF(N43="■",0,1)</f>
        <v>1</v>
      </c>
      <c r="AO42" s="56">
        <f>IF(N41="■",1,IF(N42="■",2,3))</f>
        <v>3</v>
      </c>
      <c r="AP42" s="59" t="str">
        <f>IF(R41="■",10,"")</f>
        <v/>
      </c>
      <c r="AQ42" s="60" t="str">
        <f>IF(T41="■",200,"")</f>
        <v/>
      </c>
      <c r="AR42" s="60" t="str">
        <f>IF(T42="■",3000,"")</f>
        <v/>
      </c>
      <c r="AS42" s="60"/>
      <c r="AT42" s="60" t="str">
        <f>IF(OR(V41="■",V42="■"),5000,"")</f>
        <v/>
      </c>
      <c r="AU42" s="61">
        <f t="shared" si="1"/>
        <v>0</v>
      </c>
      <c r="AV42" s="56">
        <f t="shared" si="2"/>
        <v>6</v>
      </c>
      <c r="AW42" s="62" t="str">
        <f t="shared" si="3"/>
        <v>3</v>
      </c>
      <c r="AX42" s="62" t="str">
        <f t="shared" si="4"/>
        <v>3</v>
      </c>
      <c r="AY42" s="62" t="str">
        <f t="shared" si="5"/>
        <v>36</v>
      </c>
      <c r="AZ42" s="56" t="str">
        <f t="shared" ref="AZ42:AZ43" si="51">IF(X42="生態系保全",1,IF(X42="水質保全",2,IF(X42="景観形成・生活環境保全",3,IF(X42="水田貯留機能増進・地下水かん養",4,IF(X42="資源循環",4,"")))))</f>
        <v/>
      </c>
      <c r="BA42" s="56"/>
      <c r="BB42" s="56">
        <f t="shared" si="6"/>
        <v>12050</v>
      </c>
      <c r="BC42" s="56"/>
      <c r="BD42" s="56"/>
    </row>
    <row r="43" spans="1:56" ht="18" customHeight="1" x14ac:dyDescent="0.15">
      <c r="A43" s="37"/>
      <c r="B43" s="140"/>
      <c r="C43" s="141"/>
      <c r="D43" s="144"/>
      <c r="E43" s="148"/>
      <c r="F43" s="151"/>
      <c r="G43" s="154"/>
      <c r="H43" s="157"/>
      <c r="I43" s="135"/>
      <c r="J43" s="122"/>
      <c r="K43" s="135"/>
      <c r="L43" s="122"/>
      <c r="M43" s="125"/>
      <c r="N43" s="44" t="s">
        <v>55</v>
      </c>
      <c r="O43" s="158" t="s">
        <v>19</v>
      </c>
      <c r="P43" s="158"/>
      <c r="Q43" s="23"/>
      <c r="R43" s="45"/>
      <c r="S43" s="46"/>
      <c r="T43" s="47" t="s">
        <v>57</v>
      </c>
      <c r="U43" s="48" t="s">
        <v>27</v>
      </c>
      <c r="V43" s="47" t="s">
        <v>57</v>
      </c>
      <c r="W43" s="49" t="s">
        <v>26</v>
      </c>
      <c r="X43" s="129"/>
      <c r="Y43" s="131"/>
      <c r="Z43" s="129"/>
      <c r="AA43" s="130"/>
      <c r="AB43" s="130"/>
      <c r="AC43" s="130"/>
      <c r="AD43" s="130"/>
      <c r="AE43" s="131"/>
      <c r="AF43" s="129"/>
      <c r="AG43" s="130"/>
      <c r="AH43" s="130"/>
      <c r="AI43" s="130"/>
      <c r="AJ43" s="130"/>
      <c r="AK43" s="133"/>
      <c r="AL43" s="54"/>
      <c r="AN43" s="70">
        <f>IF(N43="■",0,1)</f>
        <v>1</v>
      </c>
      <c r="AO43" s="56">
        <f>IF(N41="■",1,IF(N42="■",2,3))</f>
        <v>3</v>
      </c>
      <c r="AP43" s="59" t="str">
        <f>IF(R41="■",10,"")</f>
        <v/>
      </c>
      <c r="AQ43" s="60" t="str">
        <f>IF(T41="■",200,"")</f>
        <v/>
      </c>
      <c r="AR43" s="60" t="str">
        <f>IF(T42="■",3000,"")</f>
        <v/>
      </c>
      <c r="AS43" s="60"/>
      <c r="AT43" s="60" t="str">
        <f>IF(OR(V41="■",V42="■"),5000,"")</f>
        <v/>
      </c>
      <c r="AU43" s="61">
        <f t="shared" si="1"/>
        <v>0</v>
      </c>
      <c r="AV43" s="56">
        <f t="shared" si="2"/>
        <v>6</v>
      </c>
      <c r="AW43" s="62" t="str">
        <f t="shared" si="3"/>
        <v>3</v>
      </c>
      <c r="AX43" s="62" t="str">
        <f t="shared" si="4"/>
        <v>3</v>
      </c>
      <c r="AY43" s="62" t="str">
        <f t="shared" si="5"/>
        <v>36</v>
      </c>
      <c r="AZ43" s="56" t="str">
        <f t="shared" si="51"/>
        <v/>
      </c>
      <c r="BA43" s="56"/>
      <c r="BB43" s="56">
        <f t="shared" si="6"/>
        <v>12050</v>
      </c>
      <c r="BC43" s="56"/>
      <c r="BD43" s="56"/>
    </row>
    <row r="44" spans="1:56" ht="18" customHeight="1" x14ac:dyDescent="0.15">
      <c r="A44" s="37"/>
      <c r="B44" s="136"/>
      <c r="C44" s="137"/>
      <c r="D44" s="142"/>
      <c r="E44" s="146" t="s">
        <v>30</v>
      </c>
      <c r="F44" s="149"/>
      <c r="G44" s="152" t="str">
        <f t="shared" ref="G44" si="52">IF(B44=0,"",(F44-D44)-A45)</f>
        <v/>
      </c>
      <c r="H44" s="155" t="str">
        <f t="shared" ref="H44" si="53">IF(J44+L44=0,"",J44+L44)</f>
        <v/>
      </c>
      <c r="I44" s="145" t="s">
        <v>13</v>
      </c>
      <c r="J44" s="120"/>
      <c r="K44" s="145" t="s">
        <v>9</v>
      </c>
      <c r="L44" s="120"/>
      <c r="M44" s="123" t="s">
        <v>9</v>
      </c>
      <c r="N44" s="38" t="s">
        <v>54</v>
      </c>
      <c r="O44" s="159" t="s">
        <v>18</v>
      </c>
      <c r="P44" s="159"/>
      <c r="Q44" s="30"/>
      <c r="R44" s="39" t="s">
        <v>57</v>
      </c>
      <c r="S44" s="40" t="s">
        <v>23</v>
      </c>
      <c r="T44" s="41" t="s">
        <v>57</v>
      </c>
      <c r="U44" s="40" t="s">
        <v>24</v>
      </c>
      <c r="V44" s="41" t="s">
        <v>58</v>
      </c>
      <c r="W44" s="42" t="s">
        <v>28</v>
      </c>
      <c r="X44" s="126"/>
      <c r="Y44" s="128"/>
      <c r="Z44" s="126"/>
      <c r="AA44" s="127"/>
      <c r="AB44" s="127"/>
      <c r="AC44" s="127"/>
      <c r="AD44" s="127"/>
      <c r="AE44" s="128"/>
      <c r="AF44" s="126"/>
      <c r="AG44" s="127"/>
      <c r="AH44" s="127"/>
      <c r="AI44" s="127"/>
      <c r="AJ44" s="127"/>
      <c r="AK44" s="132"/>
      <c r="AL44" s="55"/>
      <c r="AN44" s="70">
        <f>IF(N46="■",0,1)</f>
        <v>1</v>
      </c>
      <c r="AO44" s="56">
        <f>IF(N44="■",1,IF(N45="■",2,3))</f>
        <v>3</v>
      </c>
      <c r="AP44" s="59" t="str">
        <f>IF(R44="■",10,"")</f>
        <v/>
      </c>
      <c r="AQ44" s="60" t="str">
        <f>IF(T44="■",200,"")</f>
        <v/>
      </c>
      <c r="AR44" s="60" t="str">
        <f>IF(T45="■",3000,"")</f>
        <v/>
      </c>
      <c r="AS44" s="60"/>
      <c r="AT44" s="60" t="str">
        <f t="shared" ref="AT44" si="54">IF(OR(V44="■",V45="■"),5000,"")</f>
        <v/>
      </c>
      <c r="AU44" s="61">
        <f t="shared" si="1"/>
        <v>0</v>
      </c>
      <c r="AV44" s="56">
        <f t="shared" si="2"/>
        <v>6</v>
      </c>
      <c r="AW44" s="62" t="str">
        <f t="shared" si="3"/>
        <v>3</v>
      </c>
      <c r="AX44" s="62" t="str">
        <f t="shared" si="4"/>
        <v>3</v>
      </c>
      <c r="AY44" s="62" t="str">
        <f t="shared" si="5"/>
        <v>36</v>
      </c>
      <c r="AZ44" s="56" t="str">
        <f>IF(X44="生態系保全",1,IF(X44="水質保全",2,IF(X44="景観形成・生活環境保全",3,IF(X44="水田貯留機能増進・地下水かん養",4,IF(X44="資源循環",4,"")))))</f>
        <v/>
      </c>
      <c r="BA44" s="56"/>
      <c r="BB44" s="56">
        <f t="shared" si="6"/>
        <v>12050</v>
      </c>
      <c r="BC44" s="56"/>
      <c r="BD44" s="56"/>
    </row>
    <row r="45" spans="1:56" ht="18" customHeight="1" x14ac:dyDescent="0.15">
      <c r="A45" s="37">
        <v>0</v>
      </c>
      <c r="B45" s="138"/>
      <c r="C45" s="139"/>
      <c r="D45" s="143"/>
      <c r="E45" s="147"/>
      <c r="F45" s="150"/>
      <c r="G45" s="153"/>
      <c r="H45" s="156"/>
      <c r="I45" s="134"/>
      <c r="J45" s="121"/>
      <c r="K45" s="134"/>
      <c r="L45" s="121"/>
      <c r="M45" s="124"/>
      <c r="N45" s="38" t="s">
        <v>54</v>
      </c>
      <c r="O45" s="160" t="s">
        <v>21</v>
      </c>
      <c r="P45" s="160"/>
      <c r="Q45" s="16"/>
      <c r="R45" s="50"/>
      <c r="S45" s="50"/>
      <c r="T45" s="39" t="s">
        <v>57</v>
      </c>
      <c r="U45" s="40" t="s">
        <v>25</v>
      </c>
      <c r="V45" s="39" t="s">
        <v>57</v>
      </c>
      <c r="W45" s="40" t="s">
        <v>29</v>
      </c>
      <c r="X45" s="126"/>
      <c r="Y45" s="128"/>
      <c r="Z45" s="126"/>
      <c r="AA45" s="127"/>
      <c r="AB45" s="127"/>
      <c r="AC45" s="127"/>
      <c r="AD45" s="127"/>
      <c r="AE45" s="128"/>
      <c r="AF45" s="126"/>
      <c r="AG45" s="127"/>
      <c r="AH45" s="127"/>
      <c r="AI45" s="127"/>
      <c r="AJ45" s="127"/>
      <c r="AK45" s="132"/>
      <c r="AL45" s="53"/>
      <c r="AN45" s="70">
        <f>IF(N46="■",0,1)</f>
        <v>1</v>
      </c>
      <c r="AO45" s="56">
        <f>IF(N44="■",1,IF(N45="■",2,3))</f>
        <v>3</v>
      </c>
      <c r="AP45" s="59" t="str">
        <f>IF(R44="■",10,"")</f>
        <v/>
      </c>
      <c r="AQ45" s="60" t="str">
        <f>IF(T44="■",200,"")</f>
        <v/>
      </c>
      <c r="AR45" s="60" t="str">
        <f>IF(T45="■",3000,"")</f>
        <v/>
      </c>
      <c r="AS45" s="60"/>
      <c r="AT45" s="60" t="str">
        <f>IF(OR(V44="■",V45="■"),5000,"")</f>
        <v/>
      </c>
      <c r="AU45" s="61">
        <f t="shared" si="1"/>
        <v>0</v>
      </c>
      <c r="AV45" s="56">
        <f t="shared" si="2"/>
        <v>6</v>
      </c>
      <c r="AW45" s="62" t="str">
        <f t="shared" si="3"/>
        <v>3</v>
      </c>
      <c r="AX45" s="62" t="str">
        <f t="shared" si="4"/>
        <v>3</v>
      </c>
      <c r="AY45" s="62" t="str">
        <f t="shared" si="5"/>
        <v>36</v>
      </c>
      <c r="AZ45" s="56" t="str">
        <f t="shared" ref="AZ45:AZ46" si="55">IF(X45="生態系保全",1,IF(X45="水質保全",2,IF(X45="景観形成・生活環境保全",3,IF(X45="水田貯留機能増進・地下水かん養",4,IF(X45="資源循環",4,"")))))</f>
        <v/>
      </c>
      <c r="BA45" s="56"/>
      <c r="BB45" s="56">
        <f t="shared" si="6"/>
        <v>12050</v>
      </c>
      <c r="BC45" s="56"/>
      <c r="BD45" s="56"/>
    </row>
    <row r="46" spans="1:56" ht="18" customHeight="1" x14ac:dyDescent="0.15">
      <c r="A46" s="37"/>
      <c r="B46" s="140"/>
      <c r="C46" s="141"/>
      <c r="D46" s="144"/>
      <c r="E46" s="148"/>
      <c r="F46" s="151"/>
      <c r="G46" s="154"/>
      <c r="H46" s="157"/>
      <c r="I46" s="135"/>
      <c r="J46" s="122"/>
      <c r="K46" s="135"/>
      <c r="L46" s="122"/>
      <c r="M46" s="125"/>
      <c r="N46" s="44" t="s">
        <v>55</v>
      </c>
      <c r="O46" s="158" t="s">
        <v>19</v>
      </c>
      <c r="P46" s="158"/>
      <c r="Q46" s="23"/>
      <c r="R46" s="45"/>
      <c r="S46" s="46"/>
      <c r="T46" s="47" t="s">
        <v>57</v>
      </c>
      <c r="U46" s="48" t="s">
        <v>27</v>
      </c>
      <c r="V46" s="47" t="s">
        <v>57</v>
      </c>
      <c r="W46" s="49" t="s">
        <v>26</v>
      </c>
      <c r="X46" s="129"/>
      <c r="Y46" s="131"/>
      <c r="Z46" s="129"/>
      <c r="AA46" s="130"/>
      <c r="AB46" s="130"/>
      <c r="AC46" s="130"/>
      <c r="AD46" s="130"/>
      <c r="AE46" s="131"/>
      <c r="AF46" s="129"/>
      <c r="AG46" s="130"/>
      <c r="AH46" s="130"/>
      <c r="AI46" s="130"/>
      <c r="AJ46" s="130"/>
      <c r="AK46" s="133"/>
      <c r="AL46" s="54"/>
      <c r="AN46" s="70">
        <f>IF(N46="■",0,1)</f>
        <v>1</v>
      </c>
      <c r="AO46" s="56">
        <f>IF(N44="■",1,IF(N45="■",2,3))</f>
        <v>3</v>
      </c>
      <c r="AP46" s="59" t="str">
        <f>IF(R44="■",10,"")</f>
        <v/>
      </c>
      <c r="AQ46" s="60" t="str">
        <f>IF(T44="■",200,"")</f>
        <v/>
      </c>
      <c r="AR46" s="60" t="str">
        <f>IF(T45="■",3000,"")</f>
        <v/>
      </c>
      <c r="AS46" s="60"/>
      <c r="AT46" s="60" t="str">
        <f>IF(OR(V44="■",V45="■"),5000,"")</f>
        <v/>
      </c>
      <c r="AU46" s="61">
        <f t="shared" si="1"/>
        <v>0</v>
      </c>
      <c r="AV46" s="56">
        <f t="shared" si="2"/>
        <v>6</v>
      </c>
      <c r="AW46" s="62" t="str">
        <f t="shared" si="3"/>
        <v>3</v>
      </c>
      <c r="AX46" s="62" t="str">
        <f t="shared" si="4"/>
        <v>3</v>
      </c>
      <c r="AY46" s="62" t="str">
        <f t="shared" si="5"/>
        <v>36</v>
      </c>
      <c r="AZ46" s="56" t="str">
        <f t="shared" si="55"/>
        <v/>
      </c>
      <c r="BA46" s="56"/>
      <c r="BB46" s="56">
        <f t="shared" si="6"/>
        <v>12050</v>
      </c>
      <c r="BC46" s="56"/>
      <c r="BD46" s="56"/>
    </row>
    <row r="47" spans="1:56" ht="18" customHeight="1" x14ac:dyDescent="0.15">
      <c r="A47" s="37"/>
      <c r="B47" s="136"/>
      <c r="C47" s="137"/>
      <c r="D47" s="142"/>
      <c r="E47" s="146" t="s">
        <v>30</v>
      </c>
      <c r="F47" s="149"/>
      <c r="G47" s="152" t="str">
        <f t="shared" ref="G47" si="56">IF(B47=0,"",(F47-D47)-A48)</f>
        <v/>
      </c>
      <c r="H47" s="155" t="str">
        <f t="shared" ref="H47" si="57">IF(J47+L47=0,"",J47+L47)</f>
        <v/>
      </c>
      <c r="I47" s="145" t="s">
        <v>13</v>
      </c>
      <c r="J47" s="120"/>
      <c r="K47" s="145" t="s">
        <v>9</v>
      </c>
      <c r="L47" s="120"/>
      <c r="M47" s="123" t="s">
        <v>9</v>
      </c>
      <c r="N47" s="38" t="s">
        <v>54</v>
      </c>
      <c r="O47" s="159" t="s">
        <v>18</v>
      </c>
      <c r="P47" s="159"/>
      <c r="Q47" s="30"/>
      <c r="R47" s="39" t="s">
        <v>57</v>
      </c>
      <c r="S47" s="40" t="s">
        <v>23</v>
      </c>
      <c r="T47" s="41" t="s">
        <v>57</v>
      </c>
      <c r="U47" s="40" t="s">
        <v>24</v>
      </c>
      <c r="V47" s="41" t="s">
        <v>58</v>
      </c>
      <c r="W47" s="42" t="s">
        <v>28</v>
      </c>
      <c r="X47" s="126"/>
      <c r="Y47" s="128"/>
      <c r="Z47" s="126"/>
      <c r="AA47" s="127"/>
      <c r="AB47" s="127"/>
      <c r="AC47" s="127"/>
      <c r="AD47" s="127"/>
      <c r="AE47" s="128"/>
      <c r="AF47" s="126"/>
      <c r="AG47" s="127"/>
      <c r="AH47" s="127"/>
      <c r="AI47" s="127"/>
      <c r="AJ47" s="127"/>
      <c r="AK47" s="132"/>
      <c r="AL47" s="55"/>
      <c r="AN47" s="70">
        <f>IF(N49="■",0,1)</f>
        <v>1</v>
      </c>
      <c r="AO47" s="56">
        <f>IF(N47="■",1,IF(N48="■",2,3))</f>
        <v>3</v>
      </c>
      <c r="AP47" s="59" t="str">
        <f>IF(R47="■",10,"")</f>
        <v/>
      </c>
      <c r="AQ47" s="60" t="str">
        <f>IF(T47="■",200,"")</f>
        <v/>
      </c>
      <c r="AR47" s="60" t="str">
        <f>IF(T48="■",3000,"")</f>
        <v/>
      </c>
      <c r="AS47" s="60"/>
      <c r="AT47" s="60" t="str">
        <f t="shared" ref="AT47" si="58">IF(OR(V47="■",V48="■"),5000,"")</f>
        <v/>
      </c>
      <c r="AU47" s="61">
        <f t="shared" si="1"/>
        <v>0</v>
      </c>
      <c r="AV47" s="56">
        <f t="shared" si="2"/>
        <v>6</v>
      </c>
      <c r="AW47" s="62" t="str">
        <f t="shared" si="3"/>
        <v>3</v>
      </c>
      <c r="AX47" s="62" t="str">
        <f t="shared" si="4"/>
        <v>3</v>
      </c>
      <c r="AY47" s="62" t="str">
        <f t="shared" si="5"/>
        <v>36</v>
      </c>
      <c r="AZ47" s="56" t="str">
        <f>IF(X47="生態系保全",1,IF(X47="水質保全",2,IF(X47="景観形成・生活環境保全",3,IF(X47="水田貯留機能増進・地下水かん養",4,IF(X47="資源循環",4,"")))))</f>
        <v/>
      </c>
      <c r="BA47" s="56"/>
      <c r="BB47" s="56">
        <f t="shared" si="6"/>
        <v>12050</v>
      </c>
      <c r="BC47" s="56"/>
      <c r="BD47" s="56"/>
    </row>
    <row r="48" spans="1:56" ht="18" customHeight="1" x14ac:dyDescent="0.15">
      <c r="A48" s="37">
        <v>0</v>
      </c>
      <c r="B48" s="138"/>
      <c r="C48" s="139"/>
      <c r="D48" s="143"/>
      <c r="E48" s="147"/>
      <c r="F48" s="150"/>
      <c r="G48" s="153"/>
      <c r="H48" s="156"/>
      <c r="I48" s="134"/>
      <c r="J48" s="121"/>
      <c r="K48" s="134"/>
      <c r="L48" s="121"/>
      <c r="M48" s="124"/>
      <c r="N48" s="38" t="s">
        <v>54</v>
      </c>
      <c r="O48" s="160" t="s">
        <v>21</v>
      </c>
      <c r="P48" s="160"/>
      <c r="Q48" s="16"/>
      <c r="R48" s="50"/>
      <c r="S48" s="50"/>
      <c r="T48" s="39" t="s">
        <v>57</v>
      </c>
      <c r="U48" s="40" t="s">
        <v>25</v>
      </c>
      <c r="V48" s="39" t="s">
        <v>57</v>
      </c>
      <c r="W48" s="40" t="s">
        <v>29</v>
      </c>
      <c r="X48" s="126"/>
      <c r="Y48" s="128"/>
      <c r="Z48" s="126"/>
      <c r="AA48" s="127"/>
      <c r="AB48" s="127"/>
      <c r="AC48" s="127"/>
      <c r="AD48" s="127"/>
      <c r="AE48" s="128"/>
      <c r="AF48" s="126"/>
      <c r="AG48" s="127"/>
      <c r="AH48" s="127"/>
      <c r="AI48" s="127"/>
      <c r="AJ48" s="127"/>
      <c r="AK48" s="132"/>
      <c r="AL48" s="53"/>
      <c r="AN48" s="70">
        <f>IF(N49="■",0,1)</f>
        <v>1</v>
      </c>
      <c r="AO48" s="56">
        <f>IF(N47="■",1,IF(N48="■",2,3))</f>
        <v>3</v>
      </c>
      <c r="AP48" s="59" t="str">
        <f>IF(R47="■",10,"")</f>
        <v/>
      </c>
      <c r="AQ48" s="60" t="str">
        <f>IF(T47="■",200,"")</f>
        <v/>
      </c>
      <c r="AR48" s="60" t="str">
        <f>IF(T48="■",3000,"")</f>
        <v/>
      </c>
      <c r="AS48" s="60"/>
      <c r="AT48" s="60" t="str">
        <f>IF(OR(V47="■",V48="■"),5000,"")</f>
        <v/>
      </c>
      <c r="AU48" s="61">
        <f t="shared" si="1"/>
        <v>0</v>
      </c>
      <c r="AV48" s="56">
        <f t="shared" si="2"/>
        <v>6</v>
      </c>
      <c r="AW48" s="62" t="str">
        <f t="shared" si="3"/>
        <v>3</v>
      </c>
      <c r="AX48" s="62" t="str">
        <f t="shared" si="4"/>
        <v>3</v>
      </c>
      <c r="AY48" s="62" t="str">
        <f t="shared" si="5"/>
        <v>36</v>
      </c>
      <c r="AZ48" s="56" t="str">
        <f t="shared" ref="AZ48:AZ49" si="59">IF(X48="生態系保全",1,IF(X48="水質保全",2,IF(X48="景観形成・生活環境保全",3,IF(X48="水田貯留機能増進・地下水かん養",4,IF(X48="資源循環",4,"")))))</f>
        <v/>
      </c>
      <c r="BA48" s="56"/>
      <c r="BB48" s="56">
        <f t="shared" si="6"/>
        <v>12050</v>
      </c>
      <c r="BC48" s="56"/>
      <c r="BD48" s="56"/>
    </row>
    <row r="49" spans="1:56" ht="18" customHeight="1" x14ac:dyDescent="0.15">
      <c r="A49" s="37"/>
      <c r="B49" s="140"/>
      <c r="C49" s="141"/>
      <c r="D49" s="144"/>
      <c r="E49" s="148"/>
      <c r="F49" s="151"/>
      <c r="G49" s="154"/>
      <c r="H49" s="157"/>
      <c r="I49" s="135"/>
      <c r="J49" s="122"/>
      <c r="K49" s="135"/>
      <c r="L49" s="122"/>
      <c r="M49" s="125"/>
      <c r="N49" s="44" t="s">
        <v>55</v>
      </c>
      <c r="O49" s="158" t="s">
        <v>19</v>
      </c>
      <c r="P49" s="158"/>
      <c r="Q49" s="23"/>
      <c r="R49" s="45"/>
      <c r="S49" s="46"/>
      <c r="T49" s="47" t="s">
        <v>57</v>
      </c>
      <c r="U49" s="48" t="s">
        <v>27</v>
      </c>
      <c r="V49" s="47" t="s">
        <v>57</v>
      </c>
      <c r="W49" s="49" t="s">
        <v>26</v>
      </c>
      <c r="X49" s="129"/>
      <c r="Y49" s="131"/>
      <c r="Z49" s="129"/>
      <c r="AA49" s="130"/>
      <c r="AB49" s="130"/>
      <c r="AC49" s="130"/>
      <c r="AD49" s="130"/>
      <c r="AE49" s="131"/>
      <c r="AF49" s="129"/>
      <c r="AG49" s="130"/>
      <c r="AH49" s="130"/>
      <c r="AI49" s="130"/>
      <c r="AJ49" s="130"/>
      <c r="AK49" s="133"/>
      <c r="AL49" s="54"/>
      <c r="AN49" s="70">
        <f>IF(N49="■",0,1)</f>
        <v>1</v>
      </c>
      <c r="AO49" s="56">
        <f>IF(N47="■",1,IF(N48="■",2,3))</f>
        <v>3</v>
      </c>
      <c r="AP49" s="59" t="str">
        <f>IF(R47="■",10,"")</f>
        <v/>
      </c>
      <c r="AQ49" s="60" t="str">
        <f>IF(T47="■",200,"")</f>
        <v/>
      </c>
      <c r="AR49" s="60" t="str">
        <f>IF(T48="■",3000,"")</f>
        <v/>
      </c>
      <c r="AS49" s="60"/>
      <c r="AT49" s="60" t="str">
        <f>IF(OR(V47="■",V48="■"),5000,"")</f>
        <v/>
      </c>
      <c r="AU49" s="61">
        <f t="shared" si="1"/>
        <v>0</v>
      </c>
      <c r="AV49" s="56">
        <f t="shared" si="2"/>
        <v>6</v>
      </c>
      <c r="AW49" s="62" t="str">
        <f t="shared" si="3"/>
        <v>3</v>
      </c>
      <c r="AX49" s="62" t="str">
        <f t="shared" si="4"/>
        <v>3</v>
      </c>
      <c r="AY49" s="62" t="str">
        <f t="shared" si="5"/>
        <v>36</v>
      </c>
      <c r="AZ49" s="56" t="str">
        <f t="shared" si="59"/>
        <v/>
      </c>
      <c r="BA49" s="56"/>
      <c r="BB49" s="56">
        <f t="shared" si="6"/>
        <v>12050</v>
      </c>
      <c r="BC49" s="56"/>
      <c r="BD49" s="56"/>
    </row>
    <row r="50" spans="1:56" ht="18" customHeight="1" x14ac:dyDescent="0.15">
      <c r="A50" s="37"/>
      <c r="B50" s="136"/>
      <c r="C50" s="137"/>
      <c r="D50" s="142"/>
      <c r="E50" s="146" t="s">
        <v>30</v>
      </c>
      <c r="F50" s="149"/>
      <c r="G50" s="152" t="str">
        <f t="shared" ref="G50" si="60">IF(B50=0,"",(F50-D50)-A51)</f>
        <v/>
      </c>
      <c r="H50" s="155" t="str">
        <f t="shared" ref="H50" si="61">IF(J50+L50=0,"",J50+L50)</f>
        <v/>
      </c>
      <c r="I50" s="145" t="s">
        <v>13</v>
      </c>
      <c r="J50" s="120"/>
      <c r="K50" s="145" t="s">
        <v>9</v>
      </c>
      <c r="L50" s="120"/>
      <c r="M50" s="123" t="s">
        <v>9</v>
      </c>
      <c r="N50" s="38" t="s">
        <v>54</v>
      </c>
      <c r="O50" s="159" t="s">
        <v>18</v>
      </c>
      <c r="P50" s="159"/>
      <c r="Q50" s="30"/>
      <c r="R50" s="39" t="s">
        <v>57</v>
      </c>
      <c r="S50" s="40" t="s">
        <v>23</v>
      </c>
      <c r="T50" s="41" t="s">
        <v>57</v>
      </c>
      <c r="U50" s="40" t="s">
        <v>24</v>
      </c>
      <c r="V50" s="41" t="s">
        <v>58</v>
      </c>
      <c r="W50" s="42" t="s">
        <v>28</v>
      </c>
      <c r="X50" s="126"/>
      <c r="Y50" s="128"/>
      <c r="Z50" s="126"/>
      <c r="AA50" s="127"/>
      <c r="AB50" s="127"/>
      <c r="AC50" s="127"/>
      <c r="AD50" s="127"/>
      <c r="AE50" s="128"/>
      <c r="AF50" s="126"/>
      <c r="AG50" s="127"/>
      <c r="AH50" s="127"/>
      <c r="AI50" s="127"/>
      <c r="AJ50" s="127"/>
      <c r="AK50" s="132"/>
      <c r="AL50" s="55"/>
      <c r="AN50" s="70">
        <f>IF(N52="■",0,1)</f>
        <v>1</v>
      </c>
      <c r="AO50" s="56">
        <f>IF(N50="■",1,IF(N51="■",2,3))</f>
        <v>3</v>
      </c>
      <c r="AP50" s="59" t="str">
        <f>IF(R50="■",10,"")</f>
        <v/>
      </c>
      <c r="AQ50" s="60" t="str">
        <f>IF(T50="■",200,"")</f>
        <v/>
      </c>
      <c r="AR50" s="60" t="str">
        <f>IF(T51="■",3000,"")</f>
        <v/>
      </c>
      <c r="AS50" s="60"/>
      <c r="AT50" s="60" t="str">
        <f t="shared" ref="AT50" si="62">IF(OR(V50="■",V51="■"),5000,"")</f>
        <v/>
      </c>
      <c r="AU50" s="61">
        <f t="shared" si="1"/>
        <v>0</v>
      </c>
      <c r="AV50" s="56">
        <f t="shared" si="2"/>
        <v>6</v>
      </c>
      <c r="AW50" s="62" t="str">
        <f t="shared" si="3"/>
        <v>3</v>
      </c>
      <c r="AX50" s="62" t="str">
        <f t="shared" si="4"/>
        <v>3</v>
      </c>
      <c r="AY50" s="62" t="str">
        <f t="shared" si="5"/>
        <v>36</v>
      </c>
      <c r="AZ50" s="56" t="str">
        <f>IF(X50="生態系保全",1,IF(X50="水質保全",2,IF(X50="景観形成・生活環境保全",3,IF(X50="水田貯留機能増進・地下水かん養",4,IF(X50="資源循環",4,"")))))</f>
        <v/>
      </c>
      <c r="BA50" s="56"/>
      <c r="BB50" s="56">
        <f t="shared" si="6"/>
        <v>12050</v>
      </c>
      <c r="BC50" s="56"/>
      <c r="BD50" s="56"/>
    </row>
    <row r="51" spans="1:56" ht="18" customHeight="1" x14ac:dyDescent="0.15">
      <c r="A51" s="37">
        <v>0</v>
      </c>
      <c r="B51" s="138"/>
      <c r="C51" s="139"/>
      <c r="D51" s="143"/>
      <c r="E51" s="147"/>
      <c r="F51" s="150"/>
      <c r="G51" s="153"/>
      <c r="H51" s="156"/>
      <c r="I51" s="134"/>
      <c r="J51" s="121"/>
      <c r="K51" s="134"/>
      <c r="L51" s="121"/>
      <c r="M51" s="124"/>
      <c r="N51" s="38" t="s">
        <v>54</v>
      </c>
      <c r="O51" s="160" t="s">
        <v>21</v>
      </c>
      <c r="P51" s="160"/>
      <c r="Q51" s="16"/>
      <c r="R51" s="50"/>
      <c r="S51" s="50"/>
      <c r="T51" s="39" t="s">
        <v>57</v>
      </c>
      <c r="U51" s="40" t="s">
        <v>25</v>
      </c>
      <c r="V51" s="39" t="s">
        <v>57</v>
      </c>
      <c r="W51" s="40" t="s">
        <v>29</v>
      </c>
      <c r="X51" s="126"/>
      <c r="Y51" s="128"/>
      <c r="Z51" s="126"/>
      <c r="AA51" s="127"/>
      <c r="AB51" s="127"/>
      <c r="AC51" s="127"/>
      <c r="AD51" s="127"/>
      <c r="AE51" s="128"/>
      <c r="AF51" s="126"/>
      <c r="AG51" s="127"/>
      <c r="AH51" s="127"/>
      <c r="AI51" s="127"/>
      <c r="AJ51" s="127"/>
      <c r="AK51" s="132"/>
      <c r="AL51" s="53"/>
      <c r="AN51" s="70">
        <f>IF(N52="■",0,1)</f>
        <v>1</v>
      </c>
      <c r="AO51" s="56">
        <f>IF(N50="■",1,IF(N51="■",2,3))</f>
        <v>3</v>
      </c>
      <c r="AP51" s="59" t="str">
        <f>IF(R50="■",10,"")</f>
        <v/>
      </c>
      <c r="AQ51" s="60" t="str">
        <f>IF(T50="■",200,"")</f>
        <v/>
      </c>
      <c r="AR51" s="60" t="str">
        <f>IF(T51="■",3000,"")</f>
        <v/>
      </c>
      <c r="AS51" s="60"/>
      <c r="AT51" s="60" t="str">
        <f>IF(OR(V50="■",V51="■"),5000,"")</f>
        <v/>
      </c>
      <c r="AU51" s="61">
        <f t="shared" si="1"/>
        <v>0</v>
      </c>
      <c r="AV51" s="56">
        <f t="shared" si="2"/>
        <v>6</v>
      </c>
      <c r="AW51" s="62" t="str">
        <f t="shared" si="3"/>
        <v>3</v>
      </c>
      <c r="AX51" s="62" t="str">
        <f t="shared" si="4"/>
        <v>3</v>
      </c>
      <c r="AY51" s="62" t="str">
        <f t="shared" si="5"/>
        <v>36</v>
      </c>
      <c r="AZ51" s="56" t="str">
        <f t="shared" ref="AZ51:AZ52" si="63">IF(X51="生態系保全",1,IF(X51="水質保全",2,IF(X51="景観形成・生活環境保全",3,IF(X51="水田貯留機能増進・地下水かん養",4,IF(X51="資源循環",4,"")))))</f>
        <v/>
      </c>
      <c r="BA51" s="56"/>
      <c r="BB51" s="56">
        <f t="shared" si="6"/>
        <v>12050</v>
      </c>
      <c r="BC51" s="56"/>
      <c r="BD51" s="56"/>
    </row>
    <row r="52" spans="1:56" ht="18" customHeight="1" x14ac:dyDescent="0.15">
      <c r="A52" s="37"/>
      <c r="B52" s="140"/>
      <c r="C52" s="141"/>
      <c r="D52" s="144"/>
      <c r="E52" s="148"/>
      <c r="F52" s="151"/>
      <c r="G52" s="154"/>
      <c r="H52" s="157"/>
      <c r="I52" s="135"/>
      <c r="J52" s="122"/>
      <c r="K52" s="135"/>
      <c r="L52" s="122"/>
      <c r="M52" s="125"/>
      <c r="N52" s="44" t="s">
        <v>55</v>
      </c>
      <c r="O52" s="158" t="s">
        <v>19</v>
      </c>
      <c r="P52" s="158"/>
      <c r="Q52" s="23"/>
      <c r="R52" s="45"/>
      <c r="S52" s="46"/>
      <c r="T52" s="47" t="s">
        <v>57</v>
      </c>
      <c r="U52" s="48" t="s">
        <v>27</v>
      </c>
      <c r="V52" s="47" t="s">
        <v>57</v>
      </c>
      <c r="W52" s="49" t="s">
        <v>26</v>
      </c>
      <c r="X52" s="129"/>
      <c r="Y52" s="131"/>
      <c r="Z52" s="129"/>
      <c r="AA52" s="130"/>
      <c r="AB52" s="130"/>
      <c r="AC52" s="130"/>
      <c r="AD52" s="130"/>
      <c r="AE52" s="131"/>
      <c r="AF52" s="129"/>
      <c r="AG52" s="130"/>
      <c r="AH52" s="130"/>
      <c r="AI52" s="130"/>
      <c r="AJ52" s="130"/>
      <c r="AK52" s="133"/>
      <c r="AL52" s="54"/>
      <c r="AN52" s="70">
        <f>IF(N52="■",0,1)</f>
        <v>1</v>
      </c>
      <c r="AO52" s="56">
        <f>IF(N50="■",1,IF(N51="■",2,3))</f>
        <v>3</v>
      </c>
      <c r="AP52" s="59" t="str">
        <f>IF(R50="■",10,"")</f>
        <v/>
      </c>
      <c r="AQ52" s="60" t="str">
        <f>IF(T50="■",200,"")</f>
        <v/>
      </c>
      <c r="AR52" s="60" t="str">
        <f>IF(T51="■",3000,"")</f>
        <v/>
      </c>
      <c r="AS52" s="60"/>
      <c r="AT52" s="60" t="str">
        <f>IF(OR(V50="■",V51="■"),5000,"")</f>
        <v/>
      </c>
      <c r="AU52" s="61">
        <f t="shared" si="1"/>
        <v>0</v>
      </c>
      <c r="AV52" s="56">
        <f t="shared" si="2"/>
        <v>6</v>
      </c>
      <c r="AW52" s="62" t="str">
        <f t="shared" si="3"/>
        <v>3</v>
      </c>
      <c r="AX52" s="62" t="str">
        <f t="shared" si="4"/>
        <v>3</v>
      </c>
      <c r="AY52" s="62" t="str">
        <f t="shared" si="5"/>
        <v>36</v>
      </c>
      <c r="AZ52" s="56" t="str">
        <f t="shared" si="63"/>
        <v/>
      </c>
      <c r="BA52" s="56"/>
      <c r="BB52" s="56">
        <f t="shared" si="6"/>
        <v>12050</v>
      </c>
      <c r="BC52" s="56"/>
      <c r="BD52" s="56"/>
    </row>
    <row r="53" spans="1:56" ht="18" customHeight="1" x14ac:dyDescent="0.15">
      <c r="A53" s="37"/>
      <c r="B53" s="136"/>
      <c r="C53" s="137"/>
      <c r="D53" s="142"/>
      <c r="E53" s="146" t="s">
        <v>30</v>
      </c>
      <c r="F53" s="149"/>
      <c r="G53" s="152" t="str">
        <f t="shared" ref="G53" si="64">IF(B53=0,"",(F53-D53)-A54)</f>
        <v/>
      </c>
      <c r="H53" s="155" t="str">
        <f t="shared" ref="H53" si="65">IF(J53+L53=0,"",J53+L53)</f>
        <v/>
      </c>
      <c r="I53" s="145" t="s">
        <v>13</v>
      </c>
      <c r="J53" s="120"/>
      <c r="K53" s="145" t="s">
        <v>9</v>
      </c>
      <c r="L53" s="120"/>
      <c r="M53" s="123" t="s">
        <v>9</v>
      </c>
      <c r="N53" s="38" t="s">
        <v>54</v>
      </c>
      <c r="O53" s="159" t="s">
        <v>18</v>
      </c>
      <c r="P53" s="159"/>
      <c r="Q53" s="30"/>
      <c r="R53" s="39" t="s">
        <v>57</v>
      </c>
      <c r="S53" s="40" t="s">
        <v>23</v>
      </c>
      <c r="T53" s="41" t="s">
        <v>57</v>
      </c>
      <c r="U53" s="40" t="s">
        <v>24</v>
      </c>
      <c r="V53" s="41" t="s">
        <v>58</v>
      </c>
      <c r="W53" s="42" t="s">
        <v>28</v>
      </c>
      <c r="X53" s="126"/>
      <c r="Y53" s="128"/>
      <c r="Z53" s="126"/>
      <c r="AA53" s="127"/>
      <c r="AB53" s="127"/>
      <c r="AC53" s="127"/>
      <c r="AD53" s="127"/>
      <c r="AE53" s="128"/>
      <c r="AF53" s="126"/>
      <c r="AG53" s="127"/>
      <c r="AH53" s="127"/>
      <c r="AI53" s="127"/>
      <c r="AJ53" s="127"/>
      <c r="AK53" s="132"/>
      <c r="AL53" s="55"/>
      <c r="AN53" s="70">
        <f>IF(N55="■",0,1)</f>
        <v>1</v>
      </c>
      <c r="AO53" s="56">
        <f>IF(N53="■",1,IF(N54="■",2,3))</f>
        <v>3</v>
      </c>
      <c r="AP53" s="59" t="str">
        <f>IF(R53="■",10,"")</f>
        <v/>
      </c>
      <c r="AQ53" s="60" t="str">
        <f>IF(T53="■",200,"")</f>
        <v/>
      </c>
      <c r="AR53" s="60" t="str">
        <f>IF(T54="■",3000,"")</f>
        <v/>
      </c>
      <c r="AS53" s="60"/>
      <c r="AT53" s="60" t="str">
        <f t="shared" ref="AT53" si="66">IF(OR(V53="■",V54="■"),5000,"")</f>
        <v/>
      </c>
      <c r="AU53" s="61">
        <f t="shared" si="1"/>
        <v>0</v>
      </c>
      <c r="AV53" s="56">
        <f t="shared" si="2"/>
        <v>6</v>
      </c>
      <c r="AW53" s="62" t="str">
        <f t="shared" si="3"/>
        <v>3</v>
      </c>
      <c r="AX53" s="62" t="str">
        <f t="shared" si="4"/>
        <v>3</v>
      </c>
      <c r="AY53" s="62" t="str">
        <f t="shared" si="5"/>
        <v>36</v>
      </c>
      <c r="AZ53" s="56" t="str">
        <f>IF(X53="生態系保全",1,IF(X53="水質保全",2,IF(X53="景観形成・生活環境保全",3,IF(X53="水田貯留機能増進・地下水かん養",4,IF(X53="資源循環",4,"")))))</f>
        <v/>
      </c>
      <c r="BA53" s="56"/>
      <c r="BB53" s="56">
        <f t="shared" si="6"/>
        <v>12050</v>
      </c>
      <c r="BC53" s="56"/>
      <c r="BD53" s="56"/>
    </row>
    <row r="54" spans="1:56" ht="18" customHeight="1" x14ac:dyDescent="0.15">
      <c r="A54" s="37">
        <v>0</v>
      </c>
      <c r="B54" s="138"/>
      <c r="C54" s="139"/>
      <c r="D54" s="143"/>
      <c r="E54" s="147"/>
      <c r="F54" s="150"/>
      <c r="G54" s="153"/>
      <c r="H54" s="156"/>
      <c r="I54" s="134"/>
      <c r="J54" s="121"/>
      <c r="K54" s="134"/>
      <c r="L54" s="121"/>
      <c r="M54" s="124"/>
      <c r="N54" s="38" t="s">
        <v>54</v>
      </c>
      <c r="O54" s="160" t="s">
        <v>21</v>
      </c>
      <c r="P54" s="160"/>
      <c r="Q54" s="16"/>
      <c r="R54" s="50"/>
      <c r="S54" s="50"/>
      <c r="T54" s="39" t="s">
        <v>57</v>
      </c>
      <c r="U54" s="40" t="s">
        <v>25</v>
      </c>
      <c r="V54" s="39" t="s">
        <v>57</v>
      </c>
      <c r="W54" s="40" t="s">
        <v>29</v>
      </c>
      <c r="X54" s="126"/>
      <c r="Y54" s="128"/>
      <c r="Z54" s="126"/>
      <c r="AA54" s="127"/>
      <c r="AB54" s="127"/>
      <c r="AC54" s="127"/>
      <c r="AD54" s="127"/>
      <c r="AE54" s="128"/>
      <c r="AF54" s="126"/>
      <c r="AG54" s="127"/>
      <c r="AH54" s="127"/>
      <c r="AI54" s="127"/>
      <c r="AJ54" s="127"/>
      <c r="AK54" s="132"/>
      <c r="AL54" s="53"/>
      <c r="AN54" s="70">
        <f>IF(N55="■",0,1)</f>
        <v>1</v>
      </c>
      <c r="AO54" s="56">
        <f>IF(N53="■",1,IF(N54="■",2,3))</f>
        <v>3</v>
      </c>
      <c r="AP54" s="59" t="str">
        <f>IF(R53="■",10,"")</f>
        <v/>
      </c>
      <c r="AQ54" s="60" t="str">
        <f>IF(T53="■",200,"")</f>
        <v/>
      </c>
      <c r="AR54" s="60" t="str">
        <f>IF(T54="■",3000,"")</f>
        <v/>
      </c>
      <c r="AS54" s="60"/>
      <c r="AT54" s="60" t="str">
        <f>IF(OR(V53="■",V54="■"),5000,"")</f>
        <v/>
      </c>
      <c r="AU54" s="61">
        <f t="shared" si="1"/>
        <v>0</v>
      </c>
      <c r="AV54" s="56">
        <f t="shared" si="2"/>
        <v>6</v>
      </c>
      <c r="AW54" s="62" t="str">
        <f t="shared" si="3"/>
        <v>3</v>
      </c>
      <c r="AX54" s="62" t="str">
        <f t="shared" si="4"/>
        <v>3</v>
      </c>
      <c r="AY54" s="62" t="str">
        <f t="shared" si="5"/>
        <v>36</v>
      </c>
      <c r="AZ54" s="56" t="str">
        <f t="shared" ref="AZ54:AZ55" si="67">IF(X54="生態系保全",1,IF(X54="水質保全",2,IF(X54="景観形成・生活環境保全",3,IF(X54="水田貯留機能増進・地下水かん養",4,IF(X54="資源循環",4,"")))))</f>
        <v/>
      </c>
      <c r="BA54" s="56"/>
      <c r="BB54" s="56">
        <f t="shared" si="6"/>
        <v>12050</v>
      </c>
      <c r="BC54" s="56"/>
      <c r="BD54" s="56"/>
    </row>
    <row r="55" spans="1:56" ht="18" customHeight="1" x14ac:dyDescent="0.15">
      <c r="A55" s="37"/>
      <c r="B55" s="140"/>
      <c r="C55" s="141"/>
      <c r="D55" s="144"/>
      <c r="E55" s="148"/>
      <c r="F55" s="151"/>
      <c r="G55" s="154"/>
      <c r="H55" s="157"/>
      <c r="I55" s="135"/>
      <c r="J55" s="122"/>
      <c r="K55" s="135"/>
      <c r="L55" s="122"/>
      <c r="M55" s="125"/>
      <c r="N55" s="44" t="s">
        <v>55</v>
      </c>
      <c r="O55" s="158" t="s">
        <v>19</v>
      </c>
      <c r="P55" s="158"/>
      <c r="Q55" s="23"/>
      <c r="R55" s="45"/>
      <c r="S55" s="46"/>
      <c r="T55" s="47" t="s">
        <v>57</v>
      </c>
      <c r="U55" s="48" t="s">
        <v>27</v>
      </c>
      <c r="V55" s="47" t="s">
        <v>57</v>
      </c>
      <c r="W55" s="49" t="s">
        <v>26</v>
      </c>
      <c r="X55" s="129"/>
      <c r="Y55" s="131"/>
      <c r="Z55" s="129"/>
      <c r="AA55" s="130"/>
      <c r="AB55" s="130"/>
      <c r="AC55" s="130"/>
      <c r="AD55" s="130"/>
      <c r="AE55" s="131"/>
      <c r="AF55" s="129"/>
      <c r="AG55" s="130"/>
      <c r="AH55" s="130"/>
      <c r="AI55" s="130"/>
      <c r="AJ55" s="130"/>
      <c r="AK55" s="133"/>
      <c r="AL55" s="54"/>
      <c r="AN55" s="70">
        <f>IF(N55="■",0,1)</f>
        <v>1</v>
      </c>
      <c r="AO55" s="56">
        <f>IF(N53="■",1,IF(N54="■",2,3))</f>
        <v>3</v>
      </c>
      <c r="AP55" s="59" t="str">
        <f>IF(R53="■",10,"")</f>
        <v/>
      </c>
      <c r="AQ55" s="60" t="str">
        <f>IF(T53="■",200,"")</f>
        <v/>
      </c>
      <c r="AR55" s="60" t="str">
        <f>IF(T54="■",3000,"")</f>
        <v/>
      </c>
      <c r="AS55" s="60"/>
      <c r="AT55" s="60" t="str">
        <f>IF(OR(V53="■",V54="■"),5000,"")</f>
        <v/>
      </c>
      <c r="AU55" s="61">
        <f t="shared" si="1"/>
        <v>0</v>
      </c>
      <c r="AV55" s="56">
        <f t="shared" si="2"/>
        <v>6</v>
      </c>
      <c r="AW55" s="62" t="str">
        <f t="shared" si="3"/>
        <v>3</v>
      </c>
      <c r="AX55" s="62" t="str">
        <f t="shared" si="4"/>
        <v>3</v>
      </c>
      <c r="AY55" s="62" t="str">
        <f t="shared" si="5"/>
        <v>36</v>
      </c>
      <c r="AZ55" s="56" t="str">
        <f t="shared" si="67"/>
        <v/>
      </c>
      <c r="BA55" s="56"/>
      <c r="BB55" s="56">
        <f t="shared" si="6"/>
        <v>12050</v>
      </c>
      <c r="BC55" s="56"/>
      <c r="BD55" s="56"/>
    </row>
    <row r="56" spans="1:56" ht="18" customHeight="1" x14ac:dyDescent="0.15">
      <c r="A56" s="37"/>
      <c r="B56" s="136"/>
      <c r="C56" s="137"/>
      <c r="D56" s="142"/>
      <c r="E56" s="146" t="s">
        <v>30</v>
      </c>
      <c r="F56" s="149"/>
      <c r="G56" s="152" t="str">
        <f t="shared" ref="G56" si="68">IF(B56=0,"",(F56-D56)-A57)</f>
        <v/>
      </c>
      <c r="H56" s="155" t="str">
        <f t="shared" ref="H56" si="69">IF(J56+L56=0,"",J56+L56)</f>
        <v/>
      </c>
      <c r="I56" s="145" t="s">
        <v>13</v>
      </c>
      <c r="J56" s="120"/>
      <c r="K56" s="145" t="s">
        <v>9</v>
      </c>
      <c r="L56" s="120"/>
      <c r="M56" s="123" t="s">
        <v>9</v>
      </c>
      <c r="N56" s="38" t="s">
        <v>54</v>
      </c>
      <c r="O56" s="159" t="s">
        <v>18</v>
      </c>
      <c r="P56" s="159"/>
      <c r="Q56" s="30"/>
      <c r="R56" s="39" t="s">
        <v>57</v>
      </c>
      <c r="S56" s="40" t="s">
        <v>23</v>
      </c>
      <c r="T56" s="41" t="s">
        <v>57</v>
      </c>
      <c r="U56" s="40" t="s">
        <v>24</v>
      </c>
      <c r="V56" s="41" t="s">
        <v>58</v>
      </c>
      <c r="W56" s="42" t="s">
        <v>28</v>
      </c>
      <c r="X56" s="126"/>
      <c r="Y56" s="128"/>
      <c r="Z56" s="126"/>
      <c r="AA56" s="127"/>
      <c r="AB56" s="127"/>
      <c r="AC56" s="127"/>
      <c r="AD56" s="127"/>
      <c r="AE56" s="128"/>
      <c r="AF56" s="126"/>
      <c r="AG56" s="127"/>
      <c r="AH56" s="127"/>
      <c r="AI56" s="127"/>
      <c r="AJ56" s="127"/>
      <c r="AK56" s="132"/>
      <c r="AL56" s="55"/>
      <c r="AN56" s="70">
        <f>IF(N58="■",0,1)</f>
        <v>1</v>
      </c>
      <c r="AO56" s="56">
        <f>IF(N56="■",1,IF(N57="■",2,3))</f>
        <v>3</v>
      </c>
      <c r="AP56" s="59" t="str">
        <f>IF(R56="■",10,"")</f>
        <v/>
      </c>
      <c r="AQ56" s="60" t="str">
        <f>IF(T56="■",200,"")</f>
        <v/>
      </c>
      <c r="AR56" s="60" t="str">
        <f>IF(T57="■",3000,"")</f>
        <v/>
      </c>
      <c r="AS56" s="60"/>
      <c r="AT56" s="60" t="str">
        <f t="shared" ref="AT56" si="70">IF(OR(V56="■",V57="■"),5000,"")</f>
        <v/>
      </c>
      <c r="AU56" s="61">
        <f t="shared" si="1"/>
        <v>0</v>
      </c>
      <c r="AV56" s="56">
        <f t="shared" si="2"/>
        <v>6</v>
      </c>
      <c r="AW56" s="62" t="str">
        <f t="shared" si="3"/>
        <v>3</v>
      </c>
      <c r="AX56" s="62" t="str">
        <f t="shared" si="4"/>
        <v>3</v>
      </c>
      <c r="AY56" s="62" t="str">
        <f t="shared" si="5"/>
        <v>36</v>
      </c>
      <c r="AZ56" s="56" t="str">
        <f>IF(X56="生態系保全",1,IF(X56="水質保全",2,IF(X56="景観形成・生活環境保全",3,IF(X56="水田貯留機能増進・地下水かん養",4,IF(X56="資源循環",4,"")))))</f>
        <v/>
      </c>
      <c r="BA56" s="56"/>
      <c r="BB56" s="56">
        <f t="shared" si="6"/>
        <v>12050</v>
      </c>
      <c r="BC56" s="56"/>
      <c r="BD56" s="56"/>
    </row>
    <row r="57" spans="1:56" ht="18" customHeight="1" x14ac:dyDescent="0.15">
      <c r="A57" s="37">
        <v>0</v>
      </c>
      <c r="B57" s="138"/>
      <c r="C57" s="139"/>
      <c r="D57" s="143"/>
      <c r="E57" s="147"/>
      <c r="F57" s="150"/>
      <c r="G57" s="153"/>
      <c r="H57" s="156"/>
      <c r="I57" s="134"/>
      <c r="J57" s="121"/>
      <c r="K57" s="134"/>
      <c r="L57" s="121"/>
      <c r="M57" s="124"/>
      <c r="N57" s="38" t="s">
        <v>54</v>
      </c>
      <c r="O57" s="160" t="s">
        <v>21</v>
      </c>
      <c r="P57" s="160"/>
      <c r="Q57" s="16"/>
      <c r="R57" s="50"/>
      <c r="S57" s="50"/>
      <c r="T57" s="39" t="s">
        <v>57</v>
      </c>
      <c r="U57" s="40" t="s">
        <v>25</v>
      </c>
      <c r="V57" s="39" t="s">
        <v>57</v>
      </c>
      <c r="W57" s="40" t="s">
        <v>29</v>
      </c>
      <c r="X57" s="126"/>
      <c r="Y57" s="128"/>
      <c r="Z57" s="126"/>
      <c r="AA57" s="127"/>
      <c r="AB57" s="127"/>
      <c r="AC57" s="127"/>
      <c r="AD57" s="127"/>
      <c r="AE57" s="128"/>
      <c r="AF57" s="126"/>
      <c r="AG57" s="127"/>
      <c r="AH57" s="127"/>
      <c r="AI57" s="127"/>
      <c r="AJ57" s="127"/>
      <c r="AK57" s="132"/>
      <c r="AL57" s="53"/>
      <c r="AN57" s="70">
        <f>IF(N58="■",0,1)</f>
        <v>1</v>
      </c>
      <c r="AO57" s="56">
        <f>IF(N56="■",1,IF(N57="■",2,3))</f>
        <v>3</v>
      </c>
      <c r="AP57" s="59" t="str">
        <f>IF(R56="■",10,"")</f>
        <v/>
      </c>
      <c r="AQ57" s="60" t="str">
        <f>IF(T56="■",200,"")</f>
        <v/>
      </c>
      <c r="AR57" s="60" t="str">
        <f>IF(T57="■",3000,"")</f>
        <v/>
      </c>
      <c r="AS57" s="60"/>
      <c r="AT57" s="60" t="str">
        <f>IF(OR(V56="■",V57="■"),5000,"")</f>
        <v/>
      </c>
      <c r="AU57" s="61">
        <f t="shared" si="1"/>
        <v>0</v>
      </c>
      <c r="AV57" s="56">
        <f t="shared" si="2"/>
        <v>6</v>
      </c>
      <c r="AW57" s="62" t="str">
        <f t="shared" si="3"/>
        <v>3</v>
      </c>
      <c r="AX57" s="62" t="str">
        <f t="shared" si="4"/>
        <v>3</v>
      </c>
      <c r="AY57" s="62" t="str">
        <f t="shared" si="5"/>
        <v>36</v>
      </c>
      <c r="AZ57" s="56" t="str">
        <f t="shared" ref="AZ57:AZ58" si="71">IF(X57="生態系保全",1,IF(X57="水質保全",2,IF(X57="景観形成・生活環境保全",3,IF(X57="水田貯留機能増進・地下水かん養",4,IF(X57="資源循環",4,"")))))</f>
        <v/>
      </c>
      <c r="BA57" s="56"/>
      <c r="BB57" s="56">
        <f t="shared" si="6"/>
        <v>12050</v>
      </c>
      <c r="BC57" s="56"/>
      <c r="BD57" s="56"/>
    </row>
    <row r="58" spans="1:56" ht="18" customHeight="1" x14ac:dyDescent="0.15">
      <c r="A58" s="37"/>
      <c r="B58" s="140"/>
      <c r="C58" s="141"/>
      <c r="D58" s="144"/>
      <c r="E58" s="148"/>
      <c r="F58" s="151"/>
      <c r="G58" s="154"/>
      <c r="H58" s="157"/>
      <c r="I58" s="135"/>
      <c r="J58" s="122"/>
      <c r="K58" s="135"/>
      <c r="L58" s="122"/>
      <c r="M58" s="125"/>
      <c r="N58" s="44" t="s">
        <v>55</v>
      </c>
      <c r="O58" s="158" t="s">
        <v>19</v>
      </c>
      <c r="P58" s="158"/>
      <c r="Q58" s="23"/>
      <c r="R58" s="45"/>
      <c r="S58" s="46"/>
      <c r="T58" s="47" t="s">
        <v>57</v>
      </c>
      <c r="U58" s="48" t="s">
        <v>27</v>
      </c>
      <c r="V58" s="47" t="s">
        <v>57</v>
      </c>
      <c r="W58" s="49" t="s">
        <v>26</v>
      </c>
      <c r="X58" s="129"/>
      <c r="Y58" s="131"/>
      <c r="Z58" s="129"/>
      <c r="AA58" s="130"/>
      <c r="AB58" s="130"/>
      <c r="AC58" s="130"/>
      <c r="AD58" s="130"/>
      <c r="AE58" s="131"/>
      <c r="AF58" s="129"/>
      <c r="AG58" s="130"/>
      <c r="AH58" s="130"/>
      <c r="AI58" s="130"/>
      <c r="AJ58" s="130"/>
      <c r="AK58" s="133"/>
      <c r="AL58" s="54"/>
      <c r="AN58" s="70">
        <f>IF(N58="■",0,1)</f>
        <v>1</v>
      </c>
      <c r="AO58" s="56">
        <f>IF(N56="■",1,IF(N57="■",2,3))</f>
        <v>3</v>
      </c>
      <c r="AP58" s="59" t="str">
        <f>IF(R56="■",10,"")</f>
        <v/>
      </c>
      <c r="AQ58" s="60" t="str">
        <f>IF(T56="■",200,"")</f>
        <v/>
      </c>
      <c r="AR58" s="60" t="str">
        <f>IF(T57="■",3000,"")</f>
        <v/>
      </c>
      <c r="AS58" s="60"/>
      <c r="AT58" s="60" t="str">
        <f>IF(OR(V56="■",V57="■"),5000,"")</f>
        <v/>
      </c>
      <c r="AU58" s="61">
        <f t="shared" si="1"/>
        <v>0</v>
      </c>
      <c r="AV58" s="56">
        <f t="shared" si="2"/>
        <v>6</v>
      </c>
      <c r="AW58" s="62" t="str">
        <f t="shared" si="3"/>
        <v>3</v>
      </c>
      <c r="AX58" s="62" t="str">
        <f t="shared" si="4"/>
        <v>3</v>
      </c>
      <c r="AY58" s="62" t="str">
        <f t="shared" si="5"/>
        <v>36</v>
      </c>
      <c r="AZ58" s="56" t="str">
        <f t="shared" si="71"/>
        <v/>
      </c>
      <c r="BA58" s="56"/>
      <c r="BB58" s="56">
        <f t="shared" si="6"/>
        <v>12050</v>
      </c>
      <c r="BC58" s="56"/>
      <c r="BD58" s="56"/>
    </row>
    <row r="59" spans="1:56" ht="18" customHeight="1" x14ac:dyDescent="0.15">
      <c r="A59" s="37"/>
      <c r="B59" s="136"/>
      <c r="C59" s="137"/>
      <c r="D59" s="142"/>
      <c r="E59" s="146" t="s">
        <v>30</v>
      </c>
      <c r="F59" s="149"/>
      <c r="G59" s="152" t="str">
        <f t="shared" ref="G59" si="72">IF(B59=0,"",(F59-D59)-A60)</f>
        <v/>
      </c>
      <c r="H59" s="155" t="str">
        <f t="shared" ref="H59" si="73">IF(J59+L59=0,"",J59+L59)</f>
        <v/>
      </c>
      <c r="I59" s="145" t="s">
        <v>13</v>
      </c>
      <c r="J59" s="120"/>
      <c r="K59" s="145" t="s">
        <v>9</v>
      </c>
      <c r="L59" s="120"/>
      <c r="M59" s="123" t="s">
        <v>9</v>
      </c>
      <c r="N59" s="38" t="s">
        <v>54</v>
      </c>
      <c r="O59" s="159" t="s">
        <v>18</v>
      </c>
      <c r="P59" s="159"/>
      <c r="Q59" s="30"/>
      <c r="R59" s="39" t="s">
        <v>57</v>
      </c>
      <c r="S59" s="40" t="s">
        <v>23</v>
      </c>
      <c r="T59" s="41" t="s">
        <v>57</v>
      </c>
      <c r="U59" s="40" t="s">
        <v>24</v>
      </c>
      <c r="V59" s="41" t="s">
        <v>58</v>
      </c>
      <c r="W59" s="42" t="s">
        <v>28</v>
      </c>
      <c r="X59" s="126"/>
      <c r="Y59" s="128"/>
      <c r="Z59" s="126"/>
      <c r="AA59" s="127"/>
      <c r="AB59" s="127"/>
      <c r="AC59" s="127"/>
      <c r="AD59" s="127"/>
      <c r="AE59" s="128"/>
      <c r="AF59" s="126"/>
      <c r="AG59" s="127"/>
      <c r="AH59" s="127"/>
      <c r="AI59" s="127"/>
      <c r="AJ59" s="127"/>
      <c r="AK59" s="132"/>
      <c r="AL59" s="55"/>
      <c r="AN59" s="70">
        <f>IF(N61="■",0,1)</f>
        <v>1</v>
      </c>
      <c r="AO59" s="56">
        <f>IF(N59="■",1,IF(N60="■",2,3))</f>
        <v>3</v>
      </c>
      <c r="AP59" s="59" t="str">
        <f>IF(R59="■",10,"")</f>
        <v/>
      </c>
      <c r="AQ59" s="60" t="str">
        <f>IF(T59="■",200,"")</f>
        <v/>
      </c>
      <c r="AR59" s="60" t="str">
        <f>IF(T60="■",3000,"")</f>
        <v/>
      </c>
      <c r="AS59" s="60"/>
      <c r="AT59" s="60" t="str">
        <f t="shared" ref="AT59" si="74">IF(OR(V59="■",V60="■"),5000,"")</f>
        <v/>
      </c>
      <c r="AU59" s="61">
        <f t="shared" si="1"/>
        <v>0</v>
      </c>
      <c r="AV59" s="56">
        <f t="shared" si="2"/>
        <v>6</v>
      </c>
      <c r="AW59" s="62" t="str">
        <f t="shared" si="3"/>
        <v>3</v>
      </c>
      <c r="AX59" s="62" t="str">
        <f t="shared" si="4"/>
        <v>3</v>
      </c>
      <c r="AY59" s="62" t="str">
        <f t="shared" si="5"/>
        <v>36</v>
      </c>
      <c r="AZ59" s="56" t="str">
        <f>IF(X59="生態系保全",1,IF(X59="水質保全",2,IF(X59="景観形成・生活環境保全",3,IF(X59="水田貯留機能増進・地下水かん養",4,IF(X59="資源循環",4,"")))))</f>
        <v/>
      </c>
      <c r="BA59" s="56"/>
      <c r="BB59" s="56">
        <f t="shared" si="6"/>
        <v>12050</v>
      </c>
      <c r="BC59" s="56"/>
      <c r="BD59" s="56"/>
    </row>
    <row r="60" spans="1:56" ht="18" customHeight="1" x14ac:dyDescent="0.15">
      <c r="A60" s="37">
        <v>0</v>
      </c>
      <c r="B60" s="138"/>
      <c r="C60" s="139"/>
      <c r="D60" s="143"/>
      <c r="E60" s="147"/>
      <c r="F60" s="150"/>
      <c r="G60" s="153"/>
      <c r="H60" s="156"/>
      <c r="I60" s="134"/>
      <c r="J60" s="121"/>
      <c r="K60" s="134"/>
      <c r="L60" s="121"/>
      <c r="M60" s="124"/>
      <c r="N60" s="38" t="s">
        <v>54</v>
      </c>
      <c r="O60" s="160" t="s">
        <v>21</v>
      </c>
      <c r="P60" s="160"/>
      <c r="Q60" s="16"/>
      <c r="R60" s="50"/>
      <c r="S60" s="50"/>
      <c r="T60" s="39" t="s">
        <v>57</v>
      </c>
      <c r="U60" s="40" t="s">
        <v>25</v>
      </c>
      <c r="V60" s="39" t="s">
        <v>57</v>
      </c>
      <c r="W60" s="40" t="s">
        <v>29</v>
      </c>
      <c r="X60" s="126"/>
      <c r="Y60" s="128"/>
      <c r="Z60" s="126"/>
      <c r="AA60" s="127"/>
      <c r="AB60" s="127"/>
      <c r="AC60" s="127"/>
      <c r="AD60" s="127"/>
      <c r="AE60" s="128"/>
      <c r="AF60" s="126"/>
      <c r="AG60" s="127"/>
      <c r="AH60" s="127"/>
      <c r="AI60" s="127"/>
      <c r="AJ60" s="127"/>
      <c r="AK60" s="132"/>
      <c r="AL60" s="53"/>
      <c r="AN60" s="70">
        <f>IF(N61="■",0,1)</f>
        <v>1</v>
      </c>
      <c r="AO60" s="56">
        <f>IF(N59="■",1,IF(N60="■",2,3))</f>
        <v>3</v>
      </c>
      <c r="AP60" s="59" t="str">
        <f>IF(R59="■",10,"")</f>
        <v/>
      </c>
      <c r="AQ60" s="60" t="str">
        <f>IF(T59="■",200,"")</f>
        <v/>
      </c>
      <c r="AR60" s="60" t="str">
        <f>IF(T60="■",3000,"")</f>
        <v/>
      </c>
      <c r="AS60" s="60"/>
      <c r="AT60" s="60" t="str">
        <f>IF(OR(V59="■",V60="■"),5000,"")</f>
        <v/>
      </c>
      <c r="AU60" s="61">
        <f t="shared" si="1"/>
        <v>0</v>
      </c>
      <c r="AV60" s="56">
        <f t="shared" si="2"/>
        <v>6</v>
      </c>
      <c r="AW60" s="62" t="str">
        <f t="shared" si="3"/>
        <v>3</v>
      </c>
      <c r="AX60" s="62" t="str">
        <f t="shared" si="4"/>
        <v>3</v>
      </c>
      <c r="AY60" s="62" t="str">
        <f t="shared" si="5"/>
        <v>36</v>
      </c>
      <c r="AZ60" s="56" t="str">
        <f t="shared" ref="AZ60:AZ61" si="75">IF(X60="生態系保全",1,IF(X60="水質保全",2,IF(X60="景観形成・生活環境保全",3,IF(X60="水田貯留機能増進・地下水かん養",4,IF(X60="資源循環",4,"")))))</f>
        <v/>
      </c>
      <c r="BA60" s="56"/>
      <c r="BB60" s="56">
        <f t="shared" si="6"/>
        <v>12050</v>
      </c>
      <c r="BC60" s="56"/>
      <c r="BD60" s="56"/>
    </row>
    <row r="61" spans="1:56" ht="18" customHeight="1" x14ac:dyDescent="0.15">
      <c r="A61" s="37"/>
      <c r="B61" s="140"/>
      <c r="C61" s="141"/>
      <c r="D61" s="144"/>
      <c r="E61" s="148"/>
      <c r="F61" s="151"/>
      <c r="G61" s="154"/>
      <c r="H61" s="157"/>
      <c r="I61" s="135"/>
      <c r="J61" s="122"/>
      <c r="K61" s="135"/>
      <c r="L61" s="122"/>
      <c r="M61" s="125"/>
      <c r="N61" s="44" t="s">
        <v>55</v>
      </c>
      <c r="O61" s="158" t="s">
        <v>19</v>
      </c>
      <c r="P61" s="158"/>
      <c r="Q61" s="23"/>
      <c r="R61" s="45"/>
      <c r="S61" s="46"/>
      <c r="T61" s="47" t="s">
        <v>57</v>
      </c>
      <c r="U61" s="48" t="s">
        <v>27</v>
      </c>
      <c r="V61" s="47" t="s">
        <v>57</v>
      </c>
      <c r="W61" s="49" t="s">
        <v>26</v>
      </c>
      <c r="X61" s="129"/>
      <c r="Y61" s="131"/>
      <c r="Z61" s="129"/>
      <c r="AA61" s="130"/>
      <c r="AB61" s="130"/>
      <c r="AC61" s="130"/>
      <c r="AD61" s="130"/>
      <c r="AE61" s="131"/>
      <c r="AF61" s="129"/>
      <c r="AG61" s="130"/>
      <c r="AH61" s="130"/>
      <c r="AI61" s="130"/>
      <c r="AJ61" s="130"/>
      <c r="AK61" s="133"/>
      <c r="AL61" s="54"/>
      <c r="AN61" s="70">
        <f>IF(N61="■",0,1)</f>
        <v>1</v>
      </c>
      <c r="AO61" s="56">
        <f>IF(N59="■",1,IF(N60="■",2,3))</f>
        <v>3</v>
      </c>
      <c r="AP61" s="59" t="str">
        <f>IF(R59="■",10,"")</f>
        <v/>
      </c>
      <c r="AQ61" s="60" t="str">
        <f>IF(T59="■",200,"")</f>
        <v/>
      </c>
      <c r="AR61" s="60" t="str">
        <f>IF(T60="■",3000,"")</f>
        <v/>
      </c>
      <c r="AS61" s="60"/>
      <c r="AT61" s="60" t="str">
        <f>IF(OR(V59="■",V60="■"),5000,"")</f>
        <v/>
      </c>
      <c r="AU61" s="61">
        <f t="shared" si="1"/>
        <v>0</v>
      </c>
      <c r="AV61" s="56">
        <f t="shared" si="2"/>
        <v>6</v>
      </c>
      <c r="AW61" s="62" t="str">
        <f t="shared" si="3"/>
        <v>3</v>
      </c>
      <c r="AX61" s="62" t="str">
        <f t="shared" si="4"/>
        <v>3</v>
      </c>
      <c r="AY61" s="62" t="str">
        <f t="shared" si="5"/>
        <v>36</v>
      </c>
      <c r="AZ61" s="56" t="str">
        <f t="shared" si="75"/>
        <v/>
      </c>
      <c r="BA61" s="56"/>
      <c r="BB61" s="56">
        <f t="shared" si="6"/>
        <v>12050</v>
      </c>
      <c r="BC61" s="56"/>
      <c r="BD61" s="56"/>
    </row>
    <row r="62" spans="1:56" ht="18" customHeight="1" x14ac:dyDescent="0.15">
      <c r="A62" s="37"/>
      <c r="B62" s="136"/>
      <c r="C62" s="137"/>
      <c r="D62" s="142"/>
      <c r="E62" s="146" t="s">
        <v>30</v>
      </c>
      <c r="F62" s="149"/>
      <c r="G62" s="152" t="str">
        <f t="shared" ref="G62" si="76">IF(B62=0,"",(F62-D62)-A63)</f>
        <v/>
      </c>
      <c r="H62" s="155" t="str">
        <f t="shared" ref="H62" si="77">IF(J62+L62=0,"",J62+L62)</f>
        <v/>
      </c>
      <c r="I62" s="145" t="s">
        <v>13</v>
      </c>
      <c r="J62" s="120"/>
      <c r="K62" s="145" t="s">
        <v>9</v>
      </c>
      <c r="L62" s="120"/>
      <c r="M62" s="123" t="s">
        <v>9</v>
      </c>
      <c r="N62" s="38" t="s">
        <v>54</v>
      </c>
      <c r="O62" s="159" t="s">
        <v>18</v>
      </c>
      <c r="P62" s="159"/>
      <c r="Q62" s="30"/>
      <c r="R62" s="39" t="s">
        <v>57</v>
      </c>
      <c r="S62" s="40" t="s">
        <v>23</v>
      </c>
      <c r="T62" s="41" t="s">
        <v>57</v>
      </c>
      <c r="U62" s="40" t="s">
        <v>24</v>
      </c>
      <c r="V62" s="41" t="s">
        <v>58</v>
      </c>
      <c r="W62" s="42" t="s">
        <v>28</v>
      </c>
      <c r="X62" s="126"/>
      <c r="Y62" s="128"/>
      <c r="Z62" s="126"/>
      <c r="AA62" s="127"/>
      <c r="AB62" s="127"/>
      <c r="AC62" s="127"/>
      <c r="AD62" s="127"/>
      <c r="AE62" s="128"/>
      <c r="AF62" s="126"/>
      <c r="AG62" s="127"/>
      <c r="AH62" s="127"/>
      <c r="AI62" s="127"/>
      <c r="AJ62" s="127"/>
      <c r="AK62" s="132"/>
      <c r="AL62" s="55"/>
      <c r="AN62" s="70">
        <f>IF(N64="■",0,1)</f>
        <v>1</v>
      </c>
      <c r="AO62" s="56">
        <f>IF(N62="■",1,IF(N63="■",2,3))</f>
        <v>3</v>
      </c>
      <c r="AP62" s="59" t="str">
        <f>IF(R62="■",10,"")</f>
        <v/>
      </c>
      <c r="AQ62" s="60" t="str">
        <f>IF(T62="■",200,"")</f>
        <v/>
      </c>
      <c r="AR62" s="60" t="str">
        <f>IF(T63="■",3000,"")</f>
        <v/>
      </c>
      <c r="AS62" s="60"/>
      <c r="AT62" s="60" t="str">
        <f t="shared" ref="AT62" si="78">IF(OR(V62="■",V63="■"),5000,"")</f>
        <v/>
      </c>
      <c r="AU62" s="61">
        <f t="shared" si="1"/>
        <v>0</v>
      </c>
      <c r="AV62" s="56">
        <f t="shared" si="2"/>
        <v>6</v>
      </c>
      <c r="AW62" s="62" t="str">
        <f t="shared" si="3"/>
        <v>3</v>
      </c>
      <c r="AX62" s="62" t="str">
        <f t="shared" si="4"/>
        <v>3</v>
      </c>
      <c r="AY62" s="62" t="str">
        <f t="shared" si="5"/>
        <v>36</v>
      </c>
      <c r="AZ62" s="56" t="str">
        <f>IF(X62="生態系保全",1,IF(X62="水質保全",2,IF(X62="景観形成・生活環境保全",3,IF(X62="水田貯留機能増進・地下水かん養",4,IF(X62="資源循環",4,"")))))</f>
        <v/>
      </c>
      <c r="BA62" s="56"/>
      <c r="BB62" s="56">
        <f t="shared" si="6"/>
        <v>12050</v>
      </c>
      <c r="BC62" s="56"/>
      <c r="BD62" s="56"/>
    </row>
    <row r="63" spans="1:56" ht="18" customHeight="1" x14ac:dyDescent="0.15">
      <c r="A63" s="37">
        <v>0</v>
      </c>
      <c r="B63" s="138"/>
      <c r="C63" s="139"/>
      <c r="D63" s="143"/>
      <c r="E63" s="147"/>
      <c r="F63" s="150"/>
      <c r="G63" s="153"/>
      <c r="H63" s="156"/>
      <c r="I63" s="134"/>
      <c r="J63" s="121"/>
      <c r="K63" s="134"/>
      <c r="L63" s="121"/>
      <c r="M63" s="124"/>
      <c r="N63" s="38" t="s">
        <v>54</v>
      </c>
      <c r="O63" s="160" t="s">
        <v>21</v>
      </c>
      <c r="P63" s="160"/>
      <c r="Q63" s="16"/>
      <c r="R63" s="50"/>
      <c r="S63" s="50"/>
      <c r="T63" s="39" t="s">
        <v>57</v>
      </c>
      <c r="U63" s="40" t="s">
        <v>25</v>
      </c>
      <c r="V63" s="39" t="s">
        <v>57</v>
      </c>
      <c r="W63" s="40" t="s">
        <v>29</v>
      </c>
      <c r="X63" s="126"/>
      <c r="Y63" s="128"/>
      <c r="Z63" s="126"/>
      <c r="AA63" s="127"/>
      <c r="AB63" s="127"/>
      <c r="AC63" s="127"/>
      <c r="AD63" s="127"/>
      <c r="AE63" s="128"/>
      <c r="AF63" s="126"/>
      <c r="AG63" s="127"/>
      <c r="AH63" s="127"/>
      <c r="AI63" s="127"/>
      <c r="AJ63" s="127"/>
      <c r="AK63" s="132"/>
      <c r="AL63" s="53"/>
      <c r="AN63" s="70">
        <f>IF(N64="■",0,1)</f>
        <v>1</v>
      </c>
      <c r="AO63" s="56">
        <f>IF(N62="■",1,IF(N63="■",2,3))</f>
        <v>3</v>
      </c>
      <c r="AP63" s="59" t="str">
        <f>IF(R62="■",10,"")</f>
        <v/>
      </c>
      <c r="AQ63" s="60" t="str">
        <f>IF(T62="■",200,"")</f>
        <v/>
      </c>
      <c r="AR63" s="60" t="str">
        <f>IF(T63="■",3000,"")</f>
        <v/>
      </c>
      <c r="AS63" s="60"/>
      <c r="AT63" s="60" t="str">
        <f>IF(OR(V62="■",V63="■"),5000,"")</f>
        <v/>
      </c>
      <c r="AU63" s="61">
        <f t="shared" si="1"/>
        <v>0</v>
      </c>
      <c r="AV63" s="56">
        <f t="shared" si="2"/>
        <v>6</v>
      </c>
      <c r="AW63" s="62" t="str">
        <f t="shared" si="3"/>
        <v>3</v>
      </c>
      <c r="AX63" s="62" t="str">
        <f t="shared" si="4"/>
        <v>3</v>
      </c>
      <c r="AY63" s="62" t="str">
        <f t="shared" si="5"/>
        <v>36</v>
      </c>
      <c r="AZ63" s="56" t="str">
        <f t="shared" ref="AZ63:AZ64" si="79">IF(X63="生態系保全",1,IF(X63="水質保全",2,IF(X63="景観形成・生活環境保全",3,IF(X63="水田貯留機能増進・地下水かん養",4,IF(X63="資源循環",4,"")))))</f>
        <v/>
      </c>
      <c r="BA63" s="56"/>
      <c r="BB63" s="56">
        <f t="shared" si="6"/>
        <v>12050</v>
      </c>
      <c r="BC63" s="56"/>
      <c r="BD63" s="56"/>
    </row>
    <row r="64" spans="1:56" ht="18" customHeight="1" x14ac:dyDescent="0.15">
      <c r="A64" s="37"/>
      <c r="B64" s="140"/>
      <c r="C64" s="141"/>
      <c r="D64" s="144"/>
      <c r="E64" s="148"/>
      <c r="F64" s="151"/>
      <c r="G64" s="154"/>
      <c r="H64" s="157"/>
      <c r="I64" s="135"/>
      <c r="J64" s="122"/>
      <c r="K64" s="135"/>
      <c r="L64" s="122"/>
      <c r="M64" s="125"/>
      <c r="N64" s="44" t="s">
        <v>55</v>
      </c>
      <c r="O64" s="158" t="s">
        <v>19</v>
      </c>
      <c r="P64" s="158"/>
      <c r="Q64" s="23"/>
      <c r="R64" s="45"/>
      <c r="S64" s="46"/>
      <c r="T64" s="47" t="s">
        <v>57</v>
      </c>
      <c r="U64" s="48" t="s">
        <v>27</v>
      </c>
      <c r="V64" s="47" t="s">
        <v>57</v>
      </c>
      <c r="W64" s="49" t="s">
        <v>26</v>
      </c>
      <c r="X64" s="129"/>
      <c r="Y64" s="131"/>
      <c r="Z64" s="129"/>
      <c r="AA64" s="130"/>
      <c r="AB64" s="130"/>
      <c r="AC64" s="130"/>
      <c r="AD64" s="130"/>
      <c r="AE64" s="131"/>
      <c r="AF64" s="129"/>
      <c r="AG64" s="130"/>
      <c r="AH64" s="130"/>
      <c r="AI64" s="130"/>
      <c r="AJ64" s="130"/>
      <c r="AK64" s="133"/>
      <c r="AL64" s="54"/>
      <c r="AN64" s="70">
        <f>IF(N64="■",0,1)</f>
        <v>1</v>
      </c>
      <c r="AO64" s="56">
        <f>IF(N62="■",1,IF(N63="■",2,3))</f>
        <v>3</v>
      </c>
      <c r="AP64" s="59" t="str">
        <f>IF(R62="■",10,"")</f>
        <v/>
      </c>
      <c r="AQ64" s="60" t="str">
        <f>IF(T62="■",200,"")</f>
        <v/>
      </c>
      <c r="AR64" s="60" t="str">
        <f>IF(T63="■",3000,"")</f>
        <v/>
      </c>
      <c r="AS64" s="60"/>
      <c r="AT64" s="60" t="str">
        <f>IF(OR(V62="■",V63="■"),5000,"")</f>
        <v/>
      </c>
      <c r="AU64" s="61">
        <f t="shared" si="1"/>
        <v>0</v>
      </c>
      <c r="AV64" s="56">
        <f t="shared" si="2"/>
        <v>6</v>
      </c>
      <c r="AW64" s="62" t="str">
        <f t="shared" si="3"/>
        <v>3</v>
      </c>
      <c r="AX64" s="62" t="str">
        <f t="shared" si="4"/>
        <v>3</v>
      </c>
      <c r="AY64" s="62" t="str">
        <f t="shared" si="5"/>
        <v>36</v>
      </c>
      <c r="AZ64" s="56" t="str">
        <f t="shared" si="79"/>
        <v/>
      </c>
      <c r="BA64" s="56"/>
      <c r="BB64" s="56">
        <f t="shared" si="6"/>
        <v>12050</v>
      </c>
      <c r="BC64" s="56"/>
      <c r="BD64" s="56"/>
    </row>
    <row r="65" spans="1:56" ht="18" customHeight="1" x14ac:dyDescent="0.15">
      <c r="A65" s="37"/>
      <c r="B65" s="136"/>
      <c r="C65" s="137"/>
      <c r="D65" s="142"/>
      <c r="E65" s="146" t="s">
        <v>30</v>
      </c>
      <c r="F65" s="149"/>
      <c r="G65" s="152" t="str">
        <f t="shared" ref="G65" si="80">IF(B65=0,"",(F65-D65)-A66)</f>
        <v/>
      </c>
      <c r="H65" s="155" t="str">
        <f t="shared" ref="H65" si="81">IF(J65+L65=0,"",J65+L65)</f>
        <v/>
      </c>
      <c r="I65" s="145" t="s">
        <v>13</v>
      </c>
      <c r="J65" s="120"/>
      <c r="K65" s="145" t="s">
        <v>9</v>
      </c>
      <c r="L65" s="120"/>
      <c r="M65" s="123" t="s">
        <v>9</v>
      </c>
      <c r="N65" s="38" t="s">
        <v>54</v>
      </c>
      <c r="O65" s="159" t="s">
        <v>18</v>
      </c>
      <c r="P65" s="159"/>
      <c r="Q65" s="30"/>
      <c r="R65" s="39" t="s">
        <v>57</v>
      </c>
      <c r="S65" s="40" t="s">
        <v>23</v>
      </c>
      <c r="T65" s="41" t="s">
        <v>57</v>
      </c>
      <c r="U65" s="40" t="s">
        <v>24</v>
      </c>
      <c r="V65" s="41" t="s">
        <v>58</v>
      </c>
      <c r="W65" s="42" t="s">
        <v>28</v>
      </c>
      <c r="X65" s="126"/>
      <c r="Y65" s="128"/>
      <c r="Z65" s="126"/>
      <c r="AA65" s="127"/>
      <c r="AB65" s="127"/>
      <c r="AC65" s="127"/>
      <c r="AD65" s="127"/>
      <c r="AE65" s="128"/>
      <c r="AF65" s="126"/>
      <c r="AG65" s="127"/>
      <c r="AH65" s="127"/>
      <c r="AI65" s="127"/>
      <c r="AJ65" s="127"/>
      <c r="AK65" s="132"/>
      <c r="AL65" s="55"/>
      <c r="AN65" s="70">
        <f>IF(N67="■",0,1)</f>
        <v>1</v>
      </c>
      <c r="AO65" s="56">
        <f>IF(N65="■",1,IF(N66="■",2,3))</f>
        <v>3</v>
      </c>
      <c r="AP65" s="59" t="str">
        <f>IF(R65="■",10,"")</f>
        <v/>
      </c>
      <c r="AQ65" s="60" t="str">
        <f>IF(T65="■",200,"")</f>
        <v/>
      </c>
      <c r="AR65" s="60" t="str">
        <f>IF(T66="■",3000,"")</f>
        <v/>
      </c>
      <c r="AS65" s="60"/>
      <c r="AT65" s="60" t="str">
        <f t="shared" ref="AT65" si="82">IF(OR(V65="■",V66="■"),5000,"")</f>
        <v/>
      </c>
      <c r="AU65" s="61">
        <f t="shared" si="1"/>
        <v>0</v>
      </c>
      <c r="AV65" s="56">
        <f t="shared" si="2"/>
        <v>6</v>
      </c>
      <c r="AW65" s="62" t="str">
        <f t="shared" si="3"/>
        <v>3</v>
      </c>
      <c r="AX65" s="62" t="str">
        <f t="shared" si="4"/>
        <v>3</v>
      </c>
      <c r="AY65" s="62" t="str">
        <f t="shared" si="5"/>
        <v>36</v>
      </c>
      <c r="AZ65" s="56" t="str">
        <f>IF(X65="生態系保全",1,IF(X65="水質保全",2,IF(X65="景観形成・生活環境保全",3,IF(X65="水田貯留機能増進・地下水かん養",4,IF(X65="資源循環",4,"")))))</f>
        <v/>
      </c>
      <c r="BA65" s="56"/>
      <c r="BB65" s="56">
        <f t="shared" si="6"/>
        <v>12050</v>
      </c>
      <c r="BC65" s="56"/>
      <c r="BD65" s="56"/>
    </row>
    <row r="66" spans="1:56" ht="18" customHeight="1" x14ac:dyDescent="0.15">
      <c r="A66" s="37">
        <v>0</v>
      </c>
      <c r="B66" s="138"/>
      <c r="C66" s="139"/>
      <c r="D66" s="143"/>
      <c r="E66" s="147"/>
      <c r="F66" s="150"/>
      <c r="G66" s="153"/>
      <c r="H66" s="156"/>
      <c r="I66" s="134"/>
      <c r="J66" s="121"/>
      <c r="K66" s="134"/>
      <c r="L66" s="121"/>
      <c r="M66" s="124"/>
      <c r="N66" s="38" t="s">
        <v>54</v>
      </c>
      <c r="O66" s="160" t="s">
        <v>21</v>
      </c>
      <c r="P66" s="160"/>
      <c r="Q66" s="16"/>
      <c r="R66" s="50"/>
      <c r="S66" s="50"/>
      <c r="T66" s="39" t="s">
        <v>57</v>
      </c>
      <c r="U66" s="40" t="s">
        <v>25</v>
      </c>
      <c r="V66" s="39" t="s">
        <v>57</v>
      </c>
      <c r="W66" s="40" t="s">
        <v>29</v>
      </c>
      <c r="X66" s="126"/>
      <c r="Y66" s="128"/>
      <c r="Z66" s="126"/>
      <c r="AA66" s="127"/>
      <c r="AB66" s="127"/>
      <c r="AC66" s="127"/>
      <c r="AD66" s="127"/>
      <c r="AE66" s="128"/>
      <c r="AF66" s="126"/>
      <c r="AG66" s="127"/>
      <c r="AH66" s="127"/>
      <c r="AI66" s="127"/>
      <c r="AJ66" s="127"/>
      <c r="AK66" s="132"/>
      <c r="AL66" s="53"/>
      <c r="AN66" s="70">
        <f>IF(N67="■",0,1)</f>
        <v>1</v>
      </c>
      <c r="AO66" s="56">
        <f>IF(N65="■",1,IF(N66="■",2,3))</f>
        <v>3</v>
      </c>
      <c r="AP66" s="59" t="str">
        <f>IF(R65="■",10,"")</f>
        <v/>
      </c>
      <c r="AQ66" s="60" t="str">
        <f>IF(T65="■",200,"")</f>
        <v/>
      </c>
      <c r="AR66" s="60" t="str">
        <f>IF(T66="■",3000,"")</f>
        <v/>
      </c>
      <c r="AS66" s="60"/>
      <c r="AT66" s="60" t="str">
        <f>IF(OR(V65="■",V66="■"),5000,"")</f>
        <v/>
      </c>
      <c r="AU66" s="61">
        <f t="shared" si="1"/>
        <v>0</v>
      </c>
      <c r="AV66" s="56">
        <f t="shared" si="2"/>
        <v>6</v>
      </c>
      <c r="AW66" s="62" t="str">
        <f t="shared" si="3"/>
        <v>3</v>
      </c>
      <c r="AX66" s="62" t="str">
        <f t="shared" si="4"/>
        <v>3</v>
      </c>
      <c r="AY66" s="62" t="str">
        <f t="shared" si="5"/>
        <v>36</v>
      </c>
      <c r="AZ66" s="56" t="str">
        <f t="shared" ref="AZ66:AZ67" si="83">IF(X66="生態系保全",1,IF(X66="水質保全",2,IF(X66="景観形成・生活環境保全",3,IF(X66="水田貯留機能増進・地下水かん養",4,IF(X66="資源循環",4,"")))))</f>
        <v/>
      </c>
      <c r="BA66" s="56"/>
      <c r="BB66" s="56">
        <f t="shared" si="6"/>
        <v>12050</v>
      </c>
      <c r="BC66" s="56"/>
      <c r="BD66" s="56"/>
    </row>
    <row r="67" spans="1:56" ht="18" customHeight="1" x14ac:dyDescent="0.15">
      <c r="A67" s="37"/>
      <c r="B67" s="140"/>
      <c r="C67" s="141"/>
      <c r="D67" s="144"/>
      <c r="E67" s="148"/>
      <c r="F67" s="151"/>
      <c r="G67" s="154"/>
      <c r="H67" s="157"/>
      <c r="I67" s="135"/>
      <c r="J67" s="122"/>
      <c r="K67" s="135"/>
      <c r="L67" s="122"/>
      <c r="M67" s="125"/>
      <c r="N67" s="44" t="s">
        <v>55</v>
      </c>
      <c r="O67" s="158" t="s">
        <v>19</v>
      </c>
      <c r="P67" s="158"/>
      <c r="Q67" s="23"/>
      <c r="R67" s="45"/>
      <c r="S67" s="46"/>
      <c r="T67" s="47" t="s">
        <v>57</v>
      </c>
      <c r="U67" s="48" t="s">
        <v>27</v>
      </c>
      <c r="V67" s="47" t="s">
        <v>57</v>
      </c>
      <c r="W67" s="49" t="s">
        <v>26</v>
      </c>
      <c r="X67" s="129"/>
      <c r="Y67" s="131"/>
      <c r="Z67" s="129"/>
      <c r="AA67" s="130"/>
      <c r="AB67" s="130"/>
      <c r="AC67" s="130"/>
      <c r="AD67" s="130"/>
      <c r="AE67" s="131"/>
      <c r="AF67" s="129"/>
      <c r="AG67" s="130"/>
      <c r="AH67" s="130"/>
      <c r="AI67" s="130"/>
      <c r="AJ67" s="130"/>
      <c r="AK67" s="133"/>
      <c r="AL67" s="54"/>
      <c r="AN67" s="70">
        <f>IF(N67="■",0,1)</f>
        <v>1</v>
      </c>
      <c r="AO67" s="56">
        <f>IF(N65="■",1,IF(N66="■",2,3))</f>
        <v>3</v>
      </c>
      <c r="AP67" s="59" t="str">
        <f>IF(R65="■",10,"")</f>
        <v/>
      </c>
      <c r="AQ67" s="60" t="str">
        <f>IF(T65="■",200,"")</f>
        <v/>
      </c>
      <c r="AR67" s="60" t="str">
        <f>IF(T66="■",3000,"")</f>
        <v/>
      </c>
      <c r="AS67" s="60"/>
      <c r="AT67" s="60" t="str">
        <f>IF(OR(V65="■",V66="■"),5000,"")</f>
        <v/>
      </c>
      <c r="AU67" s="61">
        <f t="shared" si="1"/>
        <v>0</v>
      </c>
      <c r="AV67" s="56">
        <f t="shared" si="2"/>
        <v>6</v>
      </c>
      <c r="AW67" s="62" t="str">
        <f t="shared" si="3"/>
        <v>3</v>
      </c>
      <c r="AX67" s="62" t="str">
        <f t="shared" si="4"/>
        <v>3</v>
      </c>
      <c r="AY67" s="62" t="str">
        <f t="shared" si="5"/>
        <v>36</v>
      </c>
      <c r="AZ67" s="56" t="str">
        <f t="shared" si="83"/>
        <v/>
      </c>
      <c r="BA67" s="56"/>
      <c r="BB67" s="56">
        <f t="shared" si="6"/>
        <v>12050</v>
      </c>
      <c r="BC67" s="56"/>
      <c r="BD67" s="56"/>
    </row>
    <row r="68" spans="1:56" ht="18" customHeight="1" x14ac:dyDescent="0.15">
      <c r="A68" s="37"/>
      <c r="B68" s="136"/>
      <c r="C68" s="137"/>
      <c r="D68" s="142"/>
      <c r="E68" s="146" t="s">
        <v>30</v>
      </c>
      <c r="F68" s="149"/>
      <c r="G68" s="152" t="str">
        <f t="shared" ref="G68" si="84">IF(B68=0,"",(F68-D68)-A69)</f>
        <v/>
      </c>
      <c r="H68" s="155" t="str">
        <f t="shared" ref="H68" si="85">IF(J68+L68=0,"",J68+L68)</f>
        <v/>
      </c>
      <c r="I68" s="145" t="s">
        <v>13</v>
      </c>
      <c r="J68" s="120"/>
      <c r="K68" s="145" t="s">
        <v>9</v>
      </c>
      <c r="L68" s="120"/>
      <c r="M68" s="123" t="s">
        <v>9</v>
      </c>
      <c r="N68" s="38" t="s">
        <v>54</v>
      </c>
      <c r="O68" s="159" t="s">
        <v>18</v>
      </c>
      <c r="P68" s="159"/>
      <c r="Q68" s="30"/>
      <c r="R68" s="39" t="s">
        <v>57</v>
      </c>
      <c r="S68" s="40" t="s">
        <v>23</v>
      </c>
      <c r="T68" s="41" t="s">
        <v>57</v>
      </c>
      <c r="U68" s="40" t="s">
        <v>24</v>
      </c>
      <c r="V68" s="41" t="s">
        <v>58</v>
      </c>
      <c r="W68" s="42" t="s">
        <v>28</v>
      </c>
      <c r="X68" s="126"/>
      <c r="Y68" s="128"/>
      <c r="Z68" s="126"/>
      <c r="AA68" s="127"/>
      <c r="AB68" s="127"/>
      <c r="AC68" s="127"/>
      <c r="AD68" s="127"/>
      <c r="AE68" s="128"/>
      <c r="AF68" s="126"/>
      <c r="AG68" s="127"/>
      <c r="AH68" s="127"/>
      <c r="AI68" s="127"/>
      <c r="AJ68" s="127"/>
      <c r="AK68" s="132"/>
      <c r="AL68" s="55"/>
      <c r="AN68" s="70">
        <f>IF(N70="■",0,1)</f>
        <v>1</v>
      </c>
      <c r="AO68" s="56">
        <f>IF(N68="■",1,IF(N69="■",2,3))</f>
        <v>3</v>
      </c>
      <c r="AP68" s="59" t="str">
        <f>IF(R68="■",10,"")</f>
        <v/>
      </c>
      <c r="AQ68" s="60" t="str">
        <f>IF(T68="■",200,"")</f>
        <v/>
      </c>
      <c r="AR68" s="60" t="str">
        <f>IF(T69="■",3000,"")</f>
        <v/>
      </c>
      <c r="AS68" s="60"/>
      <c r="AT68" s="60" t="str">
        <f t="shared" ref="AT68" si="86">IF(OR(V68="■",V69="■"),5000,"")</f>
        <v/>
      </c>
      <c r="AU68" s="61">
        <f t="shared" si="1"/>
        <v>0</v>
      </c>
      <c r="AV68" s="56">
        <f t="shared" si="2"/>
        <v>6</v>
      </c>
      <c r="AW68" s="62" t="str">
        <f t="shared" si="3"/>
        <v>3</v>
      </c>
      <c r="AX68" s="62" t="str">
        <f t="shared" si="4"/>
        <v>3</v>
      </c>
      <c r="AY68" s="62" t="str">
        <f t="shared" si="5"/>
        <v>36</v>
      </c>
      <c r="AZ68" s="56" t="str">
        <f>IF(X68="生態系保全",1,IF(X68="水質保全",2,IF(X68="景観形成・生活環境保全",3,IF(X68="水田貯留機能増進・地下水かん養",4,IF(X68="資源循環",4,"")))))</f>
        <v/>
      </c>
      <c r="BA68" s="56"/>
      <c r="BB68" s="56">
        <f t="shared" si="6"/>
        <v>12050</v>
      </c>
      <c r="BC68" s="56"/>
      <c r="BD68" s="56"/>
    </row>
    <row r="69" spans="1:56" ht="18" customHeight="1" x14ac:dyDescent="0.15">
      <c r="A69" s="37">
        <v>0</v>
      </c>
      <c r="B69" s="138"/>
      <c r="C69" s="139"/>
      <c r="D69" s="143"/>
      <c r="E69" s="147"/>
      <c r="F69" s="150"/>
      <c r="G69" s="153"/>
      <c r="H69" s="156"/>
      <c r="I69" s="134"/>
      <c r="J69" s="121"/>
      <c r="K69" s="134"/>
      <c r="L69" s="121"/>
      <c r="M69" s="124"/>
      <c r="N69" s="38" t="s">
        <v>54</v>
      </c>
      <c r="O69" s="160" t="s">
        <v>21</v>
      </c>
      <c r="P69" s="160"/>
      <c r="Q69" s="16"/>
      <c r="R69" s="50"/>
      <c r="S69" s="50"/>
      <c r="T69" s="39" t="s">
        <v>57</v>
      </c>
      <c r="U69" s="40" t="s">
        <v>25</v>
      </c>
      <c r="V69" s="39" t="s">
        <v>57</v>
      </c>
      <c r="W69" s="40" t="s">
        <v>29</v>
      </c>
      <c r="X69" s="126"/>
      <c r="Y69" s="128"/>
      <c r="Z69" s="126"/>
      <c r="AA69" s="127"/>
      <c r="AB69" s="127"/>
      <c r="AC69" s="127"/>
      <c r="AD69" s="127"/>
      <c r="AE69" s="128"/>
      <c r="AF69" s="126"/>
      <c r="AG69" s="127"/>
      <c r="AH69" s="127"/>
      <c r="AI69" s="127"/>
      <c r="AJ69" s="127"/>
      <c r="AK69" s="132"/>
      <c r="AL69" s="53"/>
      <c r="AN69" s="70">
        <f>IF(N70="■",0,1)</f>
        <v>1</v>
      </c>
      <c r="AO69" s="56">
        <f>IF(N68="■",1,IF(N69="■",2,3))</f>
        <v>3</v>
      </c>
      <c r="AP69" s="59" t="str">
        <f>IF(R68="■",10,"")</f>
        <v/>
      </c>
      <c r="AQ69" s="60" t="str">
        <f>IF(T68="■",200,"")</f>
        <v/>
      </c>
      <c r="AR69" s="60" t="str">
        <f>IF(T69="■",3000,"")</f>
        <v/>
      </c>
      <c r="AS69" s="60"/>
      <c r="AT69" s="60" t="str">
        <f>IF(OR(V68="■",V69="■"),5000,"")</f>
        <v/>
      </c>
      <c r="AU69" s="61">
        <f t="shared" si="1"/>
        <v>0</v>
      </c>
      <c r="AV69" s="56">
        <f t="shared" si="2"/>
        <v>6</v>
      </c>
      <c r="AW69" s="62" t="str">
        <f t="shared" si="3"/>
        <v>3</v>
      </c>
      <c r="AX69" s="62" t="str">
        <f t="shared" si="4"/>
        <v>3</v>
      </c>
      <c r="AY69" s="62" t="str">
        <f t="shared" si="5"/>
        <v>36</v>
      </c>
      <c r="AZ69" s="56" t="str">
        <f t="shared" ref="AZ69:AZ70" si="87">IF(X69="生態系保全",1,IF(X69="水質保全",2,IF(X69="景観形成・生活環境保全",3,IF(X69="水田貯留機能増進・地下水かん養",4,IF(X69="資源循環",4,"")))))</f>
        <v/>
      </c>
      <c r="BA69" s="56"/>
      <c r="BB69" s="56">
        <f t="shared" si="6"/>
        <v>12050</v>
      </c>
      <c r="BC69" s="56"/>
      <c r="BD69" s="56"/>
    </row>
    <row r="70" spans="1:56" ht="18" customHeight="1" x14ac:dyDescent="0.15">
      <c r="A70" s="37"/>
      <c r="B70" s="140"/>
      <c r="C70" s="141"/>
      <c r="D70" s="144"/>
      <c r="E70" s="148"/>
      <c r="F70" s="151"/>
      <c r="G70" s="154"/>
      <c r="H70" s="157"/>
      <c r="I70" s="135"/>
      <c r="J70" s="122"/>
      <c r="K70" s="135"/>
      <c r="L70" s="122"/>
      <c r="M70" s="125"/>
      <c r="N70" s="44" t="s">
        <v>55</v>
      </c>
      <c r="O70" s="158" t="s">
        <v>19</v>
      </c>
      <c r="P70" s="158"/>
      <c r="Q70" s="23"/>
      <c r="R70" s="45"/>
      <c r="S70" s="46"/>
      <c r="T70" s="47" t="s">
        <v>57</v>
      </c>
      <c r="U70" s="48" t="s">
        <v>27</v>
      </c>
      <c r="V70" s="47" t="s">
        <v>57</v>
      </c>
      <c r="W70" s="49" t="s">
        <v>26</v>
      </c>
      <c r="X70" s="129"/>
      <c r="Y70" s="131"/>
      <c r="Z70" s="129"/>
      <c r="AA70" s="130"/>
      <c r="AB70" s="130"/>
      <c r="AC70" s="130"/>
      <c r="AD70" s="130"/>
      <c r="AE70" s="131"/>
      <c r="AF70" s="129"/>
      <c r="AG70" s="130"/>
      <c r="AH70" s="130"/>
      <c r="AI70" s="130"/>
      <c r="AJ70" s="130"/>
      <c r="AK70" s="133"/>
      <c r="AL70" s="54"/>
      <c r="AN70" s="70">
        <f>IF(N70="■",0,1)</f>
        <v>1</v>
      </c>
      <c r="AO70" s="56">
        <f>IF(N68="■",1,IF(N69="■",2,3))</f>
        <v>3</v>
      </c>
      <c r="AP70" s="59" t="str">
        <f>IF(R68="■",10,"")</f>
        <v/>
      </c>
      <c r="AQ70" s="60" t="str">
        <f>IF(T68="■",200,"")</f>
        <v/>
      </c>
      <c r="AR70" s="60" t="str">
        <f>IF(T69="■",3000,"")</f>
        <v/>
      </c>
      <c r="AS70" s="60"/>
      <c r="AT70" s="60" t="str">
        <f>IF(OR(V68="■",V69="■"),5000,"")</f>
        <v/>
      </c>
      <c r="AU70" s="61">
        <f t="shared" si="1"/>
        <v>0</v>
      </c>
      <c r="AV70" s="56">
        <f t="shared" si="2"/>
        <v>6</v>
      </c>
      <c r="AW70" s="62" t="str">
        <f t="shared" si="3"/>
        <v>3</v>
      </c>
      <c r="AX70" s="62" t="str">
        <f t="shared" si="4"/>
        <v>3</v>
      </c>
      <c r="AY70" s="62" t="str">
        <f t="shared" si="5"/>
        <v>36</v>
      </c>
      <c r="AZ70" s="56" t="str">
        <f t="shared" si="87"/>
        <v/>
      </c>
      <c r="BA70" s="56"/>
      <c r="BB70" s="56">
        <f t="shared" si="6"/>
        <v>12050</v>
      </c>
      <c r="BC70" s="56"/>
      <c r="BD70" s="56"/>
    </row>
    <row r="71" spans="1:56" ht="18" customHeight="1" x14ac:dyDescent="0.15">
      <c r="A71" s="37"/>
      <c r="B71" s="136"/>
      <c r="C71" s="137"/>
      <c r="D71" s="142"/>
      <c r="E71" s="146" t="s">
        <v>30</v>
      </c>
      <c r="F71" s="149"/>
      <c r="G71" s="152" t="str">
        <f t="shared" ref="G71" si="88">IF(B71=0,"",(F71-D71)-A72)</f>
        <v/>
      </c>
      <c r="H71" s="155" t="str">
        <f t="shared" ref="H71" si="89">IF(J71+L71=0,"",J71+L71)</f>
        <v/>
      </c>
      <c r="I71" s="145" t="s">
        <v>13</v>
      </c>
      <c r="J71" s="120"/>
      <c r="K71" s="145" t="s">
        <v>9</v>
      </c>
      <c r="L71" s="120"/>
      <c r="M71" s="123" t="s">
        <v>9</v>
      </c>
      <c r="N71" s="38" t="s">
        <v>54</v>
      </c>
      <c r="O71" s="159" t="s">
        <v>18</v>
      </c>
      <c r="P71" s="159"/>
      <c r="Q71" s="30"/>
      <c r="R71" s="39" t="s">
        <v>57</v>
      </c>
      <c r="S71" s="40" t="s">
        <v>23</v>
      </c>
      <c r="T71" s="41" t="s">
        <v>57</v>
      </c>
      <c r="U71" s="40" t="s">
        <v>24</v>
      </c>
      <c r="V71" s="41" t="s">
        <v>58</v>
      </c>
      <c r="W71" s="42" t="s">
        <v>28</v>
      </c>
      <c r="X71" s="126"/>
      <c r="Y71" s="128"/>
      <c r="Z71" s="126"/>
      <c r="AA71" s="127"/>
      <c r="AB71" s="127"/>
      <c r="AC71" s="127"/>
      <c r="AD71" s="127"/>
      <c r="AE71" s="128"/>
      <c r="AF71" s="126"/>
      <c r="AG71" s="127"/>
      <c r="AH71" s="127"/>
      <c r="AI71" s="127"/>
      <c r="AJ71" s="127"/>
      <c r="AK71" s="132"/>
      <c r="AL71" s="55"/>
      <c r="AN71" s="70">
        <f>IF(N73="■",0,1)</f>
        <v>1</v>
      </c>
      <c r="AO71" s="56">
        <f>IF(N71="■",1,IF(N72="■",2,3))</f>
        <v>3</v>
      </c>
      <c r="AP71" s="59" t="str">
        <f>IF(R71="■",10,"")</f>
        <v/>
      </c>
      <c r="AQ71" s="60" t="str">
        <f>IF(T71="■",200,"")</f>
        <v/>
      </c>
      <c r="AR71" s="60" t="str">
        <f>IF(T72="■",3000,"")</f>
        <v/>
      </c>
      <c r="AS71" s="60"/>
      <c r="AT71" s="60" t="str">
        <f t="shared" ref="AT71" si="90">IF(OR(V71="■",V72="■"),5000,"")</f>
        <v/>
      </c>
      <c r="AU71" s="61">
        <f t="shared" si="1"/>
        <v>0</v>
      </c>
      <c r="AV71" s="56">
        <f t="shared" si="2"/>
        <v>6</v>
      </c>
      <c r="AW71" s="62" t="str">
        <f t="shared" si="3"/>
        <v>3</v>
      </c>
      <c r="AX71" s="62" t="str">
        <f t="shared" si="4"/>
        <v>3</v>
      </c>
      <c r="AY71" s="62" t="str">
        <f t="shared" si="5"/>
        <v>36</v>
      </c>
      <c r="AZ71" s="56" t="str">
        <f>IF(X71="生態系保全",1,IF(X71="水質保全",2,IF(X71="景観形成・生活環境保全",3,IF(X71="水田貯留機能増進・地下水かん養",4,IF(X71="資源循環",4,"")))))</f>
        <v/>
      </c>
      <c r="BA71" s="56"/>
      <c r="BB71" s="56">
        <f t="shared" si="6"/>
        <v>12050</v>
      </c>
      <c r="BC71" s="56"/>
      <c r="BD71" s="56"/>
    </row>
    <row r="72" spans="1:56" ht="18" customHeight="1" x14ac:dyDescent="0.15">
      <c r="A72" s="37">
        <v>0</v>
      </c>
      <c r="B72" s="138"/>
      <c r="C72" s="139"/>
      <c r="D72" s="143"/>
      <c r="E72" s="147"/>
      <c r="F72" s="150"/>
      <c r="G72" s="153"/>
      <c r="H72" s="156"/>
      <c r="I72" s="134"/>
      <c r="J72" s="121"/>
      <c r="K72" s="134"/>
      <c r="L72" s="121"/>
      <c r="M72" s="124"/>
      <c r="N72" s="38" t="s">
        <v>54</v>
      </c>
      <c r="O72" s="160" t="s">
        <v>21</v>
      </c>
      <c r="P72" s="160"/>
      <c r="Q72" s="16"/>
      <c r="R72" s="50"/>
      <c r="S72" s="50"/>
      <c r="T72" s="39" t="s">
        <v>57</v>
      </c>
      <c r="U72" s="40" t="s">
        <v>25</v>
      </c>
      <c r="V72" s="39" t="s">
        <v>57</v>
      </c>
      <c r="W72" s="40" t="s">
        <v>29</v>
      </c>
      <c r="X72" s="126"/>
      <c r="Y72" s="128"/>
      <c r="Z72" s="126"/>
      <c r="AA72" s="127"/>
      <c r="AB72" s="127"/>
      <c r="AC72" s="127"/>
      <c r="AD72" s="127"/>
      <c r="AE72" s="128"/>
      <c r="AF72" s="126"/>
      <c r="AG72" s="127"/>
      <c r="AH72" s="127"/>
      <c r="AI72" s="127"/>
      <c r="AJ72" s="127"/>
      <c r="AK72" s="132"/>
      <c r="AL72" s="53"/>
      <c r="AN72" s="70">
        <f>IF(N73="■",0,1)</f>
        <v>1</v>
      </c>
      <c r="AO72" s="56">
        <f>IF(N71="■",1,IF(N72="■",2,3))</f>
        <v>3</v>
      </c>
      <c r="AP72" s="59" t="str">
        <f>IF(R71="■",10,"")</f>
        <v/>
      </c>
      <c r="AQ72" s="60" t="str">
        <f>IF(T71="■",200,"")</f>
        <v/>
      </c>
      <c r="AR72" s="60" t="str">
        <f>IF(T72="■",3000,"")</f>
        <v/>
      </c>
      <c r="AS72" s="60"/>
      <c r="AT72" s="60" t="str">
        <f>IF(OR(V71="■",V72="■"),5000,"")</f>
        <v/>
      </c>
      <c r="AU72" s="61">
        <f t="shared" ref="AU72:AU130" si="91">SUM(AQ72:AT72)</f>
        <v>0</v>
      </c>
      <c r="AV72" s="56">
        <f t="shared" ref="AV72:AV130" si="92">IF(X72="農用地",1,IF(X72="水路",2,IF(X72="農道",3,IF(X72="ため池",4,IF(X72="－",5,6)))))</f>
        <v>6</v>
      </c>
      <c r="AW72" s="62" t="str">
        <f t="shared" ref="AW72:AW130" si="93">CONCATENATE(AO72,AP72)</f>
        <v>3</v>
      </c>
      <c r="AX72" s="62" t="str">
        <f t="shared" ref="AX72:AX130" si="94">CONCATENATE(AO72,AQ72)</f>
        <v>3</v>
      </c>
      <c r="AY72" s="62" t="str">
        <f t="shared" ref="AY72:AY130" si="95">CONCATENATE(AO72,AQ72,AV72)</f>
        <v>36</v>
      </c>
      <c r="AZ72" s="56" t="str">
        <f t="shared" ref="AZ72:AZ73" si="96">IF(X72="生態系保全",1,IF(X72="水質保全",2,IF(X72="景観形成・生活環境保全",3,IF(X72="水田貯留機能増進・地下水かん養",4,IF(X72="資源循環",4,"")))))</f>
        <v/>
      </c>
      <c r="BA72" s="56"/>
      <c r="BB72" s="56">
        <f t="shared" ref="BB72:BB130" si="97">IF(X72="農用地",12010,IF(X72="水路",12020,IF(X72="農道",12030,IF(X72="ため池",12040,12050))))</f>
        <v>12050</v>
      </c>
      <c r="BC72" s="56"/>
      <c r="BD72" s="56"/>
    </row>
    <row r="73" spans="1:56" ht="18" customHeight="1" x14ac:dyDescent="0.15">
      <c r="A73" s="37"/>
      <c r="B73" s="140"/>
      <c r="C73" s="141"/>
      <c r="D73" s="144"/>
      <c r="E73" s="148"/>
      <c r="F73" s="151"/>
      <c r="G73" s="154"/>
      <c r="H73" s="157"/>
      <c r="I73" s="135"/>
      <c r="J73" s="122"/>
      <c r="K73" s="135"/>
      <c r="L73" s="122"/>
      <c r="M73" s="125"/>
      <c r="N73" s="44" t="s">
        <v>55</v>
      </c>
      <c r="O73" s="158" t="s">
        <v>19</v>
      </c>
      <c r="P73" s="158"/>
      <c r="Q73" s="23"/>
      <c r="R73" s="45"/>
      <c r="S73" s="46"/>
      <c r="T73" s="47" t="s">
        <v>57</v>
      </c>
      <c r="U73" s="48" t="s">
        <v>27</v>
      </c>
      <c r="V73" s="47" t="s">
        <v>57</v>
      </c>
      <c r="W73" s="49" t="s">
        <v>26</v>
      </c>
      <c r="X73" s="129"/>
      <c r="Y73" s="131"/>
      <c r="Z73" s="129"/>
      <c r="AA73" s="130"/>
      <c r="AB73" s="130"/>
      <c r="AC73" s="130"/>
      <c r="AD73" s="130"/>
      <c r="AE73" s="131"/>
      <c r="AF73" s="129"/>
      <c r="AG73" s="130"/>
      <c r="AH73" s="130"/>
      <c r="AI73" s="130"/>
      <c r="AJ73" s="130"/>
      <c r="AK73" s="133"/>
      <c r="AL73" s="54"/>
      <c r="AN73" s="70">
        <f>IF(N73="■",0,1)</f>
        <v>1</v>
      </c>
      <c r="AO73" s="56">
        <f>IF(N71="■",1,IF(N72="■",2,3))</f>
        <v>3</v>
      </c>
      <c r="AP73" s="59" t="str">
        <f>IF(R71="■",10,"")</f>
        <v/>
      </c>
      <c r="AQ73" s="60" t="str">
        <f>IF(T71="■",200,"")</f>
        <v/>
      </c>
      <c r="AR73" s="60" t="str">
        <f>IF(T72="■",3000,"")</f>
        <v/>
      </c>
      <c r="AS73" s="60"/>
      <c r="AT73" s="60" t="str">
        <f>IF(OR(V71="■",V72="■"),5000,"")</f>
        <v/>
      </c>
      <c r="AU73" s="61">
        <f t="shared" si="91"/>
        <v>0</v>
      </c>
      <c r="AV73" s="56">
        <f t="shared" si="92"/>
        <v>6</v>
      </c>
      <c r="AW73" s="62" t="str">
        <f t="shared" si="93"/>
        <v>3</v>
      </c>
      <c r="AX73" s="62" t="str">
        <f t="shared" si="94"/>
        <v>3</v>
      </c>
      <c r="AY73" s="62" t="str">
        <f t="shared" si="95"/>
        <v>36</v>
      </c>
      <c r="AZ73" s="56" t="str">
        <f t="shared" si="96"/>
        <v/>
      </c>
      <c r="BA73" s="56"/>
      <c r="BB73" s="56">
        <f t="shared" si="97"/>
        <v>12050</v>
      </c>
      <c r="BC73" s="56"/>
      <c r="BD73" s="56"/>
    </row>
    <row r="74" spans="1:56" ht="18" customHeight="1" x14ac:dyDescent="0.15">
      <c r="A74" s="37"/>
      <c r="B74" s="136"/>
      <c r="C74" s="137"/>
      <c r="D74" s="142"/>
      <c r="E74" s="146" t="s">
        <v>30</v>
      </c>
      <c r="F74" s="149"/>
      <c r="G74" s="152" t="str">
        <f t="shared" ref="G74" si="98">IF(B74=0,"",(F74-D74)-A75)</f>
        <v/>
      </c>
      <c r="H74" s="155" t="str">
        <f t="shared" ref="H74" si="99">IF(J74+L74=0,"",J74+L74)</f>
        <v/>
      </c>
      <c r="I74" s="145" t="s">
        <v>13</v>
      </c>
      <c r="J74" s="120"/>
      <c r="K74" s="145" t="s">
        <v>9</v>
      </c>
      <c r="L74" s="120"/>
      <c r="M74" s="123" t="s">
        <v>9</v>
      </c>
      <c r="N74" s="38" t="s">
        <v>54</v>
      </c>
      <c r="O74" s="159" t="s">
        <v>18</v>
      </c>
      <c r="P74" s="159"/>
      <c r="Q74" s="30"/>
      <c r="R74" s="39" t="s">
        <v>57</v>
      </c>
      <c r="S74" s="40" t="s">
        <v>23</v>
      </c>
      <c r="T74" s="41" t="s">
        <v>57</v>
      </c>
      <c r="U74" s="40" t="s">
        <v>24</v>
      </c>
      <c r="V74" s="41" t="s">
        <v>58</v>
      </c>
      <c r="W74" s="42" t="s">
        <v>28</v>
      </c>
      <c r="X74" s="126"/>
      <c r="Y74" s="128"/>
      <c r="Z74" s="126"/>
      <c r="AA74" s="127"/>
      <c r="AB74" s="127"/>
      <c r="AC74" s="127"/>
      <c r="AD74" s="127"/>
      <c r="AE74" s="128"/>
      <c r="AF74" s="126"/>
      <c r="AG74" s="127"/>
      <c r="AH74" s="127"/>
      <c r="AI74" s="127"/>
      <c r="AJ74" s="127"/>
      <c r="AK74" s="132"/>
      <c r="AL74" s="55"/>
      <c r="AN74" s="70">
        <f>IF(N76="■",0,1)</f>
        <v>1</v>
      </c>
      <c r="AO74" s="56">
        <f>IF(N74="■",1,IF(N75="■",2,3))</f>
        <v>3</v>
      </c>
      <c r="AP74" s="59" t="str">
        <f>IF(R74="■",10,"")</f>
        <v/>
      </c>
      <c r="AQ74" s="60" t="str">
        <f>IF(T74="■",200,"")</f>
        <v/>
      </c>
      <c r="AR74" s="60" t="str">
        <f>IF(T75="■",3000,"")</f>
        <v/>
      </c>
      <c r="AS74" s="60"/>
      <c r="AT74" s="60" t="str">
        <f t="shared" ref="AT74" si="100">IF(OR(V74="■",V75="■"),5000,"")</f>
        <v/>
      </c>
      <c r="AU74" s="61">
        <f t="shared" si="91"/>
        <v>0</v>
      </c>
      <c r="AV74" s="56">
        <f t="shared" si="92"/>
        <v>6</v>
      </c>
      <c r="AW74" s="62" t="str">
        <f t="shared" si="93"/>
        <v>3</v>
      </c>
      <c r="AX74" s="62" t="str">
        <f t="shared" si="94"/>
        <v>3</v>
      </c>
      <c r="AY74" s="62" t="str">
        <f t="shared" si="95"/>
        <v>36</v>
      </c>
      <c r="AZ74" s="56" t="str">
        <f>IF(X74="生態系保全",1,IF(X74="水質保全",2,IF(X74="景観形成・生活環境保全",3,IF(X74="水田貯留機能増進・地下水かん養",4,IF(X74="資源循環",4,"")))))</f>
        <v/>
      </c>
      <c r="BA74" s="56"/>
      <c r="BB74" s="56">
        <f t="shared" si="97"/>
        <v>12050</v>
      </c>
      <c r="BC74" s="56"/>
      <c r="BD74" s="56"/>
    </row>
    <row r="75" spans="1:56" ht="18" customHeight="1" x14ac:dyDescent="0.15">
      <c r="A75" s="37">
        <v>0</v>
      </c>
      <c r="B75" s="138"/>
      <c r="C75" s="139"/>
      <c r="D75" s="143"/>
      <c r="E75" s="147"/>
      <c r="F75" s="150"/>
      <c r="G75" s="153"/>
      <c r="H75" s="156"/>
      <c r="I75" s="134"/>
      <c r="J75" s="121"/>
      <c r="K75" s="134"/>
      <c r="L75" s="121"/>
      <c r="M75" s="124"/>
      <c r="N75" s="38" t="s">
        <v>54</v>
      </c>
      <c r="O75" s="160" t="s">
        <v>21</v>
      </c>
      <c r="P75" s="160"/>
      <c r="Q75" s="16"/>
      <c r="R75" s="50"/>
      <c r="S75" s="50"/>
      <c r="T75" s="39" t="s">
        <v>57</v>
      </c>
      <c r="U75" s="40" t="s">
        <v>25</v>
      </c>
      <c r="V75" s="39" t="s">
        <v>57</v>
      </c>
      <c r="W75" s="40" t="s">
        <v>29</v>
      </c>
      <c r="X75" s="126"/>
      <c r="Y75" s="128"/>
      <c r="Z75" s="126"/>
      <c r="AA75" s="127"/>
      <c r="AB75" s="127"/>
      <c r="AC75" s="127"/>
      <c r="AD75" s="127"/>
      <c r="AE75" s="128"/>
      <c r="AF75" s="126"/>
      <c r="AG75" s="127"/>
      <c r="AH75" s="127"/>
      <c r="AI75" s="127"/>
      <c r="AJ75" s="127"/>
      <c r="AK75" s="132"/>
      <c r="AL75" s="53"/>
      <c r="AN75" s="70">
        <f>IF(N76="■",0,1)</f>
        <v>1</v>
      </c>
      <c r="AO75" s="56">
        <f>IF(N74="■",1,IF(N75="■",2,3))</f>
        <v>3</v>
      </c>
      <c r="AP75" s="59" t="str">
        <f>IF(R74="■",10,"")</f>
        <v/>
      </c>
      <c r="AQ75" s="60" t="str">
        <f>IF(T74="■",200,"")</f>
        <v/>
      </c>
      <c r="AR75" s="60" t="str">
        <f>IF(T75="■",3000,"")</f>
        <v/>
      </c>
      <c r="AS75" s="60"/>
      <c r="AT75" s="60" t="str">
        <f>IF(OR(V74="■",V75="■"),5000,"")</f>
        <v/>
      </c>
      <c r="AU75" s="61">
        <f t="shared" si="91"/>
        <v>0</v>
      </c>
      <c r="AV75" s="56">
        <f t="shared" si="92"/>
        <v>6</v>
      </c>
      <c r="AW75" s="62" t="str">
        <f t="shared" si="93"/>
        <v>3</v>
      </c>
      <c r="AX75" s="62" t="str">
        <f t="shared" si="94"/>
        <v>3</v>
      </c>
      <c r="AY75" s="62" t="str">
        <f t="shared" si="95"/>
        <v>36</v>
      </c>
      <c r="AZ75" s="56" t="str">
        <f t="shared" ref="AZ75:AZ76" si="101">IF(X75="生態系保全",1,IF(X75="水質保全",2,IF(X75="景観形成・生活環境保全",3,IF(X75="水田貯留機能増進・地下水かん養",4,IF(X75="資源循環",4,"")))))</f>
        <v/>
      </c>
      <c r="BA75" s="56"/>
      <c r="BB75" s="56">
        <f t="shared" si="97"/>
        <v>12050</v>
      </c>
      <c r="BC75" s="56"/>
      <c r="BD75" s="56"/>
    </row>
    <row r="76" spans="1:56" ht="18" customHeight="1" x14ac:dyDescent="0.15">
      <c r="A76" s="37"/>
      <c r="B76" s="140"/>
      <c r="C76" s="141"/>
      <c r="D76" s="144"/>
      <c r="E76" s="148"/>
      <c r="F76" s="151"/>
      <c r="G76" s="154"/>
      <c r="H76" s="157"/>
      <c r="I76" s="135"/>
      <c r="J76" s="122"/>
      <c r="K76" s="135"/>
      <c r="L76" s="122"/>
      <c r="M76" s="125"/>
      <c r="N76" s="44" t="s">
        <v>55</v>
      </c>
      <c r="O76" s="158" t="s">
        <v>19</v>
      </c>
      <c r="P76" s="158"/>
      <c r="Q76" s="23"/>
      <c r="R76" s="45"/>
      <c r="S76" s="46"/>
      <c r="T76" s="47" t="s">
        <v>57</v>
      </c>
      <c r="U76" s="48" t="s">
        <v>27</v>
      </c>
      <c r="V76" s="47" t="s">
        <v>57</v>
      </c>
      <c r="W76" s="49" t="s">
        <v>26</v>
      </c>
      <c r="X76" s="129"/>
      <c r="Y76" s="131"/>
      <c r="Z76" s="129"/>
      <c r="AA76" s="130"/>
      <c r="AB76" s="130"/>
      <c r="AC76" s="130"/>
      <c r="AD76" s="130"/>
      <c r="AE76" s="131"/>
      <c r="AF76" s="129"/>
      <c r="AG76" s="130"/>
      <c r="AH76" s="130"/>
      <c r="AI76" s="130"/>
      <c r="AJ76" s="130"/>
      <c r="AK76" s="133"/>
      <c r="AL76" s="54"/>
      <c r="AN76" s="70">
        <f>IF(N76="■",0,1)</f>
        <v>1</v>
      </c>
      <c r="AO76" s="56">
        <f>IF(N74="■",1,IF(N75="■",2,3))</f>
        <v>3</v>
      </c>
      <c r="AP76" s="59" t="str">
        <f>IF(R74="■",10,"")</f>
        <v/>
      </c>
      <c r="AQ76" s="60" t="str">
        <f>IF(T74="■",200,"")</f>
        <v/>
      </c>
      <c r="AR76" s="60" t="str">
        <f>IF(T75="■",3000,"")</f>
        <v/>
      </c>
      <c r="AS76" s="60"/>
      <c r="AT76" s="60" t="str">
        <f>IF(OR(V74="■",V75="■"),5000,"")</f>
        <v/>
      </c>
      <c r="AU76" s="61">
        <f t="shared" si="91"/>
        <v>0</v>
      </c>
      <c r="AV76" s="56">
        <f t="shared" si="92"/>
        <v>6</v>
      </c>
      <c r="AW76" s="62" t="str">
        <f t="shared" si="93"/>
        <v>3</v>
      </c>
      <c r="AX76" s="62" t="str">
        <f t="shared" si="94"/>
        <v>3</v>
      </c>
      <c r="AY76" s="62" t="str">
        <f t="shared" si="95"/>
        <v>36</v>
      </c>
      <c r="AZ76" s="56" t="str">
        <f t="shared" si="101"/>
        <v/>
      </c>
      <c r="BA76" s="56"/>
      <c r="BB76" s="56">
        <f t="shared" si="97"/>
        <v>12050</v>
      </c>
      <c r="BC76" s="56"/>
      <c r="BD76" s="56"/>
    </row>
    <row r="77" spans="1:56" ht="18" customHeight="1" x14ac:dyDescent="0.15">
      <c r="A77" s="37"/>
      <c r="B77" s="136"/>
      <c r="C77" s="137"/>
      <c r="D77" s="142"/>
      <c r="E77" s="146" t="s">
        <v>30</v>
      </c>
      <c r="F77" s="149"/>
      <c r="G77" s="152" t="str">
        <f t="shared" ref="G77" si="102">IF(B77=0,"",(F77-D77)-A78)</f>
        <v/>
      </c>
      <c r="H77" s="155" t="str">
        <f t="shared" ref="H77" si="103">IF(J77+L77=0,"",J77+L77)</f>
        <v/>
      </c>
      <c r="I77" s="145" t="s">
        <v>13</v>
      </c>
      <c r="J77" s="120"/>
      <c r="K77" s="145" t="s">
        <v>9</v>
      </c>
      <c r="L77" s="120"/>
      <c r="M77" s="123" t="s">
        <v>9</v>
      </c>
      <c r="N77" s="38" t="s">
        <v>54</v>
      </c>
      <c r="O77" s="159" t="s">
        <v>18</v>
      </c>
      <c r="P77" s="159"/>
      <c r="Q77" s="30"/>
      <c r="R77" s="39" t="s">
        <v>57</v>
      </c>
      <c r="S77" s="40" t="s">
        <v>23</v>
      </c>
      <c r="T77" s="41" t="s">
        <v>57</v>
      </c>
      <c r="U77" s="40" t="s">
        <v>24</v>
      </c>
      <c r="V77" s="41" t="s">
        <v>58</v>
      </c>
      <c r="W77" s="42" t="s">
        <v>28</v>
      </c>
      <c r="X77" s="126"/>
      <c r="Y77" s="128"/>
      <c r="Z77" s="126"/>
      <c r="AA77" s="127"/>
      <c r="AB77" s="127"/>
      <c r="AC77" s="127"/>
      <c r="AD77" s="127"/>
      <c r="AE77" s="128"/>
      <c r="AF77" s="126"/>
      <c r="AG77" s="127"/>
      <c r="AH77" s="127"/>
      <c r="AI77" s="127"/>
      <c r="AJ77" s="127"/>
      <c r="AK77" s="132"/>
      <c r="AL77" s="55"/>
      <c r="AN77" s="70">
        <f>IF(N79="■",0,1)</f>
        <v>1</v>
      </c>
      <c r="AO77" s="56">
        <f>IF(N77="■",1,IF(N78="■",2,3))</f>
        <v>3</v>
      </c>
      <c r="AP77" s="59" t="str">
        <f>IF(R77="■",10,"")</f>
        <v/>
      </c>
      <c r="AQ77" s="60" t="str">
        <f>IF(T77="■",200,"")</f>
        <v/>
      </c>
      <c r="AR77" s="60" t="str">
        <f>IF(T78="■",3000,"")</f>
        <v/>
      </c>
      <c r="AS77" s="60"/>
      <c r="AT77" s="60" t="str">
        <f t="shared" ref="AT77" si="104">IF(OR(V77="■",V78="■"),5000,"")</f>
        <v/>
      </c>
      <c r="AU77" s="61">
        <f t="shared" si="91"/>
        <v>0</v>
      </c>
      <c r="AV77" s="56">
        <f t="shared" si="92"/>
        <v>6</v>
      </c>
      <c r="AW77" s="62" t="str">
        <f t="shared" si="93"/>
        <v>3</v>
      </c>
      <c r="AX77" s="62" t="str">
        <f t="shared" si="94"/>
        <v>3</v>
      </c>
      <c r="AY77" s="62" t="str">
        <f t="shared" si="95"/>
        <v>36</v>
      </c>
      <c r="AZ77" s="56" t="str">
        <f>IF(X77="生態系保全",1,IF(X77="水質保全",2,IF(X77="景観形成・生活環境保全",3,IF(X77="水田貯留機能増進・地下水かん養",4,IF(X77="資源循環",4,"")))))</f>
        <v/>
      </c>
      <c r="BA77" s="56"/>
      <c r="BB77" s="56">
        <f t="shared" si="97"/>
        <v>12050</v>
      </c>
      <c r="BC77" s="56"/>
      <c r="BD77" s="56"/>
    </row>
    <row r="78" spans="1:56" ht="18" customHeight="1" x14ac:dyDescent="0.15">
      <c r="A78" s="37">
        <v>0</v>
      </c>
      <c r="B78" s="138"/>
      <c r="C78" s="139"/>
      <c r="D78" s="143"/>
      <c r="E78" s="147"/>
      <c r="F78" s="150"/>
      <c r="G78" s="153"/>
      <c r="H78" s="156"/>
      <c r="I78" s="134"/>
      <c r="J78" s="121"/>
      <c r="K78" s="134"/>
      <c r="L78" s="121"/>
      <c r="M78" s="124"/>
      <c r="N78" s="38" t="s">
        <v>54</v>
      </c>
      <c r="O78" s="160" t="s">
        <v>21</v>
      </c>
      <c r="P78" s="160"/>
      <c r="Q78" s="16"/>
      <c r="R78" s="50"/>
      <c r="S78" s="50"/>
      <c r="T78" s="39" t="s">
        <v>57</v>
      </c>
      <c r="U78" s="40" t="s">
        <v>25</v>
      </c>
      <c r="V78" s="39" t="s">
        <v>57</v>
      </c>
      <c r="W78" s="40" t="s">
        <v>29</v>
      </c>
      <c r="X78" s="126"/>
      <c r="Y78" s="128"/>
      <c r="Z78" s="126"/>
      <c r="AA78" s="127"/>
      <c r="AB78" s="127"/>
      <c r="AC78" s="127"/>
      <c r="AD78" s="127"/>
      <c r="AE78" s="128"/>
      <c r="AF78" s="126"/>
      <c r="AG78" s="127"/>
      <c r="AH78" s="127"/>
      <c r="AI78" s="127"/>
      <c r="AJ78" s="127"/>
      <c r="AK78" s="132"/>
      <c r="AL78" s="53"/>
      <c r="AN78" s="70">
        <f>IF(N79="■",0,1)</f>
        <v>1</v>
      </c>
      <c r="AO78" s="56">
        <f>IF(N77="■",1,IF(N78="■",2,3))</f>
        <v>3</v>
      </c>
      <c r="AP78" s="59" t="str">
        <f>IF(R77="■",10,"")</f>
        <v/>
      </c>
      <c r="AQ78" s="60" t="str">
        <f>IF(T77="■",200,"")</f>
        <v/>
      </c>
      <c r="AR78" s="60" t="str">
        <f>IF(T78="■",3000,"")</f>
        <v/>
      </c>
      <c r="AS78" s="60"/>
      <c r="AT78" s="60" t="str">
        <f>IF(OR(V77="■",V78="■"),5000,"")</f>
        <v/>
      </c>
      <c r="AU78" s="61">
        <f t="shared" si="91"/>
        <v>0</v>
      </c>
      <c r="AV78" s="56">
        <f t="shared" si="92"/>
        <v>6</v>
      </c>
      <c r="AW78" s="62" t="str">
        <f t="shared" si="93"/>
        <v>3</v>
      </c>
      <c r="AX78" s="62" t="str">
        <f t="shared" si="94"/>
        <v>3</v>
      </c>
      <c r="AY78" s="62" t="str">
        <f t="shared" si="95"/>
        <v>36</v>
      </c>
      <c r="AZ78" s="56" t="str">
        <f t="shared" ref="AZ78:AZ79" si="105">IF(X78="生態系保全",1,IF(X78="水質保全",2,IF(X78="景観形成・生活環境保全",3,IF(X78="水田貯留機能増進・地下水かん養",4,IF(X78="資源循環",4,"")))))</f>
        <v/>
      </c>
      <c r="BA78" s="56"/>
      <c r="BB78" s="56">
        <f t="shared" si="97"/>
        <v>12050</v>
      </c>
      <c r="BC78" s="56"/>
      <c r="BD78" s="56"/>
    </row>
    <row r="79" spans="1:56" ht="18" customHeight="1" x14ac:dyDescent="0.15">
      <c r="A79" s="37"/>
      <c r="B79" s="140"/>
      <c r="C79" s="141"/>
      <c r="D79" s="144"/>
      <c r="E79" s="148"/>
      <c r="F79" s="151"/>
      <c r="G79" s="154"/>
      <c r="H79" s="157"/>
      <c r="I79" s="135"/>
      <c r="J79" s="122"/>
      <c r="K79" s="135"/>
      <c r="L79" s="122"/>
      <c r="M79" s="125"/>
      <c r="N79" s="44" t="s">
        <v>55</v>
      </c>
      <c r="O79" s="158" t="s">
        <v>19</v>
      </c>
      <c r="P79" s="158"/>
      <c r="Q79" s="23"/>
      <c r="R79" s="45"/>
      <c r="S79" s="46"/>
      <c r="T79" s="47" t="s">
        <v>57</v>
      </c>
      <c r="U79" s="48" t="s">
        <v>27</v>
      </c>
      <c r="V79" s="47" t="s">
        <v>57</v>
      </c>
      <c r="W79" s="49" t="s">
        <v>26</v>
      </c>
      <c r="X79" s="129"/>
      <c r="Y79" s="131"/>
      <c r="Z79" s="129"/>
      <c r="AA79" s="130"/>
      <c r="AB79" s="130"/>
      <c r="AC79" s="130"/>
      <c r="AD79" s="130"/>
      <c r="AE79" s="131"/>
      <c r="AF79" s="129"/>
      <c r="AG79" s="130"/>
      <c r="AH79" s="130"/>
      <c r="AI79" s="130"/>
      <c r="AJ79" s="130"/>
      <c r="AK79" s="133"/>
      <c r="AL79" s="54"/>
      <c r="AN79" s="70">
        <f>IF(N79="■",0,1)</f>
        <v>1</v>
      </c>
      <c r="AO79" s="56">
        <f>IF(N77="■",1,IF(N78="■",2,3))</f>
        <v>3</v>
      </c>
      <c r="AP79" s="59" t="str">
        <f>IF(R77="■",10,"")</f>
        <v/>
      </c>
      <c r="AQ79" s="60" t="str">
        <f>IF(T77="■",200,"")</f>
        <v/>
      </c>
      <c r="AR79" s="60" t="str">
        <f>IF(T78="■",3000,"")</f>
        <v/>
      </c>
      <c r="AS79" s="60"/>
      <c r="AT79" s="60" t="str">
        <f>IF(OR(V77="■",V78="■"),5000,"")</f>
        <v/>
      </c>
      <c r="AU79" s="61">
        <f t="shared" si="91"/>
        <v>0</v>
      </c>
      <c r="AV79" s="56">
        <f t="shared" si="92"/>
        <v>6</v>
      </c>
      <c r="AW79" s="62" t="str">
        <f t="shared" si="93"/>
        <v>3</v>
      </c>
      <c r="AX79" s="62" t="str">
        <f t="shared" si="94"/>
        <v>3</v>
      </c>
      <c r="AY79" s="62" t="str">
        <f t="shared" si="95"/>
        <v>36</v>
      </c>
      <c r="AZ79" s="56" t="str">
        <f t="shared" si="105"/>
        <v/>
      </c>
      <c r="BA79" s="56"/>
      <c r="BB79" s="56">
        <f t="shared" si="97"/>
        <v>12050</v>
      </c>
      <c r="BC79" s="56"/>
      <c r="BD79" s="56"/>
    </row>
    <row r="80" spans="1:56" ht="18" customHeight="1" x14ac:dyDescent="0.15">
      <c r="A80" s="37"/>
      <c r="B80" s="136"/>
      <c r="C80" s="137"/>
      <c r="D80" s="142"/>
      <c r="E80" s="146" t="s">
        <v>30</v>
      </c>
      <c r="F80" s="149"/>
      <c r="G80" s="152" t="str">
        <f t="shared" ref="G80" si="106">IF(B80=0,"",(F80-D80)-A81)</f>
        <v/>
      </c>
      <c r="H80" s="155" t="str">
        <f t="shared" ref="H80" si="107">IF(J80+L80=0,"",J80+L80)</f>
        <v/>
      </c>
      <c r="I80" s="145" t="s">
        <v>13</v>
      </c>
      <c r="J80" s="120"/>
      <c r="K80" s="145" t="s">
        <v>9</v>
      </c>
      <c r="L80" s="120"/>
      <c r="M80" s="123" t="s">
        <v>9</v>
      </c>
      <c r="N80" s="38" t="s">
        <v>54</v>
      </c>
      <c r="O80" s="159" t="s">
        <v>18</v>
      </c>
      <c r="P80" s="159"/>
      <c r="Q80" s="30"/>
      <c r="R80" s="39" t="s">
        <v>57</v>
      </c>
      <c r="S80" s="40" t="s">
        <v>23</v>
      </c>
      <c r="T80" s="41" t="s">
        <v>57</v>
      </c>
      <c r="U80" s="40" t="s">
        <v>24</v>
      </c>
      <c r="V80" s="41" t="s">
        <v>58</v>
      </c>
      <c r="W80" s="42" t="s">
        <v>28</v>
      </c>
      <c r="X80" s="126"/>
      <c r="Y80" s="128"/>
      <c r="Z80" s="126"/>
      <c r="AA80" s="127"/>
      <c r="AB80" s="127"/>
      <c r="AC80" s="127"/>
      <c r="AD80" s="127"/>
      <c r="AE80" s="128"/>
      <c r="AF80" s="126"/>
      <c r="AG80" s="127"/>
      <c r="AH80" s="127"/>
      <c r="AI80" s="127"/>
      <c r="AJ80" s="127"/>
      <c r="AK80" s="132"/>
      <c r="AL80" s="55"/>
      <c r="AN80" s="70">
        <f>IF(N82="■",0,1)</f>
        <v>1</v>
      </c>
      <c r="AO80" s="56">
        <f>IF(N80="■",1,IF(N81="■",2,3))</f>
        <v>3</v>
      </c>
      <c r="AP80" s="59" t="str">
        <f>IF(R80="■",10,"")</f>
        <v/>
      </c>
      <c r="AQ80" s="60" t="str">
        <f>IF(T80="■",200,"")</f>
        <v/>
      </c>
      <c r="AR80" s="60" t="str">
        <f>IF(T81="■",3000,"")</f>
        <v/>
      </c>
      <c r="AS80" s="60"/>
      <c r="AT80" s="60" t="str">
        <f t="shared" ref="AT80" si="108">IF(OR(V80="■",V81="■"),5000,"")</f>
        <v/>
      </c>
      <c r="AU80" s="61">
        <f t="shared" si="91"/>
        <v>0</v>
      </c>
      <c r="AV80" s="56">
        <f t="shared" si="92"/>
        <v>6</v>
      </c>
      <c r="AW80" s="62" t="str">
        <f t="shared" si="93"/>
        <v>3</v>
      </c>
      <c r="AX80" s="62" t="str">
        <f t="shared" si="94"/>
        <v>3</v>
      </c>
      <c r="AY80" s="62" t="str">
        <f t="shared" si="95"/>
        <v>36</v>
      </c>
      <c r="AZ80" s="56" t="str">
        <f>IF(X80="生態系保全",1,IF(X80="水質保全",2,IF(X80="景観形成・生活環境保全",3,IF(X80="水田貯留機能増進・地下水かん養",4,IF(X80="資源循環",4,"")))))</f>
        <v/>
      </c>
      <c r="BA80" s="56"/>
      <c r="BB80" s="56">
        <f t="shared" si="97"/>
        <v>12050</v>
      </c>
      <c r="BC80" s="56"/>
      <c r="BD80" s="56"/>
    </row>
    <row r="81" spans="1:56" ht="18" customHeight="1" x14ac:dyDescent="0.15">
      <c r="A81" s="37">
        <v>0</v>
      </c>
      <c r="B81" s="138"/>
      <c r="C81" s="139"/>
      <c r="D81" s="143"/>
      <c r="E81" s="147"/>
      <c r="F81" s="150"/>
      <c r="G81" s="153"/>
      <c r="H81" s="156"/>
      <c r="I81" s="134"/>
      <c r="J81" s="121"/>
      <c r="K81" s="134"/>
      <c r="L81" s="121"/>
      <c r="M81" s="124"/>
      <c r="N81" s="38" t="s">
        <v>54</v>
      </c>
      <c r="O81" s="160" t="s">
        <v>21</v>
      </c>
      <c r="P81" s="160"/>
      <c r="Q81" s="16"/>
      <c r="R81" s="50"/>
      <c r="S81" s="50"/>
      <c r="T81" s="39" t="s">
        <v>57</v>
      </c>
      <c r="U81" s="40" t="s">
        <v>25</v>
      </c>
      <c r="V81" s="39" t="s">
        <v>57</v>
      </c>
      <c r="W81" s="40" t="s">
        <v>29</v>
      </c>
      <c r="X81" s="126"/>
      <c r="Y81" s="128"/>
      <c r="Z81" s="126"/>
      <c r="AA81" s="127"/>
      <c r="AB81" s="127"/>
      <c r="AC81" s="127"/>
      <c r="AD81" s="127"/>
      <c r="AE81" s="128"/>
      <c r="AF81" s="126"/>
      <c r="AG81" s="127"/>
      <c r="AH81" s="127"/>
      <c r="AI81" s="127"/>
      <c r="AJ81" s="127"/>
      <c r="AK81" s="132"/>
      <c r="AL81" s="53"/>
      <c r="AN81" s="70">
        <f>IF(N82="■",0,1)</f>
        <v>1</v>
      </c>
      <c r="AO81" s="56">
        <f>IF(N80="■",1,IF(N81="■",2,3))</f>
        <v>3</v>
      </c>
      <c r="AP81" s="59" t="str">
        <f>IF(R80="■",10,"")</f>
        <v/>
      </c>
      <c r="AQ81" s="60" t="str">
        <f>IF(T80="■",200,"")</f>
        <v/>
      </c>
      <c r="AR81" s="60" t="str">
        <f>IF(T81="■",3000,"")</f>
        <v/>
      </c>
      <c r="AS81" s="60"/>
      <c r="AT81" s="60" t="str">
        <f>IF(OR(V80="■",V81="■"),5000,"")</f>
        <v/>
      </c>
      <c r="AU81" s="61">
        <f t="shared" si="91"/>
        <v>0</v>
      </c>
      <c r="AV81" s="56">
        <f t="shared" si="92"/>
        <v>6</v>
      </c>
      <c r="AW81" s="62" t="str">
        <f t="shared" si="93"/>
        <v>3</v>
      </c>
      <c r="AX81" s="62" t="str">
        <f t="shared" si="94"/>
        <v>3</v>
      </c>
      <c r="AY81" s="62" t="str">
        <f t="shared" si="95"/>
        <v>36</v>
      </c>
      <c r="AZ81" s="56" t="str">
        <f t="shared" ref="AZ81:AZ82" si="109">IF(X81="生態系保全",1,IF(X81="水質保全",2,IF(X81="景観形成・生活環境保全",3,IF(X81="水田貯留機能増進・地下水かん養",4,IF(X81="資源循環",4,"")))))</f>
        <v/>
      </c>
      <c r="BA81" s="56"/>
      <c r="BB81" s="56">
        <f t="shared" si="97"/>
        <v>12050</v>
      </c>
      <c r="BC81" s="56"/>
      <c r="BD81" s="56"/>
    </row>
    <row r="82" spans="1:56" ht="18" customHeight="1" x14ac:dyDescent="0.15">
      <c r="A82" s="37"/>
      <c r="B82" s="140"/>
      <c r="C82" s="141"/>
      <c r="D82" s="144"/>
      <c r="E82" s="148"/>
      <c r="F82" s="151"/>
      <c r="G82" s="154"/>
      <c r="H82" s="157"/>
      <c r="I82" s="135"/>
      <c r="J82" s="122"/>
      <c r="K82" s="135"/>
      <c r="L82" s="122"/>
      <c r="M82" s="125"/>
      <c r="N82" s="44" t="s">
        <v>55</v>
      </c>
      <c r="O82" s="158" t="s">
        <v>19</v>
      </c>
      <c r="P82" s="158"/>
      <c r="Q82" s="23"/>
      <c r="R82" s="45"/>
      <c r="S82" s="46"/>
      <c r="T82" s="47" t="s">
        <v>57</v>
      </c>
      <c r="U82" s="48" t="s">
        <v>27</v>
      </c>
      <c r="V82" s="47" t="s">
        <v>57</v>
      </c>
      <c r="W82" s="49" t="s">
        <v>26</v>
      </c>
      <c r="X82" s="129"/>
      <c r="Y82" s="131"/>
      <c r="Z82" s="129"/>
      <c r="AA82" s="130"/>
      <c r="AB82" s="130"/>
      <c r="AC82" s="130"/>
      <c r="AD82" s="130"/>
      <c r="AE82" s="131"/>
      <c r="AF82" s="129"/>
      <c r="AG82" s="130"/>
      <c r="AH82" s="130"/>
      <c r="AI82" s="130"/>
      <c r="AJ82" s="130"/>
      <c r="AK82" s="133"/>
      <c r="AL82" s="54"/>
      <c r="AN82" s="70">
        <f>IF(N82="■",0,1)</f>
        <v>1</v>
      </c>
      <c r="AO82" s="56">
        <f>IF(N80="■",1,IF(N81="■",2,3))</f>
        <v>3</v>
      </c>
      <c r="AP82" s="59" t="str">
        <f>IF(R80="■",10,"")</f>
        <v/>
      </c>
      <c r="AQ82" s="60" t="str">
        <f>IF(T80="■",200,"")</f>
        <v/>
      </c>
      <c r="AR82" s="60" t="str">
        <f>IF(T81="■",3000,"")</f>
        <v/>
      </c>
      <c r="AS82" s="60"/>
      <c r="AT82" s="60" t="str">
        <f>IF(OR(V80="■",V81="■"),5000,"")</f>
        <v/>
      </c>
      <c r="AU82" s="61">
        <f t="shared" si="91"/>
        <v>0</v>
      </c>
      <c r="AV82" s="56">
        <f t="shared" si="92"/>
        <v>6</v>
      </c>
      <c r="AW82" s="62" t="str">
        <f t="shared" si="93"/>
        <v>3</v>
      </c>
      <c r="AX82" s="62" t="str">
        <f t="shared" si="94"/>
        <v>3</v>
      </c>
      <c r="AY82" s="62" t="str">
        <f t="shared" si="95"/>
        <v>36</v>
      </c>
      <c r="AZ82" s="56" t="str">
        <f t="shared" si="109"/>
        <v/>
      </c>
      <c r="BA82" s="56"/>
      <c r="BB82" s="56">
        <f t="shared" si="97"/>
        <v>12050</v>
      </c>
      <c r="BC82" s="56"/>
      <c r="BD82" s="56"/>
    </row>
    <row r="83" spans="1:56" ht="18" customHeight="1" x14ac:dyDescent="0.15">
      <c r="A83" s="37"/>
      <c r="B83" s="136"/>
      <c r="C83" s="137"/>
      <c r="D83" s="142"/>
      <c r="E83" s="146" t="s">
        <v>30</v>
      </c>
      <c r="F83" s="149"/>
      <c r="G83" s="152" t="str">
        <f t="shared" ref="G83" si="110">IF(B83=0,"",(F83-D83)-A84)</f>
        <v/>
      </c>
      <c r="H83" s="155" t="str">
        <f t="shared" ref="H83" si="111">IF(J83+L83=0,"",J83+L83)</f>
        <v/>
      </c>
      <c r="I83" s="145" t="s">
        <v>13</v>
      </c>
      <c r="J83" s="120"/>
      <c r="K83" s="145" t="s">
        <v>9</v>
      </c>
      <c r="L83" s="120"/>
      <c r="M83" s="123" t="s">
        <v>9</v>
      </c>
      <c r="N83" s="38" t="s">
        <v>54</v>
      </c>
      <c r="O83" s="159" t="s">
        <v>18</v>
      </c>
      <c r="P83" s="159"/>
      <c r="Q83" s="30"/>
      <c r="R83" s="39" t="s">
        <v>57</v>
      </c>
      <c r="S83" s="40" t="s">
        <v>23</v>
      </c>
      <c r="T83" s="41" t="s">
        <v>57</v>
      </c>
      <c r="U83" s="40" t="s">
        <v>24</v>
      </c>
      <c r="V83" s="41" t="s">
        <v>58</v>
      </c>
      <c r="W83" s="42" t="s">
        <v>28</v>
      </c>
      <c r="X83" s="126"/>
      <c r="Y83" s="128"/>
      <c r="Z83" s="126"/>
      <c r="AA83" s="127"/>
      <c r="AB83" s="127"/>
      <c r="AC83" s="127"/>
      <c r="AD83" s="127"/>
      <c r="AE83" s="128"/>
      <c r="AF83" s="126"/>
      <c r="AG83" s="127"/>
      <c r="AH83" s="127"/>
      <c r="AI83" s="127"/>
      <c r="AJ83" s="127"/>
      <c r="AK83" s="132"/>
      <c r="AL83" s="55"/>
      <c r="AN83" s="70">
        <f>IF(N85="■",0,1)</f>
        <v>1</v>
      </c>
      <c r="AO83" s="56">
        <f>IF(N83="■",1,IF(N84="■",2,3))</f>
        <v>3</v>
      </c>
      <c r="AP83" s="59" t="str">
        <f>IF(R83="■",10,"")</f>
        <v/>
      </c>
      <c r="AQ83" s="60" t="str">
        <f>IF(T83="■",200,"")</f>
        <v/>
      </c>
      <c r="AR83" s="60" t="str">
        <f>IF(T84="■",3000,"")</f>
        <v/>
      </c>
      <c r="AS83" s="60"/>
      <c r="AT83" s="60" t="str">
        <f t="shared" ref="AT83" si="112">IF(OR(V83="■",V84="■"),5000,"")</f>
        <v/>
      </c>
      <c r="AU83" s="61">
        <f t="shared" si="91"/>
        <v>0</v>
      </c>
      <c r="AV83" s="56">
        <f t="shared" si="92"/>
        <v>6</v>
      </c>
      <c r="AW83" s="62" t="str">
        <f t="shared" si="93"/>
        <v>3</v>
      </c>
      <c r="AX83" s="62" t="str">
        <f t="shared" si="94"/>
        <v>3</v>
      </c>
      <c r="AY83" s="62" t="str">
        <f t="shared" si="95"/>
        <v>36</v>
      </c>
      <c r="AZ83" s="56" t="str">
        <f>IF(X83="生態系保全",1,IF(X83="水質保全",2,IF(X83="景観形成・生活環境保全",3,IF(X83="水田貯留機能増進・地下水かん養",4,IF(X83="資源循環",4,"")))))</f>
        <v/>
      </c>
      <c r="BA83" s="56"/>
      <c r="BB83" s="56">
        <f t="shared" si="97"/>
        <v>12050</v>
      </c>
      <c r="BC83" s="56"/>
      <c r="BD83" s="56"/>
    </row>
    <row r="84" spans="1:56" ht="18" customHeight="1" x14ac:dyDescent="0.15">
      <c r="A84" s="37">
        <v>0</v>
      </c>
      <c r="B84" s="138"/>
      <c r="C84" s="139"/>
      <c r="D84" s="143"/>
      <c r="E84" s="147"/>
      <c r="F84" s="150"/>
      <c r="G84" s="153"/>
      <c r="H84" s="156"/>
      <c r="I84" s="134"/>
      <c r="J84" s="121"/>
      <c r="K84" s="134"/>
      <c r="L84" s="121"/>
      <c r="M84" s="124"/>
      <c r="N84" s="38" t="s">
        <v>54</v>
      </c>
      <c r="O84" s="160" t="s">
        <v>21</v>
      </c>
      <c r="P84" s="160"/>
      <c r="Q84" s="16"/>
      <c r="R84" s="50"/>
      <c r="S84" s="50"/>
      <c r="T84" s="39" t="s">
        <v>57</v>
      </c>
      <c r="U84" s="40" t="s">
        <v>25</v>
      </c>
      <c r="V84" s="39" t="s">
        <v>57</v>
      </c>
      <c r="W84" s="40" t="s">
        <v>29</v>
      </c>
      <c r="X84" s="126"/>
      <c r="Y84" s="128"/>
      <c r="Z84" s="126"/>
      <c r="AA84" s="127"/>
      <c r="AB84" s="127"/>
      <c r="AC84" s="127"/>
      <c r="AD84" s="127"/>
      <c r="AE84" s="128"/>
      <c r="AF84" s="126"/>
      <c r="AG84" s="127"/>
      <c r="AH84" s="127"/>
      <c r="AI84" s="127"/>
      <c r="AJ84" s="127"/>
      <c r="AK84" s="132"/>
      <c r="AL84" s="53"/>
      <c r="AN84" s="70">
        <f>IF(N85="■",0,1)</f>
        <v>1</v>
      </c>
      <c r="AO84" s="56">
        <f>IF(N83="■",1,IF(N84="■",2,3))</f>
        <v>3</v>
      </c>
      <c r="AP84" s="59" t="str">
        <f>IF(R83="■",10,"")</f>
        <v/>
      </c>
      <c r="AQ84" s="60" t="str">
        <f>IF(T83="■",200,"")</f>
        <v/>
      </c>
      <c r="AR84" s="60" t="str">
        <f>IF(T84="■",3000,"")</f>
        <v/>
      </c>
      <c r="AS84" s="60"/>
      <c r="AT84" s="60" t="str">
        <f>IF(OR(V83="■",V84="■"),5000,"")</f>
        <v/>
      </c>
      <c r="AU84" s="61">
        <f t="shared" si="91"/>
        <v>0</v>
      </c>
      <c r="AV84" s="56">
        <f t="shared" si="92"/>
        <v>6</v>
      </c>
      <c r="AW84" s="62" t="str">
        <f t="shared" si="93"/>
        <v>3</v>
      </c>
      <c r="AX84" s="62" t="str">
        <f t="shared" si="94"/>
        <v>3</v>
      </c>
      <c r="AY84" s="62" t="str">
        <f t="shared" si="95"/>
        <v>36</v>
      </c>
      <c r="AZ84" s="56" t="str">
        <f t="shared" ref="AZ84:AZ85" si="113">IF(X84="生態系保全",1,IF(X84="水質保全",2,IF(X84="景観形成・生活環境保全",3,IF(X84="水田貯留機能増進・地下水かん養",4,IF(X84="資源循環",4,"")))))</f>
        <v/>
      </c>
      <c r="BA84" s="56"/>
      <c r="BB84" s="56">
        <f t="shared" si="97"/>
        <v>12050</v>
      </c>
      <c r="BC84" s="56"/>
      <c r="BD84" s="56"/>
    </row>
    <row r="85" spans="1:56" ht="18" customHeight="1" x14ac:dyDescent="0.15">
      <c r="A85" s="37"/>
      <c r="B85" s="140"/>
      <c r="C85" s="141"/>
      <c r="D85" s="144"/>
      <c r="E85" s="148"/>
      <c r="F85" s="151"/>
      <c r="G85" s="154"/>
      <c r="H85" s="157"/>
      <c r="I85" s="135"/>
      <c r="J85" s="122"/>
      <c r="K85" s="135"/>
      <c r="L85" s="122"/>
      <c r="M85" s="125"/>
      <c r="N85" s="44" t="s">
        <v>55</v>
      </c>
      <c r="O85" s="158" t="s">
        <v>19</v>
      </c>
      <c r="P85" s="158"/>
      <c r="Q85" s="23"/>
      <c r="R85" s="45"/>
      <c r="S85" s="46"/>
      <c r="T85" s="47" t="s">
        <v>57</v>
      </c>
      <c r="U85" s="48" t="s">
        <v>27</v>
      </c>
      <c r="V85" s="47" t="s">
        <v>57</v>
      </c>
      <c r="W85" s="49" t="s">
        <v>26</v>
      </c>
      <c r="X85" s="129"/>
      <c r="Y85" s="131"/>
      <c r="Z85" s="129"/>
      <c r="AA85" s="130"/>
      <c r="AB85" s="130"/>
      <c r="AC85" s="130"/>
      <c r="AD85" s="130"/>
      <c r="AE85" s="131"/>
      <c r="AF85" s="129"/>
      <c r="AG85" s="130"/>
      <c r="AH85" s="130"/>
      <c r="AI85" s="130"/>
      <c r="AJ85" s="130"/>
      <c r="AK85" s="133"/>
      <c r="AL85" s="54"/>
      <c r="AN85" s="70">
        <f>IF(N85="■",0,1)</f>
        <v>1</v>
      </c>
      <c r="AO85" s="56">
        <f>IF(N83="■",1,IF(N84="■",2,3))</f>
        <v>3</v>
      </c>
      <c r="AP85" s="59" t="str">
        <f>IF(R83="■",10,"")</f>
        <v/>
      </c>
      <c r="AQ85" s="60" t="str">
        <f>IF(T83="■",200,"")</f>
        <v/>
      </c>
      <c r="AR85" s="60" t="str">
        <f>IF(T84="■",3000,"")</f>
        <v/>
      </c>
      <c r="AS85" s="60"/>
      <c r="AT85" s="60" t="str">
        <f>IF(OR(V83="■",V84="■"),5000,"")</f>
        <v/>
      </c>
      <c r="AU85" s="61">
        <f t="shared" si="91"/>
        <v>0</v>
      </c>
      <c r="AV85" s="56">
        <f t="shared" si="92"/>
        <v>6</v>
      </c>
      <c r="AW85" s="62" t="str">
        <f t="shared" si="93"/>
        <v>3</v>
      </c>
      <c r="AX85" s="62" t="str">
        <f t="shared" si="94"/>
        <v>3</v>
      </c>
      <c r="AY85" s="62" t="str">
        <f t="shared" si="95"/>
        <v>36</v>
      </c>
      <c r="AZ85" s="56" t="str">
        <f t="shared" si="113"/>
        <v/>
      </c>
      <c r="BA85" s="56"/>
      <c r="BB85" s="56">
        <f t="shared" si="97"/>
        <v>12050</v>
      </c>
      <c r="BC85" s="56"/>
      <c r="BD85" s="56"/>
    </row>
    <row r="86" spans="1:56" ht="18" customHeight="1" x14ac:dyDescent="0.15">
      <c r="A86" s="37"/>
      <c r="B86" s="136"/>
      <c r="C86" s="137"/>
      <c r="D86" s="142"/>
      <c r="E86" s="146" t="s">
        <v>30</v>
      </c>
      <c r="F86" s="149"/>
      <c r="G86" s="152" t="str">
        <f t="shared" ref="G86" si="114">IF(B86=0,"",(F86-D86)-A87)</f>
        <v/>
      </c>
      <c r="H86" s="155" t="str">
        <f t="shared" ref="H86" si="115">IF(J86+L86=0,"",J86+L86)</f>
        <v/>
      </c>
      <c r="I86" s="145" t="s">
        <v>13</v>
      </c>
      <c r="J86" s="120"/>
      <c r="K86" s="145" t="s">
        <v>9</v>
      </c>
      <c r="L86" s="120"/>
      <c r="M86" s="123" t="s">
        <v>9</v>
      </c>
      <c r="N86" s="38" t="s">
        <v>54</v>
      </c>
      <c r="O86" s="159" t="s">
        <v>18</v>
      </c>
      <c r="P86" s="159"/>
      <c r="Q86" s="30"/>
      <c r="R86" s="39" t="s">
        <v>57</v>
      </c>
      <c r="S86" s="40" t="s">
        <v>23</v>
      </c>
      <c r="T86" s="41" t="s">
        <v>57</v>
      </c>
      <c r="U86" s="40" t="s">
        <v>24</v>
      </c>
      <c r="V86" s="41" t="s">
        <v>58</v>
      </c>
      <c r="W86" s="42" t="s">
        <v>28</v>
      </c>
      <c r="X86" s="126"/>
      <c r="Y86" s="128"/>
      <c r="Z86" s="126"/>
      <c r="AA86" s="127"/>
      <c r="AB86" s="127"/>
      <c r="AC86" s="127"/>
      <c r="AD86" s="127"/>
      <c r="AE86" s="128"/>
      <c r="AF86" s="126"/>
      <c r="AG86" s="127"/>
      <c r="AH86" s="127"/>
      <c r="AI86" s="127"/>
      <c r="AJ86" s="127"/>
      <c r="AK86" s="132"/>
      <c r="AL86" s="55"/>
      <c r="AN86" s="70">
        <f>IF(N88="■",0,1)</f>
        <v>1</v>
      </c>
      <c r="AO86" s="56">
        <f>IF(N86="■",1,IF(N87="■",2,3))</f>
        <v>3</v>
      </c>
      <c r="AP86" s="59" t="str">
        <f>IF(R86="■",10,"")</f>
        <v/>
      </c>
      <c r="AQ86" s="60" t="str">
        <f>IF(T86="■",200,"")</f>
        <v/>
      </c>
      <c r="AR86" s="60" t="str">
        <f>IF(T87="■",3000,"")</f>
        <v/>
      </c>
      <c r="AS86" s="60"/>
      <c r="AT86" s="60" t="str">
        <f t="shared" ref="AT86" si="116">IF(OR(V86="■",V87="■"),5000,"")</f>
        <v/>
      </c>
      <c r="AU86" s="61">
        <f t="shared" si="91"/>
        <v>0</v>
      </c>
      <c r="AV86" s="56">
        <f t="shared" si="92"/>
        <v>6</v>
      </c>
      <c r="AW86" s="62" t="str">
        <f t="shared" si="93"/>
        <v>3</v>
      </c>
      <c r="AX86" s="62" t="str">
        <f t="shared" si="94"/>
        <v>3</v>
      </c>
      <c r="AY86" s="62" t="str">
        <f t="shared" si="95"/>
        <v>36</v>
      </c>
      <c r="AZ86" s="56" t="str">
        <f>IF(X86="生態系保全",1,IF(X86="水質保全",2,IF(X86="景観形成・生活環境保全",3,IF(X86="水田貯留機能増進・地下水かん養",4,IF(X86="資源循環",4,"")))))</f>
        <v/>
      </c>
      <c r="BA86" s="56"/>
      <c r="BB86" s="56">
        <f t="shared" si="97"/>
        <v>12050</v>
      </c>
      <c r="BC86" s="56"/>
      <c r="BD86" s="56"/>
    </row>
    <row r="87" spans="1:56" ht="18" customHeight="1" x14ac:dyDescent="0.15">
      <c r="A87" s="37">
        <v>0</v>
      </c>
      <c r="B87" s="138"/>
      <c r="C87" s="139"/>
      <c r="D87" s="143"/>
      <c r="E87" s="147"/>
      <c r="F87" s="150"/>
      <c r="G87" s="153"/>
      <c r="H87" s="156"/>
      <c r="I87" s="134"/>
      <c r="J87" s="121"/>
      <c r="K87" s="134"/>
      <c r="L87" s="121"/>
      <c r="M87" s="124"/>
      <c r="N87" s="38" t="s">
        <v>54</v>
      </c>
      <c r="O87" s="160" t="s">
        <v>21</v>
      </c>
      <c r="P87" s="160"/>
      <c r="Q87" s="16"/>
      <c r="R87" s="50"/>
      <c r="S87" s="50"/>
      <c r="T87" s="39" t="s">
        <v>57</v>
      </c>
      <c r="U87" s="40" t="s">
        <v>25</v>
      </c>
      <c r="V87" s="39" t="s">
        <v>57</v>
      </c>
      <c r="W87" s="40" t="s">
        <v>29</v>
      </c>
      <c r="X87" s="126"/>
      <c r="Y87" s="128"/>
      <c r="Z87" s="126"/>
      <c r="AA87" s="127"/>
      <c r="AB87" s="127"/>
      <c r="AC87" s="127"/>
      <c r="AD87" s="127"/>
      <c r="AE87" s="128"/>
      <c r="AF87" s="126"/>
      <c r="AG87" s="127"/>
      <c r="AH87" s="127"/>
      <c r="AI87" s="127"/>
      <c r="AJ87" s="127"/>
      <c r="AK87" s="132"/>
      <c r="AL87" s="53"/>
      <c r="AN87" s="70">
        <f>IF(N88="■",0,1)</f>
        <v>1</v>
      </c>
      <c r="AO87" s="56">
        <f>IF(N86="■",1,IF(N87="■",2,3))</f>
        <v>3</v>
      </c>
      <c r="AP87" s="59" t="str">
        <f>IF(R86="■",10,"")</f>
        <v/>
      </c>
      <c r="AQ87" s="60" t="str">
        <f>IF(T86="■",200,"")</f>
        <v/>
      </c>
      <c r="AR87" s="60" t="str">
        <f>IF(T87="■",3000,"")</f>
        <v/>
      </c>
      <c r="AS87" s="60"/>
      <c r="AT87" s="60" t="str">
        <f>IF(OR(V86="■",V87="■"),5000,"")</f>
        <v/>
      </c>
      <c r="AU87" s="61">
        <f t="shared" si="91"/>
        <v>0</v>
      </c>
      <c r="AV87" s="56">
        <f t="shared" si="92"/>
        <v>6</v>
      </c>
      <c r="AW87" s="62" t="str">
        <f t="shared" si="93"/>
        <v>3</v>
      </c>
      <c r="AX87" s="62" t="str">
        <f t="shared" si="94"/>
        <v>3</v>
      </c>
      <c r="AY87" s="62" t="str">
        <f t="shared" si="95"/>
        <v>36</v>
      </c>
      <c r="AZ87" s="56" t="str">
        <f t="shared" ref="AZ87:AZ88" si="117">IF(X87="生態系保全",1,IF(X87="水質保全",2,IF(X87="景観形成・生活環境保全",3,IF(X87="水田貯留機能増進・地下水かん養",4,IF(X87="資源循環",4,"")))))</f>
        <v/>
      </c>
      <c r="BA87" s="56"/>
      <c r="BB87" s="56">
        <f t="shared" si="97"/>
        <v>12050</v>
      </c>
      <c r="BC87" s="56"/>
      <c r="BD87" s="56"/>
    </row>
    <row r="88" spans="1:56" ht="18" customHeight="1" x14ac:dyDescent="0.15">
      <c r="A88" s="37"/>
      <c r="B88" s="140"/>
      <c r="C88" s="141"/>
      <c r="D88" s="144"/>
      <c r="E88" s="148"/>
      <c r="F88" s="151"/>
      <c r="G88" s="154"/>
      <c r="H88" s="157"/>
      <c r="I88" s="135"/>
      <c r="J88" s="122"/>
      <c r="K88" s="135"/>
      <c r="L88" s="122"/>
      <c r="M88" s="125"/>
      <c r="N88" s="44" t="s">
        <v>55</v>
      </c>
      <c r="O88" s="158" t="s">
        <v>19</v>
      </c>
      <c r="P88" s="158"/>
      <c r="Q88" s="23"/>
      <c r="R88" s="45"/>
      <c r="S88" s="46"/>
      <c r="T88" s="47" t="s">
        <v>57</v>
      </c>
      <c r="U88" s="48" t="s">
        <v>27</v>
      </c>
      <c r="V88" s="47" t="s">
        <v>57</v>
      </c>
      <c r="W88" s="49" t="s">
        <v>26</v>
      </c>
      <c r="X88" s="129"/>
      <c r="Y88" s="131"/>
      <c r="Z88" s="129"/>
      <c r="AA88" s="130"/>
      <c r="AB88" s="130"/>
      <c r="AC88" s="130"/>
      <c r="AD88" s="130"/>
      <c r="AE88" s="131"/>
      <c r="AF88" s="129"/>
      <c r="AG88" s="130"/>
      <c r="AH88" s="130"/>
      <c r="AI88" s="130"/>
      <c r="AJ88" s="130"/>
      <c r="AK88" s="133"/>
      <c r="AL88" s="54"/>
      <c r="AN88" s="70">
        <f>IF(N88="■",0,1)</f>
        <v>1</v>
      </c>
      <c r="AO88" s="56">
        <f>IF(N86="■",1,IF(N87="■",2,3))</f>
        <v>3</v>
      </c>
      <c r="AP88" s="59" t="str">
        <f>IF(R86="■",10,"")</f>
        <v/>
      </c>
      <c r="AQ88" s="60" t="str">
        <f>IF(T86="■",200,"")</f>
        <v/>
      </c>
      <c r="AR88" s="60" t="str">
        <f>IF(T87="■",3000,"")</f>
        <v/>
      </c>
      <c r="AS88" s="60"/>
      <c r="AT88" s="60" t="str">
        <f>IF(OR(V86="■",V87="■"),5000,"")</f>
        <v/>
      </c>
      <c r="AU88" s="61">
        <f t="shared" si="91"/>
        <v>0</v>
      </c>
      <c r="AV88" s="56">
        <f t="shared" si="92"/>
        <v>6</v>
      </c>
      <c r="AW88" s="62" t="str">
        <f t="shared" si="93"/>
        <v>3</v>
      </c>
      <c r="AX88" s="62" t="str">
        <f t="shared" si="94"/>
        <v>3</v>
      </c>
      <c r="AY88" s="62" t="str">
        <f t="shared" si="95"/>
        <v>36</v>
      </c>
      <c r="AZ88" s="56" t="str">
        <f t="shared" si="117"/>
        <v/>
      </c>
      <c r="BA88" s="56"/>
      <c r="BB88" s="56">
        <f t="shared" si="97"/>
        <v>12050</v>
      </c>
      <c r="BC88" s="56"/>
      <c r="BD88" s="56"/>
    </row>
    <row r="89" spans="1:56" ht="18" customHeight="1" x14ac:dyDescent="0.15">
      <c r="A89" s="37"/>
      <c r="B89" s="136"/>
      <c r="C89" s="137"/>
      <c r="D89" s="142"/>
      <c r="E89" s="146" t="s">
        <v>30</v>
      </c>
      <c r="F89" s="149"/>
      <c r="G89" s="152" t="str">
        <f t="shared" ref="G89" si="118">IF(B89=0,"",(F89-D89)-A90)</f>
        <v/>
      </c>
      <c r="H89" s="155" t="str">
        <f t="shared" ref="H89" si="119">IF(J89+L89=0,"",J89+L89)</f>
        <v/>
      </c>
      <c r="I89" s="145" t="s">
        <v>13</v>
      </c>
      <c r="J89" s="120"/>
      <c r="K89" s="145" t="s">
        <v>9</v>
      </c>
      <c r="L89" s="120"/>
      <c r="M89" s="123" t="s">
        <v>9</v>
      </c>
      <c r="N89" s="38" t="s">
        <v>54</v>
      </c>
      <c r="O89" s="159" t="s">
        <v>18</v>
      </c>
      <c r="P89" s="159"/>
      <c r="Q89" s="30"/>
      <c r="R89" s="39" t="s">
        <v>57</v>
      </c>
      <c r="S89" s="40" t="s">
        <v>23</v>
      </c>
      <c r="T89" s="41" t="s">
        <v>57</v>
      </c>
      <c r="U89" s="40" t="s">
        <v>24</v>
      </c>
      <c r="V89" s="41" t="s">
        <v>58</v>
      </c>
      <c r="W89" s="42" t="s">
        <v>28</v>
      </c>
      <c r="X89" s="126"/>
      <c r="Y89" s="128"/>
      <c r="Z89" s="126"/>
      <c r="AA89" s="127"/>
      <c r="AB89" s="127"/>
      <c r="AC89" s="127"/>
      <c r="AD89" s="127"/>
      <c r="AE89" s="128"/>
      <c r="AF89" s="126"/>
      <c r="AG89" s="127"/>
      <c r="AH89" s="127"/>
      <c r="AI89" s="127"/>
      <c r="AJ89" s="127"/>
      <c r="AK89" s="132"/>
      <c r="AL89" s="55"/>
      <c r="AN89" s="70">
        <f>IF(N91="■",0,1)</f>
        <v>1</v>
      </c>
      <c r="AO89" s="56">
        <f>IF(N89="■",1,IF(N90="■",2,3))</f>
        <v>3</v>
      </c>
      <c r="AP89" s="59" t="str">
        <f>IF(R89="■",10,"")</f>
        <v/>
      </c>
      <c r="AQ89" s="60" t="str">
        <f>IF(T89="■",200,"")</f>
        <v/>
      </c>
      <c r="AR89" s="60" t="str">
        <f>IF(T90="■",3000,"")</f>
        <v/>
      </c>
      <c r="AS89" s="60"/>
      <c r="AT89" s="60" t="str">
        <f t="shared" ref="AT89" si="120">IF(OR(V89="■",V90="■"),5000,"")</f>
        <v/>
      </c>
      <c r="AU89" s="61">
        <f t="shared" si="91"/>
        <v>0</v>
      </c>
      <c r="AV89" s="56">
        <f t="shared" si="92"/>
        <v>6</v>
      </c>
      <c r="AW89" s="62" t="str">
        <f t="shared" si="93"/>
        <v>3</v>
      </c>
      <c r="AX89" s="62" t="str">
        <f t="shared" si="94"/>
        <v>3</v>
      </c>
      <c r="AY89" s="62" t="str">
        <f t="shared" si="95"/>
        <v>36</v>
      </c>
      <c r="AZ89" s="56" t="str">
        <f>IF(X89="生態系保全",1,IF(X89="水質保全",2,IF(X89="景観形成・生活環境保全",3,IF(X89="水田貯留機能増進・地下水かん養",4,IF(X89="資源循環",4,"")))))</f>
        <v/>
      </c>
      <c r="BA89" s="56"/>
      <c r="BB89" s="56">
        <f t="shared" si="97"/>
        <v>12050</v>
      </c>
      <c r="BC89" s="56"/>
      <c r="BD89" s="56"/>
    </row>
    <row r="90" spans="1:56" ht="18" customHeight="1" x14ac:dyDescent="0.15">
      <c r="A90" s="37">
        <v>0</v>
      </c>
      <c r="B90" s="138"/>
      <c r="C90" s="139"/>
      <c r="D90" s="143"/>
      <c r="E90" s="147"/>
      <c r="F90" s="150"/>
      <c r="G90" s="153"/>
      <c r="H90" s="156"/>
      <c r="I90" s="134"/>
      <c r="J90" s="121"/>
      <c r="K90" s="134"/>
      <c r="L90" s="121"/>
      <c r="M90" s="124"/>
      <c r="N90" s="38" t="s">
        <v>54</v>
      </c>
      <c r="O90" s="160" t="s">
        <v>21</v>
      </c>
      <c r="P90" s="160"/>
      <c r="Q90" s="16"/>
      <c r="R90" s="50"/>
      <c r="S90" s="50"/>
      <c r="T90" s="39" t="s">
        <v>57</v>
      </c>
      <c r="U90" s="40" t="s">
        <v>25</v>
      </c>
      <c r="V90" s="39" t="s">
        <v>57</v>
      </c>
      <c r="W90" s="40" t="s">
        <v>29</v>
      </c>
      <c r="X90" s="126"/>
      <c r="Y90" s="128"/>
      <c r="Z90" s="126"/>
      <c r="AA90" s="127"/>
      <c r="AB90" s="127"/>
      <c r="AC90" s="127"/>
      <c r="AD90" s="127"/>
      <c r="AE90" s="128"/>
      <c r="AF90" s="126"/>
      <c r="AG90" s="127"/>
      <c r="AH90" s="127"/>
      <c r="AI90" s="127"/>
      <c r="AJ90" s="127"/>
      <c r="AK90" s="132"/>
      <c r="AL90" s="53"/>
      <c r="AN90" s="70">
        <f>IF(N91="■",0,1)</f>
        <v>1</v>
      </c>
      <c r="AO90" s="56">
        <f>IF(N89="■",1,IF(N90="■",2,3))</f>
        <v>3</v>
      </c>
      <c r="AP90" s="59" t="str">
        <f>IF(R89="■",10,"")</f>
        <v/>
      </c>
      <c r="AQ90" s="60" t="str">
        <f>IF(T89="■",200,"")</f>
        <v/>
      </c>
      <c r="AR90" s="60" t="str">
        <f>IF(T90="■",3000,"")</f>
        <v/>
      </c>
      <c r="AS90" s="60"/>
      <c r="AT90" s="60" t="str">
        <f>IF(OR(V89="■",V90="■"),5000,"")</f>
        <v/>
      </c>
      <c r="AU90" s="61">
        <f t="shared" si="91"/>
        <v>0</v>
      </c>
      <c r="AV90" s="56">
        <f t="shared" si="92"/>
        <v>6</v>
      </c>
      <c r="AW90" s="62" t="str">
        <f t="shared" si="93"/>
        <v>3</v>
      </c>
      <c r="AX90" s="62" t="str">
        <f t="shared" si="94"/>
        <v>3</v>
      </c>
      <c r="AY90" s="62" t="str">
        <f t="shared" si="95"/>
        <v>36</v>
      </c>
      <c r="AZ90" s="56" t="str">
        <f t="shared" ref="AZ90:AZ91" si="121">IF(X90="生態系保全",1,IF(X90="水質保全",2,IF(X90="景観形成・生活環境保全",3,IF(X90="水田貯留機能増進・地下水かん養",4,IF(X90="資源循環",4,"")))))</f>
        <v/>
      </c>
      <c r="BA90" s="56"/>
      <c r="BB90" s="56">
        <f t="shared" si="97"/>
        <v>12050</v>
      </c>
      <c r="BC90" s="56"/>
      <c r="BD90" s="56"/>
    </row>
    <row r="91" spans="1:56" ht="18" customHeight="1" x14ac:dyDescent="0.15">
      <c r="A91" s="37"/>
      <c r="B91" s="140"/>
      <c r="C91" s="141"/>
      <c r="D91" s="144"/>
      <c r="E91" s="148"/>
      <c r="F91" s="151"/>
      <c r="G91" s="154"/>
      <c r="H91" s="157"/>
      <c r="I91" s="135"/>
      <c r="J91" s="122"/>
      <c r="K91" s="135"/>
      <c r="L91" s="122"/>
      <c r="M91" s="125"/>
      <c r="N91" s="44" t="s">
        <v>55</v>
      </c>
      <c r="O91" s="158" t="s">
        <v>19</v>
      </c>
      <c r="P91" s="158"/>
      <c r="Q91" s="23"/>
      <c r="R91" s="45"/>
      <c r="S91" s="46"/>
      <c r="T91" s="47" t="s">
        <v>57</v>
      </c>
      <c r="U91" s="48" t="s">
        <v>27</v>
      </c>
      <c r="V91" s="47" t="s">
        <v>57</v>
      </c>
      <c r="W91" s="49" t="s">
        <v>26</v>
      </c>
      <c r="X91" s="129"/>
      <c r="Y91" s="131"/>
      <c r="Z91" s="129"/>
      <c r="AA91" s="130"/>
      <c r="AB91" s="130"/>
      <c r="AC91" s="130"/>
      <c r="AD91" s="130"/>
      <c r="AE91" s="131"/>
      <c r="AF91" s="129"/>
      <c r="AG91" s="130"/>
      <c r="AH91" s="130"/>
      <c r="AI91" s="130"/>
      <c r="AJ91" s="130"/>
      <c r="AK91" s="133"/>
      <c r="AL91" s="54"/>
      <c r="AN91" s="70">
        <f>IF(N91="■",0,1)</f>
        <v>1</v>
      </c>
      <c r="AO91" s="56">
        <f>IF(N89="■",1,IF(N90="■",2,3))</f>
        <v>3</v>
      </c>
      <c r="AP91" s="59" t="str">
        <f>IF(R89="■",10,"")</f>
        <v/>
      </c>
      <c r="AQ91" s="60" t="str">
        <f>IF(T89="■",200,"")</f>
        <v/>
      </c>
      <c r="AR91" s="60" t="str">
        <f>IF(T90="■",3000,"")</f>
        <v/>
      </c>
      <c r="AS91" s="60"/>
      <c r="AT91" s="60" t="str">
        <f>IF(OR(V89="■",V90="■"),5000,"")</f>
        <v/>
      </c>
      <c r="AU91" s="61">
        <f t="shared" si="91"/>
        <v>0</v>
      </c>
      <c r="AV91" s="56">
        <f t="shared" si="92"/>
        <v>6</v>
      </c>
      <c r="AW91" s="62" t="str">
        <f t="shared" si="93"/>
        <v>3</v>
      </c>
      <c r="AX91" s="62" t="str">
        <f t="shared" si="94"/>
        <v>3</v>
      </c>
      <c r="AY91" s="62" t="str">
        <f t="shared" si="95"/>
        <v>36</v>
      </c>
      <c r="AZ91" s="56" t="str">
        <f t="shared" si="121"/>
        <v/>
      </c>
      <c r="BA91" s="56"/>
      <c r="BB91" s="56">
        <f t="shared" si="97"/>
        <v>12050</v>
      </c>
      <c r="BC91" s="56"/>
      <c r="BD91" s="56"/>
    </row>
    <row r="92" spans="1:56" ht="18" customHeight="1" x14ac:dyDescent="0.15">
      <c r="A92" s="37"/>
      <c r="B92" s="136"/>
      <c r="C92" s="137"/>
      <c r="D92" s="142"/>
      <c r="E92" s="146" t="s">
        <v>30</v>
      </c>
      <c r="F92" s="149"/>
      <c r="G92" s="152" t="str">
        <f t="shared" ref="G92" si="122">IF(B92=0,"",(F92-D92)-A93)</f>
        <v/>
      </c>
      <c r="H92" s="155" t="str">
        <f t="shared" ref="H92" si="123">IF(J92+L92=0,"",J92+L92)</f>
        <v/>
      </c>
      <c r="I92" s="145" t="s">
        <v>13</v>
      </c>
      <c r="J92" s="120"/>
      <c r="K92" s="145" t="s">
        <v>9</v>
      </c>
      <c r="L92" s="120"/>
      <c r="M92" s="123" t="s">
        <v>9</v>
      </c>
      <c r="N92" s="38" t="s">
        <v>54</v>
      </c>
      <c r="O92" s="159" t="s">
        <v>18</v>
      </c>
      <c r="P92" s="159"/>
      <c r="Q92" s="30"/>
      <c r="R92" s="39" t="s">
        <v>57</v>
      </c>
      <c r="S92" s="40" t="s">
        <v>23</v>
      </c>
      <c r="T92" s="41" t="s">
        <v>57</v>
      </c>
      <c r="U92" s="40" t="s">
        <v>24</v>
      </c>
      <c r="V92" s="41" t="s">
        <v>58</v>
      </c>
      <c r="W92" s="42" t="s">
        <v>28</v>
      </c>
      <c r="X92" s="126"/>
      <c r="Y92" s="128"/>
      <c r="Z92" s="126"/>
      <c r="AA92" s="127"/>
      <c r="AB92" s="127"/>
      <c r="AC92" s="127"/>
      <c r="AD92" s="127"/>
      <c r="AE92" s="128"/>
      <c r="AF92" s="126"/>
      <c r="AG92" s="127"/>
      <c r="AH92" s="127"/>
      <c r="AI92" s="127"/>
      <c r="AJ92" s="127"/>
      <c r="AK92" s="132"/>
      <c r="AL92" s="55"/>
      <c r="AN92" s="70">
        <f>IF(N94="■",0,1)</f>
        <v>1</v>
      </c>
      <c r="AO92" s="56">
        <f>IF(N92="■",1,IF(N93="■",2,3))</f>
        <v>3</v>
      </c>
      <c r="AP92" s="59" t="str">
        <f>IF(R92="■",10,"")</f>
        <v/>
      </c>
      <c r="AQ92" s="60" t="str">
        <f>IF(T92="■",200,"")</f>
        <v/>
      </c>
      <c r="AR92" s="60" t="str">
        <f>IF(T93="■",3000,"")</f>
        <v/>
      </c>
      <c r="AS92" s="60"/>
      <c r="AT92" s="60" t="str">
        <f t="shared" ref="AT92" si="124">IF(OR(V92="■",V93="■"),5000,"")</f>
        <v/>
      </c>
      <c r="AU92" s="61">
        <f t="shared" si="91"/>
        <v>0</v>
      </c>
      <c r="AV92" s="56">
        <f t="shared" si="92"/>
        <v>6</v>
      </c>
      <c r="AW92" s="62" t="str">
        <f t="shared" si="93"/>
        <v>3</v>
      </c>
      <c r="AX92" s="62" t="str">
        <f t="shared" si="94"/>
        <v>3</v>
      </c>
      <c r="AY92" s="62" t="str">
        <f t="shared" si="95"/>
        <v>36</v>
      </c>
      <c r="AZ92" s="56" t="str">
        <f>IF(X92="生態系保全",1,IF(X92="水質保全",2,IF(X92="景観形成・生活環境保全",3,IF(X92="水田貯留機能増進・地下水かん養",4,IF(X92="資源循環",4,"")))))</f>
        <v/>
      </c>
      <c r="BA92" s="56"/>
      <c r="BB92" s="56">
        <f t="shared" si="97"/>
        <v>12050</v>
      </c>
      <c r="BC92" s="56"/>
      <c r="BD92" s="56"/>
    </row>
    <row r="93" spans="1:56" ht="18" customHeight="1" x14ac:dyDescent="0.15">
      <c r="A93" s="37">
        <v>0</v>
      </c>
      <c r="B93" s="138"/>
      <c r="C93" s="139"/>
      <c r="D93" s="143"/>
      <c r="E93" s="147"/>
      <c r="F93" s="150"/>
      <c r="G93" s="153"/>
      <c r="H93" s="156"/>
      <c r="I93" s="134"/>
      <c r="J93" s="121"/>
      <c r="K93" s="134"/>
      <c r="L93" s="121"/>
      <c r="M93" s="124"/>
      <c r="N93" s="38" t="s">
        <v>54</v>
      </c>
      <c r="O93" s="160" t="s">
        <v>21</v>
      </c>
      <c r="P93" s="160"/>
      <c r="Q93" s="16"/>
      <c r="R93" s="50"/>
      <c r="S93" s="50"/>
      <c r="T93" s="39" t="s">
        <v>57</v>
      </c>
      <c r="U93" s="40" t="s">
        <v>25</v>
      </c>
      <c r="V93" s="39" t="s">
        <v>57</v>
      </c>
      <c r="W93" s="40" t="s">
        <v>29</v>
      </c>
      <c r="X93" s="126"/>
      <c r="Y93" s="128"/>
      <c r="Z93" s="126"/>
      <c r="AA93" s="127"/>
      <c r="AB93" s="127"/>
      <c r="AC93" s="127"/>
      <c r="AD93" s="127"/>
      <c r="AE93" s="128"/>
      <c r="AF93" s="126"/>
      <c r="AG93" s="127"/>
      <c r="AH93" s="127"/>
      <c r="AI93" s="127"/>
      <c r="AJ93" s="127"/>
      <c r="AK93" s="132"/>
      <c r="AL93" s="53"/>
      <c r="AN93" s="70">
        <f>IF(N94="■",0,1)</f>
        <v>1</v>
      </c>
      <c r="AO93" s="56">
        <f>IF(N92="■",1,IF(N93="■",2,3))</f>
        <v>3</v>
      </c>
      <c r="AP93" s="59" t="str">
        <f>IF(R92="■",10,"")</f>
        <v/>
      </c>
      <c r="AQ93" s="60" t="str">
        <f>IF(T92="■",200,"")</f>
        <v/>
      </c>
      <c r="AR93" s="60" t="str">
        <f>IF(T93="■",3000,"")</f>
        <v/>
      </c>
      <c r="AS93" s="60"/>
      <c r="AT93" s="60" t="str">
        <f>IF(OR(V92="■",V93="■"),5000,"")</f>
        <v/>
      </c>
      <c r="AU93" s="61">
        <f t="shared" si="91"/>
        <v>0</v>
      </c>
      <c r="AV93" s="56">
        <f t="shared" si="92"/>
        <v>6</v>
      </c>
      <c r="AW93" s="62" t="str">
        <f t="shared" si="93"/>
        <v>3</v>
      </c>
      <c r="AX93" s="62" t="str">
        <f t="shared" si="94"/>
        <v>3</v>
      </c>
      <c r="AY93" s="62" t="str">
        <f t="shared" si="95"/>
        <v>36</v>
      </c>
      <c r="AZ93" s="56" t="str">
        <f t="shared" ref="AZ93:AZ94" si="125">IF(X93="生態系保全",1,IF(X93="水質保全",2,IF(X93="景観形成・生活環境保全",3,IF(X93="水田貯留機能増進・地下水かん養",4,IF(X93="資源循環",4,"")))))</f>
        <v/>
      </c>
      <c r="BA93" s="56"/>
      <c r="BB93" s="56">
        <f t="shared" si="97"/>
        <v>12050</v>
      </c>
      <c r="BC93" s="56"/>
      <c r="BD93" s="56"/>
    </row>
    <row r="94" spans="1:56" ht="18" customHeight="1" x14ac:dyDescent="0.15">
      <c r="A94" s="37"/>
      <c r="B94" s="140"/>
      <c r="C94" s="141"/>
      <c r="D94" s="144"/>
      <c r="E94" s="148"/>
      <c r="F94" s="151"/>
      <c r="G94" s="154"/>
      <c r="H94" s="157"/>
      <c r="I94" s="135"/>
      <c r="J94" s="122"/>
      <c r="K94" s="135"/>
      <c r="L94" s="122"/>
      <c r="M94" s="125"/>
      <c r="N94" s="44" t="s">
        <v>55</v>
      </c>
      <c r="O94" s="158" t="s">
        <v>19</v>
      </c>
      <c r="P94" s="158"/>
      <c r="Q94" s="23"/>
      <c r="R94" s="45"/>
      <c r="S94" s="46"/>
      <c r="T94" s="47" t="s">
        <v>57</v>
      </c>
      <c r="U94" s="48" t="s">
        <v>27</v>
      </c>
      <c r="V94" s="47" t="s">
        <v>57</v>
      </c>
      <c r="W94" s="49" t="s">
        <v>26</v>
      </c>
      <c r="X94" s="129"/>
      <c r="Y94" s="131"/>
      <c r="Z94" s="129"/>
      <c r="AA94" s="130"/>
      <c r="AB94" s="130"/>
      <c r="AC94" s="130"/>
      <c r="AD94" s="130"/>
      <c r="AE94" s="131"/>
      <c r="AF94" s="129"/>
      <c r="AG94" s="130"/>
      <c r="AH94" s="130"/>
      <c r="AI94" s="130"/>
      <c r="AJ94" s="130"/>
      <c r="AK94" s="133"/>
      <c r="AL94" s="54"/>
      <c r="AN94" s="70">
        <f>IF(N94="■",0,1)</f>
        <v>1</v>
      </c>
      <c r="AO94" s="56">
        <f>IF(N92="■",1,IF(N93="■",2,3))</f>
        <v>3</v>
      </c>
      <c r="AP94" s="59" t="str">
        <f>IF(R92="■",10,"")</f>
        <v/>
      </c>
      <c r="AQ94" s="60" t="str">
        <f>IF(T92="■",200,"")</f>
        <v/>
      </c>
      <c r="AR94" s="60" t="str">
        <f>IF(T93="■",3000,"")</f>
        <v/>
      </c>
      <c r="AS94" s="60"/>
      <c r="AT94" s="60" t="str">
        <f>IF(OR(V92="■",V93="■"),5000,"")</f>
        <v/>
      </c>
      <c r="AU94" s="61">
        <f t="shared" si="91"/>
        <v>0</v>
      </c>
      <c r="AV94" s="56">
        <f t="shared" si="92"/>
        <v>6</v>
      </c>
      <c r="AW94" s="62" t="str">
        <f t="shared" si="93"/>
        <v>3</v>
      </c>
      <c r="AX94" s="62" t="str">
        <f t="shared" si="94"/>
        <v>3</v>
      </c>
      <c r="AY94" s="62" t="str">
        <f t="shared" si="95"/>
        <v>36</v>
      </c>
      <c r="AZ94" s="56" t="str">
        <f t="shared" si="125"/>
        <v/>
      </c>
      <c r="BA94" s="56"/>
      <c r="BB94" s="56">
        <f t="shared" si="97"/>
        <v>12050</v>
      </c>
      <c r="BC94" s="56"/>
      <c r="BD94" s="56"/>
    </row>
    <row r="95" spans="1:56" ht="18" customHeight="1" x14ac:dyDescent="0.15">
      <c r="A95" s="37"/>
      <c r="B95" s="136"/>
      <c r="C95" s="137"/>
      <c r="D95" s="142"/>
      <c r="E95" s="146" t="s">
        <v>30</v>
      </c>
      <c r="F95" s="149"/>
      <c r="G95" s="152" t="str">
        <f t="shared" ref="G95" si="126">IF(B95=0,"",(F95-D95)-A96)</f>
        <v/>
      </c>
      <c r="H95" s="155" t="str">
        <f t="shared" ref="H95" si="127">IF(J95+L95=0,"",J95+L95)</f>
        <v/>
      </c>
      <c r="I95" s="145" t="s">
        <v>13</v>
      </c>
      <c r="J95" s="120"/>
      <c r="K95" s="145" t="s">
        <v>9</v>
      </c>
      <c r="L95" s="120"/>
      <c r="M95" s="123" t="s">
        <v>9</v>
      </c>
      <c r="N95" s="38" t="s">
        <v>54</v>
      </c>
      <c r="O95" s="159" t="s">
        <v>18</v>
      </c>
      <c r="P95" s="159"/>
      <c r="Q95" s="30"/>
      <c r="R95" s="39" t="s">
        <v>57</v>
      </c>
      <c r="S95" s="40" t="s">
        <v>23</v>
      </c>
      <c r="T95" s="41" t="s">
        <v>57</v>
      </c>
      <c r="U95" s="40" t="s">
        <v>24</v>
      </c>
      <c r="V95" s="41" t="s">
        <v>58</v>
      </c>
      <c r="W95" s="42" t="s">
        <v>28</v>
      </c>
      <c r="X95" s="126"/>
      <c r="Y95" s="128"/>
      <c r="Z95" s="126"/>
      <c r="AA95" s="127"/>
      <c r="AB95" s="127"/>
      <c r="AC95" s="127"/>
      <c r="AD95" s="127"/>
      <c r="AE95" s="128"/>
      <c r="AF95" s="126"/>
      <c r="AG95" s="127"/>
      <c r="AH95" s="127"/>
      <c r="AI95" s="127"/>
      <c r="AJ95" s="127"/>
      <c r="AK95" s="132"/>
      <c r="AL95" s="55"/>
      <c r="AN95" s="70">
        <f>IF(N97="■",0,1)</f>
        <v>1</v>
      </c>
      <c r="AO95" s="56">
        <f>IF(N95="■",1,IF(N96="■",2,3))</f>
        <v>3</v>
      </c>
      <c r="AP95" s="59" t="str">
        <f>IF(R95="■",10,"")</f>
        <v/>
      </c>
      <c r="AQ95" s="60" t="str">
        <f>IF(T95="■",200,"")</f>
        <v/>
      </c>
      <c r="AR95" s="60" t="str">
        <f>IF(T96="■",3000,"")</f>
        <v/>
      </c>
      <c r="AS95" s="60"/>
      <c r="AT95" s="60" t="str">
        <f t="shared" ref="AT95" si="128">IF(OR(V95="■",V96="■"),5000,"")</f>
        <v/>
      </c>
      <c r="AU95" s="61">
        <f t="shared" si="91"/>
        <v>0</v>
      </c>
      <c r="AV95" s="56">
        <f t="shared" si="92"/>
        <v>6</v>
      </c>
      <c r="AW95" s="62" t="str">
        <f t="shared" si="93"/>
        <v>3</v>
      </c>
      <c r="AX95" s="62" t="str">
        <f t="shared" si="94"/>
        <v>3</v>
      </c>
      <c r="AY95" s="62" t="str">
        <f t="shared" si="95"/>
        <v>36</v>
      </c>
      <c r="AZ95" s="56" t="str">
        <f>IF(X95="生態系保全",1,IF(X95="水質保全",2,IF(X95="景観形成・生活環境保全",3,IF(X95="水田貯留機能増進・地下水かん養",4,IF(X95="資源循環",4,"")))))</f>
        <v/>
      </c>
      <c r="BA95" s="56"/>
      <c r="BB95" s="56">
        <f t="shared" si="97"/>
        <v>12050</v>
      </c>
      <c r="BC95" s="56"/>
      <c r="BD95" s="56"/>
    </row>
    <row r="96" spans="1:56" ht="18" customHeight="1" x14ac:dyDescent="0.15">
      <c r="A96" s="37">
        <v>0</v>
      </c>
      <c r="B96" s="138"/>
      <c r="C96" s="139"/>
      <c r="D96" s="143"/>
      <c r="E96" s="147"/>
      <c r="F96" s="150"/>
      <c r="G96" s="153"/>
      <c r="H96" s="156"/>
      <c r="I96" s="134"/>
      <c r="J96" s="121"/>
      <c r="K96" s="134"/>
      <c r="L96" s="121"/>
      <c r="M96" s="124"/>
      <c r="N96" s="38" t="s">
        <v>54</v>
      </c>
      <c r="O96" s="160" t="s">
        <v>21</v>
      </c>
      <c r="P96" s="160"/>
      <c r="Q96" s="16"/>
      <c r="R96" s="50"/>
      <c r="S96" s="50"/>
      <c r="T96" s="39" t="s">
        <v>57</v>
      </c>
      <c r="U96" s="40" t="s">
        <v>25</v>
      </c>
      <c r="V96" s="39" t="s">
        <v>57</v>
      </c>
      <c r="W96" s="40" t="s">
        <v>29</v>
      </c>
      <c r="X96" s="126"/>
      <c r="Y96" s="128"/>
      <c r="Z96" s="126"/>
      <c r="AA96" s="127"/>
      <c r="AB96" s="127"/>
      <c r="AC96" s="127"/>
      <c r="AD96" s="127"/>
      <c r="AE96" s="128"/>
      <c r="AF96" s="126"/>
      <c r="AG96" s="127"/>
      <c r="AH96" s="127"/>
      <c r="AI96" s="127"/>
      <c r="AJ96" s="127"/>
      <c r="AK96" s="132"/>
      <c r="AL96" s="53"/>
      <c r="AN96" s="70">
        <f>IF(N97="■",0,1)</f>
        <v>1</v>
      </c>
      <c r="AO96" s="56">
        <f>IF(N95="■",1,IF(N96="■",2,3))</f>
        <v>3</v>
      </c>
      <c r="AP96" s="59" t="str">
        <f>IF(R95="■",10,"")</f>
        <v/>
      </c>
      <c r="AQ96" s="60" t="str">
        <f>IF(T95="■",200,"")</f>
        <v/>
      </c>
      <c r="AR96" s="60" t="str">
        <f>IF(T96="■",3000,"")</f>
        <v/>
      </c>
      <c r="AS96" s="60"/>
      <c r="AT96" s="60" t="str">
        <f>IF(OR(V95="■",V96="■"),5000,"")</f>
        <v/>
      </c>
      <c r="AU96" s="61">
        <f t="shared" si="91"/>
        <v>0</v>
      </c>
      <c r="AV96" s="56">
        <f t="shared" si="92"/>
        <v>6</v>
      </c>
      <c r="AW96" s="62" t="str">
        <f t="shared" si="93"/>
        <v>3</v>
      </c>
      <c r="AX96" s="62" t="str">
        <f t="shared" si="94"/>
        <v>3</v>
      </c>
      <c r="AY96" s="62" t="str">
        <f t="shared" si="95"/>
        <v>36</v>
      </c>
      <c r="AZ96" s="56" t="str">
        <f t="shared" ref="AZ96:AZ97" si="129">IF(X96="生態系保全",1,IF(X96="水質保全",2,IF(X96="景観形成・生活環境保全",3,IF(X96="水田貯留機能増進・地下水かん養",4,IF(X96="資源循環",4,"")))))</f>
        <v/>
      </c>
      <c r="BA96" s="56"/>
      <c r="BB96" s="56">
        <f t="shared" si="97"/>
        <v>12050</v>
      </c>
      <c r="BC96" s="56"/>
      <c r="BD96" s="56"/>
    </row>
    <row r="97" spans="1:56" ht="18" customHeight="1" x14ac:dyDescent="0.15">
      <c r="A97" s="37"/>
      <c r="B97" s="140"/>
      <c r="C97" s="141"/>
      <c r="D97" s="144"/>
      <c r="E97" s="148"/>
      <c r="F97" s="151"/>
      <c r="G97" s="154"/>
      <c r="H97" s="157"/>
      <c r="I97" s="135"/>
      <c r="J97" s="122"/>
      <c r="K97" s="135"/>
      <c r="L97" s="122"/>
      <c r="M97" s="125"/>
      <c r="N97" s="44" t="s">
        <v>55</v>
      </c>
      <c r="O97" s="158" t="s">
        <v>19</v>
      </c>
      <c r="P97" s="158"/>
      <c r="Q97" s="23"/>
      <c r="R97" s="45"/>
      <c r="S97" s="46"/>
      <c r="T97" s="47" t="s">
        <v>57</v>
      </c>
      <c r="U97" s="48" t="s">
        <v>27</v>
      </c>
      <c r="V97" s="47" t="s">
        <v>57</v>
      </c>
      <c r="W97" s="49" t="s">
        <v>26</v>
      </c>
      <c r="X97" s="129"/>
      <c r="Y97" s="131"/>
      <c r="Z97" s="129"/>
      <c r="AA97" s="130"/>
      <c r="AB97" s="130"/>
      <c r="AC97" s="130"/>
      <c r="AD97" s="130"/>
      <c r="AE97" s="131"/>
      <c r="AF97" s="129"/>
      <c r="AG97" s="130"/>
      <c r="AH97" s="130"/>
      <c r="AI97" s="130"/>
      <c r="AJ97" s="130"/>
      <c r="AK97" s="133"/>
      <c r="AL97" s="54"/>
      <c r="AN97" s="70">
        <f>IF(N97="■",0,1)</f>
        <v>1</v>
      </c>
      <c r="AO97" s="56">
        <f>IF(N95="■",1,IF(N96="■",2,3))</f>
        <v>3</v>
      </c>
      <c r="AP97" s="59" t="str">
        <f>IF(R95="■",10,"")</f>
        <v/>
      </c>
      <c r="AQ97" s="60" t="str">
        <f>IF(T95="■",200,"")</f>
        <v/>
      </c>
      <c r="AR97" s="60" t="str">
        <f>IF(T96="■",3000,"")</f>
        <v/>
      </c>
      <c r="AS97" s="60"/>
      <c r="AT97" s="60" t="str">
        <f>IF(OR(V95="■",V96="■"),5000,"")</f>
        <v/>
      </c>
      <c r="AU97" s="61">
        <f t="shared" si="91"/>
        <v>0</v>
      </c>
      <c r="AV97" s="56">
        <f t="shared" si="92"/>
        <v>6</v>
      </c>
      <c r="AW97" s="62" t="str">
        <f t="shared" si="93"/>
        <v>3</v>
      </c>
      <c r="AX97" s="62" t="str">
        <f t="shared" si="94"/>
        <v>3</v>
      </c>
      <c r="AY97" s="62" t="str">
        <f t="shared" si="95"/>
        <v>36</v>
      </c>
      <c r="AZ97" s="56" t="str">
        <f t="shared" si="129"/>
        <v/>
      </c>
      <c r="BA97" s="56"/>
      <c r="BB97" s="56">
        <f t="shared" si="97"/>
        <v>12050</v>
      </c>
      <c r="BC97" s="56"/>
      <c r="BD97" s="56"/>
    </row>
    <row r="98" spans="1:56" ht="18" customHeight="1" x14ac:dyDescent="0.15">
      <c r="A98" s="37"/>
      <c r="B98" s="136"/>
      <c r="C98" s="137"/>
      <c r="D98" s="142"/>
      <c r="E98" s="146" t="s">
        <v>30</v>
      </c>
      <c r="F98" s="149"/>
      <c r="G98" s="152" t="str">
        <f t="shared" ref="G98" si="130">IF(B98=0,"",(F98-D98)-A99)</f>
        <v/>
      </c>
      <c r="H98" s="155" t="str">
        <f t="shared" ref="H98" si="131">IF(J98+L98=0,"",J98+L98)</f>
        <v/>
      </c>
      <c r="I98" s="145" t="s">
        <v>13</v>
      </c>
      <c r="J98" s="120"/>
      <c r="K98" s="145" t="s">
        <v>9</v>
      </c>
      <c r="L98" s="120"/>
      <c r="M98" s="123" t="s">
        <v>9</v>
      </c>
      <c r="N98" s="38" t="s">
        <v>54</v>
      </c>
      <c r="O98" s="159" t="s">
        <v>18</v>
      </c>
      <c r="P98" s="159"/>
      <c r="Q98" s="30"/>
      <c r="R98" s="39" t="s">
        <v>57</v>
      </c>
      <c r="S98" s="40" t="s">
        <v>23</v>
      </c>
      <c r="T98" s="41" t="s">
        <v>57</v>
      </c>
      <c r="U98" s="40" t="s">
        <v>24</v>
      </c>
      <c r="V98" s="41" t="s">
        <v>58</v>
      </c>
      <c r="W98" s="42" t="s">
        <v>28</v>
      </c>
      <c r="X98" s="126"/>
      <c r="Y98" s="128"/>
      <c r="Z98" s="126"/>
      <c r="AA98" s="127"/>
      <c r="AB98" s="127"/>
      <c r="AC98" s="127"/>
      <c r="AD98" s="127"/>
      <c r="AE98" s="128"/>
      <c r="AF98" s="126"/>
      <c r="AG98" s="127"/>
      <c r="AH98" s="127"/>
      <c r="AI98" s="127"/>
      <c r="AJ98" s="127"/>
      <c r="AK98" s="132"/>
      <c r="AL98" s="55"/>
      <c r="AN98" s="70">
        <f>IF(N100="■",0,1)</f>
        <v>1</v>
      </c>
      <c r="AO98" s="56">
        <f>IF(N98="■",1,IF(N99="■",2,3))</f>
        <v>3</v>
      </c>
      <c r="AP98" s="59" t="str">
        <f>IF(R98="■",10,"")</f>
        <v/>
      </c>
      <c r="AQ98" s="60" t="str">
        <f>IF(T98="■",200,"")</f>
        <v/>
      </c>
      <c r="AR98" s="60" t="str">
        <f>IF(T99="■",3000,"")</f>
        <v/>
      </c>
      <c r="AS98" s="60"/>
      <c r="AT98" s="60" t="str">
        <f t="shared" ref="AT98" si="132">IF(OR(V98="■",V99="■"),5000,"")</f>
        <v/>
      </c>
      <c r="AU98" s="61">
        <f t="shared" si="91"/>
        <v>0</v>
      </c>
      <c r="AV98" s="56">
        <f t="shared" si="92"/>
        <v>6</v>
      </c>
      <c r="AW98" s="62" t="str">
        <f t="shared" si="93"/>
        <v>3</v>
      </c>
      <c r="AX98" s="62" t="str">
        <f t="shared" si="94"/>
        <v>3</v>
      </c>
      <c r="AY98" s="62" t="str">
        <f t="shared" si="95"/>
        <v>36</v>
      </c>
      <c r="AZ98" s="56" t="str">
        <f>IF(X98="生態系保全",1,IF(X98="水質保全",2,IF(X98="景観形成・生活環境保全",3,IF(X98="水田貯留機能増進・地下水かん養",4,IF(X98="資源循環",4,"")))))</f>
        <v/>
      </c>
      <c r="BA98" s="56"/>
      <c r="BB98" s="56">
        <f t="shared" si="97"/>
        <v>12050</v>
      </c>
      <c r="BC98" s="56"/>
      <c r="BD98" s="56"/>
    </row>
    <row r="99" spans="1:56" ht="18" customHeight="1" x14ac:dyDescent="0.15">
      <c r="A99" s="37">
        <v>0</v>
      </c>
      <c r="B99" s="138"/>
      <c r="C99" s="139"/>
      <c r="D99" s="143"/>
      <c r="E99" s="147"/>
      <c r="F99" s="150"/>
      <c r="G99" s="153"/>
      <c r="H99" s="156"/>
      <c r="I99" s="134"/>
      <c r="J99" s="121"/>
      <c r="K99" s="134"/>
      <c r="L99" s="121"/>
      <c r="M99" s="124"/>
      <c r="N99" s="38" t="s">
        <v>54</v>
      </c>
      <c r="O99" s="160" t="s">
        <v>21</v>
      </c>
      <c r="P99" s="160"/>
      <c r="Q99" s="16"/>
      <c r="R99" s="50"/>
      <c r="S99" s="50"/>
      <c r="T99" s="39" t="s">
        <v>57</v>
      </c>
      <c r="U99" s="40" t="s">
        <v>25</v>
      </c>
      <c r="V99" s="39" t="s">
        <v>57</v>
      </c>
      <c r="W99" s="40" t="s">
        <v>29</v>
      </c>
      <c r="X99" s="126"/>
      <c r="Y99" s="128"/>
      <c r="Z99" s="126"/>
      <c r="AA99" s="127"/>
      <c r="AB99" s="127"/>
      <c r="AC99" s="127"/>
      <c r="AD99" s="127"/>
      <c r="AE99" s="128"/>
      <c r="AF99" s="126"/>
      <c r="AG99" s="127"/>
      <c r="AH99" s="127"/>
      <c r="AI99" s="127"/>
      <c r="AJ99" s="127"/>
      <c r="AK99" s="132"/>
      <c r="AL99" s="53"/>
      <c r="AN99" s="70">
        <f>IF(N100="■",0,1)</f>
        <v>1</v>
      </c>
      <c r="AO99" s="56">
        <f>IF(N98="■",1,IF(N99="■",2,3))</f>
        <v>3</v>
      </c>
      <c r="AP99" s="59" t="str">
        <f>IF(R98="■",10,"")</f>
        <v/>
      </c>
      <c r="AQ99" s="60" t="str">
        <f>IF(T98="■",200,"")</f>
        <v/>
      </c>
      <c r="AR99" s="60" t="str">
        <f>IF(T99="■",3000,"")</f>
        <v/>
      </c>
      <c r="AS99" s="60"/>
      <c r="AT99" s="60" t="str">
        <f>IF(OR(V98="■",V99="■"),5000,"")</f>
        <v/>
      </c>
      <c r="AU99" s="61">
        <f t="shared" si="91"/>
        <v>0</v>
      </c>
      <c r="AV99" s="56">
        <f t="shared" si="92"/>
        <v>6</v>
      </c>
      <c r="AW99" s="62" t="str">
        <f t="shared" si="93"/>
        <v>3</v>
      </c>
      <c r="AX99" s="62" t="str">
        <f t="shared" si="94"/>
        <v>3</v>
      </c>
      <c r="AY99" s="62" t="str">
        <f t="shared" si="95"/>
        <v>36</v>
      </c>
      <c r="AZ99" s="56" t="str">
        <f t="shared" ref="AZ99:AZ100" si="133">IF(X99="生態系保全",1,IF(X99="水質保全",2,IF(X99="景観形成・生活環境保全",3,IF(X99="水田貯留機能増進・地下水かん養",4,IF(X99="資源循環",4,"")))))</f>
        <v/>
      </c>
      <c r="BA99" s="56"/>
      <c r="BB99" s="56">
        <f t="shared" si="97"/>
        <v>12050</v>
      </c>
      <c r="BC99" s="56"/>
      <c r="BD99" s="56"/>
    </row>
    <row r="100" spans="1:56" ht="18" customHeight="1" x14ac:dyDescent="0.15">
      <c r="A100" s="37"/>
      <c r="B100" s="140"/>
      <c r="C100" s="141"/>
      <c r="D100" s="144"/>
      <c r="E100" s="148"/>
      <c r="F100" s="151"/>
      <c r="G100" s="154"/>
      <c r="H100" s="157"/>
      <c r="I100" s="135"/>
      <c r="J100" s="122"/>
      <c r="K100" s="135"/>
      <c r="L100" s="122"/>
      <c r="M100" s="125"/>
      <c r="N100" s="44" t="s">
        <v>55</v>
      </c>
      <c r="O100" s="158" t="s">
        <v>19</v>
      </c>
      <c r="P100" s="158"/>
      <c r="Q100" s="23"/>
      <c r="R100" s="45"/>
      <c r="S100" s="46"/>
      <c r="T100" s="47" t="s">
        <v>57</v>
      </c>
      <c r="U100" s="48" t="s">
        <v>27</v>
      </c>
      <c r="V100" s="47" t="s">
        <v>57</v>
      </c>
      <c r="W100" s="49" t="s">
        <v>26</v>
      </c>
      <c r="X100" s="129"/>
      <c r="Y100" s="131"/>
      <c r="Z100" s="129"/>
      <c r="AA100" s="130"/>
      <c r="AB100" s="130"/>
      <c r="AC100" s="130"/>
      <c r="AD100" s="130"/>
      <c r="AE100" s="131"/>
      <c r="AF100" s="129"/>
      <c r="AG100" s="130"/>
      <c r="AH100" s="130"/>
      <c r="AI100" s="130"/>
      <c r="AJ100" s="130"/>
      <c r="AK100" s="133"/>
      <c r="AL100" s="54"/>
      <c r="AN100" s="70">
        <f>IF(N100="■",0,1)</f>
        <v>1</v>
      </c>
      <c r="AO100" s="56">
        <f>IF(N98="■",1,IF(N99="■",2,3))</f>
        <v>3</v>
      </c>
      <c r="AP100" s="59" t="str">
        <f>IF(R98="■",10,"")</f>
        <v/>
      </c>
      <c r="AQ100" s="60" t="str">
        <f>IF(T98="■",200,"")</f>
        <v/>
      </c>
      <c r="AR100" s="60" t="str">
        <f>IF(T99="■",3000,"")</f>
        <v/>
      </c>
      <c r="AS100" s="60"/>
      <c r="AT100" s="60" t="str">
        <f>IF(OR(V98="■",V99="■"),5000,"")</f>
        <v/>
      </c>
      <c r="AU100" s="61">
        <f t="shared" si="91"/>
        <v>0</v>
      </c>
      <c r="AV100" s="56">
        <f t="shared" si="92"/>
        <v>6</v>
      </c>
      <c r="AW100" s="62" t="str">
        <f t="shared" si="93"/>
        <v>3</v>
      </c>
      <c r="AX100" s="62" t="str">
        <f t="shared" si="94"/>
        <v>3</v>
      </c>
      <c r="AY100" s="62" t="str">
        <f t="shared" si="95"/>
        <v>36</v>
      </c>
      <c r="AZ100" s="56" t="str">
        <f t="shared" si="133"/>
        <v/>
      </c>
      <c r="BA100" s="56"/>
      <c r="BB100" s="56">
        <f t="shared" si="97"/>
        <v>12050</v>
      </c>
      <c r="BC100" s="56"/>
      <c r="BD100" s="56"/>
    </row>
    <row r="101" spans="1:56" ht="18" customHeight="1" x14ac:dyDescent="0.15">
      <c r="A101" s="37"/>
      <c r="B101" s="136"/>
      <c r="C101" s="137"/>
      <c r="D101" s="142"/>
      <c r="E101" s="146" t="s">
        <v>30</v>
      </c>
      <c r="F101" s="149"/>
      <c r="G101" s="152" t="str">
        <f t="shared" ref="G101" si="134">IF(B101=0,"",(F101-D101)-A102)</f>
        <v/>
      </c>
      <c r="H101" s="155" t="str">
        <f t="shared" ref="H101" si="135">IF(J101+L101=0,"",J101+L101)</f>
        <v/>
      </c>
      <c r="I101" s="145" t="s">
        <v>13</v>
      </c>
      <c r="J101" s="120"/>
      <c r="K101" s="145" t="s">
        <v>9</v>
      </c>
      <c r="L101" s="120"/>
      <c r="M101" s="123" t="s">
        <v>9</v>
      </c>
      <c r="N101" s="38" t="s">
        <v>54</v>
      </c>
      <c r="O101" s="159" t="s">
        <v>18</v>
      </c>
      <c r="P101" s="159"/>
      <c r="Q101" s="30"/>
      <c r="R101" s="39" t="s">
        <v>57</v>
      </c>
      <c r="S101" s="40" t="s">
        <v>23</v>
      </c>
      <c r="T101" s="41" t="s">
        <v>57</v>
      </c>
      <c r="U101" s="40" t="s">
        <v>24</v>
      </c>
      <c r="V101" s="41" t="s">
        <v>58</v>
      </c>
      <c r="W101" s="42" t="s">
        <v>28</v>
      </c>
      <c r="X101" s="126"/>
      <c r="Y101" s="128"/>
      <c r="Z101" s="126"/>
      <c r="AA101" s="127"/>
      <c r="AB101" s="127"/>
      <c r="AC101" s="127"/>
      <c r="AD101" s="127"/>
      <c r="AE101" s="128"/>
      <c r="AF101" s="126"/>
      <c r="AG101" s="127"/>
      <c r="AH101" s="127"/>
      <c r="AI101" s="127"/>
      <c r="AJ101" s="127"/>
      <c r="AK101" s="132"/>
      <c r="AL101" s="55"/>
      <c r="AN101" s="70">
        <f>IF(N103="■",0,1)</f>
        <v>1</v>
      </c>
      <c r="AO101" s="56">
        <f>IF(N101="■",1,IF(N102="■",2,3))</f>
        <v>3</v>
      </c>
      <c r="AP101" s="59" t="str">
        <f>IF(R101="■",10,"")</f>
        <v/>
      </c>
      <c r="AQ101" s="60" t="str">
        <f>IF(T101="■",200,"")</f>
        <v/>
      </c>
      <c r="AR101" s="60" t="str">
        <f>IF(T102="■",3000,"")</f>
        <v/>
      </c>
      <c r="AS101" s="60"/>
      <c r="AT101" s="60" t="str">
        <f t="shared" ref="AT101" si="136">IF(OR(V101="■",V102="■"),5000,"")</f>
        <v/>
      </c>
      <c r="AU101" s="61">
        <f t="shared" si="91"/>
        <v>0</v>
      </c>
      <c r="AV101" s="56">
        <f t="shared" si="92"/>
        <v>6</v>
      </c>
      <c r="AW101" s="62" t="str">
        <f t="shared" si="93"/>
        <v>3</v>
      </c>
      <c r="AX101" s="62" t="str">
        <f t="shared" si="94"/>
        <v>3</v>
      </c>
      <c r="AY101" s="62" t="str">
        <f t="shared" si="95"/>
        <v>36</v>
      </c>
      <c r="AZ101" s="56" t="str">
        <f>IF(X101="生態系保全",1,IF(X101="水質保全",2,IF(X101="景観形成・生活環境保全",3,IF(X101="水田貯留機能増進・地下水かん養",4,IF(X101="資源循環",4,"")))))</f>
        <v/>
      </c>
      <c r="BA101" s="56"/>
      <c r="BB101" s="56">
        <f t="shared" si="97"/>
        <v>12050</v>
      </c>
      <c r="BC101" s="56"/>
      <c r="BD101" s="56"/>
    </row>
    <row r="102" spans="1:56" ht="18" customHeight="1" x14ac:dyDescent="0.15">
      <c r="A102" s="37">
        <v>0</v>
      </c>
      <c r="B102" s="138"/>
      <c r="C102" s="139"/>
      <c r="D102" s="143"/>
      <c r="E102" s="147"/>
      <c r="F102" s="150"/>
      <c r="G102" s="153"/>
      <c r="H102" s="156"/>
      <c r="I102" s="134"/>
      <c r="J102" s="121"/>
      <c r="K102" s="134"/>
      <c r="L102" s="121"/>
      <c r="M102" s="124"/>
      <c r="N102" s="38" t="s">
        <v>54</v>
      </c>
      <c r="O102" s="160" t="s">
        <v>21</v>
      </c>
      <c r="P102" s="160"/>
      <c r="Q102" s="16"/>
      <c r="R102" s="50"/>
      <c r="S102" s="50"/>
      <c r="T102" s="39" t="s">
        <v>57</v>
      </c>
      <c r="U102" s="40" t="s">
        <v>25</v>
      </c>
      <c r="V102" s="39" t="s">
        <v>57</v>
      </c>
      <c r="W102" s="40" t="s">
        <v>29</v>
      </c>
      <c r="X102" s="126"/>
      <c r="Y102" s="128"/>
      <c r="Z102" s="126"/>
      <c r="AA102" s="127"/>
      <c r="AB102" s="127"/>
      <c r="AC102" s="127"/>
      <c r="AD102" s="127"/>
      <c r="AE102" s="128"/>
      <c r="AF102" s="126"/>
      <c r="AG102" s="127"/>
      <c r="AH102" s="127"/>
      <c r="AI102" s="127"/>
      <c r="AJ102" s="127"/>
      <c r="AK102" s="132"/>
      <c r="AL102" s="53"/>
      <c r="AN102" s="70">
        <f>IF(N103="■",0,1)</f>
        <v>1</v>
      </c>
      <c r="AO102" s="56">
        <f>IF(N101="■",1,IF(N102="■",2,3))</f>
        <v>3</v>
      </c>
      <c r="AP102" s="59" t="str">
        <f>IF(R101="■",10,"")</f>
        <v/>
      </c>
      <c r="AQ102" s="60" t="str">
        <f>IF(T101="■",200,"")</f>
        <v/>
      </c>
      <c r="AR102" s="60" t="str">
        <f>IF(T102="■",3000,"")</f>
        <v/>
      </c>
      <c r="AS102" s="60"/>
      <c r="AT102" s="60" t="str">
        <f>IF(OR(V101="■",V102="■"),5000,"")</f>
        <v/>
      </c>
      <c r="AU102" s="61">
        <f t="shared" si="91"/>
        <v>0</v>
      </c>
      <c r="AV102" s="56">
        <f t="shared" si="92"/>
        <v>6</v>
      </c>
      <c r="AW102" s="62" t="str">
        <f t="shared" si="93"/>
        <v>3</v>
      </c>
      <c r="AX102" s="62" t="str">
        <f t="shared" si="94"/>
        <v>3</v>
      </c>
      <c r="AY102" s="62" t="str">
        <f t="shared" si="95"/>
        <v>36</v>
      </c>
      <c r="AZ102" s="56" t="str">
        <f t="shared" ref="AZ102:AZ103" si="137">IF(X102="生態系保全",1,IF(X102="水質保全",2,IF(X102="景観形成・生活環境保全",3,IF(X102="水田貯留機能増進・地下水かん養",4,IF(X102="資源循環",4,"")))))</f>
        <v/>
      </c>
      <c r="BA102" s="56"/>
      <c r="BB102" s="56">
        <f t="shared" si="97"/>
        <v>12050</v>
      </c>
      <c r="BC102" s="56"/>
      <c r="BD102" s="56"/>
    </row>
    <row r="103" spans="1:56" ht="18" customHeight="1" x14ac:dyDescent="0.15">
      <c r="A103" s="37"/>
      <c r="B103" s="140"/>
      <c r="C103" s="141"/>
      <c r="D103" s="144"/>
      <c r="E103" s="148"/>
      <c r="F103" s="151"/>
      <c r="G103" s="154"/>
      <c r="H103" s="157"/>
      <c r="I103" s="135"/>
      <c r="J103" s="122"/>
      <c r="K103" s="135"/>
      <c r="L103" s="122"/>
      <c r="M103" s="125"/>
      <c r="N103" s="44" t="s">
        <v>55</v>
      </c>
      <c r="O103" s="158" t="s">
        <v>19</v>
      </c>
      <c r="P103" s="158"/>
      <c r="Q103" s="23"/>
      <c r="R103" s="45"/>
      <c r="S103" s="46"/>
      <c r="T103" s="47" t="s">
        <v>57</v>
      </c>
      <c r="U103" s="48" t="s">
        <v>27</v>
      </c>
      <c r="V103" s="47" t="s">
        <v>57</v>
      </c>
      <c r="W103" s="49" t="s">
        <v>26</v>
      </c>
      <c r="X103" s="129"/>
      <c r="Y103" s="131"/>
      <c r="Z103" s="129"/>
      <c r="AA103" s="130"/>
      <c r="AB103" s="130"/>
      <c r="AC103" s="130"/>
      <c r="AD103" s="130"/>
      <c r="AE103" s="131"/>
      <c r="AF103" s="129"/>
      <c r="AG103" s="130"/>
      <c r="AH103" s="130"/>
      <c r="AI103" s="130"/>
      <c r="AJ103" s="130"/>
      <c r="AK103" s="133"/>
      <c r="AL103" s="54"/>
      <c r="AN103" s="70">
        <f>IF(N103="■",0,1)</f>
        <v>1</v>
      </c>
      <c r="AO103" s="56">
        <f>IF(N101="■",1,IF(N102="■",2,3))</f>
        <v>3</v>
      </c>
      <c r="AP103" s="59" t="str">
        <f>IF(R101="■",10,"")</f>
        <v/>
      </c>
      <c r="AQ103" s="60" t="str">
        <f>IF(T101="■",200,"")</f>
        <v/>
      </c>
      <c r="AR103" s="60" t="str">
        <f>IF(T102="■",3000,"")</f>
        <v/>
      </c>
      <c r="AS103" s="60"/>
      <c r="AT103" s="60" t="str">
        <f>IF(OR(V101="■",V102="■"),5000,"")</f>
        <v/>
      </c>
      <c r="AU103" s="61">
        <f t="shared" si="91"/>
        <v>0</v>
      </c>
      <c r="AV103" s="56">
        <f t="shared" si="92"/>
        <v>6</v>
      </c>
      <c r="AW103" s="62" t="str">
        <f t="shared" si="93"/>
        <v>3</v>
      </c>
      <c r="AX103" s="62" t="str">
        <f t="shared" si="94"/>
        <v>3</v>
      </c>
      <c r="AY103" s="62" t="str">
        <f t="shared" si="95"/>
        <v>36</v>
      </c>
      <c r="AZ103" s="56" t="str">
        <f t="shared" si="137"/>
        <v/>
      </c>
      <c r="BA103" s="56"/>
      <c r="BB103" s="56">
        <f t="shared" si="97"/>
        <v>12050</v>
      </c>
      <c r="BC103" s="56"/>
      <c r="BD103" s="56"/>
    </row>
    <row r="104" spans="1:56" ht="18" customHeight="1" x14ac:dyDescent="0.15">
      <c r="A104" s="37"/>
      <c r="B104" s="136"/>
      <c r="C104" s="137"/>
      <c r="D104" s="142"/>
      <c r="E104" s="146" t="s">
        <v>30</v>
      </c>
      <c r="F104" s="149"/>
      <c r="G104" s="152" t="str">
        <f t="shared" ref="G104" si="138">IF(B104=0,"",(F104-D104)-A105)</f>
        <v/>
      </c>
      <c r="H104" s="155" t="str">
        <f t="shared" ref="H104" si="139">IF(J104+L104=0,"",J104+L104)</f>
        <v/>
      </c>
      <c r="I104" s="145" t="s">
        <v>13</v>
      </c>
      <c r="J104" s="120"/>
      <c r="K104" s="145" t="s">
        <v>9</v>
      </c>
      <c r="L104" s="120"/>
      <c r="M104" s="123" t="s">
        <v>9</v>
      </c>
      <c r="N104" s="38" t="s">
        <v>54</v>
      </c>
      <c r="O104" s="159" t="s">
        <v>18</v>
      </c>
      <c r="P104" s="159"/>
      <c r="Q104" s="30"/>
      <c r="R104" s="39" t="s">
        <v>57</v>
      </c>
      <c r="S104" s="40" t="s">
        <v>23</v>
      </c>
      <c r="T104" s="41" t="s">
        <v>57</v>
      </c>
      <c r="U104" s="40" t="s">
        <v>24</v>
      </c>
      <c r="V104" s="41" t="s">
        <v>58</v>
      </c>
      <c r="W104" s="42" t="s">
        <v>28</v>
      </c>
      <c r="X104" s="126"/>
      <c r="Y104" s="128"/>
      <c r="Z104" s="126"/>
      <c r="AA104" s="127"/>
      <c r="AB104" s="127"/>
      <c r="AC104" s="127"/>
      <c r="AD104" s="127"/>
      <c r="AE104" s="128"/>
      <c r="AF104" s="126"/>
      <c r="AG104" s="127"/>
      <c r="AH104" s="127"/>
      <c r="AI104" s="127"/>
      <c r="AJ104" s="127"/>
      <c r="AK104" s="132"/>
      <c r="AL104" s="55"/>
      <c r="AN104" s="70">
        <f>IF(N106="■",0,1)</f>
        <v>1</v>
      </c>
      <c r="AO104" s="56">
        <f>IF(N104="■",1,IF(N105="■",2,3))</f>
        <v>3</v>
      </c>
      <c r="AP104" s="59" t="str">
        <f>IF(R104="■",10,"")</f>
        <v/>
      </c>
      <c r="AQ104" s="60" t="str">
        <f>IF(T104="■",200,"")</f>
        <v/>
      </c>
      <c r="AR104" s="60" t="str">
        <f>IF(T105="■",3000,"")</f>
        <v/>
      </c>
      <c r="AS104" s="60"/>
      <c r="AT104" s="60" t="str">
        <f t="shared" ref="AT104" si="140">IF(OR(V104="■",V105="■"),5000,"")</f>
        <v/>
      </c>
      <c r="AU104" s="61">
        <f t="shared" si="91"/>
        <v>0</v>
      </c>
      <c r="AV104" s="56">
        <f t="shared" si="92"/>
        <v>6</v>
      </c>
      <c r="AW104" s="62" t="str">
        <f t="shared" si="93"/>
        <v>3</v>
      </c>
      <c r="AX104" s="62" t="str">
        <f t="shared" si="94"/>
        <v>3</v>
      </c>
      <c r="AY104" s="62" t="str">
        <f t="shared" si="95"/>
        <v>36</v>
      </c>
      <c r="AZ104" s="56" t="str">
        <f>IF(X104="生態系保全",1,IF(X104="水質保全",2,IF(X104="景観形成・生活環境保全",3,IF(X104="水田貯留機能増進・地下水かん養",4,IF(X104="資源循環",4,"")))))</f>
        <v/>
      </c>
      <c r="BA104" s="56"/>
      <c r="BB104" s="56">
        <f t="shared" si="97"/>
        <v>12050</v>
      </c>
      <c r="BC104" s="56"/>
      <c r="BD104" s="56"/>
    </row>
    <row r="105" spans="1:56" ht="18" customHeight="1" x14ac:dyDescent="0.15">
      <c r="A105" s="37">
        <v>0</v>
      </c>
      <c r="B105" s="138"/>
      <c r="C105" s="139"/>
      <c r="D105" s="143"/>
      <c r="E105" s="147"/>
      <c r="F105" s="150"/>
      <c r="G105" s="153"/>
      <c r="H105" s="156"/>
      <c r="I105" s="134"/>
      <c r="J105" s="121"/>
      <c r="K105" s="134"/>
      <c r="L105" s="121"/>
      <c r="M105" s="124"/>
      <c r="N105" s="38" t="s">
        <v>54</v>
      </c>
      <c r="O105" s="160" t="s">
        <v>21</v>
      </c>
      <c r="P105" s="160"/>
      <c r="Q105" s="16"/>
      <c r="R105" s="50"/>
      <c r="S105" s="50"/>
      <c r="T105" s="39" t="s">
        <v>57</v>
      </c>
      <c r="U105" s="40" t="s">
        <v>25</v>
      </c>
      <c r="V105" s="39" t="s">
        <v>57</v>
      </c>
      <c r="W105" s="40" t="s">
        <v>29</v>
      </c>
      <c r="X105" s="126"/>
      <c r="Y105" s="128"/>
      <c r="Z105" s="126"/>
      <c r="AA105" s="127"/>
      <c r="AB105" s="127"/>
      <c r="AC105" s="127"/>
      <c r="AD105" s="127"/>
      <c r="AE105" s="128"/>
      <c r="AF105" s="126"/>
      <c r="AG105" s="127"/>
      <c r="AH105" s="127"/>
      <c r="AI105" s="127"/>
      <c r="AJ105" s="127"/>
      <c r="AK105" s="132"/>
      <c r="AL105" s="53"/>
      <c r="AN105" s="70">
        <f>IF(N106="■",0,1)</f>
        <v>1</v>
      </c>
      <c r="AO105" s="56">
        <f>IF(N104="■",1,IF(N105="■",2,3))</f>
        <v>3</v>
      </c>
      <c r="AP105" s="59" t="str">
        <f>IF(R104="■",10,"")</f>
        <v/>
      </c>
      <c r="AQ105" s="60" t="str">
        <f>IF(T104="■",200,"")</f>
        <v/>
      </c>
      <c r="AR105" s="60" t="str">
        <f>IF(T105="■",3000,"")</f>
        <v/>
      </c>
      <c r="AS105" s="60"/>
      <c r="AT105" s="60" t="str">
        <f>IF(OR(V104="■",V105="■"),5000,"")</f>
        <v/>
      </c>
      <c r="AU105" s="61">
        <f t="shared" si="91"/>
        <v>0</v>
      </c>
      <c r="AV105" s="56">
        <f t="shared" si="92"/>
        <v>6</v>
      </c>
      <c r="AW105" s="62" t="str">
        <f t="shared" si="93"/>
        <v>3</v>
      </c>
      <c r="AX105" s="62" t="str">
        <f t="shared" si="94"/>
        <v>3</v>
      </c>
      <c r="AY105" s="62" t="str">
        <f t="shared" si="95"/>
        <v>36</v>
      </c>
      <c r="AZ105" s="56" t="str">
        <f t="shared" ref="AZ105:AZ106" si="141">IF(X105="生態系保全",1,IF(X105="水質保全",2,IF(X105="景観形成・生活環境保全",3,IF(X105="水田貯留機能増進・地下水かん養",4,IF(X105="資源循環",4,"")))))</f>
        <v/>
      </c>
      <c r="BA105" s="56"/>
      <c r="BB105" s="56">
        <f t="shared" si="97"/>
        <v>12050</v>
      </c>
      <c r="BC105" s="56"/>
      <c r="BD105" s="56"/>
    </row>
    <row r="106" spans="1:56" ht="18" customHeight="1" x14ac:dyDescent="0.15">
      <c r="A106" s="37"/>
      <c r="B106" s="140"/>
      <c r="C106" s="141"/>
      <c r="D106" s="144"/>
      <c r="E106" s="148"/>
      <c r="F106" s="151"/>
      <c r="G106" s="154"/>
      <c r="H106" s="157"/>
      <c r="I106" s="135"/>
      <c r="J106" s="122"/>
      <c r="K106" s="135"/>
      <c r="L106" s="122"/>
      <c r="M106" s="125"/>
      <c r="N106" s="44" t="s">
        <v>55</v>
      </c>
      <c r="O106" s="158" t="s">
        <v>19</v>
      </c>
      <c r="P106" s="158"/>
      <c r="Q106" s="23"/>
      <c r="R106" s="45"/>
      <c r="S106" s="46"/>
      <c r="T106" s="47" t="s">
        <v>57</v>
      </c>
      <c r="U106" s="48" t="s">
        <v>27</v>
      </c>
      <c r="V106" s="47" t="s">
        <v>57</v>
      </c>
      <c r="W106" s="49" t="s">
        <v>26</v>
      </c>
      <c r="X106" s="129"/>
      <c r="Y106" s="131"/>
      <c r="Z106" s="129"/>
      <c r="AA106" s="130"/>
      <c r="AB106" s="130"/>
      <c r="AC106" s="130"/>
      <c r="AD106" s="130"/>
      <c r="AE106" s="131"/>
      <c r="AF106" s="129"/>
      <c r="AG106" s="130"/>
      <c r="AH106" s="130"/>
      <c r="AI106" s="130"/>
      <c r="AJ106" s="130"/>
      <c r="AK106" s="133"/>
      <c r="AL106" s="54"/>
      <c r="AN106" s="70">
        <f>IF(N106="■",0,1)</f>
        <v>1</v>
      </c>
      <c r="AO106" s="56">
        <f>IF(N104="■",1,IF(N105="■",2,3))</f>
        <v>3</v>
      </c>
      <c r="AP106" s="59" t="str">
        <f>IF(R104="■",10,"")</f>
        <v/>
      </c>
      <c r="AQ106" s="60" t="str">
        <f>IF(T104="■",200,"")</f>
        <v/>
      </c>
      <c r="AR106" s="60" t="str">
        <f>IF(T105="■",3000,"")</f>
        <v/>
      </c>
      <c r="AS106" s="60"/>
      <c r="AT106" s="60" t="str">
        <f>IF(OR(V104="■",V105="■"),5000,"")</f>
        <v/>
      </c>
      <c r="AU106" s="61">
        <f t="shared" si="91"/>
        <v>0</v>
      </c>
      <c r="AV106" s="56">
        <f t="shared" si="92"/>
        <v>6</v>
      </c>
      <c r="AW106" s="62" t="str">
        <f t="shared" si="93"/>
        <v>3</v>
      </c>
      <c r="AX106" s="62" t="str">
        <f t="shared" si="94"/>
        <v>3</v>
      </c>
      <c r="AY106" s="62" t="str">
        <f t="shared" si="95"/>
        <v>36</v>
      </c>
      <c r="AZ106" s="56" t="str">
        <f t="shared" si="141"/>
        <v/>
      </c>
      <c r="BA106" s="56"/>
      <c r="BB106" s="56">
        <f t="shared" si="97"/>
        <v>12050</v>
      </c>
      <c r="BC106" s="56"/>
      <c r="BD106" s="56"/>
    </row>
    <row r="107" spans="1:56" ht="18" customHeight="1" x14ac:dyDescent="0.15">
      <c r="A107" s="37"/>
      <c r="B107" s="136"/>
      <c r="C107" s="137"/>
      <c r="D107" s="142"/>
      <c r="E107" s="146" t="s">
        <v>30</v>
      </c>
      <c r="F107" s="149"/>
      <c r="G107" s="152" t="str">
        <f t="shared" ref="G107" si="142">IF(B107=0,"",(F107-D107)-A108)</f>
        <v/>
      </c>
      <c r="H107" s="155" t="str">
        <f t="shared" ref="H107" si="143">IF(J107+L107=0,"",J107+L107)</f>
        <v/>
      </c>
      <c r="I107" s="145" t="s">
        <v>13</v>
      </c>
      <c r="J107" s="120"/>
      <c r="K107" s="145" t="s">
        <v>9</v>
      </c>
      <c r="L107" s="120"/>
      <c r="M107" s="123" t="s">
        <v>9</v>
      </c>
      <c r="N107" s="38" t="s">
        <v>54</v>
      </c>
      <c r="O107" s="159" t="s">
        <v>18</v>
      </c>
      <c r="P107" s="159"/>
      <c r="Q107" s="30"/>
      <c r="R107" s="39" t="s">
        <v>57</v>
      </c>
      <c r="S107" s="40" t="s">
        <v>23</v>
      </c>
      <c r="T107" s="41" t="s">
        <v>57</v>
      </c>
      <c r="U107" s="40" t="s">
        <v>24</v>
      </c>
      <c r="V107" s="41" t="s">
        <v>58</v>
      </c>
      <c r="W107" s="42" t="s">
        <v>28</v>
      </c>
      <c r="X107" s="126"/>
      <c r="Y107" s="128"/>
      <c r="Z107" s="126"/>
      <c r="AA107" s="127"/>
      <c r="AB107" s="127"/>
      <c r="AC107" s="127"/>
      <c r="AD107" s="127"/>
      <c r="AE107" s="128"/>
      <c r="AF107" s="126"/>
      <c r="AG107" s="127"/>
      <c r="AH107" s="127"/>
      <c r="AI107" s="127"/>
      <c r="AJ107" s="127"/>
      <c r="AK107" s="132"/>
      <c r="AL107" s="55"/>
      <c r="AN107" s="70">
        <f>IF(N109="■",0,1)</f>
        <v>1</v>
      </c>
      <c r="AO107" s="56">
        <f>IF(N107="■",1,IF(N108="■",2,3))</f>
        <v>3</v>
      </c>
      <c r="AP107" s="59" t="str">
        <f>IF(R107="■",10,"")</f>
        <v/>
      </c>
      <c r="AQ107" s="60" t="str">
        <f>IF(T107="■",200,"")</f>
        <v/>
      </c>
      <c r="AR107" s="60" t="str">
        <f>IF(T108="■",3000,"")</f>
        <v/>
      </c>
      <c r="AS107" s="60"/>
      <c r="AT107" s="60" t="str">
        <f t="shared" ref="AT107" si="144">IF(OR(V107="■",V108="■"),5000,"")</f>
        <v/>
      </c>
      <c r="AU107" s="61">
        <f t="shared" si="91"/>
        <v>0</v>
      </c>
      <c r="AV107" s="56">
        <f t="shared" si="92"/>
        <v>6</v>
      </c>
      <c r="AW107" s="62" t="str">
        <f t="shared" si="93"/>
        <v>3</v>
      </c>
      <c r="AX107" s="62" t="str">
        <f t="shared" si="94"/>
        <v>3</v>
      </c>
      <c r="AY107" s="62" t="str">
        <f t="shared" si="95"/>
        <v>36</v>
      </c>
      <c r="AZ107" s="56" t="str">
        <f>IF(X107="生態系保全",1,IF(X107="水質保全",2,IF(X107="景観形成・生活環境保全",3,IF(X107="水田貯留機能増進・地下水かん養",4,IF(X107="資源循環",4,"")))))</f>
        <v/>
      </c>
      <c r="BA107" s="56"/>
      <c r="BB107" s="56">
        <f t="shared" si="97"/>
        <v>12050</v>
      </c>
      <c r="BC107" s="56"/>
      <c r="BD107" s="56"/>
    </row>
    <row r="108" spans="1:56" ht="18" customHeight="1" x14ac:dyDescent="0.15">
      <c r="A108" s="37">
        <v>0</v>
      </c>
      <c r="B108" s="138"/>
      <c r="C108" s="139"/>
      <c r="D108" s="143"/>
      <c r="E108" s="147"/>
      <c r="F108" s="150"/>
      <c r="G108" s="153"/>
      <c r="H108" s="156"/>
      <c r="I108" s="134"/>
      <c r="J108" s="121"/>
      <c r="K108" s="134"/>
      <c r="L108" s="121"/>
      <c r="M108" s="124"/>
      <c r="N108" s="38" t="s">
        <v>54</v>
      </c>
      <c r="O108" s="160" t="s">
        <v>21</v>
      </c>
      <c r="P108" s="160"/>
      <c r="Q108" s="16"/>
      <c r="R108" s="50"/>
      <c r="S108" s="50"/>
      <c r="T108" s="39" t="s">
        <v>57</v>
      </c>
      <c r="U108" s="40" t="s">
        <v>25</v>
      </c>
      <c r="V108" s="39" t="s">
        <v>57</v>
      </c>
      <c r="W108" s="40" t="s">
        <v>29</v>
      </c>
      <c r="X108" s="126"/>
      <c r="Y108" s="128"/>
      <c r="Z108" s="126"/>
      <c r="AA108" s="127"/>
      <c r="AB108" s="127"/>
      <c r="AC108" s="127"/>
      <c r="AD108" s="127"/>
      <c r="AE108" s="128"/>
      <c r="AF108" s="126"/>
      <c r="AG108" s="127"/>
      <c r="AH108" s="127"/>
      <c r="AI108" s="127"/>
      <c r="AJ108" s="127"/>
      <c r="AK108" s="132"/>
      <c r="AL108" s="53"/>
      <c r="AN108" s="70">
        <f>IF(N109="■",0,1)</f>
        <v>1</v>
      </c>
      <c r="AO108" s="56">
        <f>IF(N107="■",1,IF(N108="■",2,3))</f>
        <v>3</v>
      </c>
      <c r="AP108" s="59" t="str">
        <f>IF(R107="■",10,"")</f>
        <v/>
      </c>
      <c r="AQ108" s="60" t="str">
        <f>IF(T107="■",200,"")</f>
        <v/>
      </c>
      <c r="AR108" s="60" t="str">
        <f>IF(T108="■",3000,"")</f>
        <v/>
      </c>
      <c r="AS108" s="60"/>
      <c r="AT108" s="60" t="str">
        <f>IF(OR(V107="■",V108="■"),5000,"")</f>
        <v/>
      </c>
      <c r="AU108" s="61">
        <f t="shared" si="91"/>
        <v>0</v>
      </c>
      <c r="AV108" s="56">
        <f t="shared" si="92"/>
        <v>6</v>
      </c>
      <c r="AW108" s="62" t="str">
        <f t="shared" si="93"/>
        <v>3</v>
      </c>
      <c r="AX108" s="62" t="str">
        <f t="shared" si="94"/>
        <v>3</v>
      </c>
      <c r="AY108" s="62" t="str">
        <f t="shared" si="95"/>
        <v>36</v>
      </c>
      <c r="AZ108" s="56" t="str">
        <f t="shared" ref="AZ108:AZ109" si="145">IF(X108="生態系保全",1,IF(X108="水質保全",2,IF(X108="景観形成・生活環境保全",3,IF(X108="水田貯留機能増進・地下水かん養",4,IF(X108="資源循環",4,"")))))</f>
        <v/>
      </c>
      <c r="BA108" s="56"/>
      <c r="BB108" s="56">
        <f t="shared" si="97"/>
        <v>12050</v>
      </c>
      <c r="BC108" s="56"/>
      <c r="BD108" s="56"/>
    </row>
    <row r="109" spans="1:56" ht="18" customHeight="1" x14ac:dyDescent="0.15">
      <c r="A109" s="37"/>
      <c r="B109" s="140"/>
      <c r="C109" s="141"/>
      <c r="D109" s="144"/>
      <c r="E109" s="148"/>
      <c r="F109" s="151"/>
      <c r="G109" s="154"/>
      <c r="H109" s="157"/>
      <c r="I109" s="135"/>
      <c r="J109" s="122"/>
      <c r="K109" s="135"/>
      <c r="L109" s="122"/>
      <c r="M109" s="125"/>
      <c r="N109" s="44" t="s">
        <v>55</v>
      </c>
      <c r="O109" s="158" t="s">
        <v>19</v>
      </c>
      <c r="P109" s="158"/>
      <c r="Q109" s="23"/>
      <c r="R109" s="45"/>
      <c r="S109" s="46"/>
      <c r="T109" s="47" t="s">
        <v>57</v>
      </c>
      <c r="U109" s="48" t="s">
        <v>27</v>
      </c>
      <c r="V109" s="47" t="s">
        <v>57</v>
      </c>
      <c r="W109" s="49" t="s">
        <v>26</v>
      </c>
      <c r="X109" s="129"/>
      <c r="Y109" s="131"/>
      <c r="Z109" s="129"/>
      <c r="AA109" s="130"/>
      <c r="AB109" s="130"/>
      <c r="AC109" s="130"/>
      <c r="AD109" s="130"/>
      <c r="AE109" s="131"/>
      <c r="AF109" s="129"/>
      <c r="AG109" s="130"/>
      <c r="AH109" s="130"/>
      <c r="AI109" s="130"/>
      <c r="AJ109" s="130"/>
      <c r="AK109" s="133"/>
      <c r="AL109" s="54"/>
      <c r="AN109" s="70">
        <f>IF(N109="■",0,1)</f>
        <v>1</v>
      </c>
      <c r="AO109" s="56">
        <f>IF(N107="■",1,IF(N108="■",2,3))</f>
        <v>3</v>
      </c>
      <c r="AP109" s="59" t="str">
        <f>IF(R107="■",10,"")</f>
        <v/>
      </c>
      <c r="AQ109" s="60" t="str">
        <f>IF(T107="■",200,"")</f>
        <v/>
      </c>
      <c r="AR109" s="60" t="str">
        <f>IF(T108="■",3000,"")</f>
        <v/>
      </c>
      <c r="AS109" s="60"/>
      <c r="AT109" s="60" t="str">
        <f>IF(OR(V107="■",V108="■"),5000,"")</f>
        <v/>
      </c>
      <c r="AU109" s="61">
        <f t="shared" si="91"/>
        <v>0</v>
      </c>
      <c r="AV109" s="56">
        <f t="shared" si="92"/>
        <v>6</v>
      </c>
      <c r="AW109" s="62" t="str">
        <f t="shared" si="93"/>
        <v>3</v>
      </c>
      <c r="AX109" s="62" t="str">
        <f t="shared" si="94"/>
        <v>3</v>
      </c>
      <c r="AY109" s="62" t="str">
        <f t="shared" si="95"/>
        <v>36</v>
      </c>
      <c r="AZ109" s="56" t="str">
        <f t="shared" si="145"/>
        <v/>
      </c>
      <c r="BA109" s="56"/>
      <c r="BB109" s="56">
        <f t="shared" si="97"/>
        <v>12050</v>
      </c>
      <c r="BC109" s="56"/>
      <c r="BD109" s="56"/>
    </row>
    <row r="110" spans="1:56" ht="18" customHeight="1" x14ac:dyDescent="0.15">
      <c r="A110" s="37"/>
      <c r="B110" s="136"/>
      <c r="C110" s="137"/>
      <c r="D110" s="142"/>
      <c r="E110" s="146" t="s">
        <v>30</v>
      </c>
      <c r="F110" s="149"/>
      <c r="G110" s="152" t="str">
        <f t="shared" ref="G110" si="146">IF(B110=0,"",(F110-D110)-A111)</f>
        <v/>
      </c>
      <c r="H110" s="155" t="str">
        <f t="shared" ref="H110" si="147">IF(J110+L110=0,"",J110+L110)</f>
        <v/>
      </c>
      <c r="I110" s="145" t="s">
        <v>13</v>
      </c>
      <c r="J110" s="120"/>
      <c r="K110" s="145" t="s">
        <v>9</v>
      </c>
      <c r="L110" s="120"/>
      <c r="M110" s="123" t="s">
        <v>9</v>
      </c>
      <c r="N110" s="38" t="s">
        <v>54</v>
      </c>
      <c r="O110" s="159" t="s">
        <v>18</v>
      </c>
      <c r="P110" s="159"/>
      <c r="Q110" s="30"/>
      <c r="R110" s="39" t="s">
        <v>57</v>
      </c>
      <c r="S110" s="40" t="s">
        <v>23</v>
      </c>
      <c r="T110" s="41" t="s">
        <v>57</v>
      </c>
      <c r="U110" s="40" t="s">
        <v>24</v>
      </c>
      <c r="V110" s="41" t="s">
        <v>58</v>
      </c>
      <c r="W110" s="42" t="s">
        <v>28</v>
      </c>
      <c r="X110" s="126"/>
      <c r="Y110" s="128"/>
      <c r="Z110" s="126"/>
      <c r="AA110" s="127"/>
      <c r="AB110" s="127"/>
      <c r="AC110" s="127"/>
      <c r="AD110" s="127"/>
      <c r="AE110" s="128"/>
      <c r="AF110" s="126"/>
      <c r="AG110" s="127"/>
      <c r="AH110" s="127"/>
      <c r="AI110" s="127"/>
      <c r="AJ110" s="127"/>
      <c r="AK110" s="132"/>
      <c r="AL110" s="55"/>
      <c r="AN110" s="70">
        <f>IF(N112="■",0,1)</f>
        <v>1</v>
      </c>
      <c r="AO110" s="56">
        <f>IF(N110="■",1,IF(N111="■",2,3))</f>
        <v>3</v>
      </c>
      <c r="AP110" s="59" t="str">
        <f>IF(R110="■",10,"")</f>
        <v/>
      </c>
      <c r="AQ110" s="60" t="str">
        <f>IF(T110="■",200,"")</f>
        <v/>
      </c>
      <c r="AR110" s="60" t="str">
        <f>IF(T111="■",3000,"")</f>
        <v/>
      </c>
      <c r="AS110" s="60"/>
      <c r="AT110" s="60" t="str">
        <f t="shared" ref="AT110" si="148">IF(OR(V110="■",V111="■"),5000,"")</f>
        <v/>
      </c>
      <c r="AU110" s="61">
        <f t="shared" si="91"/>
        <v>0</v>
      </c>
      <c r="AV110" s="56">
        <f t="shared" si="92"/>
        <v>6</v>
      </c>
      <c r="AW110" s="62" t="str">
        <f t="shared" si="93"/>
        <v>3</v>
      </c>
      <c r="AX110" s="62" t="str">
        <f t="shared" si="94"/>
        <v>3</v>
      </c>
      <c r="AY110" s="62" t="str">
        <f t="shared" si="95"/>
        <v>36</v>
      </c>
      <c r="AZ110" s="56" t="str">
        <f>IF(X110="生態系保全",1,IF(X110="水質保全",2,IF(X110="景観形成・生活環境保全",3,IF(X110="水田貯留機能増進・地下水かん養",4,IF(X110="資源循環",4,"")))))</f>
        <v/>
      </c>
      <c r="BA110" s="56"/>
      <c r="BB110" s="56">
        <f t="shared" si="97"/>
        <v>12050</v>
      </c>
      <c r="BC110" s="56"/>
      <c r="BD110" s="56"/>
    </row>
    <row r="111" spans="1:56" ht="18" customHeight="1" x14ac:dyDescent="0.15">
      <c r="A111" s="37">
        <v>0</v>
      </c>
      <c r="B111" s="138"/>
      <c r="C111" s="139"/>
      <c r="D111" s="143"/>
      <c r="E111" s="147"/>
      <c r="F111" s="150"/>
      <c r="G111" s="153"/>
      <c r="H111" s="156"/>
      <c r="I111" s="134"/>
      <c r="J111" s="121"/>
      <c r="K111" s="134"/>
      <c r="L111" s="121"/>
      <c r="M111" s="124"/>
      <c r="N111" s="38" t="s">
        <v>54</v>
      </c>
      <c r="O111" s="160" t="s">
        <v>21</v>
      </c>
      <c r="P111" s="160"/>
      <c r="Q111" s="16"/>
      <c r="R111" s="50"/>
      <c r="S111" s="50"/>
      <c r="T111" s="39" t="s">
        <v>57</v>
      </c>
      <c r="U111" s="40" t="s">
        <v>25</v>
      </c>
      <c r="V111" s="39" t="s">
        <v>57</v>
      </c>
      <c r="W111" s="40" t="s">
        <v>29</v>
      </c>
      <c r="X111" s="126"/>
      <c r="Y111" s="128"/>
      <c r="Z111" s="126"/>
      <c r="AA111" s="127"/>
      <c r="AB111" s="127"/>
      <c r="AC111" s="127"/>
      <c r="AD111" s="127"/>
      <c r="AE111" s="128"/>
      <c r="AF111" s="126"/>
      <c r="AG111" s="127"/>
      <c r="AH111" s="127"/>
      <c r="AI111" s="127"/>
      <c r="AJ111" s="127"/>
      <c r="AK111" s="132"/>
      <c r="AL111" s="53"/>
      <c r="AN111" s="70">
        <f>IF(N112="■",0,1)</f>
        <v>1</v>
      </c>
      <c r="AO111" s="56">
        <f>IF(N110="■",1,IF(N111="■",2,3))</f>
        <v>3</v>
      </c>
      <c r="AP111" s="59" t="str">
        <f>IF(R110="■",10,"")</f>
        <v/>
      </c>
      <c r="AQ111" s="60" t="str">
        <f>IF(T110="■",200,"")</f>
        <v/>
      </c>
      <c r="AR111" s="60" t="str">
        <f>IF(T111="■",3000,"")</f>
        <v/>
      </c>
      <c r="AS111" s="60"/>
      <c r="AT111" s="60" t="str">
        <f>IF(OR(V110="■",V111="■"),5000,"")</f>
        <v/>
      </c>
      <c r="AU111" s="61">
        <f t="shared" si="91"/>
        <v>0</v>
      </c>
      <c r="AV111" s="56">
        <f t="shared" si="92"/>
        <v>6</v>
      </c>
      <c r="AW111" s="62" t="str">
        <f t="shared" si="93"/>
        <v>3</v>
      </c>
      <c r="AX111" s="62" t="str">
        <f t="shared" si="94"/>
        <v>3</v>
      </c>
      <c r="AY111" s="62" t="str">
        <f t="shared" si="95"/>
        <v>36</v>
      </c>
      <c r="AZ111" s="56" t="str">
        <f t="shared" ref="AZ111:AZ112" si="149">IF(X111="生態系保全",1,IF(X111="水質保全",2,IF(X111="景観形成・生活環境保全",3,IF(X111="水田貯留機能増進・地下水かん養",4,IF(X111="資源循環",4,"")))))</f>
        <v/>
      </c>
      <c r="BA111" s="56"/>
      <c r="BB111" s="56">
        <f t="shared" si="97"/>
        <v>12050</v>
      </c>
      <c r="BC111" s="56"/>
      <c r="BD111" s="56"/>
    </row>
    <row r="112" spans="1:56" ht="18" customHeight="1" x14ac:dyDescent="0.15">
      <c r="A112" s="37"/>
      <c r="B112" s="140"/>
      <c r="C112" s="141"/>
      <c r="D112" s="144"/>
      <c r="E112" s="148"/>
      <c r="F112" s="151"/>
      <c r="G112" s="154"/>
      <c r="H112" s="157"/>
      <c r="I112" s="135"/>
      <c r="J112" s="122"/>
      <c r="K112" s="135"/>
      <c r="L112" s="122"/>
      <c r="M112" s="125"/>
      <c r="N112" s="44" t="s">
        <v>55</v>
      </c>
      <c r="O112" s="158" t="s">
        <v>19</v>
      </c>
      <c r="P112" s="158"/>
      <c r="Q112" s="23"/>
      <c r="R112" s="45"/>
      <c r="S112" s="46"/>
      <c r="T112" s="47" t="s">
        <v>57</v>
      </c>
      <c r="U112" s="48" t="s">
        <v>27</v>
      </c>
      <c r="V112" s="47" t="s">
        <v>57</v>
      </c>
      <c r="W112" s="49" t="s">
        <v>26</v>
      </c>
      <c r="X112" s="129"/>
      <c r="Y112" s="131"/>
      <c r="Z112" s="129"/>
      <c r="AA112" s="130"/>
      <c r="AB112" s="130"/>
      <c r="AC112" s="130"/>
      <c r="AD112" s="130"/>
      <c r="AE112" s="131"/>
      <c r="AF112" s="129"/>
      <c r="AG112" s="130"/>
      <c r="AH112" s="130"/>
      <c r="AI112" s="130"/>
      <c r="AJ112" s="130"/>
      <c r="AK112" s="133"/>
      <c r="AL112" s="54"/>
      <c r="AN112" s="70">
        <f>IF(N112="■",0,1)</f>
        <v>1</v>
      </c>
      <c r="AO112" s="56">
        <f>IF(N110="■",1,IF(N111="■",2,3))</f>
        <v>3</v>
      </c>
      <c r="AP112" s="59" t="str">
        <f>IF(R110="■",10,"")</f>
        <v/>
      </c>
      <c r="AQ112" s="60" t="str">
        <f>IF(T110="■",200,"")</f>
        <v/>
      </c>
      <c r="AR112" s="60" t="str">
        <f>IF(T111="■",3000,"")</f>
        <v/>
      </c>
      <c r="AS112" s="60"/>
      <c r="AT112" s="60" t="str">
        <f>IF(OR(V110="■",V111="■"),5000,"")</f>
        <v/>
      </c>
      <c r="AU112" s="61">
        <f t="shared" si="91"/>
        <v>0</v>
      </c>
      <c r="AV112" s="56">
        <f t="shared" si="92"/>
        <v>6</v>
      </c>
      <c r="AW112" s="62" t="str">
        <f t="shared" si="93"/>
        <v>3</v>
      </c>
      <c r="AX112" s="62" t="str">
        <f t="shared" si="94"/>
        <v>3</v>
      </c>
      <c r="AY112" s="62" t="str">
        <f t="shared" si="95"/>
        <v>36</v>
      </c>
      <c r="AZ112" s="56" t="str">
        <f t="shared" si="149"/>
        <v/>
      </c>
      <c r="BA112" s="56"/>
      <c r="BB112" s="56">
        <f t="shared" si="97"/>
        <v>12050</v>
      </c>
      <c r="BC112" s="56"/>
      <c r="BD112" s="56"/>
    </row>
    <row r="113" spans="1:56" ht="18" customHeight="1" x14ac:dyDescent="0.15">
      <c r="A113" s="37"/>
      <c r="B113" s="136"/>
      <c r="C113" s="137"/>
      <c r="D113" s="142"/>
      <c r="E113" s="146" t="s">
        <v>30</v>
      </c>
      <c r="F113" s="149"/>
      <c r="G113" s="152" t="str">
        <f t="shared" ref="G113" si="150">IF(B113=0,"",(F113-D113)-A114)</f>
        <v/>
      </c>
      <c r="H113" s="155" t="str">
        <f t="shared" ref="H113" si="151">IF(J113+L113=0,"",J113+L113)</f>
        <v/>
      </c>
      <c r="I113" s="145" t="s">
        <v>13</v>
      </c>
      <c r="J113" s="120"/>
      <c r="K113" s="145" t="s">
        <v>9</v>
      </c>
      <c r="L113" s="120"/>
      <c r="M113" s="123" t="s">
        <v>9</v>
      </c>
      <c r="N113" s="38" t="s">
        <v>54</v>
      </c>
      <c r="O113" s="159" t="s">
        <v>18</v>
      </c>
      <c r="P113" s="159"/>
      <c r="Q113" s="30"/>
      <c r="R113" s="39" t="s">
        <v>57</v>
      </c>
      <c r="S113" s="40" t="s">
        <v>23</v>
      </c>
      <c r="T113" s="41" t="s">
        <v>57</v>
      </c>
      <c r="U113" s="40" t="s">
        <v>24</v>
      </c>
      <c r="V113" s="41" t="s">
        <v>58</v>
      </c>
      <c r="W113" s="42" t="s">
        <v>28</v>
      </c>
      <c r="X113" s="126"/>
      <c r="Y113" s="128"/>
      <c r="Z113" s="126"/>
      <c r="AA113" s="127"/>
      <c r="AB113" s="127"/>
      <c r="AC113" s="127"/>
      <c r="AD113" s="127"/>
      <c r="AE113" s="128"/>
      <c r="AF113" s="126"/>
      <c r="AG113" s="127"/>
      <c r="AH113" s="127"/>
      <c r="AI113" s="127"/>
      <c r="AJ113" s="127"/>
      <c r="AK113" s="132"/>
      <c r="AL113" s="55"/>
      <c r="AN113" s="70">
        <f>IF(N115="■",0,1)</f>
        <v>1</v>
      </c>
      <c r="AO113" s="56">
        <f>IF(N113="■",1,IF(N114="■",2,3))</f>
        <v>3</v>
      </c>
      <c r="AP113" s="59" t="str">
        <f>IF(R113="■",10,"")</f>
        <v/>
      </c>
      <c r="AQ113" s="60" t="str">
        <f>IF(T113="■",200,"")</f>
        <v/>
      </c>
      <c r="AR113" s="60" t="str">
        <f>IF(T114="■",3000,"")</f>
        <v/>
      </c>
      <c r="AS113" s="60"/>
      <c r="AT113" s="60" t="str">
        <f t="shared" ref="AT113" si="152">IF(OR(V113="■",V114="■"),5000,"")</f>
        <v/>
      </c>
      <c r="AU113" s="61">
        <f t="shared" si="91"/>
        <v>0</v>
      </c>
      <c r="AV113" s="56">
        <f t="shared" si="92"/>
        <v>6</v>
      </c>
      <c r="AW113" s="62" t="str">
        <f t="shared" si="93"/>
        <v>3</v>
      </c>
      <c r="AX113" s="62" t="str">
        <f t="shared" si="94"/>
        <v>3</v>
      </c>
      <c r="AY113" s="62" t="str">
        <f t="shared" si="95"/>
        <v>36</v>
      </c>
      <c r="AZ113" s="56" t="str">
        <f>IF(X113="生態系保全",1,IF(X113="水質保全",2,IF(X113="景観形成・生活環境保全",3,IF(X113="水田貯留機能増進・地下水かん養",4,IF(X113="資源循環",4,"")))))</f>
        <v/>
      </c>
      <c r="BA113" s="56"/>
      <c r="BB113" s="56">
        <f t="shared" si="97"/>
        <v>12050</v>
      </c>
      <c r="BC113" s="56"/>
      <c r="BD113" s="56"/>
    </row>
    <row r="114" spans="1:56" ht="18" customHeight="1" x14ac:dyDescent="0.15">
      <c r="A114" s="37">
        <v>0</v>
      </c>
      <c r="B114" s="138"/>
      <c r="C114" s="139"/>
      <c r="D114" s="143"/>
      <c r="E114" s="147"/>
      <c r="F114" s="150"/>
      <c r="G114" s="153"/>
      <c r="H114" s="156"/>
      <c r="I114" s="134"/>
      <c r="J114" s="121"/>
      <c r="K114" s="134"/>
      <c r="L114" s="121"/>
      <c r="M114" s="124"/>
      <c r="N114" s="38" t="s">
        <v>54</v>
      </c>
      <c r="O114" s="160" t="s">
        <v>21</v>
      </c>
      <c r="P114" s="160"/>
      <c r="Q114" s="16"/>
      <c r="R114" s="50"/>
      <c r="S114" s="50"/>
      <c r="T114" s="39" t="s">
        <v>57</v>
      </c>
      <c r="U114" s="40" t="s">
        <v>25</v>
      </c>
      <c r="V114" s="39" t="s">
        <v>57</v>
      </c>
      <c r="W114" s="40" t="s">
        <v>29</v>
      </c>
      <c r="X114" s="126"/>
      <c r="Y114" s="128"/>
      <c r="Z114" s="126"/>
      <c r="AA114" s="127"/>
      <c r="AB114" s="127"/>
      <c r="AC114" s="127"/>
      <c r="AD114" s="127"/>
      <c r="AE114" s="128"/>
      <c r="AF114" s="126"/>
      <c r="AG114" s="127"/>
      <c r="AH114" s="127"/>
      <c r="AI114" s="127"/>
      <c r="AJ114" s="127"/>
      <c r="AK114" s="132"/>
      <c r="AL114" s="53"/>
      <c r="AN114" s="70">
        <f>IF(N115="■",0,1)</f>
        <v>1</v>
      </c>
      <c r="AO114" s="56">
        <f>IF(N113="■",1,IF(N114="■",2,3))</f>
        <v>3</v>
      </c>
      <c r="AP114" s="59" t="str">
        <f>IF(R113="■",10,"")</f>
        <v/>
      </c>
      <c r="AQ114" s="60" t="str">
        <f>IF(T113="■",200,"")</f>
        <v/>
      </c>
      <c r="AR114" s="60" t="str">
        <f>IF(T114="■",3000,"")</f>
        <v/>
      </c>
      <c r="AS114" s="60"/>
      <c r="AT114" s="60" t="str">
        <f>IF(OR(V113="■",V114="■"),5000,"")</f>
        <v/>
      </c>
      <c r="AU114" s="61">
        <f t="shared" si="91"/>
        <v>0</v>
      </c>
      <c r="AV114" s="56">
        <f t="shared" si="92"/>
        <v>6</v>
      </c>
      <c r="AW114" s="62" t="str">
        <f t="shared" si="93"/>
        <v>3</v>
      </c>
      <c r="AX114" s="62" t="str">
        <f t="shared" si="94"/>
        <v>3</v>
      </c>
      <c r="AY114" s="62" t="str">
        <f t="shared" si="95"/>
        <v>36</v>
      </c>
      <c r="AZ114" s="56" t="str">
        <f t="shared" ref="AZ114:AZ115" si="153">IF(X114="生態系保全",1,IF(X114="水質保全",2,IF(X114="景観形成・生活環境保全",3,IF(X114="水田貯留機能増進・地下水かん養",4,IF(X114="資源循環",4,"")))))</f>
        <v/>
      </c>
      <c r="BA114" s="56"/>
      <c r="BB114" s="56">
        <f t="shared" si="97"/>
        <v>12050</v>
      </c>
      <c r="BC114" s="56"/>
      <c r="BD114" s="56"/>
    </row>
    <row r="115" spans="1:56" ht="18" customHeight="1" x14ac:dyDescent="0.15">
      <c r="A115" s="37"/>
      <c r="B115" s="140"/>
      <c r="C115" s="141"/>
      <c r="D115" s="144"/>
      <c r="E115" s="148"/>
      <c r="F115" s="151"/>
      <c r="G115" s="154"/>
      <c r="H115" s="157"/>
      <c r="I115" s="135"/>
      <c r="J115" s="122"/>
      <c r="K115" s="135"/>
      <c r="L115" s="122"/>
      <c r="M115" s="125"/>
      <c r="N115" s="44" t="s">
        <v>55</v>
      </c>
      <c r="O115" s="158" t="s">
        <v>19</v>
      </c>
      <c r="P115" s="158"/>
      <c r="Q115" s="23"/>
      <c r="R115" s="45"/>
      <c r="S115" s="46"/>
      <c r="T115" s="47" t="s">
        <v>57</v>
      </c>
      <c r="U115" s="48" t="s">
        <v>27</v>
      </c>
      <c r="V115" s="47" t="s">
        <v>57</v>
      </c>
      <c r="W115" s="49" t="s">
        <v>26</v>
      </c>
      <c r="X115" s="129"/>
      <c r="Y115" s="131"/>
      <c r="Z115" s="129"/>
      <c r="AA115" s="130"/>
      <c r="AB115" s="130"/>
      <c r="AC115" s="130"/>
      <c r="AD115" s="130"/>
      <c r="AE115" s="131"/>
      <c r="AF115" s="129"/>
      <c r="AG115" s="130"/>
      <c r="AH115" s="130"/>
      <c r="AI115" s="130"/>
      <c r="AJ115" s="130"/>
      <c r="AK115" s="133"/>
      <c r="AL115" s="54"/>
      <c r="AN115" s="70">
        <f>IF(N115="■",0,1)</f>
        <v>1</v>
      </c>
      <c r="AO115" s="56">
        <f>IF(N113="■",1,IF(N114="■",2,3))</f>
        <v>3</v>
      </c>
      <c r="AP115" s="59" t="str">
        <f>IF(R113="■",10,"")</f>
        <v/>
      </c>
      <c r="AQ115" s="60" t="str">
        <f>IF(T113="■",200,"")</f>
        <v/>
      </c>
      <c r="AR115" s="60" t="str">
        <f>IF(T114="■",3000,"")</f>
        <v/>
      </c>
      <c r="AS115" s="60"/>
      <c r="AT115" s="60" t="str">
        <f>IF(OR(V113="■",V114="■"),5000,"")</f>
        <v/>
      </c>
      <c r="AU115" s="61">
        <f t="shared" si="91"/>
        <v>0</v>
      </c>
      <c r="AV115" s="56">
        <f t="shared" si="92"/>
        <v>6</v>
      </c>
      <c r="AW115" s="62" t="str">
        <f t="shared" si="93"/>
        <v>3</v>
      </c>
      <c r="AX115" s="62" t="str">
        <f t="shared" si="94"/>
        <v>3</v>
      </c>
      <c r="AY115" s="62" t="str">
        <f t="shared" si="95"/>
        <v>36</v>
      </c>
      <c r="AZ115" s="56" t="str">
        <f t="shared" si="153"/>
        <v/>
      </c>
      <c r="BA115" s="56"/>
      <c r="BB115" s="56">
        <f t="shared" si="97"/>
        <v>12050</v>
      </c>
      <c r="BC115" s="56"/>
      <c r="BD115" s="56"/>
    </row>
    <row r="116" spans="1:56" ht="18" customHeight="1" x14ac:dyDescent="0.15">
      <c r="A116" s="37"/>
      <c r="B116" s="136"/>
      <c r="C116" s="137"/>
      <c r="D116" s="142"/>
      <c r="E116" s="146" t="s">
        <v>30</v>
      </c>
      <c r="F116" s="149"/>
      <c r="G116" s="152" t="str">
        <f t="shared" ref="G116" si="154">IF(B116=0,"",(F116-D116)-A117)</f>
        <v/>
      </c>
      <c r="H116" s="155" t="str">
        <f t="shared" ref="H116" si="155">IF(J116+L116=0,"",J116+L116)</f>
        <v/>
      </c>
      <c r="I116" s="145" t="s">
        <v>13</v>
      </c>
      <c r="J116" s="120"/>
      <c r="K116" s="145" t="s">
        <v>9</v>
      </c>
      <c r="L116" s="120"/>
      <c r="M116" s="123" t="s">
        <v>9</v>
      </c>
      <c r="N116" s="38" t="s">
        <v>54</v>
      </c>
      <c r="O116" s="159" t="s">
        <v>18</v>
      </c>
      <c r="P116" s="159"/>
      <c r="Q116" s="30"/>
      <c r="R116" s="39" t="s">
        <v>57</v>
      </c>
      <c r="S116" s="40" t="s">
        <v>23</v>
      </c>
      <c r="T116" s="41" t="s">
        <v>57</v>
      </c>
      <c r="U116" s="40" t="s">
        <v>24</v>
      </c>
      <c r="V116" s="41" t="s">
        <v>58</v>
      </c>
      <c r="W116" s="42" t="s">
        <v>28</v>
      </c>
      <c r="X116" s="126"/>
      <c r="Y116" s="128"/>
      <c r="Z116" s="126"/>
      <c r="AA116" s="127"/>
      <c r="AB116" s="127"/>
      <c r="AC116" s="127"/>
      <c r="AD116" s="127"/>
      <c r="AE116" s="128"/>
      <c r="AF116" s="126"/>
      <c r="AG116" s="127"/>
      <c r="AH116" s="127"/>
      <c r="AI116" s="127"/>
      <c r="AJ116" s="127"/>
      <c r="AK116" s="132"/>
      <c r="AL116" s="55"/>
      <c r="AN116" s="70">
        <f>IF(N118="■",0,1)</f>
        <v>1</v>
      </c>
      <c r="AO116" s="56">
        <f>IF(N116="■",1,IF(N117="■",2,3))</f>
        <v>3</v>
      </c>
      <c r="AP116" s="59" t="str">
        <f>IF(R116="■",10,"")</f>
        <v/>
      </c>
      <c r="AQ116" s="60" t="str">
        <f>IF(T116="■",200,"")</f>
        <v/>
      </c>
      <c r="AR116" s="60" t="str">
        <f>IF(T117="■",3000,"")</f>
        <v/>
      </c>
      <c r="AS116" s="60"/>
      <c r="AT116" s="60" t="str">
        <f t="shared" ref="AT116" si="156">IF(OR(V116="■",V117="■"),5000,"")</f>
        <v/>
      </c>
      <c r="AU116" s="61">
        <f t="shared" si="91"/>
        <v>0</v>
      </c>
      <c r="AV116" s="56">
        <f t="shared" si="92"/>
        <v>6</v>
      </c>
      <c r="AW116" s="62" t="str">
        <f t="shared" si="93"/>
        <v>3</v>
      </c>
      <c r="AX116" s="62" t="str">
        <f t="shared" si="94"/>
        <v>3</v>
      </c>
      <c r="AY116" s="62" t="str">
        <f t="shared" si="95"/>
        <v>36</v>
      </c>
      <c r="AZ116" s="56" t="str">
        <f>IF(X116="生態系保全",1,IF(X116="水質保全",2,IF(X116="景観形成・生活環境保全",3,IF(X116="水田貯留機能増進・地下水かん養",4,IF(X116="資源循環",4,"")))))</f>
        <v/>
      </c>
      <c r="BA116" s="56"/>
      <c r="BB116" s="56">
        <f t="shared" si="97"/>
        <v>12050</v>
      </c>
      <c r="BC116" s="56"/>
      <c r="BD116" s="56"/>
    </row>
    <row r="117" spans="1:56" ht="18" customHeight="1" x14ac:dyDescent="0.15">
      <c r="A117" s="37">
        <v>0</v>
      </c>
      <c r="B117" s="138"/>
      <c r="C117" s="139"/>
      <c r="D117" s="143"/>
      <c r="E117" s="147"/>
      <c r="F117" s="150"/>
      <c r="G117" s="153"/>
      <c r="H117" s="156"/>
      <c r="I117" s="134"/>
      <c r="J117" s="121"/>
      <c r="K117" s="134"/>
      <c r="L117" s="121"/>
      <c r="M117" s="124"/>
      <c r="N117" s="38" t="s">
        <v>54</v>
      </c>
      <c r="O117" s="160" t="s">
        <v>21</v>
      </c>
      <c r="P117" s="160"/>
      <c r="Q117" s="16"/>
      <c r="R117" s="50"/>
      <c r="S117" s="50"/>
      <c r="T117" s="39" t="s">
        <v>57</v>
      </c>
      <c r="U117" s="40" t="s">
        <v>25</v>
      </c>
      <c r="V117" s="39" t="s">
        <v>57</v>
      </c>
      <c r="W117" s="40" t="s">
        <v>29</v>
      </c>
      <c r="X117" s="126"/>
      <c r="Y117" s="128"/>
      <c r="Z117" s="126"/>
      <c r="AA117" s="127"/>
      <c r="AB117" s="127"/>
      <c r="AC117" s="127"/>
      <c r="AD117" s="127"/>
      <c r="AE117" s="128"/>
      <c r="AF117" s="126"/>
      <c r="AG117" s="127"/>
      <c r="AH117" s="127"/>
      <c r="AI117" s="127"/>
      <c r="AJ117" s="127"/>
      <c r="AK117" s="132"/>
      <c r="AL117" s="53"/>
      <c r="AN117" s="70">
        <f>IF(N118="■",0,1)</f>
        <v>1</v>
      </c>
      <c r="AO117" s="56">
        <f>IF(N116="■",1,IF(N117="■",2,3))</f>
        <v>3</v>
      </c>
      <c r="AP117" s="59" t="str">
        <f>IF(R116="■",10,"")</f>
        <v/>
      </c>
      <c r="AQ117" s="60" t="str">
        <f>IF(T116="■",200,"")</f>
        <v/>
      </c>
      <c r="AR117" s="60" t="str">
        <f>IF(T117="■",3000,"")</f>
        <v/>
      </c>
      <c r="AS117" s="60"/>
      <c r="AT117" s="60" t="str">
        <f>IF(OR(V116="■",V117="■"),5000,"")</f>
        <v/>
      </c>
      <c r="AU117" s="61">
        <f t="shared" si="91"/>
        <v>0</v>
      </c>
      <c r="AV117" s="56">
        <f t="shared" si="92"/>
        <v>6</v>
      </c>
      <c r="AW117" s="62" t="str">
        <f t="shared" si="93"/>
        <v>3</v>
      </c>
      <c r="AX117" s="62" t="str">
        <f t="shared" si="94"/>
        <v>3</v>
      </c>
      <c r="AY117" s="62" t="str">
        <f t="shared" si="95"/>
        <v>36</v>
      </c>
      <c r="AZ117" s="56" t="str">
        <f t="shared" ref="AZ117:AZ118" si="157">IF(X117="生態系保全",1,IF(X117="水質保全",2,IF(X117="景観形成・生活環境保全",3,IF(X117="水田貯留機能増進・地下水かん養",4,IF(X117="資源循環",4,"")))))</f>
        <v/>
      </c>
      <c r="BA117" s="56"/>
      <c r="BB117" s="56">
        <f t="shared" si="97"/>
        <v>12050</v>
      </c>
      <c r="BC117" s="56"/>
      <c r="BD117" s="56"/>
    </row>
    <row r="118" spans="1:56" ht="18" customHeight="1" x14ac:dyDescent="0.15">
      <c r="A118" s="37"/>
      <c r="B118" s="140"/>
      <c r="C118" s="141"/>
      <c r="D118" s="144"/>
      <c r="E118" s="148"/>
      <c r="F118" s="151"/>
      <c r="G118" s="154"/>
      <c r="H118" s="157"/>
      <c r="I118" s="135"/>
      <c r="J118" s="122"/>
      <c r="K118" s="135"/>
      <c r="L118" s="122"/>
      <c r="M118" s="125"/>
      <c r="N118" s="44" t="s">
        <v>55</v>
      </c>
      <c r="O118" s="158" t="s">
        <v>19</v>
      </c>
      <c r="P118" s="158"/>
      <c r="Q118" s="23"/>
      <c r="R118" s="45"/>
      <c r="S118" s="46"/>
      <c r="T118" s="47" t="s">
        <v>57</v>
      </c>
      <c r="U118" s="48" t="s">
        <v>27</v>
      </c>
      <c r="V118" s="47" t="s">
        <v>57</v>
      </c>
      <c r="W118" s="49" t="s">
        <v>26</v>
      </c>
      <c r="X118" s="129"/>
      <c r="Y118" s="131"/>
      <c r="Z118" s="129"/>
      <c r="AA118" s="130"/>
      <c r="AB118" s="130"/>
      <c r="AC118" s="130"/>
      <c r="AD118" s="130"/>
      <c r="AE118" s="131"/>
      <c r="AF118" s="129"/>
      <c r="AG118" s="130"/>
      <c r="AH118" s="130"/>
      <c r="AI118" s="130"/>
      <c r="AJ118" s="130"/>
      <c r="AK118" s="133"/>
      <c r="AL118" s="54"/>
      <c r="AN118" s="70">
        <f>IF(N118="■",0,1)</f>
        <v>1</v>
      </c>
      <c r="AO118" s="56">
        <f>IF(N116="■",1,IF(N117="■",2,3))</f>
        <v>3</v>
      </c>
      <c r="AP118" s="59" t="str">
        <f>IF(R116="■",10,"")</f>
        <v/>
      </c>
      <c r="AQ118" s="60" t="str">
        <f>IF(T116="■",200,"")</f>
        <v/>
      </c>
      <c r="AR118" s="60" t="str">
        <f>IF(T117="■",3000,"")</f>
        <v/>
      </c>
      <c r="AS118" s="60"/>
      <c r="AT118" s="60" t="str">
        <f>IF(OR(V116="■",V117="■"),5000,"")</f>
        <v/>
      </c>
      <c r="AU118" s="61">
        <f t="shared" si="91"/>
        <v>0</v>
      </c>
      <c r="AV118" s="56">
        <f t="shared" si="92"/>
        <v>6</v>
      </c>
      <c r="AW118" s="62" t="str">
        <f t="shared" si="93"/>
        <v>3</v>
      </c>
      <c r="AX118" s="62" t="str">
        <f t="shared" si="94"/>
        <v>3</v>
      </c>
      <c r="AY118" s="62" t="str">
        <f t="shared" si="95"/>
        <v>36</v>
      </c>
      <c r="AZ118" s="56" t="str">
        <f t="shared" si="157"/>
        <v/>
      </c>
      <c r="BA118" s="56"/>
      <c r="BB118" s="56">
        <f t="shared" si="97"/>
        <v>12050</v>
      </c>
      <c r="BC118" s="56"/>
      <c r="BD118" s="56"/>
    </row>
    <row r="119" spans="1:56" ht="18" customHeight="1" x14ac:dyDescent="0.15">
      <c r="A119" s="37"/>
      <c r="B119" s="136"/>
      <c r="C119" s="137"/>
      <c r="D119" s="142"/>
      <c r="E119" s="146" t="s">
        <v>30</v>
      </c>
      <c r="F119" s="149"/>
      <c r="G119" s="152" t="str">
        <f t="shared" ref="G119" si="158">IF(B119=0,"",(F119-D119)-A120)</f>
        <v/>
      </c>
      <c r="H119" s="155" t="str">
        <f t="shared" ref="H119" si="159">IF(J119+L119=0,"",J119+L119)</f>
        <v/>
      </c>
      <c r="I119" s="145" t="s">
        <v>13</v>
      </c>
      <c r="J119" s="120"/>
      <c r="K119" s="145" t="s">
        <v>9</v>
      </c>
      <c r="L119" s="120"/>
      <c r="M119" s="123" t="s">
        <v>9</v>
      </c>
      <c r="N119" s="38" t="s">
        <v>54</v>
      </c>
      <c r="O119" s="159" t="s">
        <v>18</v>
      </c>
      <c r="P119" s="159"/>
      <c r="Q119" s="30"/>
      <c r="R119" s="39" t="s">
        <v>57</v>
      </c>
      <c r="S119" s="40" t="s">
        <v>23</v>
      </c>
      <c r="T119" s="41" t="s">
        <v>57</v>
      </c>
      <c r="U119" s="40" t="s">
        <v>24</v>
      </c>
      <c r="V119" s="41" t="s">
        <v>58</v>
      </c>
      <c r="W119" s="42" t="s">
        <v>28</v>
      </c>
      <c r="X119" s="126"/>
      <c r="Y119" s="128"/>
      <c r="Z119" s="126"/>
      <c r="AA119" s="127"/>
      <c r="AB119" s="127"/>
      <c r="AC119" s="127"/>
      <c r="AD119" s="127"/>
      <c r="AE119" s="128"/>
      <c r="AF119" s="126"/>
      <c r="AG119" s="127"/>
      <c r="AH119" s="127"/>
      <c r="AI119" s="127"/>
      <c r="AJ119" s="127"/>
      <c r="AK119" s="132"/>
      <c r="AL119" s="55"/>
      <c r="AN119" s="70">
        <f>IF(N121="■",0,1)</f>
        <v>1</v>
      </c>
      <c r="AO119" s="56">
        <f>IF(N119="■",1,IF(N120="■",2,3))</f>
        <v>3</v>
      </c>
      <c r="AP119" s="59" t="str">
        <f>IF(R119="■",10,"")</f>
        <v/>
      </c>
      <c r="AQ119" s="60" t="str">
        <f>IF(T119="■",200,"")</f>
        <v/>
      </c>
      <c r="AR119" s="60" t="str">
        <f>IF(T120="■",3000,"")</f>
        <v/>
      </c>
      <c r="AS119" s="60"/>
      <c r="AT119" s="60" t="str">
        <f t="shared" ref="AT119" si="160">IF(OR(V119="■",V120="■"),5000,"")</f>
        <v/>
      </c>
      <c r="AU119" s="61">
        <f t="shared" si="91"/>
        <v>0</v>
      </c>
      <c r="AV119" s="56">
        <f t="shared" si="92"/>
        <v>6</v>
      </c>
      <c r="AW119" s="62" t="str">
        <f t="shared" si="93"/>
        <v>3</v>
      </c>
      <c r="AX119" s="62" t="str">
        <f t="shared" si="94"/>
        <v>3</v>
      </c>
      <c r="AY119" s="62" t="str">
        <f t="shared" si="95"/>
        <v>36</v>
      </c>
      <c r="AZ119" s="56" t="str">
        <f>IF(X119="生態系保全",1,IF(X119="水質保全",2,IF(X119="景観形成・生活環境保全",3,IF(X119="水田貯留機能増進・地下水かん養",4,IF(X119="資源循環",4,"")))))</f>
        <v/>
      </c>
      <c r="BA119" s="56"/>
      <c r="BB119" s="56">
        <f t="shared" si="97"/>
        <v>12050</v>
      </c>
      <c r="BC119" s="56"/>
      <c r="BD119" s="56"/>
    </row>
    <row r="120" spans="1:56" ht="18" customHeight="1" x14ac:dyDescent="0.15">
      <c r="A120" s="37">
        <v>0</v>
      </c>
      <c r="B120" s="138"/>
      <c r="C120" s="139"/>
      <c r="D120" s="143"/>
      <c r="E120" s="147"/>
      <c r="F120" s="150"/>
      <c r="G120" s="153"/>
      <c r="H120" s="156"/>
      <c r="I120" s="134"/>
      <c r="J120" s="121"/>
      <c r="K120" s="134"/>
      <c r="L120" s="121"/>
      <c r="M120" s="124"/>
      <c r="N120" s="38" t="s">
        <v>54</v>
      </c>
      <c r="O120" s="160" t="s">
        <v>21</v>
      </c>
      <c r="P120" s="160"/>
      <c r="Q120" s="16"/>
      <c r="R120" s="50"/>
      <c r="S120" s="50"/>
      <c r="T120" s="39" t="s">
        <v>57</v>
      </c>
      <c r="U120" s="40" t="s">
        <v>25</v>
      </c>
      <c r="V120" s="39" t="s">
        <v>57</v>
      </c>
      <c r="W120" s="40" t="s">
        <v>29</v>
      </c>
      <c r="X120" s="126"/>
      <c r="Y120" s="128"/>
      <c r="Z120" s="126"/>
      <c r="AA120" s="127"/>
      <c r="AB120" s="127"/>
      <c r="AC120" s="127"/>
      <c r="AD120" s="127"/>
      <c r="AE120" s="128"/>
      <c r="AF120" s="126"/>
      <c r="AG120" s="127"/>
      <c r="AH120" s="127"/>
      <c r="AI120" s="127"/>
      <c r="AJ120" s="127"/>
      <c r="AK120" s="132"/>
      <c r="AL120" s="53"/>
      <c r="AN120" s="70">
        <f>IF(N121="■",0,1)</f>
        <v>1</v>
      </c>
      <c r="AO120" s="56">
        <f>IF(N119="■",1,IF(N120="■",2,3))</f>
        <v>3</v>
      </c>
      <c r="AP120" s="59" t="str">
        <f>IF(R119="■",10,"")</f>
        <v/>
      </c>
      <c r="AQ120" s="60" t="str">
        <f>IF(T119="■",200,"")</f>
        <v/>
      </c>
      <c r="AR120" s="60" t="str">
        <f>IF(T120="■",3000,"")</f>
        <v/>
      </c>
      <c r="AS120" s="60"/>
      <c r="AT120" s="60" t="str">
        <f>IF(OR(V119="■",V120="■"),5000,"")</f>
        <v/>
      </c>
      <c r="AU120" s="61">
        <f t="shared" si="91"/>
        <v>0</v>
      </c>
      <c r="AV120" s="56">
        <f t="shared" si="92"/>
        <v>6</v>
      </c>
      <c r="AW120" s="62" t="str">
        <f t="shared" si="93"/>
        <v>3</v>
      </c>
      <c r="AX120" s="62" t="str">
        <f t="shared" si="94"/>
        <v>3</v>
      </c>
      <c r="AY120" s="62" t="str">
        <f t="shared" si="95"/>
        <v>36</v>
      </c>
      <c r="AZ120" s="56" t="str">
        <f t="shared" ref="AZ120:AZ121" si="161">IF(X120="生態系保全",1,IF(X120="水質保全",2,IF(X120="景観形成・生活環境保全",3,IF(X120="水田貯留機能増進・地下水かん養",4,IF(X120="資源循環",4,"")))))</f>
        <v/>
      </c>
      <c r="BA120" s="56"/>
      <c r="BB120" s="56">
        <f t="shared" si="97"/>
        <v>12050</v>
      </c>
      <c r="BC120" s="56"/>
      <c r="BD120" s="56"/>
    </row>
    <row r="121" spans="1:56" ht="18" customHeight="1" x14ac:dyDescent="0.15">
      <c r="A121" s="37"/>
      <c r="B121" s="140"/>
      <c r="C121" s="141"/>
      <c r="D121" s="144"/>
      <c r="E121" s="148"/>
      <c r="F121" s="151"/>
      <c r="G121" s="154"/>
      <c r="H121" s="157"/>
      <c r="I121" s="135"/>
      <c r="J121" s="122"/>
      <c r="K121" s="135"/>
      <c r="L121" s="122"/>
      <c r="M121" s="125"/>
      <c r="N121" s="44" t="s">
        <v>55</v>
      </c>
      <c r="O121" s="158" t="s">
        <v>19</v>
      </c>
      <c r="P121" s="158"/>
      <c r="Q121" s="23"/>
      <c r="R121" s="45"/>
      <c r="S121" s="46"/>
      <c r="T121" s="47" t="s">
        <v>57</v>
      </c>
      <c r="U121" s="48" t="s">
        <v>27</v>
      </c>
      <c r="V121" s="47" t="s">
        <v>57</v>
      </c>
      <c r="W121" s="49" t="s">
        <v>26</v>
      </c>
      <c r="X121" s="129"/>
      <c r="Y121" s="131"/>
      <c r="Z121" s="129"/>
      <c r="AA121" s="130"/>
      <c r="AB121" s="130"/>
      <c r="AC121" s="130"/>
      <c r="AD121" s="130"/>
      <c r="AE121" s="131"/>
      <c r="AF121" s="129"/>
      <c r="AG121" s="130"/>
      <c r="AH121" s="130"/>
      <c r="AI121" s="130"/>
      <c r="AJ121" s="130"/>
      <c r="AK121" s="133"/>
      <c r="AL121" s="54"/>
      <c r="AN121" s="70">
        <f>IF(N121="■",0,1)</f>
        <v>1</v>
      </c>
      <c r="AO121" s="56">
        <f>IF(N119="■",1,IF(N120="■",2,3))</f>
        <v>3</v>
      </c>
      <c r="AP121" s="59" t="str">
        <f>IF(R119="■",10,"")</f>
        <v/>
      </c>
      <c r="AQ121" s="60" t="str">
        <f>IF(T119="■",200,"")</f>
        <v/>
      </c>
      <c r="AR121" s="60" t="str">
        <f>IF(T120="■",3000,"")</f>
        <v/>
      </c>
      <c r="AS121" s="60"/>
      <c r="AT121" s="60" t="str">
        <f>IF(OR(V119="■",V120="■"),5000,"")</f>
        <v/>
      </c>
      <c r="AU121" s="61">
        <f t="shared" si="91"/>
        <v>0</v>
      </c>
      <c r="AV121" s="56">
        <f t="shared" si="92"/>
        <v>6</v>
      </c>
      <c r="AW121" s="62" t="str">
        <f t="shared" si="93"/>
        <v>3</v>
      </c>
      <c r="AX121" s="62" t="str">
        <f t="shared" si="94"/>
        <v>3</v>
      </c>
      <c r="AY121" s="62" t="str">
        <f t="shared" si="95"/>
        <v>36</v>
      </c>
      <c r="AZ121" s="56" t="str">
        <f t="shared" si="161"/>
        <v/>
      </c>
      <c r="BA121" s="56"/>
      <c r="BB121" s="56">
        <f t="shared" si="97"/>
        <v>12050</v>
      </c>
      <c r="BC121" s="56"/>
      <c r="BD121" s="56"/>
    </row>
    <row r="122" spans="1:56" ht="18" customHeight="1" x14ac:dyDescent="0.15">
      <c r="A122" s="37"/>
      <c r="B122" s="136"/>
      <c r="C122" s="137"/>
      <c r="D122" s="142"/>
      <c r="E122" s="146" t="s">
        <v>30</v>
      </c>
      <c r="F122" s="149"/>
      <c r="G122" s="152" t="str">
        <f t="shared" ref="G122" si="162">IF(B122=0,"",(F122-D122)-A123)</f>
        <v/>
      </c>
      <c r="H122" s="155" t="str">
        <f t="shared" ref="H122" si="163">IF(J122+L122=0,"",J122+L122)</f>
        <v/>
      </c>
      <c r="I122" s="145" t="s">
        <v>13</v>
      </c>
      <c r="J122" s="120"/>
      <c r="K122" s="145" t="s">
        <v>9</v>
      </c>
      <c r="L122" s="120"/>
      <c r="M122" s="123" t="s">
        <v>9</v>
      </c>
      <c r="N122" s="38" t="s">
        <v>54</v>
      </c>
      <c r="O122" s="159" t="s">
        <v>18</v>
      </c>
      <c r="P122" s="159"/>
      <c r="Q122" s="30"/>
      <c r="R122" s="39" t="s">
        <v>57</v>
      </c>
      <c r="S122" s="40" t="s">
        <v>23</v>
      </c>
      <c r="T122" s="41" t="s">
        <v>57</v>
      </c>
      <c r="U122" s="40" t="s">
        <v>24</v>
      </c>
      <c r="V122" s="41" t="s">
        <v>58</v>
      </c>
      <c r="W122" s="42" t="s">
        <v>28</v>
      </c>
      <c r="X122" s="126"/>
      <c r="Y122" s="128"/>
      <c r="Z122" s="126"/>
      <c r="AA122" s="127"/>
      <c r="AB122" s="127"/>
      <c r="AC122" s="127"/>
      <c r="AD122" s="127"/>
      <c r="AE122" s="128"/>
      <c r="AF122" s="126"/>
      <c r="AG122" s="127"/>
      <c r="AH122" s="127"/>
      <c r="AI122" s="127"/>
      <c r="AJ122" s="127"/>
      <c r="AK122" s="132"/>
      <c r="AL122" s="55"/>
      <c r="AN122" s="70">
        <f>IF(N124="■",0,1)</f>
        <v>1</v>
      </c>
      <c r="AO122" s="56">
        <f>IF(N122="■",1,IF(N123="■",2,3))</f>
        <v>3</v>
      </c>
      <c r="AP122" s="59" t="str">
        <f>IF(R122="■",10,"")</f>
        <v/>
      </c>
      <c r="AQ122" s="60" t="str">
        <f>IF(T122="■",200,"")</f>
        <v/>
      </c>
      <c r="AR122" s="60" t="str">
        <f>IF(T123="■",3000,"")</f>
        <v/>
      </c>
      <c r="AS122" s="60"/>
      <c r="AT122" s="60" t="str">
        <f t="shared" ref="AT122" si="164">IF(OR(V122="■",V123="■"),5000,"")</f>
        <v/>
      </c>
      <c r="AU122" s="61">
        <f t="shared" si="91"/>
        <v>0</v>
      </c>
      <c r="AV122" s="56">
        <f t="shared" si="92"/>
        <v>6</v>
      </c>
      <c r="AW122" s="62" t="str">
        <f t="shared" si="93"/>
        <v>3</v>
      </c>
      <c r="AX122" s="62" t="str">
        <f t="shared" si="94"/>
        <v>3</v>
      </c>
      <c r="AY122" s="62" t="str">
        <f t="shared" si="95"/>
        <v>36</v>
      </c>
      <c r="AZ122" s="56" t="str">
        <f>IF(X122="生態系保全",1,IF(X122="水質保全",2,IF(X122="景観形成・生活環境保全",3,IF(X122="水田貯留機能増進・地下水かん養",4,IF(X122="資源循環",4,"")))))</f>
        <v/>
      </c>
      <c r="BA122" s="56"/>
      <c r="BB122" s="56">
        <f t="shared" si="97"/>
        <v>12050</v>
      </c>
      <c r="BC122" s="56"/>
      <c r="BD122" s="56"/>
    </row>
    <row r="123" spans="1:56" ht="18" customHeight="1" x14ac:dyDescent="0.15">
      <c r="A123" s="37">
        <v>0</v>
      </c>
      <c r="B123" s="138"/>
      <c r="C123" s="139"/>
      <c r="D123" s="143"/>
      <c r="E123" s="147"/>
      <c r="F123" s="150"/>
      <c r="G123" s="153"/>
      <c r="H123" s="156"/>
      <c r="I123" s="134"/>
      <c r="J123" s="121"/>
      <c r="K123" s="134"/>
      <c r="L123" s="121"/>
      <c r="M123" s="124"/>
      <c r="N123" s="38" t="s">
        <v>54</v>
      </c>
      <c r="O123" s="160" t="s">
        <v>21</v>
      </c>
      <c r="P123" s="160"/>
      <c r="Q123" s="16"/>
      <c r="R123" s="50"/>
      <c r="S123" s="50"/>
      <c r="T123" s="39" t="s">
        <v>57</v>
      </c>
      <c r="U123" s="40" t="s">
        <v>25</v>
      </c>
      <c r="V123" s="39" t="s">
        <v>57</v>
      </c>
      <c r="W123" s="40" t="s">
        <v>29</v>
      </c>
      <c r="X123" s="126"/>
      <c r="Y123" s="128"/>
      <c r="Z123" s="126"/>
      <c r="AA123" s="127"/>
      <c r="AB123" s="127"/>
      <c r="AC123" s="127"/>
      <c r="AD123" s="127"/>
      <c r="AE123" s="128"/>
      <c r="AF123" s="126"/>
      <c r="AG123" s="127"/>
      <c r="AH123" s="127"/>
      <c r="AI123" s="127"/>
      <c r="AJ123" s="127"/>
      <c r="AK123" s="132"/>
      <c r="AL123" s="53"/>
      <c r="AN123" s="70">
        <f>IF(N124="■",0,1)</f>
        <v>1</v>
      </c>
      <c r="AO123" s="56">
        <f>IF(N122="■",1,IF(N123="■",2,3))</f>
        <v>3</v>
      </c>
      <c r="AP123" s="59" t="str">
        <f>IF(R122="■",10,"")</f>
        <v/>
      </c>
      <c r="AQ123" s="60" t="str">
        <f>IF(T122="■",200,"")</f>
        <v/>
      </c>
      <c r="AR123" s="60" t="str">
        <f>IF(T123="■",3000,"")</f>
        <v/>
      </c>
      <c r="AS123" s="60"/>
      <c r="AT123" s="60" t="str">
        <f>IF(OR(V122="■",V123="■"),5000,"")</f>
        <v/>
      </c>
      <c r="AU123" s="61">
        <f t="shared" si="91"/>
        <v>0</v>
      </c>
      <c r="AV123" s="56">
        <f t="shared" si="92"/>
        <v>6</v>
      </c>
      <c r="AW123" s="62" t="str">
        <f t="shared" si="93"/>
        <v>3</v>
      </c>
      <c r="AX123" s="62" t="str">
        <f t="shared" si="94"/>
        <v>3</v>
      </c>
      <c r="AY123" s="62" t="str">
        <f t="shared" si="95"/>
        <v>36</v>
      </c>
      <c r="AZ123" s="56" t="str">
        <f t="shared" ref="AZ123:AZ124" si="165">IF(X123="生態系保全",1,IF(X123="水質保全",2,IF(X123="景観形成・生活環境保全",3,IF(X123="水田貯留機能増進・地下水かん養",4,IF(X123="資源循環",4,"")))))</f>
        <v/>
      </c>
      <c r="BA123" s="56"/>
      <c r="BB123" s="56">
        <f t="shared" si="97"/>
        <v>12050</v>
      </c>
      <c r="BC123" s="56"/>
      <c r="BD123" s="56"/>
    </row>
    <row r="124" spans="1:56" ht="18" customHeight="1" x14ac:dyDescent="0.15">
      <c r="A124" s="37"/>
      <c r="B124" s="140"/>
      <c r="C124" s="141"/>
      <c r="D124" s="144"/>
      <c r="E124" s="148"/>
      <c r="F124" s="151"/>
      <c r="G124" s="154"/>
      <c r="H124" s="157"/>
      <c r="I124" s="135"/>
      <c r="J124" s="122"/>
      <c r="K124" s="135"/>
      <c r="L124" s="122"/>
      <c r="M124" s="125"/>
      <c r="N124" s="44" t="s">
        <v>55</v>
      </c>
      <c r="O124" s="158" t="s">
        <v>19</v>
      </c>
      <c r="P124" s="158"/>
      <c r="Q124" s="23"/>
      <c r="R124" s="45"/>
      <c r="S124" s="46"/>
      <c r="T124" s="47" t="s">
        <v>57</v>
      </c>
      <c r="U124" s="48" t="s">
        <v>27</v>
      </c>
      <c r="V124" s="47" t="s">
        <v>57</v>
      </c>
      <c r="W124" s="49" t="s">
        <v>26</v>
      </c>
      <c r="X124" s="129"/>
      <c r="Y124" s="131"/>
      <c r="Z124" s="129"/>
      <c r="AA124" s="130"/>
      <c r="AB124" s="130"/>
      <c r="AC124" s="130"/>
      <c r="AD124" s="130"/>
      <c r="AE124" s="131"/>
      <c r="AF124" s="129"/>
      <c r="AG124" s="130"/>
      <c r="AH124" s="130"/>
      <c r="AI124" s="130"/>
      <c r="AJ124" s="130"/>
      <c r="AK124" s="133"/>
      <c r="AL124" s="54"/>
      <c r="AN124" s="70">
        <f>IF(N124="■",0,1)</f>
        <v>1</v>
      </c>
      <c r="AO124" s="56">
        <f>IF(N122="■",1,IF(N123="■",2,3))</f>
        <v>3</v>
      </c>
      <c r="AP124" s="59" t="str">
        <f>IF(R122="■",10,"")</f>
        <v/>
      </c>
      <c r="AQ124" s="60" t="str">
        <f>IF(T122="■",200,"")</f>
        <v/>
      </c>
      <c r="AR124" s="60" t="str">
        <f>IF(T123="■",3000,"")</f>
        <v/>
      </c>
      <c r="AS124" s="60"/>
      <c r="AT124" s="60" t="str">
        <f>IF(OR(V122="■",V123="■"),5000,"")</f>
        <v/>
      </c>
      <c r="AU124" s="61">
        <f t="shared" si="91"/>
        <v>0</v>
      </c>
      <c r="AV124" s="56">
        <f t="shared" si="92"/>
        <v>6</v>
      </c>
      <c r="AW124" s="62" t="str">
        <f t="shared" si="93"/>
        <v>3</v>
      </c>
      <c r="AX124" s="62" t="str">
        <f t="shared" si="94"/>
        <v>3</v>
      </c>
      <c r="AY124" s="62" t="str">
        <f t="shared" si="95"/>
        <v>36</v>
      </c>
      <c r="AZ124" s="56" t="str">
        <f t="shared" si="165"/>
        <v/>
      </c>
      <c r="BA124" s="56"/>
      <c r="BB124" s="56">
        <f t="shared" si="97"/>
        <v>12050</v>
      </c>
      <c r="BC124" s="56"/>
      <c r="BD124" s="56"/>
    </row>
    <row r="125" spans="1:56" ht="18" customHeight="1" x14ac:dyDescent="0.15">
      <c r="A125" s="37"/>
      <c r="B125" s="136"/>
      <c r="C125" s="137"/>
      <c r="D125" s="142"/>
      <c r="E125" s="146" t="s">
        <v>30</v>
      </c>
      <c r="F125" s="149"/>
      <c r="G125" s="152" t="str">
        <f t="shared" ref="G125" si="166">IF(B125=0,"",(F125-D125)-A126)</f>
        <v/>
      </c>
      <c r="H125" s="155" t="str">
        <f t="shared" ref="H125" si="167">IF(J125+L125=0,"",J125+L125)</f>
        <v/>
      </c>
      <c r="I125" s="145" t="s">
        <v>13</v>
      </c>
      <c r="J125" s="120"/>
      <c r="K125" s="145" t="s">
        <v>9</v>
      </c>
      <c r="L125" s="120"/>
      <c r="M125" s="123" t="s">
        <v>9</v>
      </c>
      <c r="N125" s="38" t="s">
        <v>54</v>
      </c>
      <c r="O125" s="159" t="s">
        <v>18</v>
      </c>
      <c r="P125" s="159"/>
      <c r="Q125" s="30"/>
      <c r="R125" s="39" t="s">
        <v>57</v>
      </c>
      <c r="S125" s="40" t="s">
        <v>23</v>
      </c>
      <c r="T125" s="41" t="s">
        <v>57</v>
      </c>
      <c r="U125" s="40" t="s">
        <v>24</v>
      </c>
      <c r="V125" s="41" t="s">
        <v>58</v>
      </c>
      <c r="W125" s="42" t="s">
        <v>28</v>
      </c>
      <c r="X125" s="126"/>
      <c r="Y125" s="128"/>
      <c r="Z125" s="126"/>
      <c r="AA125" s="127"/>
      <c r="AB125" s="127"/>
      <c r="AC125" s="127"/>
      <c r="AD125" s="127"/>
      <c r="AE125" s="128"/>
      <c r="AF125" s="126"/>
      <c r="AG125" s="127"/>
      <c r="AH125" s="127"/>
      <c r="AI125" s="127"/>
      <c r="AJ125" s="127"/>
      <c r="AK125" s="132"/>
      <c r="AL125" s="55"/>
      <c r="AN125" s="70">
        <f>IF(N127="■",0,1)</f>
        <v>1</v>
      </c>
      <c r="AO125" s="56">
        <f>IF(N125="■",1,IF(N126="■",2,3))</f>
        <v>3</v>
      </c>
      <c r="AP125" s="59" t="str">
        <f>IF(R125="■",10,"")</f>
        <v/>
      </c>
      <c r="AQ125" s="60" t="str">
        <f>IF(T125="■",200,"")</f>
        <v/>
      </c>
      <c r="AR125" s="60" t="str">
        <f>IF(T126="■",3000,"")</f>
        <v/>
      </c>
      <c r="AS125" s="60"/>
      <c r="AT125" s="60" t="str">
        <f t="shared" ref="AT125" si="168">IF(OR(V125="■",V126="■"),5000,"")</f>
        <v/>
      </c>
      <c r="AU125" s="61">
        <f t="shared" si="91"/>
        <v>0</v>
      </c>
      <c r="AV125" s="56">
        <f t="shared" si="92"/>
        <v>6</v>
      </c>
      <c r="AW125" s="62" t="str">
        <f t="shared" si="93"/>
        <v>3</v>
      </c>
      <c r="AX125" s="62" t="str">
        <f t="shared" si="94"/>
        <v>3</v>
      </c>
      <c r="AY125" s="62" t="str">
        <f t="shared" si="95"/>
        <v>36</v>
      </c>
      <c r="AZ125" s="56" t="str">
        <f>IF(X125="生態系保全",1,IF(X125="水質保全",2,IF(X125="景観形成・生活環境保全",3,IF(X125="水田貯留機能増進・地下水かん養",4,IF(X125="資源循環",4,"")))))</f>
        <v/>
      </c>
      <c r="BA125" s="56"/>
      <c r="BB125" s="56">
        <f t="shared" si="97"/>
        <v>12050</v>
      </c>
      <c r="BC125" s="56"/>
      <c r="BD125" s="56"/>
    </row>
    <row r="126" spans="1:56" ht="18" customHeight="1" x14ac:dyDescent="0.15">
      <c r="A126" s="37">
        <v>0</v>
      </c>
      <c r="B126" s="138"/>
      <c r="C126" s="139"/>
      <c r="D126" s="143"/>
      <c r="E126" s="147"/>
      <c r="F126" s="150"/>
      <c r="G126" s="153"/>
      <c r="H126" s="156"/>
      <c r="I126" s="134"/>
      <c r="J126" s="121"/>
      <c r="K126" s="134"/>
      <c r="L126" s="121"/>
      <c r="M126" s="124"/>
      <c r="N126" s="38" t="s">
        <v>54</v>
      </c>
      <c r="O126" s="160" t="s">
        <v>21</v>
      </c>
      <c r="P126" s="160"/>
      <c r="Q126" s="16"/>
      <c r="R126" s="50"/>
      <c r="S126" s="50"/>
      <c r="T126" s="39" t="s">
        <v>57</v>
      </c>
      <c r="U126" s="40" t="s">
        <v>25</v>
      </c>
      <c r="V126" s="39" t="s">
        <v>57</v>
      </c>
      <c r="W126" s="40" t="s">
        <v>29</v>
      </c>
      <c r="X126" s="126"/>
      <c r="Y126" s="128"/>
      <c r="Z126" s="126"/>
      <c r="AA126" s="127"/>
      <c r="AB126" s="127"/>
      <c r="AC126" s="127"/>
      <c r="AD126" s="127"/>
      <c r="AE126" s="128"/>
      <c r="AF126" s="126"/>
      <c r="AG126" s="127"/>
      <c r="AH126" s="127"/>
      <c r="AI126" s="127"/>
      <c r="AJ126" s="127"/>
      <c r="AK126" s="132"/>
      <c r="AL126" s="53"/>
      <c r="AN126" s="70">
        <f>IF(N127="■",0,1)</f>
        <v>1</v>
      </c>
      <c r="AO126" s="56">
        <f>IF(N125="■",1,IF(N126="■",2,3))</f>
        <v>3</v>
      </c>
      <c r="AP126" s="59" t="str">
        <f>IF(R125="■",10,"")</f>
        <v/>
      </c>
      <c r="AQ126" s="60" t="str">
        <f>IF(T125="■",200,"")</f>
        <v/>
      </c>
      <c r="AR126" s="60" t="str">
        <f>IF(T126="■",3000,"")</f>
        <v/>
      </c>
      <c r="AS126" s="60"/>
      <c r="AT126" s="60" t="str">
        <f>IF(OR(V125="■",V126="■"),5000,"")</f>
        <v/>
      </c>
      <c r="AU126" s="61">
        <f t="shared" si="91"/>
        <v>0</v>
      </c>
      <c r="AV126" s="56">
        <f t="shared" si="92"/>
        <v>6</v>
      </c>
      <c r="AW126" s="62" t="str">
        <f t="shared" si="93"/>
        <v>3</v>
      </c>
      <c r="AX126" s="62" t="str">
        <f t="shared" si="94"/>
        <v>3</v>
      </c>
      <c r="AY126" s="62" t="str">
        <f t="shared" si="95"/>
        <v>36</v>
      </c>
      <c r="AZ126" s="56" t="str">
        <f t="shared" ref="AZ126:AZ127" si="169">IF(X126="生態系保全",1,IF(X126="水質保全",2,IF(X126="景観形成・生活環境保全",3,IF(X126="水田貯留機能増進・地下水かん養",4,IF(X126="資源循環",4,"")))))</f>
        <v/>
      </c>
      <c r="BA126" s="56"/>
      <c r="BB126" s="56">
        <f t="shared" si="97"/>
        <v>12050</v>
      </c>
      <c r="BC126" s="56"/>
      <c r="BD126" s="56"/>
    </row>
    <row r="127" spans="1:56" ht="18" customHeight="1" x14ac:dyDescent="0.15">
      <c r="A127" s="37"/>
      <c r="B127" s="140"/>
      <c r="C127" s="141"/>
      <c r="D127" s="144"/>
      <c r="E127" s="148"/>
      <c r="F127" s="151"/>
      <c r="G127" s="154"/>
      <c r="H127" s="157"/>
      <c r="I127" s="135"/>
      <c r="J127" s="122"/>
      <c r="K127" s="135"/>
      <c r="L127" s="122"/>
      <c r="M127" s="125"/>
      <c r="N127" s="44" t="s">
        <v>55</v>
      </c>
      <c r="O127" s="158" t="s">
        <v>19</v>
      </c>
      <c r="P127" s="158"/>
      <c r="Q127" s="23"/>
      <c r="R127" s="45"/>
      <c r="S127" s="46"/>
      <c r="T127" s="47" t="s">
        <v>57</v>
      </c>
      <c r="U127" s="48" t="s">
        <v>27</v>
      </c>
      <c r="V127" s="47" t="s">
        <v>57</v>
      </c>
      <c r="W127" s="49" t="s">
        <v>26</v>
      </c>
      <c r="X127" s="129"/>
      <c r="Y127" s="131"/>
      <c r="Z127" s="129"/>
      <c r="AA127" s="130"/>
      <c r="AB127" s="130"/>
      <c r="AC127" s="130"/>
      <c r="AD127" s="130"/>
      <c r="AE127" s="131"/>
      <c r="AF127" s="129"/>
      <c r="AG127" s="130"/>
      <c r="AH127" s="130"/>
      <c r="AI127" s="130"/>
      <c r="AJ127" s="130"/>
      <c r="AK127" s="133"/>
      <c r="AL127" s="54"/>
      <c r="AN127" s="70">
        <f>IF(N127="■",0,1)</f>
        <v>1</v>
      </c>
      <c r="AO127" s="56">
        <f>IF(N125="■",1,IF(N126="■",2,3))</f>
        <v>3</v>
      </c>
      <c r="AP127" s="59" t="str">
        <f>IF(R125="■",10,"")</f>
        <v/>
      </c>
      <c r="AQ127" s="60" t="str">
        <f>IF(T125="■",200,"")</f>
        <v/>
      </c>
      <c r="AR127" s="60" t="str">
        <f>IF(T126="■",3000,"")</f>
        <v/>
      </c>
      <c r="AS127" s="60"/>
      <c r="AT127" s="60" t="str">
        <f>IF(OR(V125="■",V126="■"),5000,"")</f>
        <v/>
      </c>
      <c r="AU127" s="61">
        <f t="shared" si="91"/>
        <v>0</v>
      </c>
      <c r="AV127" s="56">
        <f t="shared" si="92"/>
        <v>6</v>
      </c>
      <c r="AW127" s="62" t="str">
        <f t="shared" si="93"/>
        <v>3</v>
      </c>
      <c r="AX127" s="62" t="str">
        <f t="shared" si="94"/>
        <v>3</v>
      </c>
      <c r="AY127" s="62" t="str">
        <f t="shared" si="95"/>
        <v>36</v>
      </c>
      <c r="AZ127" s="56" t="str">
        <f t="shared" si="169"/>
        <v/>
      </c>
      <c r="BA127" s="56"/>
      <c r="BB127" s="56">
        <f t="shared" si="97"/>
        <v>12050</v>
      </c>
      <c r="BC127" s="56"/>
      <c r="BD127" s="56"/>
    </row>
    <row r="128" spans="1:56" ht="18" customHeight="1" x14ac:dyDescent="0.15">
      <c r="A128" s="37"/>
      <c r="B128" s="136"/>
      <c r="C128" s="137"/>
      <c r="D128" s="142"/>
      <c r="E128" s="146" t="s">
        <v>30</v>
      </c>
      <c r="F128" s="149"/>
      <c r="G128" s="152" t="str">
        <f t="shared" ref="G128" si="170">IF(B128=0,"",(F128-D128)-A129)</f>
        <v/>
      </c>
      <c r="H128" s="155" t="str">
        <f t="shared" ref="H128" si="171">IF(J128+L128=0,"",J128+L128)</f>
        <v/>
      </c>
      <c r="I128" s="145" t="s">
        <v>13</v>
      </c>
      <c r="J128" s="120"/>
      <c r="K128" s="145" t="s">
        <v>9</v>
      </c>
      <c r="L128" s="120"/>
      <c r="M128" s="123" t="s">
        <v>9</v>
      </c>
      <c r="N128" s="38" t="s">
        <v>54</v>
      </c>
      <c r="O128" s="159" t="s">
        <v>18</v>
      </c>
      <c r="P128" s="159"/>
      <c r="Q128" s="30"/>
      <c r="R128" s="39" t="s">
        <v>57</v>
      </c>
      <c r="S128" s="40" t="s">
        <v>23</v>
      </c>
      <c r="T128" s="41" t="s">
        <v>57</v>
      </c>
      <c r="U128" s="40" t="s">
        <v>24</v>
      </c>
      <c r="V128" s="41" t="s">
        <v>58</v>
      </c>
      <c r="W128" s="42" t="s">
        <v>28</v>
      </c>
      <c r="X128" s="126"/>
      <c r="Y128" s="128"/>
      <c r="Z128" s="126"/>
      <c r="AA128" s="127"/>
      <c r="AB128" s="127"/>
      <c r="AC128" s="127"/>
      <c r="AD128" s="127"/>
      <c r="AE128" s="128"/>
      <c r="AF128" s="126"/>
      <c r="AG128" s="127"/>
      <c r="AH128" s="127"/>
      <c r="AI128" s="127"/>
      <c r="AJ128" s="127"/>
      <c r="AK128" s="132"/>
      <c r="AL128" s="55"/>
      <c r="AN128" s="70">
        <f>IF(N130="■",0,1)</f>
        <v>1</v>
      </c>
      <c r="AO128" s="56">
        <f>IF(N128="■",1,IF(N129="■",2,3))</f>
        <v>3</v>
      </c>
      <c r="AP128" s="59" t="str">
        <f>IF(R128="■",10,"")</f>
        <v/>
      </c>
      <c r="AQ128" s="60" t="str">
        <f>IF(T128="■",200,"")</f>
        <v/>
      </c>
      <c r="AR128" s="60" t="str">
        <f>IF(T129="■",3000,"")</f>
        <v/>
      </c>
      <c r="AS128" s="60"/>
      <c r="AT128" s="60" t="str">
        <f t="shared" ref="AT128" si="172">IF(OR(V128="■",V129="■"),5000,"")</f>
        <v/>
      </c>
      <c r="AU128" s="61">
        <f t="shared" si="91"/>
        <v>0</v>
      </c>
      <c r="AV128" s="56">
        <f t="shared" si="92"/>
        <v>6</v>
      </c>
      <c r="AW128" s="62" t="str">
        <f t="shared" si="93"/>
        <v>3</v>
      </c>
      <c r="AX128" s="62" t="str">
        <f t="shared" si="94"/>
        <v>3</v>
      </c>
      <c r="AY128" s="62" t="str">
        <f t="shared" si="95"/>
        <v>36</v>
      </c>
      <c r="AZ128" s="56" t="str">
        <f>IF(X128="生態系保全",1,IF(X128="水質保全",2,IF(X128="景観形成・生活環境保全",3,IF(X128="水田貯留機能増進・地下水かん養",4,IF(X128="資源循環",4,"")))))</f>
        <v/>
      </c>
      <c r="BA128" s="56"/>
      <c r="BB128" s="56">
        <f t="shared" si="97"/>
        <v>12050</v>
      </c>
      <c r="BC128" s="56"/>
      <c r="BD128" s="56"/>
    </row>
    <row r="129" spans="1:56" ht="18" customHeight="1" x14ac:dyDescent="0.15">
      <c r="A129" s="37">
        <v>0</v>
      </c>
      <c r="B129" s="138"/>
      <c r="C129" s="139"/>
      <c r="D129" s="143"/>
      <c r="E129" s="147"/>
      <c r="F129" s="150"/>
      <c r="G129" s="153"/>
      <c r="H129" s="156"/>
      <c r="I129" s="134"/>
      <c r="J129" s="121"/>
      <c r="K129" s="134"/>
      <c r="L129" s="121"/>
      <c r="M129" s="124"/>
      <c r="N129" s="38" t="s">
        <v>54</v>
      </c>
      <c r="O129" s="160" t="s">
        <v>21</v>
      </c>
      <c r="P129" s="160"/>
      <c r="Q129" s="16"/>
      <c r="R129" s="50"/>
      <c r="S129" s="50"/>
      <c r="T129" s="39" t="s">
        <v>57</v>
      </c>
      <c r="U129" s="40" t="s">
        <v>25</v>
      </c>
      <c r="V129" s="39" t="s">
        <v>57</v>
      </c>
      <c r="W129" s="40" t="s">
        <v>29</v>
      </c>
      <c r="X129" s="126"/>
      <c r="Y129" s="128"/>
      <c r="Z129" s="126"/>
      <c r="AA129" s="127"/>
      <c r="AB129" s="127"/>
      <c r="AC129" s="127"/>
      <c r="AD129" s="127"/>
      <c r="AE129" s="128"/>
      <c r="AF129" s="126"/>
      <c r="AG129" s="127"/>
      <c r="AH129" s="127"/>
      <c r="AI129" s="127"/>
      <c r="AJ129" s="127"/>
      <c r="AK129" s="132"/>
      <c r="AL129" s="53"/>
      <c r="AN129" s="70">
        <f>IF(N130="■",0,1)</f>
        <v>1</v>
      </c>
      <c r="AO129" s="56">
        <f>IF(N128="■",1,IF(N129="■",2,3))</f>
        <v>3</v>
      </c>
      <c r="AP129" s="59" t="str">
        <f>IF(R128="■",10,"")</f>
        <v/>
      </c>
      <c r="AQ129" s="60" t="str">
        <f>IF(T128="■",200,"")</f>
        <v/>
      </c>
      <c r="AR129" s="60" t="str">
        <f>IF(T129="■",3000,"")</f>
        <v/>
      </c>
      <c r="AS129" s="60"/>
      <c r="AT129" s="60" t="str">
        <f>IF(OR(V128="■",V129="■"),5000,"")</f>
        <v/>
      </c>
      <c r="AU129" s="61">
        <f t="shared" si="91"/>
        <v>0</v>
      </c>
      <c r="AV129" s="56">
        <f t="shared" si="92"/>
        <v>6</v>
      </c>
      <c r="AW129" s="62" t="str">
        <f t="shared" si="93"/>
        <v>3</v>
      </c>
      <c r="AX129" s="62" t="str">
        <f t="shared" si="94"/>
        <v>3</v>
      </c>
      <c r="AY129" s="62" t="str">
        <f t="shared" si="95"/>
        <v>36</v>
      </c>
      <c r="AZ129" s="56" t="str">
        <f t="shared" ref="AZ129:AZ130" si="173">IF(X129="生態系保全",1,IF(X129="水質保全",2,IF(X129="景観形成・生活環境保全",3,IF(X129="水田貯留機能増進・地下水かん養",4,IF(X129="資源循環",4,"")))))</f>
        <v/>
      </c>
      <c r="BA129" s="56"/>
      <c r="BB129" s="56">
        <f t="shared" si="97"/>
        <v>12050</v>
      </c>
      <c r="BC129" s="56"/>
      <c r="BD129" s="56"/>
    </row>
    <row r="130" spans="1:56" ht="18" customHeight="1" x14ac:dyDescent="0.15">
      <c r="A130" s="37"/>
      <c r="B130" s="140"/>
      <c r="C130" s="141"/>
      <c r="D130" s="144"/>
      <c r="E130" s="148"/>
      <c r="F130" s="151"/>
      <c r="G130" s="154"/>
      <c r="H130" s="157"/>
      <c r="I130" s="135"/>
      <c r="J130" s="122"/>
      <c r="K130" s="135"/>
      <c r="L130" s="122"/>
      <c r="M130" s="125"/>
      <c r="N130" s="44" t="s">
        <v>55</v>
      </c>
      <c r="O130" s="158" t="s">
        <v>19</v>
      </c>
      <c r="P130" s="158"/>
      <c r="Q130" s="23"/>
      <c r="R130" s="45"/>
      <c r="S130" s="46"/>
      <c r="T130" s="47" t="s">
        <v>57</v>
      </c>
      <c r="U130" s="48" t="s">
        <v>27</v>
      </c>
      <c r="V130" s="47" t="s">
        <v>57</v>
      </c>
      <c r="W130" s="49" t="s">
        <v>26</v>
      </c>
      <c r="X130" s="129"/>
      <c r="Y130" s="131"/>
      <c r="Z130" s="129"/>
      <c r="AA130" s="130"/>
      <c r="AB130" s="130"/>
      <c r="AC130" s="130"/>
      <c r="AD130" s="130"/>
      <c r="AE130" s="131"/>
      <c r="AF130" s="129"/>
      <c r="AG130" s="130"/>
      <c r="AH130" s="130"/>
      <c r="AI130" s="130"/>
      <c r="AJ130" s="130"/>
      <c r="AK130" s="133"/>
      <c r="AL130" s="54"/>
      <c r="AN130" s="70">
        <f>IF(N130="■",0,1)</f>
        <v>1</v>
      </c>
      <c r="AO130" s="56">
        <f>IF(N128="■",1,IF(N129="■",2,3))</f>
        <v>3</v>
      </c>
      <c r="AP130" s="59" t="str">
        <f>IF(R128="■",10,"")</f>
        <v/>
      </c>
      <c r="AQ130" s="60" t="str">
        <f>IF(T128="■",200,"")</f>
        <v/>
      </c>
      <c r="AR130" s="60" t="str">
        <f>IF(T129="■",3000,"")</f>
        <v/>
      </c>
      <c r="AS130" s="60"/>
      <c r="AT130" s="60" t="str">
        <f>IF(OR(V128="■",V129="■"),5000,"")</f>
        <v/>
      </c>
      <c r="AU130" s="61">
        <f t="shared" si="91"/>
        <v>0</v>
      </c>
      <c r="AV130" s="56">
        <f t="shared" si="92"/>
        <v>6</v>
      </c>
      <c r="AW130" s="62" t="str">
        <f t="shared" si="93"/>
        <v>3</v>
      </c>
      <c r="AX130" s="62" t="str">
        <f t="shared" si="94"/>
        <v>3</v>
      </c>
      <c r="AY130" s="62" t="str">
        <f t="shared" si="95"/>
        <v>36</v>
      </c>
      <c r="AZ130" s="56" t="str">
        <f t="shared" si="173"/>
        <v/>
      </c>
      <c r="BA130" s="56"/>
      <c r="BB130" s="56">
        <f t="shared" si="97"/>
        <v>12050</v>
      </c>
      <c r="BC130" s="56"/>
      <c r="BD130" s="56"/>
    </row>
    <row r="131" spans="1:56" x14ac:dyDescent="0.15">
      <c r="B131" s="1" t="s">
        <v>52</v>
      </c>
      <c r="R131" s="17"/>
      <c r="AN131" s="70"/>
    </row>
    <row r="132" spans="1:56" x14ac:dyDescent="0.15">
      <c r="AN132" s="70"/>
    </row>
    <row r="133" spans="1:56" x14ac:dyDescent="0.15">
      <c r="AN133" s="70"/>
    </row>
    <row r="134" spans="1:56" x14ac:dyDescent="0.15">
      <c r="AN134" s="70"/>
    </row>
    <row r="135" spans="1:56" x14ac:dyDescent="0.15">
      <c r="AN135" s="70"/>
    </row>
    <row r="136" spans="1:56" x14ac:dyDescent="0.15">
      <c r="AN136" s="70"/>
    </row>
    <row r="137" spans="1:56" x14ac:dyDescent="0.15">
      <c r="AN137" s="70"/>
    </row>
    <row r="138" spans="1:56" x14ac:dyDescent="0.15">
      <c r="AN138" s="70"/>
    </row>
    <row r="139" spans="1:56" x14ac:dyDescent="0.15">
      <c r="AN139" s="70"/>
    </row>
    <row r="140" spans="1:56" x14ac:dyDescent="0.15">
      <c r="AN140" s="70"/>
    </row>
    <row r="141" spans="1:56" x14ac:dyDescent="0.15">
      <c r="AN141" s="70"/>
    </row>
    <row r="142" spans="1:56" x14ac:dyDescent="0.15">
      <c r="AN142" s="70"/>
    </row>
    <row r="143" spans="1:56" x14ac:dyDescent="0.15">
      <c r="AN143" s="70"/>
    </row>
    <row r="144" spans="1:56" x14ac:dyDescent="0.15">
      <c r="AN144" s="70"/>
    </row>
    <row r="145" spans="40:40" x14ac:dyDescent="0.15">
      <c r="AN145" s="70"/>
    </row>
    <row r="146" spans="40:40" x14ac:dyDescent="0.15">
      <c r="AN146" s="70"/>
    </row>
    <row r="147" spans="40:40" x14ac:dyDescent="0.15">
      <c r="AN147" s="70"/>
    </row>
    <row r="148" spans="40:40" x14ac:dyDescent="0.15">
      <c r="AN148" s="70"/>
    </row>
    <row r="149" spans="40:40" x14ac:dyDescent="0.15">
      <c r="AN149" s="70"/>
    </row>
    <row r="150" spans="40:40" x14ac:dyDescent="0.15">
      <c r="AN150" s="70"/>
    </row>
    <row r="151" spans="40:40" x14ac:dyDescent="0.15">
      <c r="AN151" s="70"/>
    </row>
    <row r="152" spans="40:40" x14ac:dyDescent="0.15">
      <c r="AN152" s="70"/>
    </row>
    <row r="153" spans="40:40" x14ac:dyDescent="0.15">
      <c r="AN153" s="70"/>
    </row>
    <row r="154" spans="40:40" x14ac:dyDescent="0.15">
      <c r="AN154" s="70"/>
    </row>
    <row r="155" spans="40:40" x14ac:dyDescent="0.15">
      <c r="AN155" s="70"/>
    </row>
    <row r="156" spans="40:40" x14ac:dyDescent="0.15">
      <c r="AN156" s="70"/>
    </row>
    <row r="157" spans="40:40" x14ac:dyDescent="0.15">
      <c r="AN157" s="70"/>
    </row>
    <row r="158" spans="40:40" x14ac:dyDescent="0.15">
      <c r="AN158" s="70"/>
    </row>
    <row r="159" spans="40:40" x14ac:dyDescent="0.15">
      <c r="AN159" s="70"/>
    </row>
    <row r="160" spans="40:40" x14ac:dyDescent="0.15">
      <c r="AN160" s="70"/>
    </row>
    <row r="161" spans="40:40" x14ac:dyDescent="0.15">
      <c r="AN161" s="70"/>
    </row>
    <row r="162" spans="40:40" x14ac:dyDescent="0.15">
      <c r="AN162" s="70"/>
    </row>
    <row r="163" spans="40:40" x14ac:dyDescent="0.15">
      <c r="AN163" s="70"/>
    </row>
    <row r="164" spans="40:40" x14ac:dyDescent="0.15">
      <c r="AN164" s="70"/>
    </row>
    <row r="165" spans="40:40" x14ac:dyDescent="0.15">
      <c r="AN165" s="70"/>
    </row>
    <row r="166" spans="40:40" x14ac:dyDescent="0.15">
      <c r="AN166" s="70"/>
    </row>
  </sheetData>
  <mergeCells count="962">
    <mergeCell ref="X129:Y129"/>
    <mergeCell ref="Z129:AE129"/>
    <mergeCell ref="AF129:AK129"/>
    <mergeCell ref="X130:Y130"/>
    <mergeCell ref="Z130:AE130"/>
    <mergeCell ref="AF130:AK130"/>
    <mergeCell ref="X126:Y126"/>
    <mergeCell ref="Z126:AE126"/>
    <mergeCell ref="AF126:AK126"/>
    <mergeCell ref="X127:Y127"/>
    <mergeCell ref="Z127:AE127"/>
    <mergeCell ref="AF127:AK127"/>
    <mergeCell ref="X128:Y128"/>
    <mergeCell ref="Z128:AE128"/>
    <mergeCell ref="AF128:AK128"/>
    <mergeCell ref="X123:Y123"/>
    <mergeCell ref="Z123:AE123"/>
    <mergeCell ref="AF123:AK123"/>
    <mergeCell ref="X124:Y124"/>
    <mergeCell ref="Z124:AE124"/>
    <mergeCell ref="AF124:AK124"/>
    <mergeCell ref="X125:Y125"/>
    <mergeCell ref="Z125:AE125"/>
    <mergeCell ref="AF125:AK125"/>
    <mergeCell ref="X120:Y120"/>
    <mergeCell ref="Z120:AE120"/>
    <mergeCell ref="AF120:AK120"/>
    <mergeCell ref="X121:Y121"/>
    <mergeCell ref="Z121:AE121"/>
    <mergeCell ref="AF121:AK121"/>
    <mergeCell ref="X122:Y122"/>
    <mergeCell ref="Z122:AE122"/>
    <mergeCell ref="AF122:AK122"/>
    <mergeCell ref="Z112:AE112"/>
    <mergeCell ref="AF112:AK112"/>
    <mergeCell ref="X113:Y113"/>
    <mergeCell ref="Z113:AE113"/>
    <mergeCell ref="AF113:AK113"/>
    <mergeCell ref="Z114:AE114"/>
    <mergeCell ref="AF114:AK114"/>
    <mergeCell ref="AF115:AK115"/>
    <mergeCell ref="X119:Y119"/>
    <mergeCell ref="Z119:AE119"/>
    <mergeCell ref="AF119:AK119"/>
    <mergeCell ref="Z108:AE108"/>
    <mergeCell ref="AF108:AK108"/>
    <mergeCell ref="X109:Y109"/>
    <mergeCell ref="Z109:AE109"/>
    <mergeCell ref="AF109:AK109"/>
    <mergeCell ref="X110:Y110"/>
    <mergeCell ref="Z110:AE110"/>
    <mergeCell ref="AF110:AK110"/>
    <mergeCell ref="X111:Y111"/>
    <mergeCell ref="Z111:AE111"/>
    <mergeCell ref="AF111:AK111"/>
    <mergeCell ref="Z99:AE99"/>
    <mergeCell ref="AF99:AK99"/>
    <mergeCell ref="X100:Y100"/>
    <mergeCell ref="Z100:AE100"/>
    <mergeCell ref="AF100:AK100"/>
    <mergeCell ref="AF101:AK101"/>
    <mergeCell ref="Z105:AE105"/>
    <mergeCell ref="AF105:AK105"/>
    <mergeCell ref="X107:Y107"/>
    <mergeCell ref="Z107:AE107"/>
    <mergeCell ref="AF107:AK107"/>
    <mergeCell ref="X96:Y96"/>
    <mergeCell ref="Z96:AE96"/>
    <mergeCell ref="AF96:AK96"/>
    <mergeCell ref="X97:Y97"/>
    <mergeCell ref="Z97:AE97"/>
    <mergeCell ref="AF97:AK97"/>
    <mergeCell ref="X98:Y98"/>
    <mergeCell ref="Z98:AE98"/>
    <mergeCell ref="AF98:AK98"/>
    <mergeCell ref="X88:Y88"/>
    <mergeCell ref="Z88:AE88"/>
    <mergeCell ref="AF88:AK88"/>
    <mergeCell ref="X89:Y89"/>
    <mergeCell ref="Z89:AE89"/>
    <mergeCell ref="AF89:AK89"/>
    <mergeCell ref="AF94:AK94"/>
    <mergeCell ref="Z95:AE95"/>
    <mergeCell ref="AF95:AK95"/>
    <mergeCell ref="X84:Y84"/>
    <mergeCell ref="Z84:AE84"/>
    <mergeCell ref="AF84:AK84"/>
    <mergeCell ref="X85:Y85"/>
    <mergeCell ref="Z85:AE85"/>
    <mergeCell ref="AF85:AK85"/>
    <mergeCell ref="Z86:AE86"/>
    <mergeCell ref="AF86:AK86"/>
    <mergeCell ref="X87:Y87"/>
    <mergeCell ref="Z87:AE87"/>
    <mergeCell ref="AF87:AK87"/>
    <mergeCell ref="AF79:AK79"/>
    <mergeCell ref="X81:Y81"/>
    <mergeCell ref="Z81:AE81"/>
    <mergeCell ref="AF81:AK81"/>
    <mergeCell ref="Z82:AE82"/>
    <mergeCell ref="AF82:AK82"/>
    <mergeCell ref="X83:Y83"/>
    <mergeCell ref="Z83:AE83"/>
    <mergeCell ref="AF83:AK83"/>
    <mergeCell ref="X75:Y75"/>
    <mergeCell ref="Z75:AE75"/>
    <mergeCell ref="AF75:AK75"/>
    <mergeCell ref="X76:Y76"/>
    <mergeCell ref="Z76:AE76"/>
    <mergeCell ref="AF76:AK76"/>
    <mergeCell ref="Z77:AE77"/>
    <mergeCell ref="AF77:AK77"/>
    <mergeCell ref="X78:Y78"/>
    <mergeCell ref="Z78:AE78"/>
    <mergeCell ref="AF78:AK78"/>
    <mergeCell ref="X71:Y71"/>
    <mergeCell ref="Z71:AE71"/>
    <mergeCell ref="AF71:AK71"/>
    <mergeCell ref="X72:Y72"/>
    <mergeCell ref="Z72:AE72"/>
    <mergeCell ref="AF72:AK72"/>
    <mergeCell ref="Z73:AE73"/>
    <mergeCell ref="AF73:AK73"/>
    <mergeCell ref="X74:Y74"/>
    <mergeCell ref="Z74:AE74"/>
    <mergeCell ref="AF74:AK74"/>
    <mergeCell ref="X66:Y66"/>
    <mergeCell ref="Z66:AE66"/>
    <mergeCell ref="AF66:AK66"/>
    <mergeCell ref="X67:Y67"/>
    <mergeCell ref="Z67:AE67"/>
    <mergeCell ref="AF67:AK67"/>
    <mergeCell ref="Z68:AE68"/>
    <mergeCell ref="AF68:AK68"/>
    <mergeCell ref="X69:Y69"/>
    <mergeCell ref="Z69:AE69"/>
    <mergeCell ref="AF69:AK69"/>
    <mergeCell ref="X62:Y62"/>
    <mergeCell ref="Z62:AE62"/>
    <mergeCell ref="AF62:AK62"/>
    <mergeCell ref="X63:Y63"/>
    <mergeCell ref="Z63:AE63"/>
    <mergeCell ref="AF63:AK63"/>
    <mergeCell ref="Z64:AE64"/>
    <mergeCell ref="AF64:AK64"/>
    <mergeCell ref="AF65:AK65"/>
    <mergeCell ref="Z53:AE53"/>
    <mergeCell ref="AF53:AK53"/>
    <mergeCell ref="X54:Y54"/>
    <mergeCell ref="Z54:AE54"/>
    <mergeCell ref="AF54:AK54"/>
    <mergeCell ref="X55:Y55"/>
    <mergeCell ref="Z55:AE55"/>
    <mergeCell ref="AF55:AK55"/>
    <mergeCell ref="X59:Y59"/>
    <mergeCell ref="Z59:AE59"/>
    <mergeCell ref="AF59:AK59"/>
    <mergeCell ref="X57:Y57"/>
    <mergeCell ref="Z57:AE57"/>
    <mergeCell ref="AF57:AK57"/>
    <mergeCell ref="Z43:AE43"/>
    <mergeCell ref="AF43:AK43"/>
    <mergeCell ref="X44:Y44"/>
    <mergeCell ref="Z44:AE44"/>
    <mergeCell ref="AF44:AK44"/>
    <mergeCell ref="X45:Y45"/>
    <mergeCell ref="Z45:AE45"/>
    <mergeCell ref="AF45:AK45"/>
    <mergeCell ref="X46:Y46"/>
    <mergeCell ref="Z46:AE46"/>
    <mergeCell ref="AF46:AK46"/>
    <mergeCell ref="X43:Y43"/>
    <mergeCell ref="Z39:AE39"/>
    <mergeCell ref="AF39:AK39"/>
    <mergeCell ref="X40:Y40"/>
    <mergeCell ref="Z40:AE40"/>
    <mergeCell ref="AF40:AK40"/>
    <mergeCell ref="X41:Y41"/>
    <mergeCell ref="Z41:AE41"/>
    <mergeCell ref="AF41:AK41"/>
    <mergeCell ref="X42:Y42"/>
    <mergeCell ref="Z42:AE42"/>
    <mergeCell ref="AF42:AK42"/>
    <mergeCell ref="X39:Y39"/>
    <mergeCell ref="Z35:AE35"/>
    <mergeCell ref="AF35:AK35"/>
    <mergeCell ref="X36:Y36"/>
    <mergeCell ref="Z36:AE36"/>
    <mergeCell ref="AF36:AK36"/>
    <mergeCell ref="X37:Y37"/>
    <mergeCell ref="Z37:AE37"/>
    <mergeCell ref="AF37:AK37"/>
    <mergeCell ref="X38:Y38"/>
    <mergeCell ref="Z38:AE38"/>
    <mergeCell ref="AF38:AK38"/>
    <mergeCell ref="X35:Y35"/>
    <mergeCell ref="X32:Y32"/>
    <mergeCell ref="Z32:AE32"/>
    <mergeCell ref="AF32:AK32"/>
    <mergeCell ref="X33:Y33"/>
    <mergeCell ref="Z33:AE33"/>
    <mergeCell ref="AF33:AK33"/>
    <mergeCell ref="X34:Y34"/>
    <mergeCell ref="Z34:AE34"/>
    <mergeCell ref="AF34:AK34"/>
    <mergeCell ref="X29:Y29"/>
    <mergeCell ref="Z29:AE29"/>
    <mergeCell ref="AF29:AK29"/>
    <mergeCell ref="X30:Y30"/>
    <mergeCell ref="Z30:AE30"/>
    <mergeCell ref="AF30:AK30"/>
    <mergeCell ref="X27:Y27"/>
    <mergeCell ref="Z31:AE31"/>
    <mergeCell ref="AF31:AK31"/>
    <mergeCell ref="X31:Y31"/>
    <mergeCell ref="AF25:AK25"/>
    <mergeCell ref="X26:Y26"/>
    <mergeCell ref="Z26:AE26"/>
    <mergeCell ref="AF26:AK26"/>
    <mergeCell ref="X23:Y23"/>
    <mergeCell ref="Z27:AE27"/>
    <mergeCell ref="AF27:AK27"/>
    <mergeCell ref="X28:Y28"/>
    <mergeCell ref="Z28:AE28"/>
    <mergeCell ref="AF28:AK28"/>
    <mergeCell ref="X21:Y21"/>
    <mergeCell ref="Z21:AE21"/>
    <mergeCell ref="AF21:AK21"/>
    <mergeCell ref="X22:Y22"/>
    <mergeCell ref="Z22:AE22"/>
    <mergeCell ref="AF22:AK22"/>
    <mergeCell ref="X19:Y19"/>
    <mergeCell ref="AF23:AK23"/>
    <mergeCell ref="X24:Y24"/>
    <mergeCell ref="Z24:AE24"/>
    <mergeCell ref="AF24:AK24"/>
    <mergeCell ref="X18:Y18"/>
    <mergeCell ref="Z18:AE18"/>
    <mergeCell ref="AF18:AK18"/>
    <mergeCell ref="X15:Y15"/>
    <mergeCell ref="Z19:AE19"/>
    <mergeCell ref="AF19:AK19"/>
    <mergeCell ref="X20:Y20"/>
    <mergeCell ref="Z20:AE20"/>
    <mergeCell ref="AF20:AK20"/>
    <mergeCell ref="X14:Y14"/>
    <mergeCell ref="Z14:AE14"/>
    <mergeCell ref="AF14:AK14"/>
    <mergeCell ref="Z15:AE15"/>
    <mergeCell ref="AF15:AK15"/>
    <mergeCell ref="X16:Y16"/>
    <mergeCell ref="Z16:AE16"/>
    <mergeCell ref="AF16:AK16"/>
    <mergeCell ref="X17:Y17"/>
    <mergeCell ref="Z17:AE17"/>
    <mergeCell ref="AF17:AK17"/>
    <mergeCell ref="X47:Y47"/>
    <mergeCell ref="O119:P119"/>
    <mergeCell ref="O120:P120"/>
    <mergeCell ref="O121:P121"/>
    <mergeCell ref="O125:P125"/>
    <mergeCell ref="O126:P126"/>
    <mergeCell ref="O127:P127"/>
    <mergeCell ref="O128:P128"/>
    <mergeCell ref="O129:P129"/>
    <mergeCell ref="X53:Y53"/>
    <mergeCell ref="X60:Y60"/>
    <mergeCell ref="X64:Y64"/>
    <mergeCell ref="X68:Y68"/>
    <mergeCell ref="X73:Y73"/>
    <mergeCell ref="X77:Y77"/>
    <mergeCell ref="X82:Y82"/>
    <mergeCell ref="X86:Y86"/>
    <mergeCell ref="X95:Y95"/>
    <mergeCell ref="X99:Y99"/>
    <mergeCell ref="X103:Y103"/>
    <mergeCell ref="X108:Y108"/>
    <mergeCell ref="X112:Y112"/>
    <mergeCell ref="X117:Y117"/>
    <mergeCell ref="X118:Y118"/>
    <mergeCell ref="O130:P130"/>
    <mergeCell ref="O46:P46"/>
    <mergeCell ref="O47:P47"/>
    <mergeCell ref="O53:P53"/>
    <mergeCell ref="O54:P54"/>
    <mergeCell ref="O55:P55"/>
    <mergeCell ref="O56:P56"/>
    <mergeCell ref="O57:P57"/>
    <mergeCell ref="O58:P58"/>
    <mergeCell ref="O59:P59"/>
    <mergeCell ref="O110:P110"/>
    <mergeCell ref="O111:P111"/>
    <mergeCell ref="O112:P112"/>
    <mergeCell ref="O107:P107"/>
    <mergeCell ref="O108:P108"/>
    <mergeCell ref="O109:P109"/>
    <mergeCell ref="O98:P98"/>
    <mergeCell ref="O99:P99"/>
    <mergeCell ref="O100:P100"/>
    <mergeCell ref="O95:P95"/>
    <mergeCell ref="O96:P96"/>
    <mergeCell ref="O97:P97"/>
    <mergeCell ref="O86:P86"/>
    <mergeCell ref="O87:P87"/>
    <mergeCell ref="O36:P36"/>
    <mergeCell ref="O37:P37"/>
    <mergeCell ref="O39:P39"/>
    <mergeCell ref="O40:P40"/>
    <mergeCell ref="O41:P41"/>
    <mergeCell ref="O42:P42"/>
    <mergeCell ref="O43:P43"/>
    <mergeCell ref="O44:P44"/>
    <mergeCell ref="O45:P45"/>
    <mergeCell ref="O38:P38"/>
    <mergeCell ref="L128:L130"/>
    <mergeCell ref="M128:M130"/>
    <mergeCell ref="O13:P13"/>
    <mergeCell ref="O8:P8"/>
    <mergeCell ref="O9:P9"/>
    <mergeCell ref="O10:P10"/>
    <mergeCell ref="O11:P11"/>
    <mergeCell ref="O12:P12"/>
    <mergeCell ref="O14:P14"/>
    <mergeCell ref="O15:P15"/>
    <mergeCell ref="O16:P16"/>
    <mergeCell ref="O17:P17"/>
    <mergeCell ref="O18:P18"/>
    <mergeCell ref="O19:P19"/>
    <mergeCell ref="O20:P20"/>
    <mergeCell ref="O21:P21"/>
    <mergeCell ref="O22:P22"/>
    <mergeCell ref="L122:L124"/>
    <mergeCell ref="M122:M124"/>
    <mergeCell ref="L125:L127"/>
    <mergeCell ref="M125:M127"/>
    <mergeCell ref="O122:P122"/>
    <mergeCell ref="O123:P123"/>
    <mergeCell ref="O124:P124"/>
    <mergeCell ref="B128:C130"/>
    <mergeCell ref="D128:D130"/>
    <mergeCell ref="E128:E130"/>
    <mergeCell ref="F128:F130"/>
    <mergeCell ref="G128:G130"/>
    <mergeCell ref="H128:H130"/>
    <mergeCell ref="I128:I130"/>
    <mergeCell ref="J128:J130"/>
    <mergeCell ref="K128:K130"/>
    <mergeCell ref="B125:C127"/>
    <mergeCell ref="D125:D127"/>
    <mergeCell ref="E125:E127"/>
    <mergeCell ref="F125:F127"/>
    <mergeCell ref="G125:G127"/>
    <mergeCell ref="H125:H127"/>
    <mergeCell ref="I125:I127"/>
    <mergeCell ref="J125:J127"/>
    <mergeCell ref="K125:K127"/>
    <mergeCell ref="L119:L121"/>
    <mergeCell ref="M119:M121"/>
    <mergeCell ref="B122:C124"/>
    <mergeCell ref="D122:D124"/>
    <mergeCell ref="E122:E124"/>
    <mergeCell ref="F122:F124"/>
    <mergeCell ref="G122:G124"/>
    <mergeCell ref="H122:H124"/>
    <mergeCell ref="I122:I124"/>
    <mergeCell ref="J122:J124"/>
    <mergeCell ref="K122:K124"/>
    <mergeCell ref="B119:C121"/>
    <mergeCell ref="D119:D121"/>
    <mergeCell ref="E119:E121"/>
    <mergeCell ref="F119:F121"/>
    <mergeCell ref="G119:G121"/>
    <mergeCell ref="H119:H121"/>
    <mergeCell ref="I119:I121"/>
    <mergeCell ref="J119:J121"/>
    <mergeCell ref="K119:K121"/>
    <mergeCell ref="B116:C118"/>
    <mergeCell ref="D116:D118"/>
    <mergeCell ref="E116:E118"/>
    <mergeCell ref="F116:F118"/>
    <mergeCell ref="G116:G118"/>
    <mergeCell ref="H116:H118"/>
    <mergeCell ref="I116:I118"/>
    <mergeCell ref="J116:J118"/>
    <mergeCell ref="K116:K118"/>
    <mergeCell ref="H113:H115"/>
    <mergeCell ref="I113:I115"/>
    <mergeCell ref="J113:J115"/>
    <mergeCell ref="K113:K115"/>
    <mergeCell ref="L113:L115"/>
    <mergeCell ref="M113:M115"/>
    <mergeCell ref="X116:Y116"/>
    <mergeCell ref="Z116:AE116"/>
    <mergeCell ref="AF116:AK116"/>
    <mergeCell ref="L116:L118"/>
    <mergeCell ref="M116:M118"/>
    <mergeCell ref="O113:P113"/>
    <mergeCell ref="O114:P114"/>
    <mergeCell ref="O115:P115"/>
    <mergeCell ref="O116:P116"/>
    <mergeCell ref="O117:P117"/>
    <mergeCell ref="O118:P118"/>
    <mergeCell ref="X115:Y115"/>
    <mergeCell ref="Z115:AE115"/>
    <mergeCell ref="Z117:AE117"/>
    <mergeCell ref="AF117:AK117"/>
    <mergeCell ref="Z118:AE118"/>
    <mergeCell ref="AF118:AK118"/>
    <mergeCell ref="X114:Y114"/>
    <mergeCell ref="B107:C109"/>
    <mergeCell ref="D107:D109"/>
    <mergeCell ref="E107:E109"/>
    <mergeCell ref="F107:F109"/>
    <mergeCell ref="G107:G109"/>
    <mergeCell ref="B113:C115"/>
    <mergeCell ref="D113:D115"/>
    <mergeCell ref="E113:E115"/>
    <mergeCell ref="F113:F115"/>
    <mergeCell ref="G113:G115"/>
    <mergeCell ref="B110:C112"/>
    <mergeCell ref="D110:D112"/>
    <mergeCell ref="E110:E112"/>
    <mergeCell ref="F110:F112"/>
    <mergeCell ref="G110:G112"/>
    <mergeCell ref="H110:H112"/>
    <mergeCell ref="I110:I112"/>
    <mergeCell ref="J110:J112"/>
    <mergeCell ref="K110:K112"/>
    <mergeCell ref="L110:L112"/>
    <mergeCell ref="M110:M112"/>
    <mergeCell ref="H107:H109"/>
    <mergeCell ref="I107:I109"/>
    <mergeCell ref="J107:J109"/>
    <mergeCell ref="K107:K109"/>
    <mergeCell ref="L107:L109"/>
    <mergeCell ref="M107:M109"/>
    <mergeCell ref="L101:L103"/>
    <mergeCell ref="M101:M103"/>
    <mergeCell ref="X106:Y106"/>
    <mergeCell ref="Z106:AE106"/>
    <mergeCell ref="AF106:AK106"/>
    <mergeCell ref="L104:L106"/>
    <mergeCell ref="M104:M106"/>
    <mergeCell ref="O101:P101"/>
    <mergeCell ref="O102:P102"/>
    <mergeCell ref="O103:P103"/>
    <mergeCell ref="O104:P104"/>
    <mergeCell ref="O105:P105"/>
    <mergeCell ref="O106:P106"/>
    <mergeCell ref="X101:Y101"/>
    <mergeCell ref="Z101:AE101"/>
    <mergeCell ref="X102:Y102"/>
    <mergeCell ref="Z102:AE102"/>
    <mergeCell ref="AF102:AK102"/>
    <mergeCell ref="Z103:AE103"/>
    <mergeCell ref="AF103:AK103"/>
    <mergeCell ref="X104:Y104"/>
    <mergeCell ref="Z104:AE104"/>
    <mergeCell ref="AF104:AK104"/>
    <mergeCell ref="X105:Y105"/>
    <mergeCell ref="H101:H103"/>
    <mergeCell ref="I101:I103"/>
    <mergeCell ref="J101:J103"/>
    <mergeCell ref="K101:K103"/>
    <mergeCell ref="B104:C106"/>
    <mergeCell ref="D104:D106"/>
    <mergeCell ref="E104:E106"/>
    <mergeCell ref="F104:F106"/>
    <mergeCell ref="G104:G106"/>
    <mergeCell ref="H104:H106"/>
    <mergeCell ref="I104:I106"/>
    <mergeCell ref="J104:J106"/>
    <mergeCell ref="K104:K106"/>
    <mergeCell ref="B95:C97"/>
    <mergeCell ref="D95:D97"/>
    <mergeCell ref="E95:E97"/>
    <mergeCell ref="F95:F97"/>
    <mergeCell ref="G95:G97"/>
    <mergeCell ref="B101:C103"/>
    <mergeCell ref="D101:D103"/>
    <mergeCell ref="E101:E103"/>
    <mergeCell ref="F101:F103"/>
    <mergeCell ref="G101:G103"/>
    <mergeCell ref="B98:C100"/>
    <mergeCell ref="D98:D100"/>
    <mergeCell ref="E98:E100"/>
    <mergeCell ref="F98:F100"/>
    <mergeCell ref="G98:G100"/>
    <mergeCell ref="H98:H100"/>
    <mergeCell ref="I98:I100"/>
    <mergeCell ref="J98:J100"/>
    <mergeCell ref="K98:K100"/>
    <mergeCell ref="L98:L100"/>
    <mergeCell ref="M98:M100"/>
    <mergeCell ref="H95:H97"/>
    <mergeCell ref="I95:I97"/>
    <mergeCell ref="J95:J97"/>
    <mergeCell ref="K95:K97"/>
    <mergeCell ref="L95:L97"/>
    <mergeCell ref="M95:M97"/>
    <mergeCell ref="L89:L91"/>
    <mergeCell ref="M89:M91"/>
    <mergeCell ref="X93:Y93"/>
    <mergeCell ref="Z93:AE93"/>
    <mergeCell ref="AF93:AK93"/>
    <mergeCell ref="L92:L94"/>
    <mergeCell ref="M92:M94"/>
    <mergeCell ref="O89:P89"/>
    <mergeCell ref="O90:P90"/>
    <mergeCell ref="O91:P91"/>
    <mergeCell ref="O92:P92"/>
    <mergeCell ref="O93:P93"/>
    <mergeCell ref="O94:P94"/>
    <mergeCell ref="X90:Y90"/>
    <mergeCell ref="Z90:AE90"/>
    <mergeCell ref="AF90:AK90"/>
    <mergeCell ref="X91:Y91"/>
    <mergeCell ref="Z91:AE91"/>
    <mergeCell ref="AF91:AK91"/>
    <mergeCell ref="X92:Y92"/>
    <mergeCell ref="Z92:AE92"/>
    <mergeCell ref="AF92:AK92"/>
    <mergeCell ref="X94:Y94"/>
    <mergeCell ref="Z94:AE94"/>
    <mergeCell ref="H89:H91"/>
    <mergeCell ref="I89:I91"/>
    <mergeCell ref="J89:J91"/>
    <mergeCell ref="K89:K91"/>
    <mergeCell ref="B92:C94"/>
    <mergeCell ref="D92:D94"/>
    <mergeCell ref="E92:E94"/>
    <mergeCell ref="F92:F94"/>
    <mergeCell ref="G92:G94"/>
    <mergeCell ref="H92:H94"/>
    <mergeCell ref="I92:I94"/>
    <mergeCell ref="J92:J94"/>
    <mergeCell ref="K92:K94"/>
    <mergeCell ref="B83:C85"/>
    <mergeCell ref="D83:D85"/>
    <mergeCell ref="E83:E85"/>
    <mergeCell ref="F83:F85"/>
    <mergeCell ref="G83:G85"/>
    <mergeCell ref="B89:C91"/>
    <mergeCell ref="D89:D91"/>
    <mergeCell ref="E89:E91"/>
    <mergeCell ref="F89:F91"/>
    <mergeCell ref="G89:G91"/>
    <mergeCell ref="O88:P88"/>
    <mergeCell ref="B86:C88"/>
    <mergeCell ref="D86:D88"/>
    <mergeCell ref="E86:E88"/>
    <mergeCell ref="F86:F88"/>
    <mergeCell ref="G86:G88"/>
    <mergeCell ref="H86:H88"/>
    <mergeCell ref="I86:I88"/>
    <mergeCell ref="J86:J88"/>
    <mergeCell ref="K86:K88"/>
    <mergeCell ref="L86:L88"/>
    <mergeCell ref="M86:M88"/>
    <mergeCell ref="H83:H85"/>
    <mergeCell ref="I83:I85"/>
    <mergeCell ref="J83:J85"/>
    <mergeCell ref="K83:K85"/>
    <mergeCell ref="L77:L79"/>
    <mergeCell ref="M77:M79"/>
    <mergeCell ref="X80:Y80"/>
    <mergeCell ref="Z80:AE80"/>
    <mergeCell ref="AF80:AK80"/>
    <mergeCell ref="L80:L82"/>
    <mergeCell ref="M80:M82"/>
    <mergeCell ref="O77:P77"/>
    <mergeCell ref="O78:P78"/>
    <mergeCell ref="O79:P79"/>
    <mergeCell ref="O80:P80"/>
    <mergeCell ref="O81:P81"/>
    <mergeCell ref="O82:P82"/>
    <mergeCell ref="X79:Y79"/>
    <mergeCell ref="Z79:AE79"/>
    <mergeCell ref="L83:L85"/>
    <mergeCell ref="M83:M85"/>
    <mergeCell ref="O83:P83"/>
    <mergeCell ref="O84:P84"/>
    <mergeCell ref="O85:P85"/>
    <mergeCell ref="H77:H79"/>
    <mergeCell ref="I77:I79"/>
    <mergeCell ref="J77:J79"/>
    <mergeCell ref="K77:K79"/>
    <mergeCell ref="B80:C82"/>
    <mergeCell ref="D80:D82"/>
    <mergeCell ref="E80:E82"/>
    <mergeCell ref="F80:F82"/>
    <mergeCell ref="G80:G82"/>
    <mergeCell ref="H80:H82"/>
    <mergeCell ref="I80:I82"/>
    <mergeCell ref="J80:J82"/>
    <mergeCell ref="K80:K82"/>
    <mergeCell ref="B71:C73"/>
    <mergeCell ref="D71:D73"/>
    <mergeCell ref="E71:E73"/>
    <mergeCell ref="F71:F73"/>
    <mergeCell ref="G71:G73"/>
    <mergeCell ref="B77:C79"/>
    <mergeCell ref="D77:D79"/>
    <mergeCell ref="E77:E79"/>
    <mergeCell ref="F77:F79"/>
    <mergeCell ref="G77:G79"/>
    <mergeCell ref="O74:P74"/>
    <mergeCell ref="O75:P75"/>
    <mergeCell ref="O76:P76"/>
    <mergeCell ref="B74:C76"/>
    <mergeCell ref="D74:D76"/>
    <mergeCell ref="E74:E76"/>
    <mergeCell ref="F74:F76"/>
    <mergeCell ref="G74:G76"/>
    <mergeCell ref="H74:H76"/>
    <mergeCell ref="I74:I76"/>
    <mergeCell ref="J74:J76"/>
    <mergeCell ref="K74:K76"/>
    <mergeCell ref="L74:L76"/>
    <mergeCell ref="M74:M76"/>
    <mergeCell ref="H71:H73"/>
    <mergeCell ref="I71:I73"/>
    <mergeCell ref="J71:J73"/>
    <mergeCell ref="K71:K73"/>
    <mergeCell ref="L65:L67"/>
    <mergeCell ref="M65:M67"/>
    <mergeCell ref="X70:Y70"/>
    <mergeCell ref="Z70:AE70"/>
    <mergeCell ref="AF70:AK70"/>
    <mergeCell ref="L68:L70"/>
    <mergeCell ref="M68:M70"/>
    <mergeCell ref="O65:P65"/>
    <mergeCell ref="O66:P66"/>
    <mergeCell ref="O67:P67"/>
    <mergeCell ref="O68:P68"/>
    <mergeCell ref="O69:P69"/>
    <mergeCell ref="O70:P70"/>
    <mergeCell ref="X65:Y65"/>
    <mergeCell ref="Z65:AE65"/>
    <mergeCell ref="L71:L73"/>
    <mergeCell ref="M71:M73"/>
    <mergeCell ref="O71:P71"/>
    <mergeCell ref="O72:P72"/>
    <mergeCell ref="O73:P73"/>
    <mergeCell ref="B68:C70"/>
    <mergeCell ref="D68:D70"/>
    <mergeCell ref="E68:E70"/>
    <mergeCell ref="F68:F70"/>
    <mergeCell ref="G68:G70"/>
    <mergeCell ref="H68:H70"/>
    <mergeCell ref="I68:I70"/>
    <mergeCell ref="J68:J70"/>
    <mergeCell ref="K68:K70"/>
    <mergeCell ref="B65:C67"/>
    <mergeCell ref="D65:D67"/>
    <mergeCell ref="E65:E67"/>
    <mergeCell ref="F65:F67"/>
    <mergeCell ref="G65:G67"/>
    <mergeCell ref="H65:H67"/>
    <mergeCell ref="I65:I67"/>
    <mergeCell ref="J65:J67"/>
    <mergeCell ref="K65:K67"/>
    <mergeCell ref="B59:C61"/>
    <mergeCell ref="D59:D61"/>
    <mergeCell ref="E59:E61"/>
    <mergeCell ref="F59:F61"/>
    <mergeCell ref="G59:G61"/>
    <mergeCell ref="H59:H61"/>
    <mergeCell ref="I59:I61"/>
    <mergeCell ref="J59:J61"/>
    <mergeCell ref="K59:K61"/>
    <mergeCell ref="O62:P62"/>
    <mergeCell ref="O63:P63"/>
    <mergeCell ref="O64:P64"/>
    <mergeCell ref="B62:C64"/>
    <mergeCell ref="D62:D64"/>
    <mergeCell ref="E62:E64"/>
    <mergeCell ref="F62:F64"/>
    <mergeCell ref="G62:G64"/>
    <mergeCell ref="H62:H64"/>
    <mergeCell ref="I62:I64"/>
    <mergeCell ref="J62:J64"/>
    <mergeCell ref="K62:K64"/>
    <mergeCell ref="L62:L64"/>
    <mergeCell ref="M62:M64"/>
    <mergeCell ref="B56:C58"/>
    <mergeCell ref="D56:D58"/>
    <mergeCell ref="E56:E58"/>
    <mergeCell ref="F56:F58"/>
    <mergeCell ref="G56:G58"/>
    <mergeCell ref="H56:H58"/>
    <mergeCell ref="I56:I58"/>
    <mergeCell ref="J56:J58"/>
    <mergeCell ref="K56:K58"/>
    <mergeCell ref="L56:L58"/>
    <mergeCell ref="M56:M58"/>
    <mergeCell ref="X56:Y56"/>
    <mergeCell ref="Z56:AE56"/>
    <mergeCell ref="AF56:AK56"/>
    <mergeCell ref="X58:Y58"/>
    <mergeCell ref="Z58:AE58"/>
    <mergeCell ref="AF58:AK58"/>
    <mergeCell ref="L59:L61"/>
    <mergeCell ref="M59:M61"/>
    <mergeCell ref="O60:P60"/>
    <mergeCell ref="O61:P61"/>
    <mergeCell ref="Z60:AE60"/>
    <mergeCell ref="AF60:AK60"/>
    <mergeCell ref="X61:Y61"/>
    <mergeCell ref="Z61:AE61"/>
    <mergeCell ref="AF61:AK61"/>
    <mergeCell ref="B1:AL1"/>
    <mergeCell ref="B2:AL2"/>
    <mergeCell ref="Z3:AB3"/>
    <mergeCell ref="AC3:AL3"/>
    <mergeCell ref="B53:C55"/>
    <mergeCell ref="D53:D55"/>
    <mergeCell ref="E53:E55"/>
    <mergeCell ref="F53:F55"/>
    <mergeCell ref="G53:G55"/>
    <mergeCell ref="H53:H55"/>
    <mergeCell ref="I53:I55"/>
    <mergeCell ref="J53:J55"/>
    <mergeCell ref="K53:K55"/>
    <mergeCell ref="L53:L55"/>
    <mergeCell ref="M53:M55"/>
    <mergeCell ref="O23:P23"/>
    <mergeCell ref="O24:P24"/>
    <mergeCell ref="O25:P25"/>
    <mergeCell ref="O26:P26"/>
    <mergeCell ref="O27:P27"/>
    <mergeCell ref="K50:K52"/>
    <mergeCell ref="L50:L52"/>
    <mergeCell ref="M50:M52"/>
    <mergeCell ref="K47:K49"/>
    <mergeCell ref="L47:L49"/>
    <mergeCell ref="M47:M49"/>
    <mergeCell ref="O48:P48"/>
    <mergeCell ref="O49:P49"/>
    <mergeCell ref="O50:P50"/>
    <mergeCell ref="O51:P51"/>
    <mergeCell ref="O52:P52"/>
    <mergeCell ref="Z47:AE47"/>
    <mergeCell ref="AF47:AK47"/>
    <mergeCell ref="Z48:AE48"/>
    <mergeCell ref="AF48:AK48"/>
    <mergeCell ref="Z49:AE49"/>
    <mergeCell ref="AF49:AK49"/>
    <mergeCell ref="X48:Y48"/>
    <mergeCell ref="X49:Y49"/>
    <mergeCell ref="X50:Y50"/>
    <mergeCell ref="Z50:AE50"/>
    <mergeCell ref="AF50:AK50"/>
    <mergeCell ref="X51:Y51"/>
    <mergeCell ref="Z51:AE51"/>
    <mergeCell ref="AF51:AK51"/>
    <mergeCell ref="X52:Y52"/>
    <mergeCell ref="Z52:AE52"/>
    <mergeCell ref="AF52:AK52"/>
    <mergeCell ref="B50:C52"/>
    <mergeCell ref="D50:D52"/>
    <mergeCell ref="E50:E52"/>
    <mergeCell ref="F50:F52"/>
    <mergeCell ref="G50:G52"/>
    <mergeCell ref="H50:H52"/>
    <mergeCell ref="I50:I52"/>
    <mergeCell ref="J50:J52"/>
    <mergeCell ref="J47:J49"/>
    <mergeCell ref="B47:C49"/>
    <mergeCell ref="D47:D49"/>
    <mergeCell ref="E47:E49"/>
    <mergeCell ref="F47:F49"/>
    <mergeCell ref="G47:G49"/>
    <mergeCell ref="H47:H49"/>
    <mergeCell ref="I47:I49"/>
    <mergeCell ref="I44:I46"/>
    <mergeCell ref="B44:C46"/>
    <mergeCell ref="D44:D46"/>
    <mergeCell ref="E44:E46"/>
    <mergeCell ref="F44:F46"/>
    <mergeCell ref="J44:J46"/>
    <mergeCell ref="K44:K46"/>
    <mergeCell ref="L44:L46"/>
    <mergeCell ref="M44:M46"/>
    <mergeCell ref="G44:G46"/>
    <mergeCell ref="H44:H46"/>
    <mergeCell ref="B41:C43"/>
    <mergeCell ref="D41:D43"/>
    <mergeCell ref="E41:E43"/>
    <mergeCell ref="F41:F43"/>
    <mergeCell ref="G41:G43"/>
    <mergeCell ref="B38:C40"/>
    <mergeCell ref="M38:M40"/>
    <mergeCell ref="E38:E40"/>
    <mergeCell ref="F38:F40"/>
    <mergeCell ref="G38:G40"/>
    <mergeCell ref="H38:H40"/>
    <mergeCell ref="L41:L43"/>
    <mergeCell ref="M41:M43"/>
    <mergeCell ref="I41:I43"/>
    <mergeCell ref="J41:J43"/>
    <mergeCell ref="H29:H31"/>
    <mergeCell ref="G32:G34"/>
    <mergeCell ref="K35:K37"/>
    <mergeCell ref="L35:L37"/>
    <mergeCell ref="K41:K43"/>
    <mergeCell ref="K38:K40"/>
    <mergeCell ref="L38:L40"/>
    <mergeCell ref="H41:H43"/>
    <mergeCell ref="G35:G37"/>
    <mergeCell ref="H35:H37"/>
    <mergeCell ref="I35:I37"/>
    <mergeCell ref="J38:J40"/>
    <mergeCell ref="H32:H34"/>
    <mergeCell ref="K32:K34"/>
    <mergeCell ref="L32:L34"/>
    <mergeCell ref="J29:J31"/>
    <mergeCell ref="O29:P29"/>
    <mergeCell ref="O30:P30"/>
    <mergeCell ref="O31:P31"/>
    <mergeCell ref="O32:P32"/>
    <mergeCell ref="O33:P33"/>
    <mergeCell ref="O34:P34"/>
    <mergeCell ref="O35:P35"/>
    <mergeCell ref="I26:I28"/>
    <mergeCell ref="D38:D40"/>
    <mergeCell ref="G26:G28"/>
    <mergeCell ref="H26:H28"/>
    <mergeCell ref="I38:I40"/>
    <mergeCell ref="I32:I34"/>
    <mergeCell ref="G29:G31"/>
    <mergeCell ref="I29:I31"/>
    <mergeCell ref="J26:J28"/>
    <mergeCell ref="M32:M34"/>
    <mergeCell ref="J35:J37"/>
    <mergeCell ref="M35:M37"/>
    <mergeCell ref="K29:K31"/>
    <mergeCell ref="L29:L31"/>
    <mergeCell ref="M29:M31"/>
    <mergeCell ref="J32:J34"/>
    <mergeCell ref="K26:K28"/>
    <mergeCell ref="B32:C34"/>
    <mergeCell ref="D32:D34"/>
    <mergeCell ref="E32:E34"/>
    <mergeCell ref="F32:F34"/>
    <mergeCell ref="B35:C37"/>
    <mergeCell ref="D35:D37"/>
    <mergeCell ref="E35:E37"/>
    <mergeCell ref="F35:F37"/>
    <mergeCell ref="B26:C28"/>
    <mergeCell ref="D26:D28"/>
    <mergeCell ref="E26:E28"/>
    <mergeCell ref="F26:F28"/>
    <mergeCell ref="B29:C31"/>
    <mergeCell ref="D29:D31"/>
    <mergeCell ref="E29:E31"/>
    <mergeCell ref="F29:F31"/>
    <mergeCell ref="L26:L28"/>
    <mergeCell ref="M26:M28"/>
    <mergeCell ref="O28:P28"/>
    <mergeCell ref="Z23:AE23"/>
    <mergeCell ref="B23:C25"/>
    <mergeCell ref="D23:D25"/>
    <mergeCell ref="E23:E25"/>
    <mergeCell ref="F23:F25"/>
    <mergeCell ref="G23:G25"/>
    <mergeCell ref="H23:H25"/>
    <mergeCell ref="X25:Y25"/>
    <mergeCell ref="Z25:AE25"/>
    <mergeCell ref="M20:M22"/>
    <mergeCell ref="K23:K25"/>
    <mergeCell ref="L23:L25"/>
    <mergeCell ref="M23:M25"/>
    <mergeCell ref="B17:C19"/>
    <mergeCell ref="D17:D19"/>
    <mergeCell ref="E17:E19"/>
    <mergeCell ref="F17:F19"/>
    <mergeCell ref="G17:G19"/>
    <mergeCell ref="H17:H19"/>
    <mergeCell ref="L17:L19"/>
    <mergeCell ref="M17:M19"/>
    <mergeCell ref="B20:C22"/>
    <mergeCell ref="D20:D22"/>
    <mergeCell ref="E20:E22"/>
    <mergeCell ref="F20:F22"/>
    <mergeCell ref="G20:G22"/>
    <mergeCell ref="H20:H22"/>
    <mergeCell ref="I23:I25"/>
    <mergeCell ref="I20:I22"/>
    <mergeCell ref="J20:J22"/>
    <mergeCell ref="J23:J25"/>
    <mergeCell ref="F14:F16"/>
    <mergeCell ref="G14:G16"/>
    <mergeCell ref="H14:H16"/>
    <mergeCell ref="I17:I19"/>
    <mergeCell ref="J17:J19"/>
    <mergeCell ref="K17:K19"/>
    <mergeCell ref="K14:K16"/>
    <mergeCell ref="L14:L16"/>
    <mergeCell ref="K20:K22"/>
    <mergeCell ref="L20:L22"/>
    <mergeCell ref="M14:M16"/>
    <mergeCell ref="I8:I10"/>
    <mergeCell ref="B14:C16"/>
    <mergeCell ref="D14:D16"/>
    <mergeCell ref="I14:I16"/>
    <mergeCell ref="J14:J16"/>
    <mergeCell ref="J11:J13"/>
    <mergeCell ref="J8:J10"/>
    <mergeCell ref="B11:C13"/>
    <mergeCell ref="D11:D13"/>
    <mergeCell ref="E11:E13"/>
    <mergeCell ref="F11:F13"/>
    <mergeCell ref="G11:G13"/>
    <mergeCell ref="H11:H13"/>
    <mergeCell ref="B8:C10"/>
    <mergeCell ref="D8:D10"/>
    <mergeCell ref="E8:E10"/>
    <mergeCell ref="F8:F10"/>
    <mergeCell ref="G8:G10"/>
    <mergeCell ref="H8:H10"/>
    <mergeCell ref="I11:I13"/>
    <mergeCell ref="K11:K13"/>
    <mergeCell ref="K8:K10"/>
    <mergeCell ref="E14:E16"/>
    <mergeCell ref="L11:L13"/>
    <mergeCell ref="M11:M13"/>
    <mergeCell ref="L8:L10"/>
    <mergeCell ref="M8:M10"/>
    <mergeCell ref="Z8:AE8"/>
    <mergeCell ref="Z9:AE9"/>
    <mergeCell ref="Z10:AE10"/>
    <mergeCell ref="AF8:AK8"/>
    <mergeCell ref="AF9:AK9"/>
    <mergeCell ref="AF10:AK10"/>
    <mergeCell ref="X8:Y8"/>
    <mergeCell ref="X9:Y9"/>
    <mergeCell ref="X10:Y10"/>
    <mergeCell ref="X11:Y11"/>
    <mergeCell ref="X12:Y12"/>
    <mergeCell ref="X13:Y13"/>
    <mergeCell ref="Z11:AE11"/>
    <mergeCell ref="Z12:AE12"/>
    <mergeCell ref="Z13:AE13"/>
    <mergeCell ref="AF11:AK11"/>
    <mergeCell ref="AF12:AK12"/>
    <mergeCell ref="AF13:AK13"/>
    <mergeCell ref="B5:G5"/>
    <mergeCell ref="H5:M5"/>
    <mergeCell ref="N5:AK5"/>
    <mergeCell ref="AL5:AL7"/>
    <mergeCell ref="B6:C7"/>
    <mergeCell ref="D6:G6"/>
    <mergeCell ref="H6:I7"/>
    <mergeCell ref="J6:K7"/>
    <mergeCell ref="D7:F7"/>
    <mergeCell ref="L6:M7"/>
    <mergeCell ref="N6:W7"/>
    <mergeCell ref="X6:Y7"/>
    <mergeCell ref="Z6:AK6"/>
    <mergeCell ref="Z7:AE7"/>
    <mergeCell ref="AF7:AK7"/>
  </mergeCells>
  <phoneticPr fontId="1"/>
  <dataValidations disablePrompts="1" count="4">
    <dataValidation type="list" allowBlank="1" showInputMessage="1" showErrorMessage="1" sqref="R8 R11 R50 R14 R17 R20 R23 R26 R29 R32 R35 R38 R41 R44 R47 R89 R53 R56 R59 R62 R65 R68 R71 R74 R77 R80 R83 R86 R128 R92 R95 R98 R101 R104 R107 R110 R113 R116 R119 R122 R125 N8:N130 V8:V130 T8:T130">
      <formula1>"■,□"</formula1>
    </dataValidation>
    <dataValidation type="list" allowBlank="1" sqref="X8:Y130">
      <formula1>IF(AN8=0,施設,IF(AW8="110",工種,IF(OR(AP8=10,AQ8=200),施農,IF(AX8="1200",共施１,IF(AR8=3000,啓発,IF(AT8=5000,無,""))))))</formula1>
    </dataValidation>
    <dataValidation type="list" allowBlank="1" showInputMessage="1" showErrorMessage="1" sqref="Z8:AE130">
      <formula1>IF(AN8=0,対象活動,IF($AP8=10,計画,IF($X8="－",その他,IF($X8="農用地",農地,IF($X8="水路",水路,IF($X8="農道",農道,IF(AND($AZ8&gt;=1,$AZ8&lt;=4),啓農,IF($X8="ため池",ため池,その他))))))))</formula1>
    </dataValidation>
    <dataValidation type="list" allowBlank="1" showInputMessage="1" sqref="AF8:AK130">
      <formula1>IF(AN8=0,取組内容,IF($AP8=10,計画１,IF(X8="－",その他１,IF($X8="農用地",農地１,IF($X8="水路",水路１,IF($X8="農道",農道１,IF($X8="ため池",ため池１,IF($AZ8=1,生,IF($AZ8=2,水,IF($AZ8=3,景観,IF($AZ8=4,水田)))))))))))</formula1>
    </dataValidation>
  </dataValidations>
  <printOptions horizontalCentered="1" verticalCentered="1"/>
  <pageMargins left="0.19685039370078741" right="0.19685039370078741" top="0.59055118110236227" bottom="0.39370078740157483" header="0.39370078740157483" footer="0.19685039370078741"/>
  <pageSetup paperSize="9" scale="58" fitToHeight="0" orientation="landscape" r:id="rId1"/>
  <headerFooter scaleWithDoc="0">
    <oddFooter>&amp;P / &amp;N ページ</oddFooter>
  </headerFooter>
  <rowBreaks count="1" manualBreakCount="1">
    <brk id="52" min="1" max="3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156"/>
  <sheetViews>
    <sheetView showFormulas="1" zoomScale="75" zoomScaleNormal="75" workbookViewId="0">
      <selection activeCell="Z38" sqref="Z38:AE38"/>
    </sheetView>
  </sheetViews>
  <sheetFormatPr defaultRowHeight="13.5" x14ac:dyDescent="0.15"/>
  <cols>
    <col min="1" max="1" width="13.5" style="65" bestFit="1" customWidth="1"/>
    <col min="2" max="2" width="18.375" style="65" customWidth="1"/>
    <col min="3" max="3" width="18.625" style="65" customWidth="1"/>
    <col min="4" max="4" width="23.5" style="65" bestFit="1" customWidth="1"/>
    <col min="5" max="5" width="13.125" style="65" bestFit="1" customWidth="1"/>
    <col min="6" max="16384" width="9" style="65"/>
  </cols>
  <sheetData>
    <row r="1" spans="1:3" s="86" customFormat="1" x14ac:dyDescent="0.15">
      <c r="A1" s="85" t="s">
        <v>237</v>
      </c>
      <c r="B1" s="85" t="s">
        <v>60</v>
      </c>
      <c r="C1" s="85" t="s">
        <v>61</v>
      </c>
    </row>
    <row r="2" spans="1:3" x14ac:dyDescent="0.15">
      <c r="A2" s="75" t="s">
        <v>238</v>
      </c>
      <c r="B2" s="76" t="s">
        <v>239</v>
      </c>
      <c r="C2" s="76" t="s">
        <v>239</v>
      </c>
    </row>
    <row r="3" spans="1:3" x14ac:dyDescent="0.15">
      <c r="A3" s="75" t="s">
        <v>36</v>
      </c>
      <c r="B3" s="87" t="s">
        <v>240</v>
      </c>
      <c r="C3" s="87" t="s">
        <v>240</v>
      </c>
    </row>
    <row r="4" spans="1:3" x14ac:dyDescent="0.15">
      <c r="A4" s="75" t="s">
        <v>37</v>
      </c>
      <c r="B4" s="77" t="s">
        <v>241</v>
      </c>
      <c r="C4" s="77" t="s">
        <v>242</v>
      </c>
    </row>
    <row r="5" spans="1:3" x14ac:dyDescent="0.15">
      <c r="A5" s="75" t="s">
        <v>243</v>
      </c>
      <c r="B5" s="64" t="s">
        <v>80</v>
      </c>
      <c r="C5" s="64" t="s">
        <v>244</v>
      </c>
    </row>
    <row r="6" spans="1:3" x14ac:dyDescent="0.15">
      <c r="A6" s="75" t="s">
        <v>245</v>
      </c>
      <c r="B6" s="64" t="s">
        <v>43</v>
      </c>
      <c r="C6" s="64" t="s">
        <v>40</v>
      </c>
    </row>
    <row r="7" spans="1:3" x14ac:dyDescent="0.15">
      <c r="A7" s="75" t="s">
        <v>246</v>
      </c>
      <c r="B7" s="64" t="s">
        <v>247</v>
      </c>
      <c r="C7" s="77" t="s">
        <v>248</v>
      </c>
    </row>
    <row r="8" spans="1:3" x14ac:dyDescent="0.15">
      <c r="A8" s="75" t="s">
        <v>249</v>
      </c>
      <c r="B8" s="77" t="s">
        <v>250</v>
      </c>
      <c r="C8" s="64" t="s">
        <v>43</v>
      </c>
    </row>
    <row r="9" spans="1:3" x14ac:dyDescent="0.15">
      <c r="A9" s="75" t="s">
        <v>251</v>
      </c>
      <c r="B9" s="73" t="s">
        <v>91</v>
      </c>
      <c r="C9" s="73" t="s">
        <v>252</v>
      </c>
    </row>
    <row r="10" spans="1:3" x14ac:dyDescent="0.15">
      <c r="A10" s="75" t="s">
        <v>253</v>
      </c>
      <c r="B10" s="73" t="s">
        <v>93</v>
      </c>
      <c r="C10" s="78" t="s">
        <v>250</v>
      </c>
    </row>
    <row r="11" spans="1:3" x14ac:dyDescent="0.15">
      <c r="A11" s="75" t="s">
        <v>254</v>
      </c>
      <c r="B11" s="73" t="s">
        <v>47</v>
      </c>
      <c r="C11" s="73" t="s">
        <v>92</v>
      </c>
    </row>
    <row r="12" spans="1:3" x14ac:dyDescent="0.15">
      <c r="A12" s="64"/>
      <c r="B12" s="73" t="s">
        <v>96</v>
      </c>
      <c r="C12" s="73" t="s">
        <v>94</v>
      </c>
    </row>
    <row r="13" spans="1:3" x14ac:dyDescent="0.15">
      <c r="A13" s="64"/>
      <c r="B13" s="78" t="s">
        <v>255</v>
      </c>
      <c r="C13" s="73" t="s">
        <v>95</v>
      </c>
    </row>
    <row r="14" spans="1:3" x14ac:dyDescent="0.15">
      <c r="A14" s="64"/>
      <c r="B14" s="73" t="s">
        <v>111</v>
      </c>
      <c r="C14" s="73" t="s">
        <v>97</v>
      </c>
    </row>
    <row r="15" spans="1:3" x14ac:dyDescent="0.15">
      <c r="A15" s="64"/>
      <c r="B15" s="73" t="s">
        <v>112</v>
      </c>
      <c r="C15" s="73" t="s">
        <v>98</v>
      </c>
    </row>
    <row r="16" spans="1:3" x14ac:dyDescent="0.15">
      <c r="A16" s="64"/>
      <c r="B16" s="73" t="s">
        <v>47</v>
      </c>
      <c r="C16" s="88" t="s">
        <v>348</v>
      </c>
    </row>
    <row r="17" spans="1:3" x14ac:dyDescent="0.15">
      <c r="A17" s="64"/>
      <c r="B17" s="73" t="s">
        <v>96</v>
      </c>
      <c r="C17" s="73" t="s">
        <v>99</v>
      </c>
    </row>
    <row r="18" spans="1:3" x14ac:dyDescent="0.15">
      <c r="A18" s="64"/>
      <c r="B18" s="77" t="s">
        <v>256</v>
      </c>
      <c r="C18" s="73" t="s">
        <v>101</v>
      </c>
    </row>
    <row r="19" spans="1:3" x14ac:dyDescent="0.15">
      <c r="A19" s="64"/>
      <c r="B19" s="64" t="s">
        <v>131</v>
      </c>
      <c r="C19" s="77" t="s">
        <v>255</v>
      </c>
    </row>
    <row r="20" spans="1:3" x14ac:dyDescent="0.15">
      <c r="A20" s="64"/>
      <c r="B20" s="64" t="s">
        <v>132</v>
      </c>
      <c r="C20" s="64" t="s">
        <v>111</v>
      </c>
    </row>
    <row r="21" spans="1:3" x14ac:dyDescent="0.15">
      <c r="A21" s="64"/>
      <c r="B21" s="64" t="s">
        <v>47</v>
      </c>
      <c r="C21" s="64" t="s">
        <v>113</v>
      </c>
    </row>
    <row r="22" spans="1:3" x14ac:dyDescent="0.15">
      <c r="A22" s="64"/>
      <c r="B22" s="64" t="s">
        <v>96</v>
      </c>
      <c r="C22" s="64" t="s">
        <v>112</v>
      </c>
    </row>
    <row r="23" spans="1:3" x14ac:dyDescent="0.15">
      <c r="A23" s="64"/>
      <c r="B23" s="77" t="s">
        <v>257</v>
      </c>
      <c r="C23" s="64" t="s">
        <v>343</v>
      </c>
    </row>
    <row r="24" spans="1:3" x14ac:dyDescent="0.15">
      <c r="A24" s="64"/>
      <c r="B24" s="64" t="s">
        <v>140</v>
      </c>
      <c r="C24" s="64" t="s">
        <v>114</v>
      </c>
    </row>
    <row r="25" spans="1:3" x14ac:dyDescent="0.15">
      <c r="A25" s="64"/>
      <c r="B25" s="64" t="s">
        <v>141</v>
      </c>
      <c r="C25" s="64" t="s">
        <v>115</v>
      </c>
    </row>
    <row r="26" spans="1:3" x14ac:dyDescent="0.15">
      <c r="A26" s="64"/>
      <c r="B26" s="64" t="s">
        <v>341</v>
      </c>
      <c r="C26" s="64" t="s">
        <v>258</v>
      </c>
    </row>
    <row r="27" spans="1:3" x14ac:dyDescent="0.15">
      <c r="A27" s="64"/>
      <c r="B27" s="64" t="s">
        <v>96</v>
      </c>
      <c r="C27" s="88" t="s">
        <v>348</v>
      </c>
    </row>
    <row r="28" spans="1:3" x14ac:dyDescent="0.15">
      <c r="A28" s="64"/>
      <c r="B28" s="64" t="s">
        <v>259</v>
      </c>
      <c r="C28" s="64" t="s">
        <v>99</v>
      </c>
    </row>
    <row r="29" spans="1:3" x14ac:dyDescent="0.15">
      <c r="A29" s="64"/>
      <c r="B29" s="64" t="s">
        <v>73</v>
      </c>
      <c r="C29" s="64" t="s">
        <v>101</v>
      </c>
    </row>
    <row r="30" spans="1:3" x14ac:dyDescent="0.15">
      <c r="A30" s="64"/>
      <c r="C30" s="77" t="s">
        <v>256</v>
      </c>
    </row>
    <row r="31" spans="1:3" x14ac:dyDescent="0.15">
      <c r="A31" s="64"/>
      <c r="C31" s="64" t="s">
        <v>131</v>
      </c>
    </row>
    <row r="32" spans="1:3" x14ac:dyDescent="0.15">
      <c r="A32" s="64"/>
      <c r="B32" s="76" t="s">
        <v>260</v>
      </c>
      <c r="C32" s="64" t="s">
        <v>132</v>
      </c>
    </row>
    <row r="33" spans="1:3" x14ac:dyDescent="0.15">
      <c r="A33" s="64"/>
      <c r="B33" s="87" t="s">
        <v>261</v>
      </c>
      <c r="C33" s="64" t="s">
        <v>48</v>
      </c>
    </row>
    <row r="34" spans="1:3" x14ac:dyDescent="0.15">
      <c r="A34" s="64"/>
      <c r="B34" s="77" t="s">
        <v>262</v>
      </c>
      <c r="C34" s="88" t="s">
        <v>348</v>
      </c>
    </row>
    <row r="35" spans="1:3" x14ac:dyDescent="0.15">
      <c r="A35" s="64"/>
      <c r="B35" s="64" t="s">
        <v>81</v>
      </c>
      <c r="C35" s="64" t="s">
        <v>99</v>
      </c>
    </row>
    <row r="36" spans="1:3" x14ac:dyDescent="0.15">
      <c r="A36" s="64"/>
      <c r="B36" s="64" t="s">
        <v>43</v>
      </c>
      <c r="C36" s="64" t="s">
        <v>101</v>
      </c>
    </row>
    <row r="37" spans="1:3" x14ac:dyDescent="0.15">
      <c r="A37" s="64"/>
      <c r="B37" s="64" t="s">
        <v>263</v>
      </c>
      <c r="C37" s="77" t="s">
        <v>257</v>
      </c>
    </row>
    <row r="38" spans="1:3" x14ac:dyDescent="0.15">
      <c r="A38" s="64"/>
      <c r="B38" s="77" t="s">
        <v>250</v>
      </c>
      <c r="C38" s="64" t="s">
        <v>140</v>
      </c>
    </row>
    <row r="39" spans="1:3" x14ac:dyDescent="0.15">
      <c r="A39" s="64"/>
      <c r="B39" s="64" t="s">
        <v>102</v>
      </c>
      <c r="C39" s="64" t="s">
        <v>141</v>
      </c>
    </row>
    <row r="40" spans="1:3" x14ac:dyDescent="0.15">
      <c r="A40" s="64"/>
      <c r="B40" s="64" t="s">
        <v>103</v>
      </c>
      <c r="C40" s="64" t="s">
        <v>142</v>
      </c>
    </row>
    <row r="41" spans="1:3" x14ac:dyDescent="0.15">
      <c r="A41" s="64"/>
      <c r="B41" s="77" t="s">
        <v>255</v>
      </c>
      <c r="C41" s="64" t="s">
        <v>143</v>
      </c>
    </row>
    <row r="42" spans="1:3" x14ac:dyDescent="0.15">
      <c r="A42" s="64"/>
      <c r="B42" s="64" t="s">
        <v>36</v>
      </c>
      <c r="C42" s="64" t="s">
        <v>258</v>
      </c>
    </row>
    <row r="43" spans="1:3" x14ac:dyDescent="0.15">
      <c r="A43" s="64"/>
      <c r="B43" s="64" t="s">
        <v>342</v>
      </c>
      <c r="C43" s="64" t="s">
        <v>144</v>
      </c>
    </row>
    <row r="44" spans="1:3" x14ac:dyDescent="0.15">
      <c r="A44" s="64"/>
      <c r="B44" s="77" t="s">
        <v>256</v>
      </c>
      <c r="C44" s="88" t="s">
        <v>348</v>
      </c>
    </row>
    <row r="45" spans="1:3" x14ac:dyDescent="0.15">
      <c r="A45" s="64"/>
      <c r="B45" s="64" t="s">
        <v>37</v>
      </c>
      <c r="C45" s="64" t="s">
        <v>99</v>
      </c>
    </row>
    <row r="46" spans="1:3" x14ac:dyDescent="0.15">
      <c r="A46" s="64"/>
      <c r="B46" s="64" t="s">
        <v>342</v>
      </c>
      <c r="C46" s="64" t="s">
        <v>101</v>
      </c>
    </row>
    <row r="47" spans="1:3" x14ac:dyDescent="0.15">
      <c r="A47" s="64"/>
      <c r="B47" s="77" t="s">
        <v>257</v>
      </c>
      <c r="C47" s="87" t="s">
        <v>259</v>
      </c>
    </row>
    <row r="48" spans="1:3" x14ac:dyDescent="0.15">
      <c r="A48" s="64"/>
      <c r="B48" s="64" t="s">
        <v>264</v>
      </c>
      <c r="C48" s="64" t="s">
        <v>152</v>
      </c>
    </row>
    <row r="49" spans="1:3" x14ac:dyDescent="0.15">
      <c r="A49" s="64"/>
      <c r="B49" s="64" t="s">
        <v>342</v>
      </c>
      <c r="C49" s="64" t="s">
        <v>153</v>
      </c>
    </row>
    <row r="50" spans="1:3" x14ac:dyDescent="0.15">
      <c r="A50" s="64"/>
      <c r="B50" s="87" t="s">
        <v>265</v>
      </c>
      <c r="C50" s="64" t="s">
        <v>154</v>
      </c>
    </row>
    <row r="51" spans="1:3" x14ac:dyDescent="0.15">
      <c r="A51" s="64"/>
      <c r="B51" s="64" t="s">
        <v>266</v>
      </c>
      <c r="C51" s="64" t="s">
        <v>155</v>
      </c>
    </row>
    <row r="52" spans="1:3" x14ac:dyDescent="0.15">
      <c r="A52" s="64"/>
      <c r="B52" s="64" t="s">
        <v>25</v>
      </c>
      <c r="C52" s="64" t="s">
        <v>339</v>
      </c>
    </row>
    <row r="53" spans="1:3" x14ac:dyDescent="0.15">
      <c r="A53" s="64"/>
      <c r="B53" s="64" t="s">
        <v>245</v>
      </c>
      <c r="C53" s="64" t="s">
        <v>344</v>
      </c>
    </row>
    <row r="54" spans="1:3" x14ac:dyDescent="0.15">
      <c r="A54" s="64"/>
      <c r="B54" s="64" t="s">
        <v>267</v>
      </c>
      <c r="C54" s="64"/>
    </row>
    <row r="55" spans="1:3" x14ac:dyDescent="0.15">
      <c r="A55" s="64"/>
      <c r="B55" s="64" t="s">
        <v>269</v>
      </c>
      <c r="C55" s="76" t="s">
        <v>260</v>
      </c>
    </row>
    <row r="56" spans="1:3" x14ac:dyDescent="0.15">
      <c r="A56" s="64"/>
      <c r="B56" s="64" t="s">
        <v>270</v>
      </c>
      <c r="C56" s="87" t="s">
        <v>261</v>
      </c>
    </row>
    <row r="57" spans="1:3" x14ac:dyDescent="0.15">
      <c r="A57" s="64"/>
      <c r="B57" s="64" t="s">
        <v>271</v>
      </c>
      <c r="C57" s="77" t="s">
        <v>268</v>
      </c>
    </row>
    <row r="58" spans="1:3" x14ac:dyDescent="0.15">
      <c r="A58" s="64"/>
      <c r="B58" s="87" t="s">
        <v>273</v>
      </c>
      <c r="C58" s="64" t="s">
        <v>86</v>
      </c>
    </row>
    <row r="59" spans="1:3" x14ac:dyDescent="0.15">
      <c r="A59" s="64"/>
      <c r="B59" s="64" t="s">
        <v>275</v>
      </c>
      <c r="C59" s="64" t="s">
        <v>43</v>
      </c>
    </row>
    <row r="60" spans="1:3" x14ac:dyDescent="0.15">
      <c r="A60" s="64"/>
      <c r="B60" s="64" t="s">
        <v>254</v>
      </c>
      <c r="C60" s="77" t="s">
        <v>272</v>
      </c>
    </row>
    <row r="61" spans="1:3" x14ac:dyDescent="0.15">
      <c r="A61" s="64"/>
      <c r="B61" s="64"/>
      <c r="C61" s="64" t="s">
        <v>274</v>
      </c>
    </row>
    <row r="62" spans="1:3" x14ac:dyDescent="0.15">
      <c r="A62" s="64"/>
      <c r="C62" s="64" t="s">
        <v>276</v>
      </c>
    </row>
    <row r="63" spans="1:3" x14ac:dyDescent="0.15">
      <c r="A63" s="64"/>
      <c r="B63" s="64"/>
      <c r="C63" s="64" t="s">
        <v>277</v>
      </c>
    </row>
    <row r="64" spans="1:3" x14ac:dyDescent="0.15">
      <c r="A64" s="64"/>
      <c r="C64" s="77" t="s">
        <v>250</v>
      </c>
    </row>
    <row r="65" spans="1:3" x14ac:dyDescent="0.15">
      <c r="A65" s="64"/>
      <c r="C65" s="64" t="s">
        <v>104</v>
      </c>
    </row>
    <row r="66" spans="1:3" x14ac:dyDescent="0.15">
      <c r="A66" s="64"/>
      <c r="B66" s="64"/>
      <c r="C66" s="64" t="s">
        <v>105</v>
      </c>
    </row>
    <row r="67" spans="1:3" x14ac:dyDescent="0.15">
      <c r="A67" s="64"/>
      <c r="B67" s="64"/>
      <c r="C67" s="64" t="s">
        <v>106</v>
      </c>
    </row>
    <row r="68" spans="1:3" x14ac:dyDescent="0.15">
      <c r="A68" s="64"/>
      <c r="B68" s="64"/>
      <c r="C68" s="64" t="s">
        <v>107</v>
      </c>
    </row>
    <row r="69" spans="1:3" x14ac:dyDescent="0.15">
      <c r="A69" s="64"/>
      <c r="B69" s="64"/>
      <c r="C69" s="64" t="s">
        <v>108</v>
      </c>
    </row>
    <row r="70" spans="1:3" x14ac:dyDescent="0.15">
      <c r="A70" s="64"/>
      <c r="B70" s="64"/>
      <c r="C70" s="64" t="s">
        <v>345</v>
      </c>
    </row>
    <row r="71" spans="1:3" x14ac:dyDescent="0.15">
      <c r="A71" s="64"/>
      <c r="B71" s="64"/>
      <c r="C71" s="64" t="s">
        <v>109</v>
      </c>
    </row>
    <row r="72" spans="1:3" x14ac:dyDescent="0.15">
      <c r="A72" s="64"/>
      <c r="B72" s="64"/>
      <c r="C72" s="77" t="s">
        <v>255</v>
      </c>
    </row>
    <row r="73" spans="1:3" x14ac:dyDescent="0.15">
      <c r="A73" s="64"/>
      <c r="B73" s="64"/>
      <c r="C73" s="64" t="s">
        <v>117</v>
      </c>
    </row>
    <row r="74" spans="1:3" x14ac:dyDescent="0.15">
      <c r="A74" s="64"/>
      <c r="B74" s="64"/>
      <c r="C74" s="64" t="s">
        <v>118</v>
      </c>
    </row>
    <row r="75" spans="1:3" x14ac:dyDescent="0.15">
      <c r="A75" s="64"/>
      <c r="B75" s="64"/>
      <c r="C75" s="64" t="s">
        <v>119</v>
      </c>
    </row>
    <row r="76" spans="1:3" x14ac:dyDescent="0.15">
      <c r="A76" s="64"/>
      <c r="B76" s="64"/>
      <c r="C76" s="64" t="s">
        <v>120</v>
      </c>
    </row>
    <row r="77" spans="1:3" x14ac:dyDescent="0.15">
      <c r="A77" s="64"/>
      <c r="B77" s="64"/>
      <c r="C77" s="64" t="s">
        <v>121</v>
      </c>
    </row>
    <row r="78" spans="1:3" x14ac:dyDescent="0.15">
      <c r="A78" s="64"/>
      <c r="B78" s="64"/>
      <c r="C78" s="64" t="s">
        <v>122</v>
      </c>
    </row>
    <row r="79" spans="1:3" x14ac:dyDescent="0.15">
      <c r="A79" s="64"/>
      <c r="B79" s="64"/>
      <c r="C79" s="64" t="s">
        <v>123</v>
      </c>
    </row>
    <row r="80" spans="1:3" x14ac:dyDescent="0.15">
      <c r="A80" s="64"/>
      <c r="B80" s="64"/>
      <c r="C80" s="64" t="s">
        <v>124</v>
      </c>
    </row>
    <row r="81" spans="1:3" x14ac:dyDescent="0.15">
      <c r="A81" s="64"/>
      <c r="B81" s="64"/>
      <c r="C81" s="64" t="s">
        <v>109</v>
      </c>
    </row>
    <row r="82" spans="1:3" x14ac:dyDescent="0.15">
      <c r="A82" s="64"/>
      <c r="B82" s="64"/>
      <c r="C82" s="64" t="s">
        <v>125</v>
      </c>
    </row>
    <row r="83" spans="1:3" x14ac:dyDescent="0.15">
      <c r="A83" s="64"/>
      <c r="B83" s="64"/>
      <c r="C83" s="64" t="s">
        <v>126</v>
      </c>
    </row>
    <row r="84" spans="1:3" x14ac:dyDescent="0.15">
      <c r="A84" s="64"/>
      <c r="B84" s="64"/>
      <c r="C84" s="64" t="s">
        <v>127</v>
      </c>
    </row>
    <row r="85" spans="1:3" x14ac:dyDescent="0.15">
      <c r="A85" s="64"/>
      <c r="B85" s="64"/>
      <c r="C85" s="64" t="s">
        <v>124</v>
      </c>
    </row>
    <row r="86" spans="1:3" x14ac:dyDescent="0.15">
      <c r="A86" s="64"/>
      <c r="B86" s="64"/>
      <c r="C86" s="64" t="s">
        <v>128</v>
      </c>
    </row>
    <row r="87" spans="1:3" x14ac:dyDescent="0.15">
      <c r="A87" s="64"/>
      <c r="B87" s="64"/>
      <c r="C87" s="64" t="s">
        <v>129</v>
      </c>
    </row>
    <row r="88" spans="1:3" x14ac:dyDescent="0.15">
      <c r="A88" s="64"/>
      <c r="B88" s="64"/>
      <c r="C88" s="64" t="s">
        <v>165</v>
      </c>
    </row>
    <row r="89" spans="1:3" x14ac:dyDescent="0.15">
      <c r="A89" s="64"/>
      <c r="B89" s="64"/>
      <c r="C89" s="77" t="s">
        <v>256</v>
      </c>
    </row>
    <row r="90" spans="1:3" x14ac:dyDescent="0.15">
      <c r="A90" s="64"/>
      <c r="B90" s="64"/>
      <c r="C90" s="64" t="s">
        <v>134</v>
      </c>
    </row>
    <row r="91" spans="1:3" x14ac:dyDescent="0.15">
      <c r="A91" s="64"/>
      <c r="B91" s="64"/>
      <c r="C91" s="64" t="s">
        <v>135</v>
      </c>
    </row>
    <row r="92" spans="1:3" x14ac:dyDescent="0.15">
      <c r="A92" s="64"/>
      <c r="B92" s="64"/>
      <c r="C92" s="64" t="s">
        <v>124</v>
      </c>
    </row>
    <row r="93" spans="1:3" x14ac:dyDescent="0.15">
      <c r="A93" s="64"/>
      <c r="B93" s="64"/>
      <c r="C93" s="64" t="s">
        <v>109</v>
      </c>
    </row>
    <row r="94" spans="1:3" x14ac:dyDescent="0.15">
      <c r="A94" s="64"/>
      <c r="B94" s="64"/>
      <c r="C94" s="64" t="s">
        <v>136</v>
      </c>
    </row>
    <row r="95" spans="1:3" x14ac:dyDescent="0.15">
      <c r="A95" s="64"/>
      <c r="B95" s="64"/>
      <c r="C95" s="64" t="s">
        <v>137</v>
      </c>
    </row>
    <row r="96" spans="1:3" x14ac:dyDescent="0.15">
      <c r="A96" s="64"/>
      <c r="B96" s="64"/>
      <c r="C96" s="64" t="s">
        <v>138</v>
      </c>
    </row>
    <row r="97" spans="1:3" x14ac:dyDescent="0.15">
      <c r="A97" s="64"/>
      <c r="B97" s="64"/>
      <c r="C97" s="64" t="s">
        <v>124</v>
      </c>
    </row>
    <row r="98" spans="1:3" x14ac:dyDescent="0.15">
      <c r="A98" s="64"/>
      <c r="B98" s="64"/>
      <c r="C98" s="77" t="s">
        <v>257</v>
      </c>
    </row>
    <row r="99" spans="1:3" x14ac:dyDescent="0.15">
      <c r="A99" s="64"/>
      <c r="B99" s="64"/>
      <c r="C99" s="64" t="s">
        <v>147</v>
      </c>
    </row>
    <row r="100" spans="1:3" x14ac:dyDescent="0.15">
      <c r="A100" s="64"/>
      <c r="B100" s="64"/>
      <c r="C100" s="64" t="s">
        <v>148</v>
      </c>
    </row>
    <row r="101" spans="1:3" x14ac:dyDescent="0.15">
      <c r="A101" s="64"/>
      <c r="B101" s="64"/>
      <c r="C101" s="64" t="s">
        <v>149</v>
      </c>
    </row>
    <row r="102" spans="1:3" x14ac:dyDescent="0.15">
      <c r="A102" s="64"/>
      <c r="B102" s="64"/>
      <c r="C102" s="64" t="s">
        <v>150</v>
      </c>
    </row>
    <row r="103" spans="1:3" x14ac:dyDescent="0.15">
      <c r="A103" s="64"/>
      <c r="B103" s="64"/>
      <c r="C103" s="64" t="s">
        <v>124</v>
      </c>
    </row>
    <row r="104" spans="1:3" x14ac:dyDescent="0.15">
      <c r="A104" s="64"/>
      <c r="B104" s="64"/>
      <c r="C104" s="64" t="s">
        <v>109</v>
      </c>
    </row>
    <row r="105" spans="1:3" x14ac:dyDescent="0.15">
      <c r="A105" s="64"/>
      <c r="B105" s="64"/>
      <c r="C105" s="64" t="s">
        <v>124</v>
      </c>
    </row>
    <row r="106" spans="1:3" x14ac:dyDescent="0.15">
      <c r="A106" s="64"/>
      <c r="B106" s="64"/>
      <c r="C106" s="64" t="s">
        <v>165</v>
      </c>
    </row>
    <row r="107" spans="1:3" x14ac:dyDescent="0.15">
      <c r="A107" s="64"/>
      <c r="B107" s="64"/>
      <c r="C107" s="87" t="s">
        <v>265</v>
      </c>
    </row>
    <row r="108" spans="1:3" x14ac:dyDescent="0.15">
      <c r="A108" s="64"/>
      <c r="B108" s="64"/>
      <c r="C108" s="77" t="s">
        <v>278</v>
      </c>
    </row>
    <row r="109" spans="1:3" x14ac:dyDescent="0.15">
      <c r="A109" s="64"/>
      <c r="B109" s="64"/>
      <c r="C109" s="64" t="s">
        <v>43</v>
      </c>
    </row>
    <row r="110" spans="1:3" x14ac:dyDescent="0.15">
      <c r="A110" s="64"/>
      <c r="B110" s="64"/>
      <c r="C110" s="77" t="s">
        <v>279</v>
      </c>
    </row>
    <row r="111" spans="1:3" x14ac:dyDescent="0.15">
      <c r="A111" s="64"/>
      <c r="B111" s="64"/>
      <c r="C111" s="64" t="s">
        <v>176</v>
      </c>
    </row>
    <row r="112" spans="1:3" x14ac:dyDescent="0.15">
      <c r="A112" s="64"/>
      <c r="B112" s="64"/>
      <c r="C112" s="64" t="s">
        <v>177</v>
      </c>
    </row>
    <row r="113" spans="1:3" x14ac:dyDescent="0.15">
      <c r="A113" s="64"/>
      <c r="B113" s="64"/>
      <c r="C113" s="64" t="s">
        <v>178</v>
      </c>
    </row>
    <row r="114" spans="1:3" x14ac:dyDescent="0.15">
      <c r="A114" s="64"/>
      <c r="B114" s="64"/>
      <c r="C114" s="64" t="s">
        <v>179</v>
      </c>
    </row>
    <row r="115" spans="1:3" x14ac:dyDescent="0.15">
      <c r="A115" s="64"/>
      <c r="B115" s="64"/>
      <c r="C115" s="64" t="s">
        <v>180</v>
      </c>
    </row>
    <row r="116" spans="1:3" x14ac:dyDescent="0.15">
      <c r="A116" s="64"/>
      <c r="B116" s="64"/>
      <c r="C116" s="64" t="s">
        <v>181</v>
      </c>
    </row>
    <row r="117" spans="1:3" x14ac:dyDescent="0.15">
      <c r="A117" s="64"/>
      <c r="B117" s="64"/>
      <c r="C117" s="77" t="s">
        <v>280</v>
      </c>
    </row>
    <row r="118" spans="1:3" x14ac:dyDescent="0.15">
      <c r="A118" s="64"/>
      <c r="B118" s="64"/>
      <c r="C118" s="64" t="s">
        <v>184</v>
      </c>
    </row>
    <row r="119" spans="1:3" x14ac:dyDescent="0.15">
      <c r="A119" s="64"/>
      <c r="B119" s="64"/>
      <c r="C119" s="64" t="s">
        <v>186</v>
      </c>
    </row>
    <row r="120" spans="1:3" x14ac:dyDescent="0.15">
      <c r="A120" s="64"/>
      <c r="B120" s="64"/>
      <c r="C120" s="64" t="s">
        <v>187</v>
      </c>
    </row>
    <row r="121" spans="1:3" x14ac:dyDescent="0.15">
      <c r="A121" s="64"/>
      <c r="B121" s="64"/>
      <c r="C121" s="64" t="s">
        <v>188</v>
      </c>
    </row>
    <row r="122" spans="1:3" x14ac:dyDescent="0.15">
      <c r="A122" s="64"/>
      <c r="B122" s="64"/>
      <c r="C122" s="64" t="s">
        <v>189</v>
      </c>
    </row>
    <row r="123" spans="1:3" x14ac:dyDescent="0.15">
      <c r="A123" s="64"/>
      <c r="B123" s="64"/>
      <c r="C123" s="64" t="s">
        <v>190</v>
      </c>
    </row>
    <row r="124" spans="1:3" x14ac:dyDescent="0.15">
      <c r="A124" s="64"/>
      <c r="B124" s="64"/>
      <c r="C124" s="64" t="s">
        <v>191</v>
      </c>
    </row>
    <row r="125" spans="1:3" x14ac:dyDescent="0.15">
      <c r="A125" s="64"/>
      <c r="B125" s="64"/>
      <c r="C125" s="77" t="s">
        <v>281</v>
      </c>
    </row>
    <row r="126" spans="1:3" x14ac:dyDescent="0.15">
      <c r="A126" s="64"/>
      <c r="B126" s="64"/>
      <c r="C126" s="64" t="s">
        <v>195</v>
      </c>
    </row>
    <row r="127" spans="1:3" x14ac:dyDescent="0.15">
      <c r="A127" s="64"/>
      <c r="B127" s="64"/>
      <c r="C127" s="64" t="s">
        <v>196</v>
      </c>
    </row>
    <row r="128" spans="1:3" x14ac:dyDescent="0.15">
      <c r="A128" s="64"/>
      <c r="B128" s="64"/>
      <c r="C128" s="64" t="s">
        <v>197</v>
      </c>
    </row>
    <row r="129" spans="1:3" x14ac:dyDescent="0.15">
      <c r="A129" s="64"/>
      <c r="B129" s="64"/>
      <c r="C129" s="64" t="s">
        <v>198</v>
      </c>
    </row>
    <row r="130" spans="1:3" x14ac:dyDescent="0.15">
      <c r="A130" s="64"/>
      <c r="B130" s="64"/>
      <c r="C130" s="64" t="s">
        <v>199</v>
      </c>
    </row>
    <row r="131" spans="1:3" x14ac:dyDescent="0.15">
      <c r="A131" s="64"/>
      <c r="B131" s="64"/>
      <c r="C131" s="64" t="s">
        <v>200</v>
      </c>
    </row>
    <row r="132" spans="1:3" x14ac:dyDescent="0.15">
      <c r="A132" s="64"/>
      <c r="B132" s="64"/>
      <c r="C132" s="64" t="s">
        <v>201</v>
      </c>
    </row>
    <row r="133" spans="1:3" x14ac:dyDescent="0.15">
      <c r="A133" s="64"/>
      <c r="B133" s="64"/>
      <c r="C133" s="64" t="s">
        <v>202</v>
      </c>
    </row>
    <row r="134" spans="1:3" x14ac:dyDescent="0.15">
      <c r="A134" s="64"/>
      <c r="B134" s="64"/>
      <c r="C134" s="64" t="s">
        <v>203</v>
      </c>
    </row>
    <row r="135" spans="1:3" x14ac:dyDescent="0.15">
      <c r="A135" s="64"/>
      <c r="B135" s="64"/>
      <c r="C135" s="77" t="s">
        <v>282</v>
      </c>
    </row>
    <row r="136" spans="1:3" x14ac:dyDescent="0.15">
      <c r="A136" s="64"/>
      <c r="B136" s="64"/>
      <c r="C136" s="64" t="s">
        <v>207</v>
      </c>
    </row>
    <row r="137" spans="1:3" x14ac:dyDescent="0.15">
      <c r="A137" s="64"/>
      <c r="B137" s="64"/>
      <c r="C137" s="64" t="s">
        <v>208</v>
      </c>
    </row>
    <row r="138" spans="1:3" x14ac:dyDescent="0.15">
      <c r="A138" s="64"/>
      <c r="B138" s="64"/>
      <c r="C138" s="64" t="s">
        <v>209</v>
      </c>
    </row>
    <row r="139" spans="1:3" x14ac:dyDescent="0.15">
      <c r="A139" s="64"/>
      <c r="B139" s="64"/>
      <c r="C139" s="64" t="s">
        <v>210</v>
      </c>
    </row>
    <row r="140" spans="1:3" x14ac:dyDescent="0.15">
      <c r="A140" s="64"/>
      <c r="B140" s="64"/>
      <c r="C140" s="64" t="s">
        <v>346</v>
      </c>
    </row>
    <row r="141" spans="1:3" x14ac:dyDescent="0.15">
      <c r="A141" s="64"/>
      <c r="B141" s="64"/>
      <c r="C141" s="64" t="s">
        <v>211</v>
      </c>
    </row>
    <row r="142" spans="1:3" x14ac:dyDescent="0.15">
      <c r="A142" s="64"/>
      <c r="B142" s="64"/>
      <c r="C142" s="77" t="s">
        <v>283</v>
      </c>
    </row>
    <row r="143" spans="1:3" x14ac:dyDescent="0.15">
      <c r="A143" s="64"/>
      <c r="B143" s="64"/>
      <c r="C143" s="64" t="s">
        <v>215</v>
      </c>
    </row>
    <row r="144" spans="1:3" x14ac:dyDescent="0.15">
      <c r="A144" s="64"/>
      <c r="B144" s="64"/>
      <c r="C144" s="64" t="s">
        <v>216</v>
      </c>
    </row>
    <row r="145" spans="1:3" x14ac:dyDescent="0.15">
      <c r="A145" s="64"/>
      <c r="B145" s="64"/>
      <c r="C145" s="64" t="s">
        <v>217</v>
      </c>
    </row>
    <row r="146" spans="1:3" x14ac:dyDescent="0.15">
      <c r="A146" s="64"/>
      <c r="B146" s="64"/>
      <c r="C146" s="77" t="s">
        <v>284</v>
      </c>
    </row>
    <row r="147" spans="1:3" x14ac:dyDescent="0.15">
      <c r="A147" s="64"/>
      <c r="B147" s="64"/>
      <c r="C147" s="64" t="s">
        <v>221</v>
      </c>
    </row>
    <row r="148" spans="1:3" x14ac:dyDescent="0.15">
      <c r="A148" s="64"/>
      <c r="B148" s="64"/>
      <c r="C148" s="87" t="s">
        <v>273</v>
      </c>
    </row>
    <row r="149" spans="1:3" x14ac:dyDescent="0.15">
      <c r="A149" s="64"/>
      <c r="B149" s="64"/>
      <c r="C149" s="92" t="s">
        <v>352</v>
      </c>
    </row>
    <row r="150" spans="1:3" x14ac:dyDescent="0.15">
      <c r="A150" s="64"/>
      <c r="B150" s="64"/>
      <c r="C150" s="64" t="s">
        <v>227</v>
      </c>
    </row>
    <row r="151" spans="1:3" x14ac:dyDescent="0.15">
      <c r="A151" s="64"/>
      <c r="B151" s="64"/>
      <c r="C151" s="64" t="s">
        <v>229</v>
      </c>
    </row>
    <row r="152" spans="1:3" x14ac:dyDescent="0.15">
      <c r="A152" s="64"/>
      <c r="B152" s="64"/>
      <c r="C152" s="64" t="s">
        <v>230</v>
      </c>
    </row>
    <row r="153" spans="1:3" x14ac:dyDescent="0.15">
      <c r="A153" s="64"/>
      <c r="B153" s="64"/>
      <c r="C153" s="64" t="s">
        <v>231</v>
      </c>
    </row>
    <row r="154" spans="1:3" x14ac:dyDescent="0.15">
      <c r="A154" s="64"/>
      <c r="B154" s="64"/>
      <c r="C154" s="64" t="s">
        <v>232</v>
      </c>
    </row>
    <row r="155" spans="1:3" x14ac:dyDescent="0.15">
      <c r="A155" s="64"/>
      <c r="B155" s="64"/>
      <c r="C155" s="64" t="s">
        <v>233</v>
      </c>
    </row>
    <row r="156" spans="1:3" x14ac:dyDescent="0.15">
      <c r="A156" s="64"/>
      <c r="B156" s="64"/>
      <c r="C156" s="64" t="s">
        <v>234</v>
      </c>
    </row>
  </sheetData>
  <phoneticPr fontId="11"/>
  <printOptions horizontalCentered="1"/>
  <pageMargins left="0.78740157480314965" right="0.39370078740157483" top="0.59055118110236227" bottom="0.39370078740157483" header="0.19685039370078741" footer="0.19685039370078741"/>
  <pageSetup paperSize="9" scale="80" orientation="portrait" verticalDpi="1200" r:id="rId1"/>
  <headerFooter>
    <oddHeader>&amp;A</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59999389629810485"/>
  </sheetPr>
  <dimension ref="A1:H330"/>
  <sheetViews>
    <sheetView topLeftCell="A12" zoomScale="75" zoomScaleNormal="75" workbookViewId="0">
      <selection activeCell="C314" sqref="C314"/>
    </sheetView>
  </sheetViews>
  <sheetFormatPr defaultRowHeight="13.5" x14ac:dyDescent="0.15"/>
  <cols>
    <col min="1" max="1" width="14.125" bestFit="1" customWidth="1"/>
    <col min="2" max="2" width="41.75" bestFit="1" customWidth="1"/>
    <col min="3" max="3" width="51.125" customWidth="1"/>
  </cols>
  <sheetData>
    <row r="1" spans="1:3" s="79" customFormat="1" x14ac:dyDescent="0.15">
      <c r="A1" s="80" t="s">
        <v>74</v>
      </c>
      <c r="B1" s="80" t="s">
        <v>75</v>
      </c>
      <c r="C1" s="80" t="s">
        <v>76</v>
      </c>
    </row>
    <row r="2" spans="1:3" x14ac:dyDescent="0.15">
      <c r="A2" s="89" t="s">
        <v>77</v>
      </c>
      <c r="B2" s="81" t="s">
        <v>78</v>
      </c>
      <c r="C2" s="63" t="s">
        <v>79</v>
      </c>
    </row>
    <row r="3" spans="1:3" x14ac:dyDescent="0.15">
      <c r="A3" s="63"/>
      <c r="B3" s="64" t="s">
        <v>80</v>
      </c>
      <c r="C3" s="91" t="s">
        <v>347</v>
      </c>
    </row>
    <row r="4" spans="1:3" x14ac:dyDescent="0.15">
      <c r="A4" s="63"/>
      <c r="B4" s="64" t="s">
        <v>43</v>
      </c>
      <c r="C4" s="64" t="s">
        <v>40</v>
      </c>
    </row>
    <row r="5" spans="1:3" x14ac:dyDescent="0.15">
      <c r="A5" s="63"/>
      <c r="B5" s="81" t="s">
        <v>81</v>
      </c>
      <c r="C5" s="64" t="s">
        <v>43</v>
      </c>
    </row>
    <row r="6" spans="1:3" x14ac:dyDescent="0.15">
      <c r="A6" s="63"/>
      <c r="B6" s="63"/>
      <c r="C6" s="63"/>
    </row>
    <row r="7" spans="1:3" x14ac:dyDescent="0.15">
      <c r="A7" s="63"/>
      <c r="B7" s="81" t="s">
        <v>82</v>
      </c>
      <c r="C7" s="63"/>
    </row>
    <row r="8" spans="1:3" x14ac:dyDescent="0.15">
      <c r="A8" s="63"/>
      <c r="B8" s="63" t="s">
        <v>83</v>
      </c>
      <c r="C8" s="63" t="s">
        <v>84</v>
      </c>
    </row>
    <row r="9" spans="1:3" x14ac:dyDescent="0.15">
      <c r="A9" s="63"/>
      <c r="B9" s="63" t="s">
        <v>85</v>
      </c>
      <c r="C9" s="64" t="s">
        <v>86</v>
      </c>
    </row>
    <row r="10" spans="1:3" x14ac:dyDescent="0.15">
      <c r="A10" s="63"/>
      <c r="B10" s="63" t="s">
        <v>87</v>
      </c>
      <c r="C10" s="64" t="s">
        <v>43</v>
      </c>
    </row>
    <row r="11" spans="1:3" x14ac:dyDescent="0.15">
      <c r="A11" s="63"/>
      <c r="B11" s="63" t="s">
        <v>88</v>
      </c>
      <c r="C11" s="63"/>
    </row>
    <row r="12" spans="1:3" x14ac:dyDescent="0.15">
      <c r="A12" s="63"/>
      <c r="B12" s="63" t="s">
        <v>89</v>
      </c>
      <c r="C12" s="63"/>
    </row>
    <row r="13" spans="1:3" x14ac:dyDescent="0.15">
      <c r="A13" s="63"/>
      <c r="B13" s="63" t="s">
        <v>367</v>
      </c>
      <c r="C13" s="63"/>
    </row>
    <row r="14" spans="1:3" x14ac:dyDescent="0.15">
      <c r="A14" s="63"/>
      <c r="B14" s="63" t="s">
        <v>368</v>
      </c>
      <c r="C14" s="63"/>
    </row>
    <row r="15" spans="1:3" x14ac:dyDescent="0.15">
      <c r="A15" s="63">
        <v>1</v>
      </c>
      <c r="B15" s="63" t="s">
        <v>90</v>
      </c>
      <c r="C15" s="63" t="s">
        <v>90</v>
      </c>
    </row>
    <row r="16" spans="1:3" x14ac:dyDescent="0.15">
      <c r="A16" s="63"/>
      <c r="B16" s="73" t="s">
        <v>91</v>
      </c>
      <c r="C16" s="73" t="s">
        <v>92</v>
      </c>
    </row>
    <row r="17" spans="1:3" x14ac:dyDescent="0.15">
      <c r="A17" s="63"/>
      <c r="B17" s="73" t="s">
        <v>93</v>
      </c>
      <c r="C17" s="73" t="s">
        <v>94</v>
      </c>
    </row>
    <row r="18" spans="1:3" x14ac:dyDescent="0.15">
      <c r="A18" s="63"/>
      <c r="B18" s="73" t="s">
        <v>47</v>
      </c>
      <c r="C18" s="73" t="s">
        <v>95</v>
      </c>
    </row>
    <row r="19" spans="1:3" x14ac:dyDescent="0.15">
      <c r="A19" s="63"/>
      <c r="B19" s="73" t="s">
        <v>96</v>
      </c>
      <c r="C19" s="73" t="s">
        <v>97</v>
      </c>
    </row>
    <row r="20" spans="1:3" x14ac:dyDescent="0.15">
      <c r="A20" s="63"/>
      <c r="B20" s="73"/>
      <c r="C20" s="73" t="s">
        <v>98</v>
      </c>
    </row>
    <row r="21" spans="1:3" x14ac:dyDescent="0.15">
      <c r="A21" s="63"/>
      <c r="B21" s="74" t="s">
        <v>100</v>
      </c>
      <c r="C21" s="88" t="s">
        <v>348</v>
      </c>
    </row>
    <row r="22" spans="1:3" x14ac:dyDescent="0.15">
      <c r="A22" s="63"/>
      <c r="B22" s="64" t="s">
        <v>102</v>
      </c>
      <c r="C22" s="73" t="s">
        <v>99</v>
      </c>
    </row>
    <row r="23" spans="1:3" x14ac:dyDescent="0.15">
      <c r="A23" s="63"/>
      <c r="B23" s="64" t="s">
        <v>103</v>
      </c>
      <c r="C23" s="73" t="s">
        <v>101</v>
      </c>
    </row>
    <row r="24" spans="1:3" x14ac:dyDescent="0.15">
      <c r="A24" s="63"/>
      <c r="C24" s="63"/>
    </row>
    <row r="25" spans="1:3" x14ac:dyDescent="0.15">
      <c r="A25" s="63"/>
      <c r="C25" s="63" t="s">
        <v>100</v>
      </c>
    </row>
    <row r="26" spans="1:3" x14ac:dyDescent="0.15">
      <c r="A26" s="63"/>
      <c r="C26" s="64" t="s">
        <v>104</v>
      </c>
    </row>
    <row r="27" spans="1:3" x14ac:dyDescent="0.15">
      <c r="A27" s="63"/>
      <c r="C27" s="64" t="s">
        <v>105</v>
      </c>
    </row>
    <row r="28" spans="1:3" x14ac:dyDescent="0.15">
      <c r="A28" s="63"/>
      <c r="B28" s="64"/>
      <c r="C28" s="64" t="s">
        <v>106</v>
      </c>
    </row>
    <row r="29" spans="1:3" x14ac:dyDescent="0.15">
      <c r="A29" s="63"/>
      <c r="B29" s="64"/>
      <c r="C29" s="64" t="s">
        <v>107</v>
      </c>
    </row>
    <row r="30" spans="1:3" x14ac:dyDescent="0.15">
      <c r="A30" s="63"/>
      <c r="B30" s="64"/>
      <c r="C30" s="64" t="s">
        <v>108</v>
      </c>
    </row>
    <row r="31" spans="1:3" x14ac:dyDescent="0.15">
      <c r="A31" s="63"/>
      <c r="B31" s="64"/>
      <c r="C31" s="64" t="s">
        <v>345</v>
      </c>
    </row>
    <row r="32" spans="1:3" x14ac:dyDescent="0.15">
      <c r="A32" s="63"/>
      <c r="B32" s="64"/>
      <c r="C32" s="64" t="s">
        <v>109</v>
      </c>
    </row>
    <row r="33" spans="1:3" x14ac:dyDescent="0.15">
      <c r="A33" s="63"/>
      <c r="B33" s="63"/>
      <c r="C33" s="63"/>
    </row>
    <row r="34" spans="1:3" x14ac:dyDescent="0.15">
      <c r="A34" s="63">
        <v>2</v>
      </c>
      <c r="B34" s="63" t="s">
        <v>110</v>
      </c>
      <c r="C34" s="63" t="s">
        <v>110</v>
      </c>
    </row>
    <row r="35" spans="1:3" x14ac:dyDescent="0.15">
      <c r="A35" s="63"/>
      <c r="B35" s="64" t="s">
        <v>111</v>
      </c>
      <c r="C35" s="64" t="s">
        <v>111</v>
      </c>
    </row>
    <row r="36" spans="1:3" x14ac:dyDescent="0.15">
      <c r="A36" s="63"/>
      <c r="B36" s="64" t="s">
        <v>112</v>
      </c>
      <c r="C36" s="64" t="s">
        <v>113</v>
      </c>
    </row>
    <row r="37" spans="1:3" x14ac:dyDescent="0.15">
      <c r="A37" s="63"/>
      <c r="B37" s="64" t="s">
        <v>47</v>
      </c>
      <c r="C37" s="64" t="s">
        <v>112</v>
      </c>
    </row>
    <row r="38" spans="1:3" x14ac:dyDescent="0.15">
      <c r="A38" s="63"/>
      <c r="B38" s="64" t="s">
        <v>96</v>
      </c>
      <c r="C38" s="64" t="s">
        <v>343</v>
      </c>
    </row>
    <row r="39" spans="1:3" x14ac:dyDescent="0.15">
      <c r="A39" s="63"/>
      <c r="B39" s="64"/>
      <c r="C39" s="64" t="s">
        <v>114</v>
      </c>
    </row>
    <row r="40" spans="1:3" x14ac:dyDescent="0.15">
      <c r="A40" s="63"/>
      <c r="B40" s="63" t="s">
        <v>116</v>
      </c>
      <c r="C40" s="64" t="s">
        <v>115</v>
      </c>
    </row>
    <row r="41" spans="1:3" x14ac:dyDescent="0.15">
      <c r="A41" s="63"/>
      <c r="B41" s="64" t="s">
        <v>36</v>
      </c>
      <c r="C41" s="64" t="s">
        <v>349</v>
      </c>
    </row>
    <row r="42" spans="1:3" x14ac:dyDescent="0.15">
      <c r="A42" s="63"/>
      <c r="B42" s="64" t="s">
        <v>342</v>
      </c>
      <c r="C42" s="88" t="s">
        <v>348</v>
      </c>
    </row>
    <row r="43" spans="1:3" x14ac:dyDescent="0.15">
      <c r="A43" s="63"/>
      <c r="C43" s="64" t="s">
        <v>99</v>
      </c>
    </row>
    <row r="44" spans="1:3" x14ac:dyDescent="0.15">
      <c r="A44" s="63"/>
      <c r="C44" s="64" t="s">
        <v>101</v>
      </c>
    </row>
    <row r="45" spans="1:3" x14ac:dyDescent="0.15">
      <c r="A45" s="63"/>
      <c r="C45" s="63"/>
    </row>
    <row r="46" spans="1:3" x14ac:dyDescent="0.15">
      <c r="A46" s="63"/>
      <c r="C46" s="63" t="s">
        <v>116</v>
      </c>
    </row>
    <row r="47" spans="1:3" x14ac:dyDescent="0.15">
      <c r="A47" s="63"/>
      <c r="C47" s="64" t="s">
        <v>117</v>
      </c>
    </row>
    <row r="48" spans="1:3" x14ac:dyDescent="0.15">
      <c r="A48" s="63"/>
      <c r="C48" s="64" t="s">
        <v>118</v>
      </c>
    </row>
    <row r="49" spans="1:4" x14ac:dyDescent="0.15">
      <c r="A49" s="63"/>
      <c r="B49" s="63"/>
      <c r="C49" s="64" t="s">
        <v>119</v>
      </c>
    </row>
    <row r="50" spans="1:4" x14ac:dyDescent="0.15">
      <c r="A50" s="63"/>
      <c r="B50" s="63"/>
      <c r="C50" s="64" t="s">
        <v>120</v>
      </c>
    </row>
    <row r="51" spans="1:4" x14ac:dyDescent="0.15">
      <c r="A51" s="63"/>
      <c r="B51" s="63"/>
      <c r="C51" s="64" t="s">
        <v>121</v>
      </c>
    </row>
    <row r="52" spans="1:4" x14ac:dyDescent="0.15">
      <c r="A52" s="63"/>
      <c r="B52" s="63"/>
      <c r="C52" s="64" t="s">
        <v>122</v>
      </c>
    </row>
    <row r="53" spans="1:4" x14ac:dyDescent="0.15">
      <c r="A53" s="63"/>
      <c r="B53" s="63"/>
      <c r="C53" s="64" t="s">
        <v>123</v>
      </c>
    </row>
    <row r="54" spans="1:4" x14ac:dyDescent="0.15">
      <c r="A54" s="63"/>
      <c r="B54" s="63"/>
      <c r="C54" s="64" t="s">
        <v>124</v>
      </c>
    </row>
    <row r="55" spans="1:4" x14ac:dyDescent="0.15">
      <c r="A55" s="63"/>
      <c r="B55" s="63"/>
      <c r="C55" s="64" t="s">
        <v>109</v>
      </c>
    </row>
    <row r="56" spans="1:4" x14ac:dyDescent="0.15">
      <c r="A56" s="63"/>
      <c r="B56" s="63"/>
      <c r="C56" s="63"/>
    </row>
    <row r="57" spans="1:4" x14ac:dyDescent="0.15">
      <c r="A57" s="63"/>
      <c r="B57" s="63"/>
      <c r="C57" s="64" t="s">
        <v>125</v>
      </c>
      <c r="D57" s="65"/>
    </row>
    <row r="58" spans="1:4" x14ac:dyDescent="0.15">
      <c r="A58" s="63"/>
      <c r="B58" s="63"/>
      <c r="C58" s="64" t="s">
        <v>126</v>
      </c>
    </row>
    <row r="59" spans="1:4" x14ac:dyDescent="0.15">
      <c r="A59" s="63"/>
      <c r="B59" s="63"/>
      <c r="C59" s="64" t="s">
        <v>127</v>
      </c>
    </row>
    <row r="60" spans="1:4" x14ac:dyDescent="0.15">
      <c r="A60" s="63"/>
      <c r="B60" s="63"/>
      <c r="C60" s="64" t="s">
        <v>124</v>
      </c>
    </row>
    <row r="61" spans="1:4" x14ac:dyDescent="0.15">
      <c r="A61" s="63"/>
      <c r="B61" s="63"/>
      <c r="C61" s="64" t="s">
        <v>128</v>
      </c>
    </row>
    <row r="62" spans="1:4" x14ac:dyDescent="0.15">
      <c r="A62" s="63"/>
      <c r="B62" s="63"/>
      <c r="C62" s="64" t="s">
        <v>129</v>
      </c>
    </row>
    <row r="63" spans="1:4" x14ac:dyDescent="0.15">
      <c r="A63" s="63"/>
      <c r="B63" s="63"/>
      <c r="C63" s="64" t="s">
        <v>350</v>
      </c>
    </row>
    <row r="64" spans="1:4" x14ac:dyDescent="0.15">
      <c r="A64" s="63"/>
      <c r="B64" s="63"/>
      <c r="C64" s="63"/>
    </row>
    <row r="65" spans="1:3" x14ac:dyDescent="0.15">
      <c r="A65" s="63">
        <v>3</v>
      </c>
      <c r="B65" s="63" t="s">
        <v>130</v>
      </c>
      <c r="C65" s="63" t="s">
        <v>130</v>
      </c>
    </row>
    <row r="66" spans="1:3" x14ac:dyDescent="0.15">
      <c r="A66" s="63"/>
      <c r="B66" s="64" t="s">
        <v>131</v>
      </c>
      <c r="C66" s="64" t="s">
        <v>131</v>
      </c>
    </row>
    <row r="67" spans="1:3" x14ac:dyDescent="0.15">
      <c r="A67" s="63"/>
      <c r="B67" s="64" t="s">
        <v>132</v>
      </c>
      <c r="C67" s="64" t="s">
        <v>132</v>
      </c>
    </row>
    <row r="68" spans="1:3" x14ac:dyDescent="0.15">
      <c r="A68" s="63"/>
      <c r="B68" s="64" t="s">
        <v>47</v>
      </c>
      <c r="C68" s="64" t="s">
        <v>48</v>
      </c>
    </row>
    <row r="69" spans="1:3" x14ac:dyDescent="0.15">
      <c r="A69" s="63"/>
      <c r="B69" s="64" t="s">
        <v>96</v>
      </c>
      <c r="C69" s="88" t="s">
        <v>348</v>
      </c>
    </row>
    <row r="70" spans="1:3" x14ac:dyDescent="0.15">
      <c r="A70" s="63"/>
      <c r="C70" s="64" t="s">
        <v>99</v>
      </c>
    </row>
    <row r="71" spans="1:3" x14ac:dyDescent="0.15">
      <c r="A71" s="63"/>
      <c r="B71" s="63" t="s">
        <v>133</v>
      </c>
      <c r="C71" s="64" t="s">
        <v>101</v>
      </c>
    </row>
    <row r="72" spans="1:3" x14ac:dyDescent="0.15">
      <c r="A72" s="63"/>
      <c r="B72" s="63" t="s">
        <v>87</v>
      </c>
      <c r="C72" s="63"/>
    </row>
    <row r="73" spans="1:3" x14ac:dyDescent="0.15">
      <c r="A73" s="63"/>
      <c r="B73" s="64" t="s">
        <v>342</v>
      </c>
      <c r="C73" s="63" t="s">
        <v>133</v>
      </c>
    </row>
    <row r="74" spans="1:3" x14ac:dyDescent="0.15">
      <c r="A74" s="63"/>
      <c r="C74" s="64" t="s">
        <v>134</v>
      </c>
    </row>
    <row r="75" spans="1:3" x14ac:dyDescent="0.15">
      <c r="A75" s="63"/>
      <c r="C75" s="64" t="s">
        <v>135</v>
      </c>
    </row>
    <row r="76" spans="1:3" x14ac:dyDescent="0.15">
      <c r="A76" s="63"/>
      <c r="B76" s="64"/>
      <c r="C76" s="64" t="s">
        <v>124</v>
      </c>
    </row>
    <row r="77" spans="1:3" x14ac:dyDescent="0.15">
      <c r="A77" s="63"/>
      <c r="B77" s="64"/>
      <c r="C77" s="64" t="s">
        <v>109</v>
      </c>
    </row>
    <row r="78" spans="1:3" x14ac:dyDescent="0.15">
      <c r="A78" s="63"/>
      <c r="B78" s="64"/>
      <c r="C78" s="64" t="s">
        <v>136</v>
      </c>
    </row>
    <row r="79" spans="1:3" x14ac:dyDescent="0.15">
      <c r="A79" s="63"/>
      <c r="B79" s="64"/>
      <c r="C79" s="64" t="s">
        <v>137</v>
      </c>
    </row>
    <row r="80" spans="1:3" x14ac:dyDescent="0.15">
      <c r="A80" s="63"/>
      <c r="B80" s="64"/>
      <c r="C80" s="64" t="s">
        <v>138</v>
      </c>
    </row>
    <row r="81" spans="1:3" x14ac:dyDescent="0.15">
      <c r="A81" s="63"/>
      <c r="B81" s="64"/>
      <c r="C81" s="64" t="s">
        <v>124</v>
      </c>
    </row>
    <row r="82" spans="1:3" x14ac:dyDescent="0.15">
      <c r="A82" s="63"/>
      <c r="B82" s="64"/>
      <c r="C82" s="64"/>
    </row>
    <row r="83" spans="1:3" x14ac:dyDescent="0.15">
      <c r="A83" s="63"/>
      <c r="B83" s="63"/>
      <c r="C83" s="63"/>
    </row>
    <row r="84" spans="1:3" x14ac:dyDescent="0.15">
      <c r="A84" s="63">
        <v>4</v>
      </c>
      <c r="B84" s="63" t="s">
        <v>139</v>
      </c>
      <c r="C84" s="63" t="s">
        <v>139</v>
      </c>
    </row>
    <row r="85" spans="1:3" x14ac:dyDescent="0.15">
      <c r="A85" s="63"/>
      <c r="B85" s="64" t="s">
        <v>140</v>
      </c>
      <c r="C85" s="64" t="s">
        <v>140</v>
      </c>
    </row>
    <row r="86" spans="1:3" x14ac:dyDescent="0.15">
      <c r="A86" s="63"/>
      <c r="B86" s="64" t="s">
        <v>141</v>
      </c>
      <c r="C86" s="64" t="s">
        <v>141</v>
      </c>
    </row>
    <row r="87" spans="1:3" x14ac:dyDescent="0.15">
      <c r="A87" s="63"/>
      <c r="B87" s="64" t="s">
        <v>341</v>
      </c>
      <c r="C87" s="64" t="s">
        <v>142</v>
      </c>
    </row>
    <row r="88" spans="1:3" x14ac:dyDescent="0.15">
      <c r="A88" s="63"/>
      <c r="B88" s="64" t="s">
        <v>96</v>
      </c>
      <c r="C88" s="64" t="s">
        <v>143</v>
      </c>
    </row>
    <row r="89" spans="1:3" x14ac:dyDescent="0.15">
      <c r="A89" s="63"/>
      <c r="B89" s="64"/>
      <c r="C89" s="64" t="s">
        <v>349</v>
      </c>
    </row>
    <row r="90" spans="1:3" x14ac:dyDescent="0.15">
      <c r="A90" s="63"/>
      <c r="B90" s="63" t="s">
        <v>145</v>
      </c>
      <c r="C90" s="64" t="s">
        <v>144</v>
      </c>
    </row>
    <row r="91" spans="1:3" x14ac:dyDescent="0.15">
      <c r="A91" s="63"/>
      <c r="B91" s="63" t="s">
        <v>146</v>
      </c>
      <c r="C91" s="88" t="s">
        <v>348</v>
      </c>
    </row>
    <row r="92" spans="1:3" x14ac:dyDescent="0.15">
      <c r="A92" s="63"/>
      <c r="B92" s="64" t="s">
        <v>342</v>
      </c>
      <c r="C92" s="64" t="s">
        <v>99</v>
      </c>
    </row>
    <row r="93" spans="1:3" x14ac:dyDescent="0.15">
      <c r="A93" s="63"/>
      <c r="C93" s="64" t="s">
        <v>101</v>
      </c>
    </row>
    <row r="94" spans="1:3" x14ac:dyDescent="0.15">
      <c r="A94" s="63"/>
      <c r="C94" s="63"/>
    </row>
    <row r="95" spans="1:3" x14ac:dyDescent="0.15">
      <c r="A95" s="63"/>
      <c r="C95" s="63" t="s">
        <v>145</v>
      </c>
    </row>
    <row r="96" spans="1:3" x14ac:dyDescent="0.15">
      <c r="A96" s="63"/>
      <c r="C96" s="64" t="s">
        <v>147</v>
      </c>
    </row>
    <row r="97" spans="1:4" x14ac:dyDescent="0.15">
      <c r="A97" s="63"/>
      <c r="C97" s="64" t="s">
        <v>148</v>
      </c>
    </row>
    <row r="98" spans="1:4" x14ac:dyDescent="0.15">
      <c r="A98" s="63"/>
      <c r="B98" s="64"/>
      <c r="C98" s="64" t="s">
        <v>149</v>
      </c>
    </row>
    <row r="99" spans="1:4" x14ac:dyDescent="0.15">
      <c r="A99" s="63"/>
      <c r="B99" s="64"/>
      <c r="C99" s="64" t="s">
        <v>150</v>
      </c>
    </row>
    <row r="100" spans="1:4" x14ac:dyDescent="0.15">
      <c r="A100" s="63"/>
      <c r="B100" s="64"/>
      <c r="C100" s="64" t="s">
        <v>124</v>
      </c>
    </row>
    <row r="101" spans="1:4" x14ac:dyDescent="0.15">
      <c r="A101" s="63"/>
      <c r="B101" s="64"/>
      <c r="C101" s="64" t="s">
        <v>109</v>
      </c>
    </row>
    <row r="102" spans="1:4" x14ac:dyDescent="0.15">
      <c r="A102" s="63"/>
      <c r="B102" s="63"/>
      <c r="C102" s="64" t="s">
        <v>124</v>
      </c>
      <c r="D102" s="65"/>
    </row>
    <row r="103" spans="1:4" x14ac:dyDescent="0.15">
      <c r="A103" s="63"/>
      <c r="B103" s="63"/>
      <c r="C103" s="64"/>
      <c r="D103" s="65"/>
    </row>
    <row r="104" spans="1:4" x14ac:dyDescent="0.15">
      <c r="A104" s="63"/>
      <c r="B104" s="63"/>
      <c r="C104" s="64"/>
      <c r="D104" s="65"/>
    </row>
    <row r="105" spans="1:4" x14ac:dyDescent="0.15">
      <c r="A105" s="63">
        <v>5</v>
      </c>
      <c r="B105" s="64" t="s">
        <v>151</v>
      </c>
      <c r="C105" s="64" t="s">
        <v>151</v>
      </c>
    </row>
    <row r="106" spans="1:4" x14ac:dyDescent="0.15">
      <c r="A106" s="63"/>
      <c r="B106" s="64" t="s">
        <v>73</v>
      </c>
      <c r="C106" s="92" t="s">
        <v>152</v>
      </c>
    </row>
    <row r="107" spans="1:4" x14ac:dyDescent="0.15">
      <c r="A107" s="63"/>
      <c r="B107" s="63"/>
      <c r="C107" s="92" t="s">
        <v>153</v>
      </c>
    </row>
    <row r="108" spans="1:4" x14ac:dyDescent="0.15">
      <c r="A108" s="63"/>
      <c r="B108" s="63"/>
      <c r="C108" s="92" t="s">
        <v>154</v>
      </c>
    </row>
    <row r="109" spans="1:4" x14ac:dyDescent="0.15">
      <c r="A109" s="63"/>
      <c r="B109" s="63"/>
      <c r="C109" s="92" t="s">
        <v>155</v>
      </c>
    </row>
    <row r="110" spans="1:4" x14ac:dyDescent="0.15">
      <c r="A110" s="63"/>
      <c r="B110" s="63"/>
      <c r="C110" s="92" t="s">
        <v>339</v>
      </c>
    </row>
    <row r="111" spans="1:4" x14ac:dyDescent="0.15">
      <c r="A111" s="63"/>
      <c r="B111" s="63"/>
      <c r="C111" s="92" t="s">
        <v>354</v>
      </c>
    </row>
    <row r="112" spans="1:4" x14ac:dyDescent="0.15">
      <c r="A112" s="63"/>
      <c r="B112" s="63"/>
      <c r="C112" s="63"/>
    </row>
    <row r="113" spans="1:3" x14ac:dyDescent="0.15">
      <c r="A113" s="63"/>
      <c r="B113" s="63"/>
      <c r="C113" s="63"/>
    </row>
    <row r="114" spans="1:3" x14ac:dyDescent="0.15">
      <c r="A114" s="63"/>
      <c r="B114" s="63"/>
      <c r="C114" s="63"/>
    </row>
    <row r="115" spans="1:3" x14ac:dyDescent="0.15">
      <c r="A115" s="63"/>
      <c r="B115" s="63" t="s">
        <v>156</v>
      </c>
      <c r="C115" s="63" t="s">
        <v>156</v>
      </c>
    </row>
    <row r="116" spans="1:3" x14ac:dyDescent="0.15">
      <c r="A116" s="63"/>
      <c r="B116" s="63" t="s">
        <v>157</v>
      </c>
      <c r="C116" s="63" t="s">
        <v>158</v>
      </c>
    </row>
    <row r="117" spans="1:3" x14ac:dyDescent="0.15">
      <c r="A117" s="63"/>
      <c r="B117" s="63"/>
      <c r="C117" s="63" t="s">
        <v>159</v>
      </c>
    </row>
    <row r="118" spans="1:3" x14ac:dyDescent="0.15">
      <c r="A118" s="63"/>
      <c r="B118" s="63"/>
      <c r="C118" s="63" t="s">
        <v>160</v>
      </c>
    </row>
    <row r="119" spans="1:3" x14ac:dyDescent="0.15">
      <c r="A119" s="63"/>
      <c r="B119" s="63"/>
      <c r="C119" s="63" t="s">
        <v>161</v>
      </c>
    </row>
    <row r="120" spans="1:3" x14ac:dyDescent="0.15">
      <c r="A120" s="63"/>
      <c r="B120" s="63"/>
      <c r="C120" s="63"/>
    </row>
    <row r="121" spans="1:3" x14ac:dyDescent="0.15">
      <c r="A121" s="63"/>
      <c r="B121" s="63"/>
      <c r="C121" s="63"/>
    </row>
    <row r="122" spans="1:3" x14ac:dyDescent="0.15">
      <c r="A122" s="63"/>
      <c r="B122" s="63"/>
      <c r="C122" s="63"/>
    </row>
    <row r="123" spans="1:3" x14ac:dyDescent="0.15">
      <c r="A123" s="80" t="s">
        <v>74</v>
      </c>
      <c r="B123" s="80" t="s">
        <v>75</v>
      </c>
      <c r="C123" s="80" t="s">
        <v>76</v>
      </c>
    </row>
    <row r="124" spans="1:3" x14ac:dyDescent="0.15">
      <c r="A124" s="90" t="s">
        <v>162</v>
      </c>
      <c r="B124" s="81" t="s">
        <v>78</v>
      </c>
      <c r="C124" s="63"/>
    </row>
    <row r="125" spans="1:3" x14ac:dyDescent="0.15">
      <c r="A125" s="90"/>
      <c r="B125" s="81" t="s">
        <v>81</v>
      </c>
      <c r="C125" s="64" t="s">
        <v>86</v>
      </c>
    </row>
    <row r="126" spans="1:3" x14ac:dyDescent="0.15">
      <c r="A126" s="82"/>
      <c r="B126" s="81" t="s">
        <v>225</v>
      </c>
      <c r="C126" s="81" t="s">
        <v>225</v>
      </c>
    </row>
    <row r="127" spans="1:3" x14ac:dyDescent="0.15">
      <c r="A127" s="82"/>
      <c r="B127" s="81"/>
      <c r="C127" s="81"/>
    </row>
    <row r="128" spans="1:3" x14ac:dyDescent="0.15">
      <c r="A128" s="82"/>
      <c r="B128" s="81"/>
      <c r="C128" s="63"/>
    </row>
    <row r="129" spans="1:3" x14ac:dyDescent="0.15">
      <c r="A129" s="82"/>
      <c r="B129" s="81"/>
      <c r="C129" s="63"/>
    </row>
    <row r="130" spans="1:3" x14ac:dyDescent="0.15">
      <c r="A130" s="82"/>
      <c r="B130" s="63" t="s">
        <v>163</v>
      </c>
      <c r="C130" s="63"/>
    </row>
    <row r="131" spans="1:3" x14ac:dyDescent="0.15">
      <c r="A131" s="82"/>
      <c r="B131" s="64" t="s">
        <v>102</v>
      </c>
      <c r="C131" s="64" t="s">
        <v>104</v>
      </c>
    </row>
    <row r="132" spans="1:3" x14ac:dyDescent="0.15">
      <c r="A132" s="82"/>
      <c r="B132" s="64" t="s">
        <v>103</v>
      </c>
      <c r="C132" s="64" t="s">
        <v>105</v>
      </c>
    </row>
    <row r="133" spans="1:3" x14ac:dyDescent="0.15">
      <c r="A133" s="82"/>
      <c r="B133" s="64" t="s">
        <v>36</v>
      </c>
      <c r="C133" s="64" t="s">
        <v>106</v>
      </c>
    </row>
    <row r="134" spans="1:3" x14ac:dyDescent="0.15">
      <c r="A134" s="82"/>
      <c r="B134" s="63" t="s">
        <v>87</v>
      </c>
      <c r="C134" s="64" t="s">
        <v>107</v>
      </c>
    </row>
    <row r="135" spans="1:3" x14ac:dyDescent="0.15">
      <c r="A135" s="82"/>
      <c r="B135" s="63" t="s">
        <v>146</v>
      </c>
      <c r="C135" s="64" t="s">
        <v>108</v>
      </c>
    </row>
    <row r="136" spans="1:3" x14ac:dyDescent="0.15">
      <c r="A136" s="63"/>
      <c r="B136" s="64" t="s">
        <v>342</v>
      </c>
      <c r="C136" s="64" t="s">
        <v>345</v>
      </c>
    </row>
    <row r="137" spans="1:3" x14ac:dyDescent="0.15">
      <c r="A137" s="63"/>
      <c r="B137" s="64"/>
      <c r="C137" s="64" t="s">
        <v>109</v>
      </c>
    </row>
    <row r="138" spans="1:3" x14ac:dyDescent="0.15">
      <c r="A138" s="63"/>
      <c r="C138" s="64"/>
    </row>
    <row r="139" spans="1:3" x14ac:dyDescent="0.15">
      <c r="A139" s="63"/>
      <c r="B139" s="63"/>
      <c r="C139" s="64"/>
    </row>
    <row r="140" spans="1:3" x14ac:dyDescent="0.15">
      <c r="A140" s="63"/>
      <c r="B140" s="63" t="s">
        <v>164</v>
      </c>
      <c r="C140" s="64"/>
    </row>
    <row r="141" spans="1:3" x14ac:dyDescent="0.15">
      <c r="A141" s="63"/>
      <c r="B141" s="64" t="s">
        <v>36</v>
      </c>
      <c r="C141" s="64" t="s">
        <v>117</v>
      </c>
    </row>
    <row r="142" spans="1:3" x14ac:dyDescent="0.15">
      <c r="A142" s="63"/>
      <c r="B142" s="64" t="s">
        <v>342</v>
      </c>
      <c r="C142" s="64" t="s">
        <v>118</v>
      </c>
    </row>
    <row r="143" spans="1:3" x14ac:dyDescent="0.15">
      <c r="A143" s="63"/>
      <c r="B143" s="63"/>
      <c r="C143" s="64" t="s">
        <v>119</v>
      </c>
    </row>
    <row r="144" spans="1:3" x14ac:dyDescent="0.15">
      <c r="A144" s="63"/>
      <c r="B144" s="63"/>
      <c r="C144" s="64" t="s">
        <v>120</v>
      </c>
    </row>
    <row r="145" spans="1:3" x14ac:dyDescent="0.15">
      <c r="A145" s="63"/>
      <c r="B145" s="63"/>
      <c r="C145" s="64" t="s">
        <v>121</v>
      </c>
    </row>
    <row r="146" spans="1:3" x14ac:dyDescent="0.15">
      <c r="A146" s="63"/>
      <c r="B146" s="63"/>
      <c r="C146" s="64" t="s">
        <v>122</v>
      </c>
    </row>
    <row r="147" spans="1:3" x14ac:dyDescent="0.15">
      <c r="A147" s="63"/>
      <c r="B147" s="63"/>
      <c r="C147" s="64" t="s">
        <v>123</v>
      </c>
    </row>
    <row r="148" spans="1:3" x14ac:dyDescent="0.15">
      <c r="A148" s="63"/>
      <c r="B148" s="63"/>
      <c r="C148" s="64" t="s">
        <v>124</v>
      </c>
    </row>
    <row r="149" spans="1:3" x14ac:dyDescent="0.15">
      <c r="A149" s="63"/>
      <c r="B149" s="63"/>
      <c r="C149" s="64" t="s">
        <v>109</v>
      </c>
    </row>
    <row r="150" spans="1:3" x14ac:dyDescent="0.15">
      <c r="A150" s="63"/>
      <c r="B150" s="63"/>
      <c r="C150" s="64" t="s">
        <v>125</v>
      </c>
    </row>
    <row r="151" spans="1:3" x14ac:dyDescent="0.15">
      <c r="A151" s="63"/>
      <c r="B151" s="63"/>
      <c r="C151" s="64" t="s">
        <v>126</v>
      </c>
    </row>
    <row r="152" spans="1:3" x14ac:dyDescent="0.15">
      <c r="A152" s="63"/>
      <c r="B152" s="63"/>
      <c r="C152" s="64" t="s">
        <v>127</v>
      </c>
    </row>
    <row r="153" spans="1:3" x14ac:dyDescent="0.15">
      <c r="A153" s="63"/>
      <c r="B153" s="63"/>
      <c r="C153" s="64" t="s">
        <v>124</v>
      </c>
    </row>
    <row r="154" spans="1:3" x14ac:dyDescent="0.15">
      <c r="A154" s="63"/>
      <c r="B154" s="63"/>
      <c r="C154" s="64" t="s">
        <v>128</v>
      </c>
    </row>
    <row r="155" spans="1:3" x14ac:dyDescent="0.15">
      <c r="A155" s="63"/>
      <c r="B155" s="63"/>
      <c r="C155" s="64" t="s">
        <v>129</v>
      </c>
    </row>
    <row r="156" spans="1:3" x14ac:dyDescent="0.15">
      <c r="A156" s="63"/>
      <c r="B156" s="63"/>
      <c r="C156" s="64" t="s">
        <v>165</v>
      </c>
    </row>
    <row r="157" spans="1:3" x14ac:dyDescent="0.15">
      <c r="A157" s="63"/>
      <c r="B157" s="63"/>
      <c r="C157" s="63"/>
    </row>
    <row r="158" spans="1:3" x14ac:dyDescent="0.15">
      <c r="A158" s="63"/>
      <c r="B158" s="63"/>
      <c r="C158" s="63"/>
    </row>
    <row r="159" spans="1:3" x14ac:dyDescent="0.15">
      <c r="A159" s="63"/>
      <c r="B159" s="63" t="s">
        <v>166</v>
      </c>
      <c r="C159" s="63"/>
    </row>
    <row r="160" spans="1:3" x14ac:dyDescent="0.15">
      <c r="A160" s="63"/>
      <c r="B160" s="63" t="s">
        <v>87</v>
      </c>
      <c r="C160" s="64" t="s">
        <v>134</v>
      </c>
    </row>
    <row r="161" spans="1:3" x14ac:dyDescent="0.15">
      <c r="A161" s="63"/>
      <c r="B161" s="64" t="s">
        <v>342</v>
      </c>
      <c r="C161" s="64" t="s">
        <v>135</v>
      </c>
    </row>
    <row r="162" spans="1:3" x14ac:dyDescent="0.15">
      <c r="A162" s="63"/>
      <c r="B162" s="63"/>
      <c r="C162" s="64" t="s">
        <v>124</v>
      </c>
    </row>
    <row r="163" spans="1:3" x14ac:dyDescent="0.15">
      <c r="A163" s="63"/>
      <c r="B163" s="63"/>
      <c r="C163" s="64" t="s">
        <v>109</v>
      </c>
    </row>
    <row r="164" spans="1:3" x14ac:dyDescent="0.15">
      <c r="A164" s="63"/>
      <c r="B164" s="63"/>
      <c r="C164" s="64" t="s">
        <v>136</v>
      </c>
    </row>
    <row r="165" spans="1:3" x14ac:dyDescent="0.15">
      <c r="A165" s="63"/>
      <c r="B165" s="63"/>
      <c r="C165" s="64" t="s">
        <v>137</v>
      </c>
    </row>
    <row r="166" spans="1:3" x14ac:dyDescent="0.15">
      <c r="A166" s="63"/>
      <c r="B166" s="63"/>
      <c r="C166" s="64" t="s">
        <v>138</v>
      </c>
    </row>
    <row r="167" spans="1:3" x14ac:dyDescent="0.15">
      <c r="A167" s="63"/>
      <c r="B167" s="63"/>
      <c r="C167" s="64" t="s">
        <v>124</v>
      </c>
    </row>
    <row r="168" spans="1:3" x14ac:dyDescent="0.15">
      <c r="A168" s="63"/>
      <c r="B168" s="63"/>
      <c r="C168" s="63"/>
    </row>
    <row r="169" spans="1:3" x14ac:dyDescent="0.15">
      <c r="A169" s="63"/>
      <c r="B169" s="63" t="s">
        <v>167</v>
      </c>
      <c r="C169" s="63"/>
    </row>
    <row r="170" spans="1:3" x14ac:dyDescent="0.15">
      <c r="A170" s="63"/>
      <c r="B170" s="63" t="s">
        <v>146</v>
      </c>
      <c r="C170" s="64" t="s">
        <v>147</v>
      </c>
    </row>
    <row r="171" spans="1:3" x14ac:dyDescent="0.15">
      <c r="A171" s="63"/>
      <c r="B171" s="64" t="s">
        <v>342</v>
      </c>
      <c r="C171" s="64" t="s">
        <v>148</v>
      </c>
    </row>
    <row r="172" spans="1:3" x14ac:dyDescent="0.15">
      <c r="A172" s="63"/>
      <c r="B172" s="63"/>
      <c r="C172" s="64" t="s">
        <v>149</v>
      </c>
    </row>
    <row r="173" spans="1:3" x14ac:dyDescent="0.15">
      <c r="A173" s="63"/>
      <c r="B173" s="63"/>
      <c r="C173" s="64" t="s">
        <v>150</v>
      </c>
    </row>
    <row r="174" spans="1:3" x14ac:dyDescent="0.15">
      <c r="A174" s="63"/>
      <c r="B174" s="63"/>
      <c r="C174" s="64" t="s">
        <v>124</v>
      </c>
    </row>
    <row r="175" spans="1:3" x14ac:dyDescent="0.15">
      <c r="A175" s="63"/>
      <c r="B175" s="63"/>
      <c r="C175" s="64" t="s">
        <v>109</v>
      </c>
    </row>
    <row r="176" spans="1:3" x14ac:dyDescent="0.15">
      <c r="A176" s="63"/>
      <c r="B176" s="63"/>
      <c r="C176" s="64" t="s">
        <v>124</v>
      </c>
    </row>
    <row r="177" spans="1:3" x14ac:dyDescent="0.15">
      <c r="A177" s="63"/>
      <c r="B177" s="63"/>
      <c r="C177" s="64" t="s">
        <v>165</v>
      </c>
    </row>
    <row r="178" spans="1:3" x14ac:dyDescent="0.15">
      <c r="A178" s="63"/>
      <c r="B178" s="63"/>
      <c r="C178" s="63"/>
    </row>
    <row r="179" spans="1:3" x14ac:dyDescent="0.15">
      <c r="A179" s="63"/>
      <c r="B179" s="63"/>
      <c r="C179" s="63"/>
    </row>
    <row r="180" spans="1:3" x14ac:dyDescent="0.15">
      <c r="A180" s="63"/>
      <c r="B180" s="63"/>
      <c r="C180" s="63"/>
    </row>
    <row r="181" spans="1:3" x14ac:dyDescent="0.15">
      <c r="A181" s="63"/>
      <c r="B181" s="63" t="s">
        <v>168</v>
      </c>
      <c r="C181" s="63" t="s">
        <v>168</v>
      </c>
    </row>
    <row r="182" spans="1:3" x14ac:dyDescent="0.15">
      <c r="A182" s="63"/>
      <c r="B182" s="63" t="s">
        <v>169</v>
      </c>
      <c r="C182" s="63" t="s">
        <v>170</v>
      </c>
    </row>
    <row r="183" spans="1:3" x14ac:dyDescent="0.15">
      <c r="A183" s="63"/>
      <c r="B183" s="63"/>
      <c r="C183" s="63" t="s">
        <v>171</v>
      </c>
    </row>
    <row r="184" spans="1:3" x14ac:dyDescent="0.15">
      <c r="A184" s="63"/>
      <c r="B184" s="63"/>
      <c r="C184" s="63" t="s">
        <v>172</v>
      </c>
    </row>
    <row r="185" spans="1:3" x14ac:dyDescent="0.15">
      <c r="A185" s="63"/>
      <c r="B185" s="63"/>
      <c r="C185" s="63"/>
    </row>
    <row r="186" spans="1:3" x14ac:dyDescent="0.15">
      <c r="A186" s="63"/>
      <c r="B186" s="63"/>
      <c r="C186" s="63"/>
    </row>
    <row r="187" spans="1:3" x14ac:dyDescent="0.15">
      <c r="A187" s="63" t="s">
        <v>173</v>
      </c>
      <c r="B187" s="63" t="s">
        <v>174</v>
      </c>
      <c r="C187" s="63" t="s">
        <v>174</v>
      </c>
    </row>
    <row r="188" spans="1:3" x14ac:dyDescent="0.15">
      <c r="A188" s="63"/>
      <c r="B188" s="63" t="s">
        <v>175</v>
      </c>
      <c r="C188" s="64" t="s">
        <v>176</v>
      </c>
    </row>
    <row r="189" spans="1:3" x14ac:dyDescent="0.15">
      <c r="A189" s="63"/>
      <c r="B189" s="63"/>
      <c r="C189" s="64" t="s">
        <v>177</v>
      </c>
    </row>
    <row r="190" spans="1:3" x14ac:dyDescent="0.15">
      <c r="A190" s="63"/>
      <c r="B190" s="63"/>
      <c r="C190" s="64" t="s">
        <v>178</v>
      </c>
    </row>
    <row r="191" spans="1:3" x14ac:dyDescent="0.15">
      <c r="A191" s="63"/>
      <c r="B191" s="63"/>
      <c r="C191" s="64" t="s">
        <v>179</v>
      </c>
    </row>
    <row r="192" spans="1:3" x14ac:dyDescent="0.15">
      <c r="A192" s="63"/>
      <c r="B192" s="63"/>
      <c r="C192" s="64" t="s">
        <v>180</v>
      </c>
    </row>
    <row r="193" spans="1:3" x14ac:dyDescent="0.15">
      <c r="A193" s="63"/>
      <c r="B193" s="63"/>
      <c r="C193" s="64" t="s">
        <v>181</v>
      </c>
    </row>
    <row r="194" spans="1:3" x14ac:dyDescent="0.15">
      <c r="A194" s="63"/>
      <c r="B194" s="63"/>
      <c r="C194" s="63"/>
    </row>
    <row r="195" spans="1:3" x14ac:dyDescent="0.15">
      <c r="A195" s="63"/>
      <c r="B195" s="63"/>
      <c r="C195" s="63" t="s">
        <v>182</v>
      </c>
    </row>
    <row r="196" spans="1:3" x14ac:dyDescent="0.15">
      <c r="A196" s="63" t="s">
        <v>183</v>
      </c>
      <c r="B196" s="63" t="s">
        <v>182</v>
      </c>
      <c r="C196" s="64" t="s">
        <v>184</v>
      </c>
    </row>
    <row r="197" spans="1:3" x14ac:dyDescent="0.15">
      <c r="A197" s="63"/>
      <c r="B197" s="63" t="s">
        <v>185</v>
      </c>
      <c r="C197" s="64" t="s">
        <v>186</v>
      </c>
    </row>
    <row r="198" spans="1:3" x14ac:dyDescent="0.15">
      <c r="A198" s="63"/>
      <c r="B198" s="63"/>
      <c r="C198" s="64" t="s">
        <v>187</v>
      </c>
    </row>
    <row r="199" spans="1:3" x14ac:dyDescent="0.15">
      <c r="A199" s="63"/>
      <c r="B199" s="63"/>
      <c r="C199" s="64" t="s">
        <v>188</v>
      </c>
    </row>
    <row r="200" spans="1:3" x14ac:dyDescent="0.15">
      <c r="A200" s="63"/>
      <c r="B200" s="63"/>
      <c r="C200" s="64" t="s">
        <v>189</v>
      </c>
    </row>
    <row r="201" spans="1:3" x14ac:dyDescent="0.15">
      <c r="A201" s="63"/>
      <c r="B201" s="63"/>
      <c r="C201" s="64" t="s">
        <v>190</v>
      </c>
    </row>
    <row r="202" spans="1:3" x14ac:dyDescent="0.15">
      <c r="A202" s="63"/>
      <c r="B202" s="63"/>
      <c r="C202" s="64" t="s">
        <v>191</v>
      </c>
    </row>
    <row r="203" spans="1:3" x14ac:dyDescent="0.15">
      <c r="A203" s="63"/>
      <c r="B203" s="63"/>
      <c r="C203" s="64"/>
    </row>
    <row r="204" spans="1:3" x14ac:dyDescent="0.15">
      <c r="A204" s="63"/>
      <c r="B204" s="63"/>
      <c r="C204" s="63" t="s">
        <v>174</v>
      </c>
    </row>
    <row r="205" spans="1:3" x14ac:dyDescent="0.15">
      <c r="A205" s="63"/>
      <c r="B205" s="63"/>
      <c r="C205" s="64" t="s">
        <v>176</v>
      </c>
    </row>
    <row r="206" spans="1:3" x14ac:dyDescent="0.15">
      <c r="A206" s="63"/>
      <c r="B206" s="63"/>
      <c r="C206" s="64" t="s">
        <v>177</v>
      </c>
    </row>
    <row r="207" spans="1:3" x14ac:dyDescent="0.15">
      <c r="A207" s="63"/>
      <c r="B207" s="63"/>
      <c r="C207" s="64" t="s">
        <v>178</v>
      </c>
    </row>
    <row r="208" spans="1:3" x14ac:dyDescent="0.15">
      <c r="A208" s="63"/>
      <c r="B208" s="63"/>
      <c r="C208" s="64" t="s">
        <v>179</v>
      </c>
    </row>
    <row r="209" spans="1:8" x14ac:dyDescent="0.15">
      <c r="A209" s="63"/>
      <c r="B209" s="63"/>
      <c r="C209" s="64" t="s">
        <v>180</v>
      </c>
    </row>
    <row r="210" spans="1:8" x14ac:dyDescent="0.15">
      <c r="A210" s="63"/>
      <c r="B210" s="63"/>
      <c r="C210" s="64" t="s">
        <v>181</v>
      </c>
      <c r="H210" s="65"/>
    </row>
    <row r="211" spans="1:8" x14ac:dyDescent="0.15">
      <c r="A211" s="63"/>
      <c r="B211" s="63"/>
      <c r="C211" s="64"/>
      <c r="H211" s="65"/>
    </row>
    <row r="212" spans="1:8" x14ac:dyDescent="0.15">
      <c r="A212" s="63" t="s">
        <v>192</v>
      </c>
      <c r="B212" s="63" t="s">
        <v>193</v>
      </c>
      <c r="C212" s="63" t="s">
        <v>193</v>
      </c>
    </row>
    <row r="213" spans="1:8" x14ac:dyDescent="0.15">
      <c r="A213" s="63"/>
      <c r="B213" s="63" t="s">
        <v>194</v>
      </c>
      <c r="C213" s="64" t="s">
        <v>195</v>
      </c>
    </row>
    <row r="214" spans="1:8" x14ac:dyDescent="0.15">
      <c r="A214" s="63"/>
      <c r="B214" s="63"/>
      <c r="C214" s="64" t="s">
        <v>196</v>
      </c>
    </row>
    <row r="215" spans="1:8" x14ac:dyDescent="0.15">
      <c r="A215" s="63"/>
      <c r="B215" s="63"/>
      <c r="C215" s="64" t="s">
        <v>197</v>
      </c>
    </row>
    <row r="216" spans="1:8" x14ac:dyDescent="0.15">
      <c r="A216" s="63"/>
      <c r="B216" s="63"/>
      <c r="C216" s="64" t="s">
        <v>198</v>
      </c>
    </row>
    <row r="217" spans="1:8" x14ac:dyDescent="0.15">
      <c r="A217" s="63"/>
      <c r="B217" s="63"/>
      <c r="C217" s="64" t="s">
        <v>199</v>
      </c>
    </row>
    <row r="218" spans="1:8" x14ac:dyDescent="0.15">
      <c r="A218" s="63"/>
      <c r="B218" s="63"/>
      <c r="C218" s="64" t="s">
        <v>200</v>
      </c>
    </row>
    <row r="219" spans="1:8" x14ac:dyDescent="0.15">
      <c r="A219" s="63"/>
      <c r="B219" s="63"/>
      <c r="C219" s="64" t="s">
        <v>201</v>
      </c>
    </row>
    <row r="220" spans="1:8" x14ac:dyDescent="0.15">
      <c r="A220" s="63"/>
      <c r="B220" s="63"/>
      <c r="C220" s="64" t="s">
        <v>202</v>
      </c>
    </row>
    <row r="221" spans="1:8" x14ac:dyDescent="0.15">
      <c r="A221" s="63"/>
      <c r="B221" s="63"/>
      <c r="C221" s="64" t="s">
        <v>203</v>
      </c>
    </row>
    <row r="222" spans="1:8" x14ac:dyDescent="0.15">
      <c r="A222" s="63"/>
      <c r="B222" s="63"/>
      <c r="C222" s="64"/>
    </row>
    <row r="223" spans="1:8" x14ac:dyDescent="0.15">
      <c r="A223" s="63"/>
      <c r="B223" s="63"/>
      <c r="C223" s="63" t="s">
        <v>174</v>
      </c>
    </row>
    <row r="224" spans="1:8" x14ac:dyDescent="0.15">
      <c r="A224" s="63"/>
      <c r="B224" s="63"/>
      <c r="C224" s="64" t="s">
        <v>176</v>
      </c>
    </row>
    <row r="225" spans="1:3" x14ac:dyDescent="0.15">
      <c r="A225" s="63"/>
      <c r="B225" s="63"/>
      <c r="C225" s="64" t="s">
        <v>177</v>
      </c>
    </row>
    <row r="226" spans="1:3" x14ac:dyDescent="0.15">
      <c r="A226" s="63"/>
      <c r="B226" s="63"/>
      <c r="C226" s="64" t="s">
        <v>178</v>
      </c>
    </row>
    <row r="227" spans="1:3" x14ac:dyDescent="0.15">
      <c r="A227" s="63"/>
      <c r="B227" s="63"/>
      <c r="C227" s="64" t="s">
        <v>179</v>
      </c>
    </row>
    <row r="228" spans="1:3" x14ac:dyDescent="0.15">
      <c r="A228" s="63"/>
      <c r="B228" s="63"/>
      <c r="C228" s="64" t="s">
        <v>180</v>
      </c>
    </row>
    <row r="229" spans="1:3" x14ac:dyDescent="0.15">
      <c r="A229" s="63"/>
      <c r="B229" s="63"/>
      <c r="C229" s="64" t="s">
        <v>181</v>
      </c>
    </row>
    <row r="230" spans="1:3" x14ac:dyDescent="0.15">
      <c r="A230" s="63"/>
      <c r="B230" s="63"/>
      <c r="C230" s="64"/>
    </row>
    <row r="231" spans="1:3" x14ac:dyDescent="0.15">
      <c r="A231" s="63"/>
      <c r="B231" s="63"/>
      <c r="C231" s="63"/>
    </row>
    <row r="232" spans="1:3" x14ac:dyDescent="0.15">
      <c r="A232" s="63" t="s">
        <v>204</v>
      </c>
      <c r="B232" s="63" t="s">
        <v>205</v>
      </c>
      <c r="C232" s="63"/>
    </row>
    <row r="233" spans="1:3" x14ac:dyDescent="0.15">
      <c r="A233" s="63"/>
      <c r="B233" s="63" t="s">
        <v>206</v>
      </c>
      <c r="C233" s="64" t="s">
        <v>207</v>
      </c>
    </row>
    <row r="234" spans="1:3" x14ac:dyDescent="0.15">
      <c r="A234" s="63"/>
      <c r="B234" s="63"/>
      <c r="C234" s="64" t="s">
        <v>208</v>
      </c>
    </row>
    <row r="235" spans="1:3" x14ac:dyDescent="0.15">
      <c r="A235" s="63"/>
      <c r="B235" s="63"/>
      <c r="C235" s="64" t="s">
        <v>209</v>
      </c>
    </row>
    <row r="236" spans="1:3" x14ac:dyDescent="0.15">
      <c r="A236" s="63"/>
      <c r="B236" s="63"/>
      <c r="C236" s="64" t="s">
        <v>210</v>
      </c>
    </row>
    <row r="237" spans="1:3" x14ac:dyDescent="0.15">
      <c r="A237" s="63"/>
      <c r="B237" s="63"/>
      <c r="C237" s="64" t="s">
        <v>346</v>
      </c>
    </row>
    <row r="238" spans="1:3" x14ac:dyDescent="0.15">
      <c r="A238" s="63"/>
      <c r="B238" s="63"/>
      <c r="C238" s="64" t="s">
        <v>211</v>
      </c>
    </row>
    <row r="239" spans="1:3" x14ac:dyDescent="0.15">
      <c r="A239" s="63"/>
      <c r="B239" s="63"/>
      <c r="C239" s="64"/>
    </row>
    <row r="240" spans="1:3" x14ac:dyDescent="0.15">
      <c r="A240" s="63"/>
      <c r="B240" s="63"/>
      <c r="C240" s="63" t="s">
        <v>174</v>
      </c>
    </row>
    <row r="241" spans="1:3" x14ac:dyDescent="0.15">
      <c r="A241" s="63"/>
      <c r="B241" s="63"/>
      <c r="C241" s="64" t="s">
        <v>176</v>
      </c>
    </row>
    <row r="242" spans="1:3" x14ac:dyDescent="0.15">
      <c r="A242" s="63"/>
      <c r="B242" s="63"/>
      <c r="C242" s="64" t="s">
        <v>177</v>
      </c>
    </row>
    <row r="243" spans="1:3" x14ac:dyDescent="0.15">
      <c r="A243" s="63"/>
      <c r="B243" s="63"/>
      <c r="C243" s="64" t="s">
        <v>178</v>
      </c>
    </row>
    <row r="244" spans="1:3" x14ac:dyDescent="0.15">
      <c r="A244" s="63"/>
      <c r="B244" s="63"/>
      <c r="C244" s="64" t="s">
        <v>179</v>
      </c>
    </row>
    <row r="245" spans="1:3" x14ac:dyDescent="0.15">
      <c r="A245" s="63"/>
      <c r="B245" s="63"/>
      <c r="C245" s="64" t="s">
        <v>180</v>
      </c>
    </row>
    <row r="246" spans="1:3" x14ac:dyDescent="0.15">
      <c r="A246" s="63"/>
      <c r="B246" s="63"/>
      <c r="C246" s="64" t="s">
        <v>181</v>
      </c>
    </row>
    <row r="247" spans="1:3" x14ac:dyDescent="0.15">
      <c r="A247" s="63"/>
      <c r="B247" s="63"/>
      <c r="C247" s="64"/>
    </row>
    <row r="248" spans="1:3" x14ac:dyDescent="0.15">
      <c r="A248" s="63"/>
      <c r="B248" s="63"/>
      <c r="C248" s="63"/>
    </row>
    <row r="249" spans="1:3" x14ac:dyDescent="0.15">
      <c r="A249" s="63"/>
      <c r="B249" s="63"/>
      <c r="C249" s="63"/>
    </row>
    <row r="250" spans="1:3" x14ac:dyDescent="0.15">
      <c r="A250" s="63" t="s">
        <v>212</v>
      </c>
      <c r="B250" s="64" t="s">
        <v>213</v>
      </c>
      <c r="C250" s="64" t="s">
        <v>213</v>
      </c>
    </row>
    <row r="251" spans="1:3" x14ac:dyDescent="0.15">
      <c r="A251" s="63"/>
      <c r="B251" s="64" t="s">
        <v>214</v>
      </c>
      <c r="C251" s="64" t="s">
        <v>215</v>
      </c>
    </row>
    <row r="252" spans="1:3" x14ac:dyDescent="0.15">
      <c r="A252" s="63"/>
      <c r="B252" s="63"/>
      <c r="C252" s="64" t="s">
        <v>216</v>
      </c>
    </row>
    <row r="253" spans="1:3" x14ac:dyDescent="0.15">
      <c r="A253" s="63"/>
      <c r="B253" s="63"/>
      <c r="C253" s="64" t="s">
        <v>217</v>
      </c>
    </row>
    <row r="254" spans="1:3" x14ac:dyDescent="0.15">
      <c r="A254" s="63"/>
      <c r="B254" s="63"/>
      <c r="C254" s="64"/>
    </row>
    <row r="255" spans="1:3" x14ac:dyDescent="0.15">
      <c r="A255" s="63"/>
      <c r="B255" s="64" t="s">
        <v>218</v>
      </c>
      <c r="C255" s="64" t="s">
        <v>218</v>
      </c>
    </row>
    <row r="256" spans="1:3" x14ac:dyDescent="0.15">
      <c r="A256" s="63" t="s">
        <v>219</v>
      </c>
      <c r="B256" s="64" t="s">
        <v>220</v>
      </c>
      <c r="C256" s="64" t="s">
        <v>221</v>
      </c>
    </row>
    <row r="257" spans="1:3" x14ac:dyDescent="0.15">
      <c r="A257" s="63"/>
      <c r="B257" s="64"/>
      <c r="C257" s="64"/>
    </row>
    <row r="258" spans="1:3" x14ac:dyDescent="0.15">
      <c r="A258" s="63"/>
      <c r="B258" s="64"/>
      <c r="C258" s="63" t="s">
        <v>174</v>
      </c>
    </row>
    <row r="259" spans="1:3" x14ac:dyDescent="0.15">
      <c r="A259" s="63"/>
      <c r="B259" s="64"/>
      <c r="C259" s="64" t="s">
        <v>176</v>
      </c>
    </row>
    <row r="260" spans="1:3" x14ac:dyDescent="0.15">
      <c r="A260" s="63"/>
      <c r="B260" s="64"/>
      <c r="C260" s="64" t="s">
        <v>177</v>
      </c>
    </row>
    <row r="261" spans="1:3" x14ac:dyDescent="0.15">
      <c r="A261" s="63"/>
      <c r="B261" s="64"/>
      <c r="C261" s="64" t="s">
        <v>178</v>
      </c>
    </row>
    <row r="262" spans="1:3" x14ac:dyDescent="0.15">
      <c r="A262" s="63"/>
      <c r="B262" s="64"/>
      <c r="C262" s="64" t="s">
        <v>179</v>
      </c>
    </row>
    <row r="263" spans="1:3" x14ac:dyDescent="0.15">
      <c r="A263" s="63"/>
      <c r="B263" s="64"/>
      <c r="C263" s="64" t="s">
        <v>180</v>
      </c>
    </row>
    <row r="264" spans="1:3" x14ac:dyDescent="0.15">
      <c r="A264" s="63"/>
      <c r="B264" s="64"/>
      <c r="C264" s="64" t="s">
        <v>181</v>
      </c>
    </row>
    <row r="265" spans="1:3" x14ac:dyDescent="0.15">
      <c r="A265" s="63"/>
      <c r="B265" s="64"/>
      <c r="C265" s="64"/>
    </row>
    <row r="266" spans="1:3" x14ac:dyDescent="0.15">
      <c r="A266" s="63"/>
      <c r="B266" s="64"/>
      <c r="C266" s="64"/>
    </row>
    <row r="267" spans="1:3" x14ac:dyDescent="0.15">
      <c r="A267" s="63"/>
      <c r="B267" s="64"/>
      <c r="C267" s="64"/>
    </row>
    <row r="268" spans="1:3" x14ac:dyDescent="0.15">
      <c r="A268" s="63"/>
      <c r="B268" s="64"/>
      <c r="C268" s="64"/>
    </row>
    <row r="269" spans="1:3" x14ac:dyDescent="0.15">
      <c r="A269" s="63"/>
      <c r="B269" s="63"/>
      <c r="C269" s="64"/>
    </row>
    <row r="270" spans="1:3" x14ac:dyDescent="0.15">
      <c r="A270" s="63" t="s">
        <v>222</v>
      </c>
      <c r="B270" s="64" t="s">
        <v>223</v>
      </c>
      <c r="C270" s="63" t="s">
        <v>156</v>
      </c>
    </row>
    <row r="271" spans="1:3" x14ac:dyDescent="0.15">
      <c r="A271" s="63"/>
      <c r="B271" s="64" t="s">
        <v>224</v>
      </c>
      <c r="C271" s="63" t="s">
        <v>159</v>
      </c>
    </row>
    <row r="272" spans="1:3" x14ac:dyDescent="0.15">
      <c r="A272" s="63"/>
      <c r="B272" s="63"/>
      <c r="C272" s="63" t="s">
        <v>160</v>
      </c>
    </row>
    <row r="273" spans="1:3" x14ac:dyDescent="0.15">
      <c r="A273" s="63"/>
      <c r="B273" s="63"/>
      <c r="C273" s="63" t="s">
        <v>161</v>
      </c>
    </row>
    <row r="274" spans="1:3" x14ac:dyDescent="0.15">
      <c r="A274" s="63"/>
      <c r="B274" s="63"/>
      <c r="C274" s="63" t="s">
        <v>225</v>
      </c>
    </row>
    <row r="275" spans="1:3" x14ac:dyDescent="0.15">
      <c r="A275" s="63"/>
      <c r="B275" s="63"/>
      <c r="C275" s="63"/>
    </row>
    <row r="276" spans="1:3" x14ac:dyDescent="0.15">
      <c r="A276" s="63"/>
      <c r="B276" s="63"/>
      <c r="C276" s="63" t="s">
        <v>168</v>
      </c>
    </row>
    <row r="277" spans="1:3" x14ac:dyDescent="0.15">
      <c r="A277" s="63"/>
      <c r="B277" s="63"/>
      <c r="C277" s="63" t="s">
        <v>158</v>
      </c>
    </row>
    <row r="278" spans="1:3" x14ac:dyDescent="0.15">
      <c r="A278" s="63"/>
      <c r="B278" s="63"/>
      <c r="C278" s="63" t="s">
        <v>170</v>
      </c>
    </row>
    <row r="279" spans="1:3" x14ac:dyDescent="0.15">
      <c r="A279" s="63"/>
      <c r="B279" s="63"/>
      <c r="C279" s="63" t="s">
        <v>171</v>
      </c>
    </row>
    <row r="280" spans="1:3" x14ac:dyDescent="0.15">
      <c r="A280" s="63"/>
      <c r="B280" s="63"/>
      <c r="C280" s="63" t="s">
        <v>172</v>
      </c>
    </row>
    <row r="281" spans="1:3" x14ac:dyDescent="0.15">
      <c r="A281" s="63"/>
      <c r="B281" s="63" t="s">
        <v>226</v>
      </c>
      <c r="C281" s="63"/>
    </row>
    <row r="282" spans="1:3" x14ac:dyDescent="0.15">
      <c r="A282" s="63"/>
      <c r="B282" s="63" t="s">
        <v>83</v>
      </c>
      <c r="C282" s="64" t="s">
        <v>223</v>
      </c>
    </row>
    <row r="283" spans="1:3" x14ac:dyDescent="0.15">
      <c r="A283" s="63"/>
      <c r="B283" s="63" t="s">
        <v>85</v>
      </c>
      <c r="C283" s="64" t="s">
        <v>352</v>
      </c>
    </row>
    <row r="284" spans="1:3" x14ac:dyDescent="0.15">
      <c r="A284" s="63"/>
      <c r="B284" s="63" t="s">
        <v>228</v>
      </c>
      <c r="C284" s="64" t="s">
        <v>227</v>
      </c>
    </row>
    <row r="285" spans="1:3" x14ac:dyDescent="0.15">
      <c r="A285" s="63"/>
      <c r="B285" s="63" t="s">
        <v>88</v>
      </c>
      <c r="C285" s="64" t="s">
        <v>229</v>
      </c>
    </row>
    <row r="286" spans="1:3" x14ac:dyDescent="0.15">
      <c r="A286" s="63"/>
      <c r="B286" s="63" t="s">
        <v>89</v>
      </c>
      <c r="C286" s="64" t="s">
        <v>230</v>
      </c>
    </row>
    <row r="287" spans="1:3" x14ac:dyDescent="0.15">
      <c r="A287" s="63"/>
      <c r="B287" s="63" t="s">
        <v>367</v>
      </c>
      <c r="C287" s="64" t="s">
        <v>231</v>
      </c>
    </row>
    <row r="288" spans="1:3" x14ac:dyDescent="0.15">
      <c r="A288" s="63"/>
      <c r="B288" s="63" t="s">
        <v>368</v>
      </c>
      <c r="C288" s="64" t="s">
        <v>232</v>
      </c>
    </row>
    <row r="289" spans="1:3" x14ac:dyDescent="0.15">
      <c r="A289" s="63"/>
      <c r="B289" s="63" t="s">
        <v>174</v>
      </c>
      <c r="C289" s="64" t="s">
        <v>233</v>
      </c>
    </row>
    <row r="290" spans="1:3" x14ac:dyDescent="0.15">
      <c r="A290" s="63"/>
      <c r="B290" s="63" t="s">
        <v>175</v>
      </c>
      <c r="C290" s="64" t="s">
        <v>234</v>
      </c>
    </row>
    <row r="291" spans="1:3" x14ac:dyDescent="0.15">
      <c r="A291" s="63"/>
      <c r="B291" s="63"/>
    </row>
    <row r="292" spans="1:3" x14ac:dyDescent="0.15">
      <c r="A292" s="63"/>
      <c r="B292" s="63" t="s">
        <v>235</v>
      </c>
      <c r="C292" s="63"/>
    </row>
    <row r="293" spans="1:3" x14ac:dyDescent="0.15">
      <c r="A293" s="63"/>
      <c r="B293" s="63" t="s">
        <v>185</v>
      </c>
      <c r="C293" s="64" t="s">
        <v>151</v>
      </c>
    </row>
    <row r="294" spans="1:3" x14ac:dyDescent="0.15">
      <c r="A294" s="63"/>
      <c r="B294" s="63" t="s">
        <v>194</v>
      </c>
      <c r="C294" s="64" t="s">
        <v>152</v>
      </c>
    </row>
    <row r="295" spans="1:3" x14ac:dyDescent="0.15">
      <c r="A295" s="63"/>
      <c r="B295" s="63" t="s">
        <v>206</v>
      </c>
      <c r="C295" s="64" t="s">
        <v>153</v>
      </c>
    </row>
    <row r="296" spans="1:3" x14ac:dyDescent="0.15">
      <c r="A296" s="63"/>
      <c r="B296" s="64" t="s">
        <v>214</v>
      </c>
      <c r="C296" s="64" t="s">
        <v>154</v>
      </c>
    </row>
    <row r="297" spans="1:3" x14ac:dyDescent="0.15">
      <c r="A297" s="63"/>
      <c r="B297" s="64" t="s">
        <v>220</v>
      </c>
      <c r="C297" s="64" t="s">
        <v>155</v>
      </c>
    </row>
    <row r="298" spans="1:3" x14ac:dyDescent="0.15">
      <c r="A298" s="63"/>
      <c r="B298" s="64" t="s">
        <v>224</v>
      </c>
      <c r="C298" s="92" t="s">
        <v>339</v>
      </c>
    </row>
    <row r="299" spans="1:3" x14ac:dyDescent="0.15">
      <c r="A299" s="63"/>
      <c r="B299" s="63"/>
      <c r="C299" s="92" t="s">
        <v>354</v>
      </c>
    </row>
    <row r="300" spans="1:3" x14ac:dyDescent="0.15">
      <c r="A300" s="63"/>
      <c r="B300" s="63"/>
      <c r="C300" s="91"/>
    </row>
    <row r="301" spans="1:3" x14ac:dyDescent="0.15">
      <c r="A301" s="63"/>
      <c r="B301" s="63" t="s">
        <v>353</v>
      </c>
      <c r="C301" s="63"/>
    </row>
    <row r="302" spans="1:3" x14ac:dyDescent="0.15">
      <c r="A302" s="63"/>
      <c r="B302" s="63" t="s">
        <v>225</v>
      </c>
      <c r="C302" s="63"/>
    </row>
    <row r="303" spans="1:3" x14ac:dyDescent="0.15">
      <c r="A303" s="63"/>
      <c r="B303" s="63" t="s">
        <v>157</v>
      </c>
      <c r="C303" s="63"/>
    </row>
    <row r="304" spans="1:3" x14ac:dyDescent="0.15">
      <c r="A304" s="63"/>
      <c r="B304" s="64" t="s">
        <v>73</v>
      </c>
      <c r="C304" s="63"/>
    </row>
    <row r="305" spans="1:3" x14ac:dyDescent="0.15">
      <c r="A305" s="63"/>
      <c r="B305" s="63" t="s">
        <v>169</v>
      </c>
      <c r="C305" s="63"/>
    </row>
    <row r="306" spans="1:3" x14ac:dyDescent="0.15">
      <c r="A306" s="63"/>
      <c r="B306" s="64" t="s">
        <v>224</v>
      </c>
      <c r="C306" s="63"/>
    </row>
    <row r="307" spans="1:3" x14ac:dyDescent="0.15">
      <c r="A307" s="63"/>
      <c r="B307" s="63" t="s">
        <v>89</v>
      </c>
      <c r="C307" s="63"/>
    </row>
    <row r="308" spans="1:3" x14ac:dyDescent="0.15">
      <c r="A308" s="63"/>
      <c r="C308" s="63"/>
    </row>
    <row r="309" spans="1:3" x14ac:dyDescent="0.15">
      <c r="A309" s="63"/>
      <c r="B309" s="63"/>
      <c r="C309" s="63"/>
    </row>
    <row r="310" spans="1:3" x14ac:dyDescent="0.15">
      <c r="A310" s="63"/>
      <c r="B310" s="63"/>
      <c r="C310" s="63"/>
    </row>
    <row r="311" spans="1:3" x14ac:dyDescent="0.15">
      <c r="A311" s="63" t="s">
        <v>236</v>
      </c>
      <c r="B311" s="63" t="s">
        <v>226</v>
      </c>
      <c r="C311" s="63"/>
    </row>
    <row r="312" spans="1:3" x14ac:dyDescent="0.15">
      <c r="A312" s="63"/>
      <c r="B312" s="63" t="s">
        <v>83</v>
      </c>
      <c r="C312" s="63"/>
    </row>
    <row r="313" spans="1:3" x14ac:dyDescent="0.15">
      <c r="A313" s="63"/>
      <c r="B313" s="63" t="s">
        <v>85</v>
      </c>
      <c r="C313" s="63"/>
    </row>
    <row r="314" spans="1:3" x14ac:dyDescent="0.15">
      <c r="A314" s="63"/>
      <c r="B314" s="63" t="s">
        <v>228</v>
      </c>
      <c r="C314" s="63"/>
    </row>
    <row r="315" spans="1:3" x14ac:dyDescent="0.15">
      <c r="A315" s="63"/>
      <c r="B315" s="63" t="s">
        <v>88</v>
      </c>
      <c r="C315" s="63"/>
    </row>
    <row r="316" spans="1:3" x14ac:dyDescent="0.15">
      <c r="A316" s="63"/>
      <c r="B316" s="63" t="s">
        <v>89</v>
      </c>
      <c r="C316" s="63"/>
    </row>
    <row r="317" spans="1:3" x14ac:dyDescent="0.15">
      <c r="A317" s="63"/>
      <c r="B317" s="63" t="s">
        <v>367</v>
      </c>
      <c r="C317" s="63"/>
    </row>
    <row r="318" spans="1:3" x14ac:dyDescent="0.15">
      <c r="A318" s="63"/>
      <c r="B318" s="63" t="s">
        <v>368</v>
      </c>
      <c r="C318" s="63"/>
    </row>
    <row r="319" spans="1:3" x14ac:dyDescent="0.15">
      <c r="A319" s="63"/>
      <c r="B319" s="63" t="s">
        <v>235</v>
      </c>
      <c r="C319" s="63"/>
    </row>
    <row r="320" spans="1:3" x14ac:dyDescent="0.15">
      <c r="A320" s="63"/>
      <c r="B320" s="63" t="s">
        <v>185</v>
      </c>
      <c r="C320" s="63"/>
    </row>
    <row r="321" spans="1:3" x14ac:dyDescent="0.15">
      <c r="A321" s="63"/>
      <c r="B321" s="63" t="s">
        <v>194</v>
      </c>
      <c r="C321" s="63"/>
    </row>
    <row r="322" spans="1:3" x14ac:dyDescent="0.15">
      <c r="A322" s="63"/>
      <c r="B322" s="63" t="s">
        <v>206</v>
      </c>
      <c r="C322" s="63"/>
    </row>
    <row r="323" spans="1:3" x14ac:dyDescent="0.15">
      <c r="A323" s="63"/>
      <c r="B323" s="64" t="s">
        <v>214</v>
      </c>
      <c r="C323" s="63"/>
    </row>
    <row r="324" spans="1:3" x14ac:dyDescent="0.15">
      <c r="A324" s="63"/>
      <c r="B324" s="64" t="s">
        <v>220</v>
      </c>
      <c r="C324" s="63"/>
    </row>
    <row r="325" spans="1:3" x14ac:dyDescent="0.15">
      <c r="A325" s="63"/>
      <c r="B325" s="64" t="s">
        <v>224</v>
      </c>
      <c r="C325" s="63"/>
    </row>
    <row r="326" spans="1:3" x14ac:dyDescent="0.15">
      <c r="A326" s="63"/>
      <c r="B326" s="63"/>
      <c r="C326" s="63"/>
    </row>
    <row r="327" spans="1:3" x14ac:dyDescent="0.15">
      <c r="A327" s="63"/>
      <c r="B327" s="63"/>
      <c r="C327" s="63"/>
    </row>
    <row r="328" spans="1:3" x14ac:dyDescent="0.15">
      <c r="A328" s="63"/>
      <c r="B328" s="63"/>
      <c r="C328" s="63"/>
    </row>
    <row r="329" spans="1:3" x14ac:dyDescent="0.15">
      <c r="A329" s="63"/>
      <c r="B329" s="63"/>
      <c r="C329" s="63"/>
    </row>
    <row r="330" spans="1:3" x14ac:dyDescent="0.15">
      <c r="A330" s="63"/>
      <c r="B330" s="63"/>
      <c r="C330" s="63"/>
    </row>
  </sheetData>
  <phoneticPr fontId="11"/>
  <printOptions horizontalCentered="1"/>
  <pageMargins left="0.78740157480314965" right="0.39370078740157483" top="0.59055118110236227" bottom="0.39370078740157483" header="0.19685039370078741" footer="0.19685039370078741"/>
  <pageSetup paperSize="9" scale="80" orientation="portrait" r:id="rId1"/>
  <headerFooter>
    <oddHeader>&amp;A</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C46"/>
  <sheetViews>
    <sheetView zoomScale="75" zoomScaleNormal="75" workbookViewId="0">
      <selection activeCell="Z18" sqref="Z18:AE18"/>
    </sheetView>
  </sheetViews>
  <sheetFormatPr defaultRowHeight="13.5" x14ac:dyDescent="0.15"/>
  <cols>
    <col min="1" max="1" width="14.875" customWidth="1"/>
    <col min="2" max="2" width="40.875" customWidth="1"/>
    <col min="3" max="3" width="42.5" customWidth="1"/>
  </cols>
  <sheetData>
    <row r="1" spans="1:3" s="79" customFormat="1" x14ac:dyDescent="0.15">
      <c r="A1" s="83" t="s">
        <v>74</v>
      </c>
      <c r="B1" s="84" t="s">
        <v>285</v>
      </c>
      <c r="C1" s="83" t="s">
        <v>315</v>
      </c>
    </row>
    <row r="2" spans="1:3" x14ac:dyDescent="0.15">
      <c r="A2" t="s">
        <v>85</v>
      </c>
      <c r="B2" s="66" t="s">
        <v>286</v>
      </c>
      <c r="C2" s="71" t="s">
        <v>337</v>
      </c>
    </row>
    <row r="3" spans="1:3" x14ac:dyDescent="0.15">
      <c r="A3" t="s">
        <v>87</v>
      </c>
      <c r="B3" s="67" t="s">
        <v>287</v>
      </c>
      <c r="C3" s="72" t="s">
        <v>338</v>
      </c>
    </row>
    <row r="4" spans="1:3" x14ac:dyDescent="0.15">
      <c r="A4" t="s">
        <v>88</v>
      </c>
      <c r="B4" s="67" t="s">
        <v>288</v>
      </c>
      <c r="C4" t="s">
        <v>316</v>
      </c>
    </row>
    <row r="5" spans="1:3" x14ac:dyDescent="0.15">
      <c r="A5" t="s">
        <v>289</v>
      </c>
      <c r="B5" s="67" t="s">
        <v>290</v>
      </c>
      <c r="C5" t="s">
        <v>329</v>
      </c>
    </row>
    <row r="6" spans="1:3" x14ac:dyDescent="0.15">
      <c r="A6" t="s">
        <v>291</v>
      </c>
      <c r="B6" s="67" t="s">
        <v>292</v>
      </c>
      <c r="C6" t="s">
        <v>330</v>
      </c>
    </row>
    <row r="7" spans="1:3" x14ac:dyDescent="0.15">
      <c r="A7" t="s">
        <v>293</v>
      </c>
      <c r="B7" s="68" t="s">
        <v>351</v>
      </c>
      <c r="C7" t="s">
        <v>317</v>
      </c>
    </row>
    <row r="8" spans="1:3" x14ac:dyDescent="0.15">
      <c r="A8" t="s">
        <v>360</v>
      </c>
      <c r="B8" s="68" t="s">
        <v>294</v>
      </c>
      <c r="C8" t="s">
        <v>358</v>
      </c>
    </row>
    <row r="9" spans="1:3" x14ac:dyDescent="0.15">
      <c r="A9" t="s">
        <v>361</v>
      </c>
      <c r="B9" s="68" t="s">
        <v>295</v>
      </c>
      <c r="C9" t="s">
        <v>318</v>
      </c>
    </row>
    <row r="10" spans="1:3" x14ac:dyDescent="0.15">
      <c r="A10" t="s">
        <v>362</v>
      </c>
      <c r="B10" s="67" t="s">
        <v>296</v>
      </c>
      <c r="C10" t="s">
        <v>359</v>
      </c>
    </row>
    <row r="11" spans="1:3" x14ac:dyDescent="0.15">
      <c r="B11" s="67" t="s">
        <v>297</v>
      </c>
      <c r="C11" t="s">
        <v>319</v>
      </c>
    </row>
    <row r="12" spans="1:3" x14ac:dyDescent="0.15">
      <c r="B12" s="67" t="s">
        <v>298</v>
      </c>
    </row>
    <row r="13" spans="1:3" x14ac:dyDescent="0.15">
      <c r="B13" s="67" t="s">
        <v>299</v>
      </c>
      <c r="C13" t="s">
        <v>326</v>
      </c>
    </row>
    <row r="14" spans="1:3" x14ac:dyDescent="0.15">
      <c r="B14" s="67"/>
      <c r="C14" t="s">
        <v>332</v>
      </c>
    </row>
    <row r="15" spans="1:3" x14ac:dyDescent="0.15">
      <c r="B15" s="67" t="s">
        <v>300</v>
      </c>
      <c r="C15" t="s">
        <v>328</v>
      </c>
    </row>
    <row r="16" spans="1:3" x14ac:dyDescent="0.15">
      <c r="B16" s="69" t="s">
        <v>301</v>
      </c>
      <c r="C16" t="s">
        <v>335</v>
      </c>
    </row>
    <row r="17" spans="2:3" x14ac:dyDescent="0.15">
      <c r="B17" s="69" t="s">
        <v>302</v>
      </c>
      <c r="C17" t="s">
        <v>324</v>
      </c>
    </row>
    <row r="18" spans="2:3" x14ac:dyDescent="0.15">
      <c r="B18" s="69" t="s">
        <v>303</v>
      </c>
      <c r="C18" t="s">
        <v>325</v>
      </c>
    </row>
    <row r="19" spans="2:3" x14ac:dyDescent="0.15">
      <c r="B19" s="69" t="s">
        <v>355</v>
      </c>
      <c r="C19" t="s">
        <v>336</v>
      </c>
    </row>
    <row r="20" spans="2:3" x14ac:dyDescent="0.15">
      <c r="B20" s="69" t="s">
        <v>356</v>
      </c>
      <c r="C20" t="s">
        <v>327</v>
      </c>
    </row>
    <row r="21" spans="2:3" x14ac:dyDescent="0.15">
      <c r="B21" s="69" t="s">
        <v>357</v>
      </c>
      <c r="C21" t="s">
        <v>334</v>
      </c>
    </row>
    <row r="22" spans="2:3" x14ac:dyDescent="0.15">
      <c r="B22" s="69" t="s">
        <v>304</v>
      </c>
      <c r="C22" t="s">
        <v>321</v>
      </c>
    </row>
    <row r="23" spans="2:3" x14ac:dyDescent="0.15">
      <c r="B23" s="69" t="s">
        <v>305</v>
      </c>
      <c r="C23" t="s">
        <v>320</v>
      </c>
    </row>
    <row r="24" spans="2:3" x14ac:dyDescent="0.15">
      <c r="B24" s="69"/>
      <c r="C24" t="s">
        <v>322</v>
      </c>
    </row>
    <row r="25" spans="2:3" x14ac:dyDescent="0.15">
      <c r="B25" s="69" t="s">
        <v>306</v>
      </c>
      <c r="C25" t="s">
        <v>323</v>
      </c>
    </row>
    <row r="26" spans="2:3" x14ac:dyDescent="0.15">
      <c r="B26" s="69" t="s">
        <v>307</v>
      </c>
    </row>
    <row r="27" spans="2:3" x14ac:dyDescent="0.15">
      <c r="B27" s="69" t="s">
        <v>308</v>
      </c>
      <c r="C27" t="s">
        <v>333</v>
      </c>
    </row>
    <row r="28" spans="2:3" x14ac:dyDescent="0.15">
      <c r="B28" s="69" t="s">
        <v>309</v>
      </c>
      <c r="C28" t="s">
        <v>159</v>
      </c>
    </row>
    <row r="29" spans="2:3" x14ac:dyDescent="0.15">
      <c r="B29" s="69" t="s">
        <v>310</v>
      </c>
      <c r="C29" t="s">
        <v>331</v>
      </c>
    </row>
    <row r="30" spans="2:3" x14ac:dyDescent="0.15">
      <c r="B30" s="69" t="s">
        <v>295</v>
      </c>
      <c r="C30" t="s">
        <v>161</v>
      </c>
    </row>
    <row r="31" spans="2:3" x14ac:dyDescent="0.15">
      <c r="B31" s="69" t="s">
        <v>311</v>
      </c>
    </row>
    <row r="32" spans="2:3" x14ac:dyDescent="0.15">
      <c r="B32" s="69" t="s">
        <v>312</v>
      </c>
    </row>
    <row r="33" spans="2:3" x14ac:dyDescent="0.15">
      <c r="B33" s="67" t="s">
        <v>313</v>
      </c>
    </row>
    <row r="34" spans="2:3" x14ac:dyDescent="0.15">
      <c r="B34" s="69"/>
    </row>
    <row r="35" spans="2:3" x14ac:dyDescent="0.15">
      <c r="B35" s="67" t="s">
        <v>361</v>
      </c>
    </row>
    <row r="36" spans="2:3" x14ac:dyDescent="0.15">
      <c r="B36" s="67" t="s">
        <v>363</v>
      </c>
    </row>
    <row r="37" spans="2:3" x14ac:dyDescent="0.15">
      <c r="B37" s="67" t="s">
        <v>364</v>
      </c>
    </row>
    <row r="38" spans="2:3" x14ac:dyDescent="0.15">
      <c r="B38" s="67"/>
    </row>
    <row r="39" spans="2:3" x14ac:dyDescent="0.15">
      <c r="B39" s="67" t="s">
        <v>362</v>
      </c>
    </row>
    <row r="40" spans="2:3" x14ac:dyDescent="0.15">
      <c r="B40" s="67" t="s">
        <v>365</v>
      </c>
    </row>
    <row r="41" spans="2:3" x14ac:dyDescent="0.15">
      <c r="B41" s="67" t="s">
        <v>366</v>
      </c>
    </row>
    <row r="42" spans="2:3" x14ac:dyDescent="0.15">
      <c r="B42" s="69"/>
    </row>
    <row r="43" spans="2:3" x14ac:dyDescent="0.15">
      <c r="B43" s="69"/>
    </row>
    <row r="44" spans="2:3" x14ac:dyDescent="0.15">
      <c r="B44" s="69"/>
    </row>
    <row r="45" spans="2:3" x14ac:dyDescent="0.15">
      <c r="B45" s="69"/>
    </row>
    <row r="46" spans="2:3" x14ac:dyDescent="0.15">
      <c r="C46" s="71"/>
    </row>
  </sheetData>
  <phoneticPr fontId="11"/>
  <printOptions horizontalCentered="1"/>
  <pageMargins left="0.78740157480314965" right="0.39370078740157483" top="0.59055118110236227" bottom="0.39370078740157483" header="0.19685039370078741" footer="0.19685039370078741"/>
  <pageSetup paperSize="9" scale="80" orientation="portrait" r:id="rId1"/>
  <headerFooter>
    <oddHeader>&amp;A</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0000"/>
  </sheetPr>
  <dimension ref="B1:AR268"/>
  <sheetViews>
    <sheetView showGridLines="0" zoomScale="85" zoomScaleNormal="85" zoomScaleSheetLayoutView="25" workbookViewId="0">
      <selection activeCell="AR58" sqref="AR58"/>
    </sheetView>
  </sheetViews>
  <sheetFormatPr defaultRowHeight="13.5" x14ac:dyDescent="0.15"/>
  <cols>
    <col min="1" max="1" width="1.625" style="1" customWidth="1"/>
    <col min="2" max="3" width="5.625" style="1" customWidth="1"/>
    <col min="4" max="4" width="8.625" style="1" customWidth="1"/>
    <col min="5" max="5" width="4.625" style="1" customWidth="1"/>
    <col min="6" max="6" width="8.625" style="1" customWidth="1"/>
    <col min="7" max="7" width="10.25" style="1" customWidth="1"/>
    <col min="8" max="8" width="5.625" style="1" customWidth="1"/>
    <col min="9" max="9" width="4.625" style="1" customWidth="1"/>
    <col min="10" max="10" width="5.625" style="1" customWidth="1"/>
    <col min="11" max="11" width="4.625" style="1" customWidth="1"/>
    <col min="12" max="12" width="5.625" style="1" customWidth="1"/>
    <col min="13" max="13" width="4.625" style="1" customWidth="1"/>
    <col min="14" max="14" width="3.625" style="1" customWidth="1"/>
    <col min="15" max="15" width="14" style="1" customWidth="1"/>
    <col min="16" max="16" width="3" style="1" customWidth="1"/>
    <col min="17" max="17" width="17.125" style="1" customWidth="1"/>
    <col min="18" max="18" width="3.375" style="1" customWidth="1"/>
    <col min="19" max="19" width="12" style="1" customWidth="1"/>
    <col min="20" max="20" width="3.375" style="1" customWidth="1"/>
    <col min="21" max="21" width="11.625" style="1" customWidth="1"/>
    <col min="22" max="22" width="3.125" style="1" customWidth="1"/>
    <col min="23" max="23" width="12.875" style="1" customWidth="1"/>
    <col min="24" max="25" width="5.625" style="1" customWidth="1"/>
    <col min="26" max="37" width="4.375" style="1" customWidth="1"/>
    <col min="38" max="38" width="14.875" style="1" customWidth="1"/>
    <col min="39" max="39" width="1.625" style="1" customWidth="1"/>
    <col min="40" max="16384" width="9" style="1"/>
  </cols>
  <sheetData>
    <row r="1" spans="2:44" ht="24" customHeight="1" x14ac:dyDescent="0.2">
      <c r="B1" s="34" t="s">
        <v>31</v>
      </c>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row>
    <row r="2" spans="2:44" ht="27" customHeight="1" x14ac:dyDescent="0.15">
      <c r="B2" s="2"/>
      <c r="C2" s="2"/>
      <c r="D2" s="2"/>
      <c r="E2" s="2"/>
      <c r="F2" s="2"/>
      <c r="G2" s="2"/>
      <c r="H2" s="2"/>
      <c r="I2" s="2"/>
      <c r="J2" s="2"/>
      <c r="K2" s="2"/>
      <c r="L2" s="2"/>
      <c r="M2" s="2"/>
      <c r="N2" s="3" t="s">
        <v>33</v>
      </c>
      <c r="O2" s="4" t="s">
        <v>32</v>
      </c>
      <c r="P2" s="2" t="s">
        <v>34</v>
      </c>
      <c r="Q2" s="2"/>
      <c r="R2" s="2"/>
      <c r="S2" s="2"/>
      <c r="T2" s="2"/>
      <c r="U2" s="2"/>
      <c r="V2" s="2"/>
      <c r="W2" s="2"/>
      <c r="X2" s="2"/>
      <c r="Y2" s="2"/>
      <c r="Z2" s="2"/>
      <c r="AA2" s="2"/>
      <c r="AB2" s="2"/>
      <c r="AC2" s="2"/>
      <c r="AD2" s="2"/>
      <c r="AE2" s="2"/>
      <c r="AF2" s="2"/>
      <c r="AG2" s="2"/>
      <c r="AH2" s="2"/>
      <c r="AI2" s="2"/>
      <c r="AJ2" s="2"/>
      <c r="AK2" s="2"/>
      <c r="AL2" s="2"/>
    </row>
    <row r="3" spans="2:44" ht="35.25" customHeight="1" x14ac:dyDescent="0.15">
      <c r="B3" s="5"/>
      <c r="C3" s="5"/>
      <c r="D3" s="5"/>
      <c r="E3" s="5"/>
      <c r="F3" s="5"/>
      <c r="G3" s="5"/>
      <c r="H3" s="5"/>
      <c r="I3" s="5"/>
      <c r="J3" s="5"/>
      <c r="K3" s="5"/>
      <c r="X3" s="33" t="s">
        <v>14</v>
      </c>
      <c r="Y3" s="33"/>
      <c r="Z3" s="164" t="s">
        <v>35</v>
      </c>
      <c r="AA3" s="187"/>
      <c r="AB3" s="187"/>
      <c r="AC3" s="187"/>
      <c r="AD3" s="187"/>
      <c r="AE3" s="187"/>
      <c r="AF3" s="187"/>
      <c r="AG3" s="187"/>
      <c r="AH3" s="187"/>
      <c r="AI3" s="187"/>
      <c r="AJ3" s="187"/>
      <c r="AK3" s="187"/>
      <c r="AL3" s="187"/>
    </row>
    <row r="4" spans="2:44" ht="29.25" customHeight="1" thickBot="1" x14ac:dyDescent="0.2">
      <c r="B4" s="6"/>
      <c r="C4" s="6"/>
      <c r="D4" s="6"/>
      <c r="E4" s="6"/>
      <c r="F4" s="6"/>
      <c r="G4" s="6"/>
      <c r="H4" s="6"/>
      <c r="I4" s="6"/>
      <c r="J4" s="6"/>
      <c r="K4" s="6"/>
      <c r="L4" s="6"/>
      <c r="M4" s="6"/>
      <c r="N4" s="6"/>
      <c r="O4" s="6"/>
      <c r="P4" s="6"/>
      <c r="Q4" s="6"/>
      <c r="R4" s="6"/>
      <c r="S4" s="6"/>
      <c r="T4" s="6"/>
      <c r="U4" s="6"/>
      <c r="V4" s="6"/>
      <c r="W4" s="6"/>
      <c r="X4" s="6"/>
      <c r="Y4" s="6"/>
      <c r="Z4" s="6"/>
      <c r="AA4" s="6"/>
      <c r="AB4" s="6"/>
      <c r="AC4" s="6"/>
      <c r="AD4" s="7"/>
      <c r="AE4" s="7"/>
      <c r="AF4" s="7"/>
      <c r="AG4" s="7"/>
      <c r="AH4" s="7"/>
      <c r="AI4" s="7"/>
      <c r="AJ4" s="7"/>
      <c r="AK4" s="7"/>
      <c r="AL4" s="7"/>
    </row>
    <row r="5" spans="2:44" ht="18" customHeight="1" x14ac:dyDescent="0.15">
      <c r="B5" s="93" t="s">
        <v>1</v>
      </c>
      <c r="C5" s="94"/>
      <c r="D5" s="94"/>
      <c r="E5" s="94"/>
      <c r="F5" s="94"/>
      <c r="G5" s="94"/>
      <c r="H5" s="95" t="s">
        <v>2</v>
      </c>
      <c r="I5" s="96"/>
      <c r="J5" s="96"/>
      <c r="K5" s="96"/>
      <c r="L5" s="96"/>
      <c r="M5" s="97"/>
      <c r="N5" s="95" t="s">
        <v>11</v>
      </c>
      <c r="O5" s="96"/>
      <c r="P5" s="96"/>
      <c r="Q5" s="96"/>
      <c r="R5" s="96"/>
      <c r="S5" s="96"/>
      <c r="T5" s="96"/>
      <c r="U5" s="96"/>
      <c r="V5" s="96"/>
      <c r="W5" s="96"/>
      <c r="X5" s="96"/>
      <c r="Y5" s="96"/>
      <c r="Z5" s="96"/>
      <c r="AA5" s="96"/>
      <c r="AB5" s="96"/>
      <c r="AC5" s="96"/>
      <c r="AD5" s="96"/>
      <c r="AE5" s="96"/>
      <c r="AF5" s="96"/>
      <c r="AG5" s="96"/>
      <c r="AH5" s="96"/>
      <c r="AI5" s="96"/>
      <c r="AJ5" s="96"/>
      <c r="AK5" s="97"/>
      <c r="AL5" s="98" t="s">
        <v>0</v>
      </c>
    </row>
    <row r="6" spans="2:44" ht="18" customHeight="1" x14ac:dyDescent="0.15">
      <c r="B6" s="101" t="s">
        <v>3</v>
      </c>
      <c r="C6" s="102"/>
      <c r="D6" s="105" t="s">
        <v>4</v>
      </c>
      <c r="E6" s="106"/>
      <c r="F6" s="106"/>
      <c r="G6" s="106"/>
      <c r="H6" s="101" t="s">
        <v>5</v>
      </c>
      <c r="I6" s="107"/>
      <c r="J6" s="109" t="s">
        <v>6</v>
      </c>
      <c r="K6" s="107"/>
      <c r="L6" s="102" t="s">
        <v>7</v>
      </c>
      <c r="M6" s="114"/>
      <c r="N6" s="101" t="s">
        <v>12</v>
      </c>
      <c r="O6" s="102"/>
      <c r="P6" s="102"/>
      <c r="Q6" s="102"/>
      <c r="R6" s="102"/>
      <c r="S6" s="102"/>
      <c r="T6" s="102"/>
      <c r="U6" s="102"/>
      <c r="V6" s="102"/>
      <c r="W6" s="107"/>
      <c r="X6" s="116" t="s">
        <v>10</v>
      </c>
      <c r="Y6" s="117"/>
      <c r="Z6" s="105" t="s">
        <v>15</v>
      </c>
      <c r="AA6" s="106"/>
      <c r="AB6" s="106"/>
      <c r="AC6" s="106"/>
      <c r="AD6" s="106"/>
      <c r="AE6" s="106"/>
      <c r="AF6" s="106"/>
      <c r="AG6" s="106"/>
      <c r="AH6" s="106"/>
      <c r="AI6" s="106"/>
      <c r="AJ6" s="106"/>
      <c r="AK6" s="119"/>
      <c r="AL6" s="99"/>
    </row>
    <row r="7" spans="2:44" ht="18" customHeight="1" thickBot="1" x14ac:dyDescent="0.2">
      <c r="B7" s="169"/>
      <c r="C7" s="170"/>
      <c r="D7" s="173" t="s">
        <v>8</v>
      </c>
      <c r="E7" s="174"/>
      <c r="F7" s="175"/>
      <c r="G7" s="32" t="s">
        <v>4</v>
      </c>
      <c r="H7" s="169"/>
      <c r="I7" s="171"/>
      <c r="J7" s="172"/>
      <c r="K7" s="171"/>
      <c r="L7" s="170"/>
      <c r="M7" s="176"/>
      <c r="N7" s="169"/>
      <c r="O7" s="170"/>
      <c r="P7" s="170"/>
      <c r="Q7" s="170"/>
      <c r="R7" s="170"/>
      <c r="S7" s="170"/>
      <c r="T7" s="170"/>
      <c r="U7" s="170"/>
      <c r="V7" s="170"/>
      <c r="W7" s="171"/>
      <c r="X7" s="177"/>
      <c r="Y7" s="177"/>
      <c r="Z7" s="172" t="s">
        <v>16</v>
      </c>
      <c r="AA7" s="170"/>
      <c r="AB7" s="170"/>
      <c r="AC7" s="170"/>
      <c r="AD7" s="170"/>
      <c r="AE7" s="171"/>
      <c r="AF7" s="172" t="s">
        <v>17</v>
      </c>
      <c r="AG7" s="170"/>
      <c r="AH7" s="170"/>
      <c r="AI7" s="170"/>
      <c r="AJ7" s="170"/>
      <c r="AK7" s="176"/>
      <c r="AL7" s="188"/>
    </row>
    <row r="8" spans="2:44" ht="18" customHeight="1" thickTop="1" x14ac:dyDescent="0.15">
      <c r="B8" s="190">
        <v>42104</v>
      </c>
      <c r="C8" s="191"/>
      <c r="D8" s="192">
        <v>42048.5</v>
      </c>
      <c r="E8" s="193" t="s">
        <v>30</v>
      </c>
      <c r="F8" s="194">
        <v>42048.583333333336</v>
      </c>
      <c r="G8" s="195">
        <v>42048.083333333336</v>
      </c>
      <c r="H8" s="189">
        <v>10</v>
      </c>
      <c r="I8" s="202" t="s">
        <v>13</v>
      </c>
      <c r="J8" s="203">
        <v>5</v>
      </c>
      <c r="K8" s="202" t="s">
        <v>9</v>
      </c>
      <c r="L8" s="203">
        <v>5</v>
      </c>
      <c r="M8" s="204" t="s">
        <v>9</v>
      </c>
      <c r="N8" s="8"/>
      <c r="O8" s="9" t="s">
        <v>18</v>
      </c>
      <c r="P8" s="10"/>
      <c r="Q8" s="11" t="s">
        <v>21</v>
      </c>
      <c r="R8" s="10"/>
      <c r="S8" s="9" t="s">
        <v>23</v>
      </c>
      <c r="T8" s="10"/>
      <c r="U8" s="9" t="s">
        <v>24</v>
      </c>
      <c r="V8" s="10"/>
      <c r="W8" s="12" t="s">
        <v>28</v>
      </c>
      <c r="X8" s="198" t="s">
        <v>36</v>
      </c>
      <c r="Y8" s="199"/>
      <c r="Z8" s="198" t="s">
        <v>39</v>
      </c>
      <c r="AA8" s="208"/>
      <c r="AB8" s="208"/>
      <c r="AC8" s="208"/>
      <c r="AD8" s="208"/>
      <c r="AE8" s="199"/>
      <c r="AF8" s="198" t="s">
        <v>40</v>
      </c>
      <c r="AG8" s="208"/>
      <c r="AH8" s="208"/>
      <c r="AI8" s="208"/>
      <c r="AJ8" s="208"/>
      <c r="AK8" s="209"/>
      <c r="AL8" s="206"/>
    </row>
    <row r="9" spans="2:44" ht="18" customHeight="1" x14ac:dyDescent="0.15">
      <c r="B9" s="138"/>
      <c r="C9" s="139"/>
      <c r="D9" s="143"/>
      <c r="E9" s="147"/>
      <c r="F9" s="150"/>
      <c r="G9" s="196"/>
      <c r="H9" s="156"/>
      <c r="I9" s="134"/>
      <c r="J9" s="121"/>
      <c r="K9" s="134"/>
      <c r="L9" s="121"/>
      <c r="M9" s="124"/>
      <c r="N9" s="13"/>
      <c r="O9" s="14" t="s">
        <v>19</v>
      </c>
      <c r="P9" s="15"/>
      <c r="Q9" s="16"/>
      <c r="R9" s="17"/>
      <c r="S9" s="17"/>
      <c r="T9" s="18"/>
      <c r="U9" s="19" t="s">
        <v>25</v>
      </c>
      <c r="V9" s="18"/>
      <c r="W9" s="19" t="s">
        <v>29</v>
      </c>
      <c r="X9" s="181"/>
      <c r="Y9" s="200"/>
      <c r="Z9" s="181"/>
      <c r="AA9" s="182"/>
      <c r="AB9" s="182"/>
      <c r="AC9" s="182"/>
      <c r="AD9" s="182"/>
      <c r="AE9" s="200"/>
      <c r="AF9" s="181"/>
      <c r="AG9" s="182"/>
      <c r="AH9" s="182"/>
      <c r="AI9" s="182"/>
      <c r="AJ9" s="182"/>
      <c r="AK9" s="183"/>
      <c r="AL9" s="167"/>
    </row>
    <row r="10" spans="2:44" ht="18" customHeight="1" x14ac:dyDescent="0.15">
      <c r="B10" s="140"/>
      <c r="C10" s="141"/>
      <c r="D10" s="144"/>
      <c r="E10" s="148"/>
      <c r="F10" s="151"/>
      <c r="G10" s="197"/>
      <c r="H10" s="157"/>
      <c r="I10" s="135"/>
      <c r="J10" s="122"/>
      <c r="K10" s="135"/>
      <c r="L10" s="122"/>
      <c r="M10" s="125"/>
      <c r="N10" s="20"/>
      <c r="O10" s="21" t="s">
        <v>20</v>
      </c>
      <c r="P10" s="22"/>
      <c r="Q10" s="23" t="s">
        <v>22</v>
      </c>
      <c r="R10" s="24"/>
      <c r="S10" s="25"/>
      <c r="T10" s="22"/>
      <c r="U10" s="21" t="s">
        <v>27</v>
      </c>
      <c r="V10" s="22"/>
      <c r="W10" s="26" t="s">
        <v>26</v>
      </c>
      <c r="X10" s="184"/>
      <c r="Y10" s="201"/>
      <c r="Z10" s="184"/>
      <c r="AA10" s="185"/>
      <c r="AB10" s="185"/>
      <c r="AC10" s="185"/>
      <c r="AD10" s="185"/>
      <c r="AE10" s="201"/>
      <c r="AF10" s="184"/>
      <c r="AG10" s="185"/>
      <c r="AH10" s="185"/>
      <c r="AI10" s="185"/>
      <c r="AJ10" s="185"/>
      <c r="AK10" s="186"/>
      <c r="AL10" s="168"/>
    </row>
    <row r="11" spans="2:44" ht="18" customHeight="1" x14ac:dyDescent="0.15">
      <c r="B11" s="136">
        <v>42106</v>
      </c>
      <c r="C11" s="137"/>
      <c r="D11" s="142">
        <v>42048.541666666664</v>
      </c>
      <c r="E11" s="146" t="s">
        <v>30</v>
      </c>
      <c r="F11" s="149">
        <v>42048.645833333336</v>
      </c>
      <c r="G11" s="205">
        <v>42048.104166666664</v>
      </c>
      <c r="H11" s="155">
        <v>10</v>
      </c>
      <c r="I11" s="145" t="s">
        <v>13</v>
      </c>
      <c r="J11" s="120">
        <v>5</v>
      </c>
      <c r="K11" s="145" t="s">
        <v>9</v>
      </c>
      <c r="L11" s="120">
        <v>5</v>
      </c>
      <c r="M11" s="123" t="s">
        <v>9</v>
      </c>
      <c r="N11" s="27"/>
      <c r="O11" s="28" t="s">
        <v>18</v>
      </c>
      <c r="P11" s="29"/>
      <c r="Q11" s="30" t="s">
        <v>21</v>
      </c>
      <c r="R11" s="29"/>
      <c r="S11" s="28" t="s">
        <v>23</v>
      </c>
      <c r="T11" s="29"/>
      <c r="U11" s="28" t="s">
        <v>24</v>
      </c>
      <c r="V11" s="29"/>
      <c r="W11" s="31" t="s">
        <v>28</v>
      </c>
      <c r="X11" s="178" t="s">
        <v>37</v>
      </c>
      <c r="Y11" s="207"/>
      <c r="Z11" s="178" t="s">
        <v>41</v>
      </c>
      <c r="AA11" s="179"/>
      <c r="AB11" s="179"/>
      <c r="AC11" s="179"/>
      <c r="AD11" s="179"/>
      <c r="AE11" s="207"/>
      <c r="AF11" s="178" t="s">
        <v>42</v>
      </c>
      <c r="AG11" s="179"/>
      <c r="AH11" s="179"/>
      <c r="AI11" s="179"/>
      <c r="AJ11" s="179"/>
      <c r="AK11" s="180"/>
      <c r="AL11" s="166"/>
    </row>
    <row r="12" spans="2:44" ht="18" customHeight="1" x14ac:dyDescent="0.15">
      <c r="B12" s="138"/>
      <c r="C12" s="139"/>
      <c r="D12" s="143"/>
      <c r="E12" s="147"/>
      <c r="F12" s="150"/>
      <c r="G12" s="196"/>
      <c r="H12" s="156"/>
      <c r="I12" s="134"/>
      <c r="J12" s="121"/>
      <c r="K12" s="134"/>
      <c r="L12" s="121"/>
      <c r="M12" s="124"/>
      <c r="N12" s="13"/>
      <c r="O12" s="14" t="s">
        <v>19</v>
      </c>
      <c r="P12" s="15"/>
      <c r="Q12" s="16"/>
      <c r="R12" s="17"/>
      <c r="S12" s="17"/>
      <c r="T12" s="18"/>
      <c r="U12" s="19" t="s">
        <v>25</v>
      </c>
      <c r="V12" s="18"/>
      <c r="W12" s="19" t="s">
        <v>29</v>
      </c>
      <c r="X12" s="181"/>
      <c r="Y12" s="200"/>
      <c r="Z12" s="181"/>
      <c r="AA12" s="182"/>
      <c r="AB12" s="182"/>
      <c r="AC12" s="182"/>
      <c r="AD12" s="182"/>
      <c r="AE12" s="200"/>
      <c r="AF12" s="181"/>
      <c r="AG12" s="182"/>
      <c r="AH12" s="182"/>
      <c r="AI12" s="182"/>
      <c r="AJ12" s="182"/>
      <c r="AK12" s="183"/>
      <c r="AL12" s="167"/>
    </row>
    <row r="13" spans="2:44" ht="18" customHeight="1" x14ac:dyDescent="0.15">
      <c r="B13" s="140"/>
      <c r="C13" s="141"/>
      <c r="D13" s="144"/>
      <c r="E13" s="148"/>
      <c r="F13" s="151"/>
      <c r="G13" s="197"/>
      <c r="H13" s="157"/>
      <c r="I13" s="135"/>
      <c r="J13" s="122"/>
      <c r="K13" s="135"/>
      <c r="L13" s="122"/>
      <c r="M13" s="125"/>
      <c r="N13" s="20"/>
      <c r="O13" s="21" t="s">
        <v>20</v>
      </c>
      <c r="P13" s="22"/>
      <c r="Q13" s="23" t="s">
        <v>22</v>
      </c>
      <c r="R13" s="24"/>
      <c r="S13" s="25"/>
      <c r="T13" s="22"/>
      <c r="U13" s="21" t="s">
        <v>27</v>
      </c>
      <c r="V13" s="22"/>
      <c r="W13" s="26" t="s">
        <v>26</v>
      </c>
      <c r="X13" s="184"/>
      <c r="Y13" s="201"/>
      <c r="Z13" s="184"/>
      <c r="AA13" s="185"/>
      <c r="AB13" s="185"/>
      <c r="AC13" s="185"/>
      <c r="AD13" s="185"/>
      <c r="AE13" s="201"/>
      <c r="AF13" s="184"/>
      <c r="AG13" s="185"/>
      <c r="AH13" s="185"/>
      <c r="AI13" s="185"/>
      <c r="AJ13" s="185"/>
      <c r="AK13" s="186"/>
      <c r="AL13" s="168"/>
    </row>
    <row r="14" spans="2:44" ht="18" customHeight="1" x14ac:dyDescent="0.15">
      <c r="B14" s="136">
        <v>42108</v>
      </c>
      <c r="C14" s="137"/>
      <c r="D14" s="142">
        <v>42048.541666666664</v>
      </c>
      <c r="E14" s="146" t="s">
        <v>30</v>
      </c>
      <c r="F14" s="149">
        <v>42048.645833333336</v>
      </c>
      <c r="G14" s="205">
        <v>42048.104166666664</v>
      </c>
      <c r="H14" s="155">
        <v>20</v>
      </c>
      <c r="I14" s="145" t="s">
        <v>13</v>
      </c>
      <c r="J14" s="120">
        <v>10</v>
      </c>
      <c r="K14" s="145" t="s">
        <v>9</v>
      </c>
      <c r="L14" s="120">
        <v>10</v>
      </c>
      <c r="M14" s="123" t="s">
        <v>9</v>
      </c>
      <c r="N14" s="27"/>
      <c r="O14" s="28" t="s">
        <v>18</v>
      </c>
      <c r="P14" s="29"/>
      <c r="Q14" s="30" t="s">
        <v>21</v>
      </c>
      <c r="R14" s="29"/>
      <c r="S14" s="28" t="s">
        <v>23</v>
      </c>
      <c r="T14" s="29"/>
      <c r="U14" s="28" t="s">
        <v>24</v>
      </c>
      <c r="V14" s="29"/>
      <c r="W14" s="31" t="s">
        <v>28</v>
      </c>
      <c r="X14" s="178" t="s">
        <v>38</v>
      </c>
      <c r="Y14" s="207"/>
      <c r="Z14" s="178" t="s">
        <v>43</v>
      </c>
      <c r="AA14" s="179"/>
      <c r="AB14" s="179"/>
      <c r="AC14" s="179"/>
      <c r="AD14" s="179"/>
      <c r="AE14" s="207"/>
      <c r="AF14" s="178" t="s">
        <v>43</v>
      </c>
      <c r="AG14" s="179"/>
      <c r="AH14" s="179"/>
      <c r="AI14" s="179"/>
      <c r="AJ14" s="179"/>
      <c r="AK14" s="180"/>
      <c r="AL14" s="166"/>
    </row>
    <row r="15" spans="2:44" ht="18" customHeight="1" x14ac:dyDescent="0.15">
      <c r="B15" s="138"/>
      <c r="C15" s="139"/>
      <c r="D15" s="143"/>
      <c r="E15" s="147"/>
      <c r="F15" s="150"/>
      <c r="G15" s="196"/>
      <c r="H15" s="156"/>
      <c r="I15" s="134"/>
      <c r="J15" s="121"/>
      <c r="K15" s="134"/>
      <c r="L15" s="121"/>
      <c r="M15" s="124"/>
      <c r="N15" s="13"/>
      <c r="O15" s="14" t="s">
        <v>19</v>
      </c>
      <c r="P15" s="15"/>
      <c r="Q15" s="16"/>
      <c r="R15" s="17"/>
      <c r="S15" s="17"/>
      <c r="T15" s="18"/>
      <c r="U15" s="19" t="s">
        <v>25</v>
      </c>
      <c r="V15" s="18"/>
      <c r="W15" s="19" t="s">
        <v>29</v>
      </c>
      <c r="X15" s="181"/>
      <c r="Y15" s="200"/>
      <c r="Z15" s="181"/>
      <c r="AA15" s="182"/>
      <c r="AB15" s="182"/>
      <c r="AC15" s="182"/>
      <c r="AD15" s="182"/>
      <c r="AE15" s="200"/>
      <c r="AF15" s="181"/>
      <c r="AG15" s="182"/>
      <c r="AH15" s="182"/>
      <c r="AI15" s="182"/>
      <c r="AJ15" s="182"/>
      <c r="AK15" s="183"/>
      <c r="AL15" s="167"/>
    </row>
    <row r="16" spans="2:44" ht="18" customHeight="1" x14ac:dyDescent="0.15">
      <c r="B16" s="140"/>
      <c r="C16" s="141"/>
      <c r="D16" s="144"/>
      <c r="E16" s="148"/>
      <c r="F16" s="151"/>
      <c r="G16" s="197"/>
      <c r="H16" s="157"/>
      <c r="I16" s="135"/>
      <c r="J16" s="122"/>
      <c r="K16" s="135"/>
      <c r="L16" s="122"/>
      <c r="M16" s="125"/>
      <c r="N16" s="20"/>
      <c r="O16" s="21" t="s">
        <v>20</v>
      </c>
      <c r="P16" s="22"/>
      <c r="Q16" s="23" t="s">
        <v>22</v>
      </c>
      <c r="R16" s="24"/>
      <c r="S16" s="25"/>
      <c r="T16" s="22"/>
      <c r="U16" s="21" t="s">
        <v>27</v>
      </c>
      <c r="V16" s="22"/>
      <c r="W16" s="26" t="s">
        <v>26</v>
      </c>
      <c r="X16" s="184"/>
      <c r="Y16" s="201"/>
      <c r="Z16" s="184"/>
      <c r="AA16" s="185"/>
      <c r="AB16" s="185"/>
      <c r="AC16" s="185"/>
      <c r="AD16" s="185"/>
      <c r="AE16" s="201"/>
      <c r="AF16" s="184"/>
      <c r="AG16" s="185"/>
      <c r="AH16" s="185"/>
      <c r="AI16" s="185"/>
      <c r="AJ16" s="185"/>
      <c r="AK16" s="186"/>
      <c r="AL16" s="168"/>
    </row>
    <row r="17" spans="2:38" ht="18" customHeight="1" x14ac:dyDescent="0.15">
      <c r="B17" s="136">
        <v>42138</v>
      </c>
      <c r="C17" s="137"/>
      <c r="D17" s="142">
        <v>42048.583333333336</v>
      </c>
      <c r="E17" s="146" t="s">
        <v>30</v>
      </c>
      <c r="F17" s="149">
        <v>42048.6875</v>
      </c>
      <c r="G17" s="205">
        <v>42048.104166666664</v>
      </c>
      <c r="H17" s="155">
        <v>20</v>
      </c>
      <c r="I17" s="145" t="s">
        <v>13</v>
      </c>
      <c r="J17" s="120">
        <v>10</v>
      </c>
      <c r="K17" s="145" t="s">
        <v>9</v>
      </c>
      <c r="L17" s="120">
        <v>10</v>
      </c>
      <c r="M17" s="123" t="s">
        <v>9</v>
      </c>
      <c r="N17" s="27"/>
      <c r="O17" s="28" t="s">
        <v>18</v>
      </c>
      <c r="P17" s="29"/>
      <c r="Q17" s="30" t="s">
        <v>21</v>
      </c>
      <c r="R17" s="29"/>
      <c r="S17" s="28" t="s">
        <v>23</v>
      </c>
      <c r="T17" s="29"/>
      <c r="U17" s="28" t="s">
        <v>24</v>
      </c>
      <c r="V17" s="29"/>
      <c r="W17" s="31" t="s">
        <v>28</v>
      </c>
      <c r="X17" s="178" t="s">
        <v>38</v>
      </c>
      <c r="Y17" s="207"/>
      <c r="Z17" s="178" t="s">
        <v>38</v>
      </c>
      <c r="AA17" s="179"/>
      <c r="AB17" s="179"/>
      <c r="AC17" s="179"/>
      <c r="AD17" s="179"/>
      <c r="AE17" s="207"/>
      <c r="AF17" s="178" t="s">
        <v>44</v>
      </c>
      <c r="AG17" s="179"/>
      <c r="AH17" s="179"/>
      <c r="AI17" s="179"/>
      <c r="AJ17" s="179"/>
      <c r="AK17" s="180"/>
      <c r="AL17" s="166"/>
    </row>
    <row r="18" spans="2:38" ht="18" customHeight="1" x14ac:dyDescent="0.15">
      <c r="B18" s="138"/>
      <c r="C18" s="139"/>
      <c r="D18" s="143"/>
      <c r="E18" s="147"/>
      <c r="F18" s="150"/>
      <c r="G18" s="196"/>
      <c r="H18" s="156"/>
      <c r="I18" s="134"/>
      <c r="J18" s="121"/>
      <c r="K18" s="134"/>
      <c r="L18" s="121"/>
      <c r="M18" s="124"/>
      <c r="N18" s="13"/>
      <c r="O18" s="14" t="s">
        <v>19</v>
      </c>
      <c r="P18" s="15"/>
      <c r="Q18" s="16"/>
      <c r="R18" s="17"/>
      <c r="S18" s="17"/>
      <c r="T18" s="18"/>
      <c r="U18" s="19" t="s">
        <v>25</v>
      </c>
      <c r="V18" s="18"/>
      <c r="W18" s="19" t="s">
        <v>29</v>
      </c>
      <c r="X18" s="181"/>
      <c r="Y18" s="200"/>
      <c r="Z18" s="181"/>
      <c r="AA18" s="182"/>
      <c r="AB18" s="182"/>
      <c r="AC18" s="182"/>
      <c r="AD18" s="182"/>
      <c r="AE18" s="200"/>
      <c r="AF18" s="181"/>
      <c r="AG18" s="182"/>
      <c r="AH18" s="182"/>
      <c r="AI18" s="182"/>
      <c r="AJ18" s="182"/>
      <c r="AK18" s="183"/>
      <c r="AL18" s="167"/>
    </row>
    <row r="19" spans="2:38" ht="18" customHeight="1" x14ac:dyDescent="0.15">
      <c r="B19" s="140"/>
      <c r="C19" s="141"/>
      <c r="D19" s="144"/>
      <c r="E19" s="148"/>
      <c r="F19" s="151"/>
      <c r="G19" s="197"/>
      <c r="H19" s="157"/>
      <c r="I19" s="135"/>
      <c r="J19" s="122"/>
      <c r="K19" s="135"/>
      <c r="L19" s="122"/>
      <c r="M19" s="125"/>
      <c r="N19" s="20"/>
      <c r="O19" s="21" t="s">
        <v>20</v>
      </c>
      <c r="P19" s="22"/>
      <c r="Q19" s="23" t="s">
        <v>22</v>
      </c>
      <c r="R19" s="24"/>
      <c r="S19" s="25"/>
      <c r="T19" s="22"/>
      <c r="U19" s="21" t="s">
        <v>27</v>
      </c>
      <c r="V19" s="22"/>
      <c r="W19" s="26" t="s">
        <v>26</v>
      </c>
      <c r="X19" s="184"/>
      <c r="Y19" s="201"/>
      <c r="Z19" s="184"/>
      <c r="AA19" s="185"/>
      <c r="AB19" s="185"/>
      <c r="AC19" s="185"/>
      <c r="AD19" s="185"/>
      <c r="AE19" s="201"/>
      <c r="AF19" s="184"/>
      <c r="AG19" s="185"/>
      <c r="AH19" s="185"/>
      <c r="AI19" s="185"/>
      <c r="AJ19" s="185"/>
      <c r="AK19" s="186"/>
      <c r="AL19" s="168"/>
    </row>
    <row r="20" spans="2:38" ht="18" customHeight="1" x14ac:dyDescent="0.15">
      <c r="B20" s="136">
        <v>42139</v>
      </c>
      <c r="C20" s="137"/>
      <c r="D20" s="142">
        <v>42048.416666666664</v>
      </c>
      <c r="E20" s="146" t="s">
        <v>30</v>
      </c>
      <c r="F20" s="149">
        <v>42048.5</v>
      </c>
      <c r="G20" s="205">
        <v>42048.083333333336</v>
      </c>
      <c r="H20" s="155">
        <v>10</v>
      </c>
      <c r="I20" s="145" t="s">
        <v>13</v>
      </c>
      <c r="J20" s="120">
        <v>10</v>
      </c>
      <c r="K20" s="145" t="s">
        <v>9</v>
      </c>
      <c r="L20" s="120">
        <v>0</v>
      </c>
      <c r="M20" s="123" t="s">
        <v>9</v>
      </c>
      <c r="N20" s="27"/>
      <c r="O20" s="28" t="s">
        <v>18</v>
      </c>
      <c r="P20" s="29"/>
      <c r="Q20" s="30" t="s">
        <v>21</v>
      </c>
      <c r="R20" s="29"/>
      <c r="S20" s="28" t="s">
        <v>23</v>
      </c>
      <c r="T20" s="29"/>
      <c r="U20" s="28" t="s">
        <v>24</v>
      </c>
      <c r="V20" s="29"/>
      <c r="W20" s="31" t="s">
        <v>28</v>
      </c>
      <c r="X20" s="178" t="s">
        <v>36</v>
      </c>
      <c r="Y20" s="207"/>
      <c r="Z20" s="178" t="s">
        <v>45</v>
      </c>
      <c r="AA20" s="179"/>
      <c r="AB20" s="179"/>
      <c r="AC20" s="179"/>
      <c r="AD20" s="179"/>
      <c r="AE20" s="207"/>
      <c r="AF20" s="178" t="s">
        <v>46</v>
      </c>
      <c r="AG20" s="179"/>
      <c r="AH20" s="179"/>
      <c r="AI20" s="179"/>
      <c r="AJ20" s="179"/>
      <c r="AK20" s="180"/>
      <c r="AL20" s="166"/>
    </row>
    <row r="21" spans="2:38" ht="18" customHeight="1" x14ac:dyDescent="0.15">
      <c r="B21" s="138"/>
      <c r="C21" s="139"/>
      <c r="D21" s="143"/>
      <c r="E21" s="147"/>
      <c r="F21" s="150"/>
      <c r="G21" s="196"/>
      <c r="H21" s="156"/>
      <c r="I21" s="134"/>
      <c r="J21" s="121"/>
      <c r="K21" s="134"/>
      <c r="L21" s="121"/>
      <c r="M21" s="124"/>
      <c r="N21" s="13"/>
      <c r="O21" s="14" t="s">
        <v>19</v>
      </c>
      <c r="P21" s="15"/>
      <c r="Q21" s="16"/>
      <c r="R21" s="17"/>
      <c r="S21" s="17"/>
      <c r="T21" s="18"/>
      <c r="U21" s="19" t="s">
        <v>25</v>
      </c>
      <c r="V21" s="18"/>
      <c r="W21" s="19" t="s">
        <v>29</v>
      </c>
      <c r="X21" s="181"/>
      <c r="Y21" s="200"/>
      <c r="Z21" s="181"/>
      <c r="AA21" s="182"/>
      <c r="AB21" s="182"/>
      <c r="AC21" s="182"/>
      <c r="AD21" s="182"/>
      <c r="AE21" s="200"/>
      <c r="AF21" s="181"/>
      <c r="AG21" s="182"/>
      <c r="AH21" s="182"/>
      <c r="AI21" s="182"/>
      <c r="AJ21" s="182"/>
      <c r="AK21" s="183"/>
      <c r="AL21" s="167"/>
    </row>
    <row r="22" spans="2:38" ht="18" customHeight="1" x14ac:dyDescent="0.15">
      <c r="B22" s="140"/>
      <c r="C22" s="141"/>
      <c r="D22" s="144"/>
      <c r="E22" s="148"/>
      <c r="F22" s="151"/>
      <c r="G22" s="197"/>
      <c r="H22" s="157"/>
      <c r="I22" s="135"/>
      <c r="J22" s="122"/>
      <c r="K22" s="135"/>
      <c r="L22" s="122"/>
      <c r="M22" s="125"/>
      <c r="N22" s="20"/>
      <c r="O22" s="21" t="s">
        <v>20</v>
      </c>
      <c r="P22" s="22"/>
      <c r="Q22" s="23" t="s">
        <v>22</v>
      </c>
      <c r="R22" s="24"/>
      <c r="S22" s="25"/>
      <c r="T22" s="22"/>
      <c r="U22" s="21" t="s">
        <v>27</v>
      </c>
      <c r="V22" s="22"/>
      <c r="W22" s="26" t="s">
        <v>26</v>
      </c>
      <c r="X22" s="184"/>
      <c r="Y22" s="201"/>
      <c r="Z22" s="184"/>
      <c r="AA22" s="185"/>
      <c r="AB22" s="185"/>
      <c r="AC22" s="185"/>
      <c r="AD22" s="185"/>
      <c r="AE22" s="201"/>
      <c r="AF22" s="184"/>
      <c r="AG22" s="185"/>
      <c r="AH22" s="185"/>
      <c r="AI22" s="185"/>
      <c r="AJ22" s="185"/>
      <c r="AK22" s="186"/>
      <c r="AL22" s="168"/>
    </row>
    <row r="23" spans="2:38" ht="18" customHeight="1" x14ac:dyDescent="0.15">
      <c r="B23" s="136">
        <v>42180</v>
      </c>
      <c r="C23" s="137"/>
      <c r="D23" s="142">
        <v>42048.541666666664</v>
      </c>
      <c r="E23" s="146" t="s">
        <v>30</v>
      </c>
      <c r="F23" s="149">
        <v>42048.708333333336</v>
      </c>
      <c r="G23" s="205">
        <v>42048.166666666664</v>
      </c>
      <c r="H23" s="155">
        <v>30</v>
      </c>
      <c r="I23" s="145" t="s">
        <v>13</v>
      </c>
      <c r="J23" s="120">
        <v>25</v>
      </c>
      <c r="K23" s="145" t="s">
        <v>9</v>
      </c>
      <c r="L23" s="120">
        <v>5</v>
      </c>
      <c r="M23" s="123" t="s">
        <v>9</v>
      </c>
      <c r="N23" s="27"/>
      <c r="O23" s="28" t="s">
        <v>18</v>
      </c>
      <c r="P23" s="29"/>
      <c r="Q23" s="30" t="s">
        <v>21</v>
      </c>
      <c r="R23" s="29"/>
      <c r="S23" s="28" t="s">
        <v>23</v>
      </c>
      <c r="T23" s="29"/>
      <c r="U23" s="28" t="s">
        <v>24</v>
      </c>
      <c r="V23" s="29"/>
      <c r="W23" s="31" t="s">
        <v>28</v>
      </c>
      <c r="X23" s="178" t="s">
        <v>37</v>
      </c>
      <c r="Y23" s="207"/>
      <c r="Z23" s="178" t="s">
        <v>47</v>
      </c>
      <c r="AA23" s="179"/>
      <c r="AB23" s="179"/>
      <c r="AC23" s="179"/>
      <c r="AD23" s="179"/>
      <c r="AE23" s="207"/>
      <c r="AF23" s="178" t="s">
        <v>48</v>
      </c>
      <c r="AG23" s="179"/>
      <c r="AH23" s="179"/>
      <c r="AI23" s="179"/>
      <c r="AJ23" s="179"/>
      <c r="AK23" s="180"/>
      <c r="AL23" s="166"/>
    </row>
    <row r="24" spans="2:38" ht="18" customHeight="1" x14ac:dyDescent="0.15">
      <c r="B24" s="138"/>
      <c r="C24" s="139"/>
      <c r="D24" s="143"/>
      <c r="E24" s="147"/>
      <c r="F24" s="150"/>
      <c r="G24" s="196"/>
      <c r="H24" s="156"/>
      <c r="I24" s="134"/>
      <c r="J24" s="121"/>
      <c r="K24" s="134"/>
      <c r="L24" s="121"/>
      <c r="M24" s="124"/>
      <c r="N24" s="13"/>
      <c r="O24" s="14" t="s">
        <v>19</v>
      </c>
      <c r="P24" s="15"/>
      <c r="Q24" s="16"/>
      <c r="R24" s="17"/>
      <c r="S24" s="17"/>
      <c r="T24" s="18"/>
      <c r="U24" s="19" t="s">
        <v>25</v>
      </c>
      <c r="V24" s="18"/>
      <c r="W24" s="19" t="s">
        <v>29</v>
      </c>
      <c r="X24" s="181"/>
      <c r="Y24" s="200"/>
      <c r="Z24" s="181"/>
      <c r="AA24" s="182"/>
      <c r="AB24" s="182"/>
      <c r="AC24" s="182"/>
      <c r="AD24" s="182"/>
      <c r="AE24" s="200"/>
      <c r="AF24" s="181"/>
      <c r="AG24" s="182"/>
      <c r="AH24" s="182"/>
      <c r="AI24" s="182"/>
      <c r="AJ24" s="182"/>
      <c r="AK24" s="183"/>
      <c r="AL24" s="167"/>
    </row>
    <row r="25" spans="2:38" ht="18" customHeight="1" x14ac:dyDescent="0.15">
      <c r="B25" s="140"/>
      <c r="C25" s="141"/>
      <c r="D25" s="144"/>
      <c r="E25" s="148"/>
      <c r="F25" s="151"/>
      <c r="G25" s="197"/>
      <c r="H25" s="157"/>
      <c r="I25" s="135"/>
      <c r="J25" s="122"/>
      <c r="K25" s="135"/>
      <c r="L25" s="122"/>
      <c r="M25" s="125"/>
      <c r="N25" s="20"/>
      <c r="O25" s="21" t="s">
        <v>20</v>
      </c>
      <c r="P25" s="22"/>
      <c r="Q25" s="23" t="s">
        <v>22</v>
      </c>
      <c r="R25" s="24"/>
      <c r="S25" s="25"/>
      <c r="T25" s="22"/>
      <c r="U25" s="21" t="s">
        <v>27</v>
      </c>
      <c r="V25" s="22"/>
      <c r="W25" s="26" t="s">
        <v>26</v>
      </c>
      <c r="X25" s="184"/>
      <c r="Y25" s="201"/>
      <c r="Z25" s="184"/>
      <c r="AA25" s="185"/>
      <c r="AB25" s="185"/>
      <c r="AC25" s="185"/>
      <c r="AD25" s="185"/>
      <c r="AE25" s="201"/>
      <c r="AF25" s="184"/>
      <c r="AG25" s="185"/>
      <c r="AH25" s="185"/>
      <c r="AI25" s="185"/>
      <c r="AJ25" s="185"/>
      <c r="AK25" s="186"/>
      <c r="AL25" s="168"/>
    </row>
    <row r="26" spans="2:38" ht="18" customHeight="1" x14ac:dyDescent="0.15">
      <c r="B26" s="136">
        <v>42183</v>
      </c>
      <c r="C26" s="137"/>
      <c r="D26" s="142">
        <v>42048.541666666664</v>
      </c>
      <c r="E26" s="146" t="s">
        <v>30</v>
      </c>
      <c r="F26" s="149">
        <v>42048.645833333336</v>
      </c>
      <c r="G26" s="205">
        <v>42048.104166666664</v>
      </c>
      <c r="H26" s="155">
        <v>30</v>
      </c>
      <c r="I26" s="145" t="s">
        <v>13</v>
      </c>
      <c r="J26" s="120">
        <v>10</v>
      </c>
      <c r="K26" s="145" t="s">
        <v>9</v>
      </c>
      <c r="L26" s="120">
        <v>20</v>
      </c>
      <c r="M26" s="123" t="s">
        <v>9</v>
      </c>
      <c r="N26" s="27"/>
      <c r="O26" s="28" t="s">
        <v>18</v>
      </c>
      <c r="P26" s="29"/>
      <c r="Q26" s="30" t="s">
        <v>21</v>
      </c>
      <c r="R26" s="29"/>
      <c r="S26" s="28" t="s">
        <v>23</v>
      </c>
      <c r="T26" s="29"/>
      <c r="U26" s="28" t="s">
        <v>24</v>
      </c>
      <c r="V26" s="29"/>
      <c r="W26" s="31" t="s">
        <v>28</v>
      </c>
      <c r="X26" s="178" t="s">
        <v>36</v>
      </c>
      <c r="Y26" s="207"/>
      <c r="Z26" s="178" t="s">
        <v>49</v>
      </c>
      <c r="AA26" s="179"/>
      <c r="AB26" s="179"/>
      <c r="AC26" s="179"/>
      <c r="AD26" s="179"/>
      <c r="AE26" s="207"/>
      <c r="AF26" s="178" t="s">
        <v>50</v>
      </c>
      <c r="AG26" s="179"/>
      <c r="AH26" s="179"/>
      <c r="AI26" s="179"/>
      <c r="AJ26" s="179"/>
      <c r="AK26" s="180"/>
      <c r="AL26" s="166"/>
    </row>
    <row r="27" spans="2:38" ht="18" customHeight="1" x14ac:dyDescent="0.15">
      <c r="B27" s="138"/>
      <c r="C27" s="139"/>
      <c r="D27" s="143"/>
      <c r="E27" s="147"/>
      <c r="F27" s="150"/>
      <c r="G27" s="196"/>
      <c r="H27" s="156"/>
      <c r="I27" s="134"/>
      <c r="J27" s="121"/>
      <c r="K27" s="134"/>
      <c r="L27" s="121"/>
      <c r="M27" s="124"/>
      <c r="N27" s="13"/>
      <c r="O27" s="14" t="s">
        <v>19</v>
      </c>
      <c r="P27" s="15"/>
      <c r="Q27" s="16"/>
      <c r="R27" s="17"/>
      <c r="S27" s="17"/>
      <c r="T27" s="18"/>
      <c r="U27" s="19" t="s">
        <v>25</v>
      </c>
      <c r="V27" s="18"/>
      <c r="W27" s="19" t="s">
        <v>29</v>
      </c>
      <c r="X27" s="181"/>
      <c r="Y27" s="200"/>
      <c r="Z27" s="181"/>
      <c r="AA27" s="182"/>
      <c r="AB27" s="182"/>
      <c r="AC27" s="182"/>
      <c r="AD27" s="182"/>
      <c r="AE27" s="200"/>
      <c r="AF27" s="181"/>
      <c r="AG27" s="182"/>
      <c r="AH27" s="182"/>
      <c r="AI27" s="182"/>
      <c r="AJ27" s="182"/>
      <c r="AK27" s="183"/>
      <c r="AL27" s="167"/>
    </row>
    <row r="28" spans="2:38" ht="18" customHeight="1" x14ac:dyDescent="0.15">
      <c r="B28" s="140"/>
      <c r="C28" s="141"/>
      <c r="D28" s="144"/>
      <c r="E28" s="148"/>
      <c r="F28" s="151"/>
      <c r="G28" s="197"/>
      <c r="H28" s="157"/>
      <c r="I28" s="135"/>
      <c r="J28" s="122"/>
      <c r="K28" s="135"/>
      <c r="L28" s="122"/>
      <c r="M28" s="125"/>
      <c r="N28" s="20"/>
      <c r="O28" s="21" t="s">
        <v>20</v>
      </c>
      <c r="P28" s="22"/>
      <c r="Q28" s="23" t="s">
        <v>22</v>
      </c>
      <c r="R28" s="24"/>
      <c r="S28" s="25"/>
      <c r="T28" s="22"/>
      <c r="U28" s="21" t="s">
        <v>27</v>
      </c>
      <c r="V28" s="22"/>
      <c r="W28" s="26" t="s">
        <v>26</v>
      </c>
      <c r="X28" s="184"/>
      <c r="Y28" s="201"/>
      <c r="Z28" s="184"/>
      <c r="AA28" s="185"/>
      <c r="AB28" s="185"/>
      <c r="AC28" s="185"/>
      <c r="AD28" s="185"/>
      <c r="AE28" s="201"/>
      <c r="AF28" s="184"/>
      <c r="AG28" s="185"/>
      <c r="AH28" s="185"/>
      <c r="AI28" s="185"/>
      <c r="AJ28" s="185"/>
      <c r="AK28" s="186"/>
      <c r="AL28" s="168"/>
    </row>
    <row r="29" spans="2:38" ht="18" customHeight="1" x14ac:dyDescent="0.15">
      <c r="B29" s="136">
        <v>42200</v>
      </c>
      <c r="C29" s="137"/>
      <c r="D29" s="142">
        <v>42048.375</v>
      </c>
      <c r="E29" s="146" t="s">
        <v>30</v>
      </c>
      <c r="F29" s="149">
        <v>42048.520833333336</v>
      </c>
      <c r="G29" s="205">
        <v>42048.145833333336</v>
      </c>
      <c r="H29" s="155">
        <v>5</v>
      </c>
      <c r="I29" s="145" t="s">
        <v>13</v>
      </c>
      <c r="J29" s="120">
        <v>5</v>
      </c>
      <c r="K29" s="145" t="s">
        <v>9</v>
      </c>
      <c r="L29" s="120">
        <v>0</v>
      </c>
      <c r="M29" s="123" t="s">
        <v>9</v>
      </c>
      <c r="N29" s="27"/>
      <c r="O29" s="28" t="s">
        <v>18</v>
      </c>
      <c r="P29" s="29"/>
      <c r="Q29" s="30" t="s">
        <v>21</v>
      </c>
      <c r="R29" s="29"/>
      <c r="S29" s="28" t="s">
        <v>23</v>
      </c>
      <c r="T29" s="29"/>
      <c r="U29" s="28" t="s">
        <v>24</v>
      </c>
      <c r="V29" s="29"/>
      <c r="W29" s="31" t="s">
        <v>28</v>
      </c>
      <c r="X29" s="178" t="s">
        <v>38</v>
      </c>
      <c r="Y29" s="207"/>
      <c r="Z29" s="178" t="s">
        <v>38</v>
      </c>
      <c r="AA29" s="179"/>
      <c r="AB29" s="179"/>
      <c r="AC29" s="179"/>
      <c r="AD29" s="179"/>
      <c r="AE29" s="207"/>
      <c r="AF29" s="178" t="s">
        <v>51</v>
      </c>
      <c r="AG29" s="179"/>
      <c r="AH29" s="179"/>
      <c r="AI29" s="179"/>
      <c r="AJ29" s="179"/>
      <c r="AK29" s="180"/>
      <c r="AL29" s="166"/>
    </row>
    <row r="30" spans="2:38" ht="18" customHeight="1" x14ac:dyDescent="0.15">
      <c r="B30" s="138"/>
      <c r="C30" s="139"/>
      <c r="D30" s="143"/>
      <c r="E30" s="147"/>
      <c r="F30" s="150"/>
      <c r="G30" s="196"/>
      <c r="H30" s="156"/>
      <c r="I30" s="134"/>
      <c r="J30" s="121"/>
      <c r="K30" s="134"/>
      <c r="L30" s="121"/>
      <c r="M30" s="124"/>
      <c r="N30" s="13"/>
      <c r="O30" s="14" t="s">
        <v>19</v>
      </c>
      <c r="P30" s="15"/>
      <c r="Q30" s="16"/>
      <c r="R30" s="17"/>
      <c r="S30" s="17"/>
      <c r="T30" s="18"/>
      <c r="U30" s="19" t="s">
        <v>25</v>
      </c>
      <c r="V30" s="18"/>
      <c r="W30" s="19" t="s">
        <v>29</v>
      </c>
      <c r="X30" s="181"/>
      <c r="Y30" s="200"/>
      <c r="Z30" s="181"/>
      <c r="AA30" s="182"/>
      <c r="AB30" s="182"/>
      <c r="AC30" s="182"/>
      <c r="AD30" s="182"/>
      <c r="AE30" s="200"/>
      <c r="AF30" s="181"/>
      <c r="AG30" s="182"/>
      <c r="AH30" s="182"/>
      <c r="AI30" s="182"/>
      <c r="AJ30" s="182"/>
      <c r="AK30" s="183"/>
      <c r="AL30" s="167"/>
    </row>
    <row r="31" spans="2:38" ht="18" customHeight="1" x14ac:dyDescent="0.15">
      <c r="B31" s="140"/>
      <c r="C31" s="141"/>
      <c r="D31" s="144"/>
      <c r="E31" s="148"/>
      <c r="F31" s="151"/>
      <c r="G31" s="197"/>
      <c r="H31" s="157"/>
      <c r="I31" s="135"/>
      <c r="J31" s="122"/>
      <c r="K31" s="135"/>
      <c r="L31" s="122"/>
      <c r="M31" s="125"/>
      <c r="N31" s="20"/>
      <c r="O31" s="21" t="s">
        <v>20</v>
      </c>
      <c r="P31" s="22"/>
      <c r="Q31" s="23" t="s">
        <v>22</v>
      </c>
      <c r="R31" s="24"/>
      <c r="S31" s="25"/>
      <c r="T31" s="22"/>
      <c r="U31" s="21" t="s">
        <v>27</v>
      </c>
      <c r="V31" s="22"/>
      <c r="W31" s="26" t="s">
        <v>26</v>
      </c>
      <c r="X31" s="184"/>
      <c r="Y31" s="201"/>
      <c r="Z31" s="184"/>
      <c r="AA31" s="185"/>
      <c r="AB31" s="185"/>
      <c r="AC31" s="185"/>
      <c r="AD31" s="185"/>
      <c r="AE31" s="201"/>
      <c r="AF31" s="184"/>
      <c r="AG31" s="185"/>
      <c r="AH31" s="185"/>
      <c r="AI31" s="185"/>
      <c r="AJ31" s="185"/>
      <c r="AK31" s="186"/>
      <c r="AL31" s="168"/>
    </row>
    <row r="32" spans="2:38" ht="18" customHeight="1" x14ac:dyDescent="0.15">
      <c r="B32" s="136"/>
      <c r="C32" s="137"/>
      <c r="D32" s="142"/>
      <c r="E32" s="146" t="s">
        <v>30</v>
      </c>
      <c r="F32" s="149"/>
      <c r="G32" s="205"/>
      <c r="H32" s="155"/>
      <c r="I32" s="145" t="s">
        <v>13</v>
      </c>
      <c r="J32" s="120"/>
      <c r="K32" s="145" t="s">
        <v>9</v>
      </c>
      <c r="L32" s="120"/>
      <c r="M32" s="123" t="s">
        <v>9</v>
      </c>
      <c r="N32" s="27"/>
      <c r="O32" s="28" t="s">
        <v>18</v>
      </c>
      <c r="P32" s="29"/>
      <c r="Q32" s="30" t="s">
        <v>21</v>
      </c>
      <c r="R32" s="29"/>
      <c r="S32" s="28" t="s">
        <v>23</v>
      </c>
      <c r="T32" s="29"/>
      <c r="U32" s="28" t="s">
        <v>24</v>
      </c>
      <c r="V32" s="29"/>
      <c r="W32" s="31" t="s">
        <v>28</v>
      </c>
      <c r="X32" s="178"/>
      <c r="Y32" s="207"/>
      <c r="Z32" s="178"/>
      <c r="AA32" s="179"/>
      <c r="AB32" s="179"/>
      <c r="AC32" s="179"/>
      <c r="AD32" s="179"/>
      <c r="AE32" s="207"/>
      <c r="AF32" s="178"/>
      <c r="AG32" s="179"/>
      <c r="AH32" s="179"/>
      <c r="AI32" s="179"/>
      <c r="AJ32" s="179"/>
      <c r="AK32" s="180"/>
      <c r="AL32" s="166"/>
    </row>
    <row r="33" spans="2:38" ht="18" customHeight="1" x14ac:dyDescent="0.15">
      <c r="B33" s="138"/>
      <c r="C33" s="139"/>
      <c r="D33" s="143"/>
      <c r="E33" s="147"/>
      <c r="F33" s="150"/>
      <c r="G33" s="196"/>
      <c r="H33" s="156"/>
      <c r="I33" s="134"/>
      <c r="J33" s="121"/>
      <c r="K33" s="134"/>
      <c r="L33" s="121"/>
      <c r="M33" s="124"/>
      <c r="N33" s="13"/>
      <c r="O33" s="14" t="s">
        <v>19</v>
      </c>
      <c r="P33" s="15"/>
      <c r="Q33" s="16"/>
      <c r="R33" s="17"/>
      <c r="S33" s="17"/>
      <c r="T33" s="18"/>
      <c r="U33" s="19" t="s">
        <v>25</v>
      </c>
      <c r="V33" s="18"/>
      <c r="W33" s="19" t="s">
        <v>29</v>
      </c>
      <c r="X33" s="181"/>
      <c r="Y33" s="200"/>
      <c r="Z33" s="181"/>
      <c r="AA33" s="182"/>
      <c r="AB33" s="182"/>
      <c r="AC33" s="182"/>
      <c r="AD33" s="182"/>
      <c r="AE33" s="200"/>
      <c r="AF33" s="181"/>
      <c r="AG33" s="182"/>
      <c r="AH33" s="182"/>
      <c r="AI33" s="182"/>
      <c r="AJ33" s="182"/>
      <c r="AK33" s="183"/>
      <c r="AL33" s="167"/>
    </row>
    <row r="34" spans="2:38" ht="18" customHeight="1" x14ac:dyDescent="0.15">
      <c r="B34" s="140"/>
      <c r="C34" s="141"/>
      <c r="D34" s="144"/>
      <c r="E34" s="148"/>
      <c r="F34" s="151"/>
      <c r="G34" s="197"/>
      <c r="H34" s="157"/>
      <c r="I34" s="135"/>
      <c r="J34" s="122"/>
      <c r="K34" s="135"/>
      <c r="L34" s="122"/>
      <c r="M34" s="125"/>
      <c r="N34" s="20"/>
      <c r="O34" s="21" t="s">
        <v>20</v>
      </c>
      <c r="P34" s="22"/>
      <c r="Q34" s="23" t="s">
        <v>22</v>
      </c>
      <c r="R34" s="24"/>
      <c r="S34" s="25"/>
      <c r="T34" s="22"/>
      <c r="U34" s="21" t="s">
        <v>27</v>
      </c>
      <c r="V34" s="22"/>
      <c r="W34" s="26" t="s">
        <v>26</v>
      </c>
      <c r="X34" s="184"/>
      <c r="Y34" s="201"/>
      <c r="Z34" s="184"/>
      <c r="AA34" s="185"/>
      <c r="AB34" s="185"/>
      <c r="AC34" s="185"/>
      <c r="AD34" s="185"/>
      <c r="AE34" s="201"/>
      <c r="AF34" s="184"/>
      <c r="AG34" s="185"/>
      <c r="AH34" s="185"/>
      <c r="AI34" s="185"/>
      <c r="AJ34" s="185"/>
      <c r="AK34" s="186"/>
      <c r="AL34" s="168"/>
    </row>
    <row r="35" spans="2:38" ht="18" customHeight="1" x14ac:dyDescent="0.15">
      <c r="B35" s="136"/>
      <c r="C35" s="137"/>
      <c r="D35" s="142"/>
      <c r="E35" s="146" t="s">
        <v>30</v>
      </c>
      <c r="F35" s="149"/>
      <c r="G35" s="205"/>
      <c r="H35" s="155"/>
      <c r="I35" s="145" t="s">
        <v>13</v>
      </c>
      <c r="J35" s="120"/>
      <c r="K35" s="145" t="s">
        <v>9</v>
      </c>
      <c r="L35" s="120"/>
      <c r="M35" s="123" t="s">
        <v>9</v>
      </c>
      <c r="N35" s="27"/>
      <c r="O35" s="28" t="s">
        <v>18</v>
      </c>
      <c r="P35" s="29"/>
      <c r="Q35" s="30" t="s">
        <v>21</v>
      </c>
      <c r="R35" s="29"/>
      <c r="S35" s="28" t="s">
        <v>23</v>
      </c>
      <c r="T35" s="29"/>
      <c r="U35" s="28" t="s">
        <v>24</v>
      </c>
      <c r="V35" s="29"/>
      <c r="W35" s="31" t="s">
        <v>28</v>
      </c>
      <c r="X35" s="178"/>
      <c r="Y35" s="207"/>
      <c r="Z35" s="178"/>
      <c r="AA35" s="179"/>
      <c r="AB35" s="179"/>
      <c r="AC35" s="179"/>
      <c r="AD35" s="179"/>
      <c r="AE35" s="207"/>
      <c r="AF35" s="178"/>
      <c r="AG35" s="179"/>
      <c r="AH35" s="179"/>
      <c r="AI35" s="179"/>
      <c r="AJ35" s="179"/>
      <c r="AK35" s="180"/>
      <c r="AL35" s="166"/>
    </row>
    <row r="36" spans="2:38" ht="18" customHeight="1" x14ac:dyDescent="0.15">
      <c r="B36" s="138"/>
      <c r="C36" s="139"/>
      <c r="D36" s="143"/>
      <c r="E36" s="147"/>
      <c r="F36" s="150"/>
      <c r="G36" s="196"/>
      <c r="H36" s="156"/>
      <c r="I36" s="134"/>
      <c r="J36" s="121"/>
      <c r="K36" s="134"/>
      <c r="L36" s="121"/>
      <c r="M36" s="124"/>
      <c r="N36" s="13"/>
      <c r="O36" s="14" t="s">
        <v>19</v>
      </c>
      <c r="P36" s="15"/>
      <c r="Q36" s="16"/>
      <c r="R36" s="17"/>
      <c r="S36" s="17"/>
      <c r="T36" s="18"/>
      <c r="U36" s="19" t="s">
        <v>25</v>
      </c>
      <c r="V36" s="18"/>
      <c r="W36" s="19" t="s">
        <v>29</v>
      </c>
      <c r="X36" s="181"/>
      <c r="Y36" s="200"/>
      <c r="Z36" s="181"/>
      <c r="AA36" s="182"/>
      <c r="AB36" s="182"/>
      <c r="AC36" s="182"/>
      <c r="AD36" s="182"/>
      <c r="AE36" s="200"/>
      <c r="AF36" s="181"/>
      <c r="AG36" s="182"/>
      <c r="AH36" s="182"/>
      <c r="AI36" s="182"/>
      <c r="AJ36" s="182"/>
      <c r="AK36" s="183"/>
      <c r="AL36" s="167"/>
    </row>
    <row r="37" spans="2:38" ht="18" customHeight="1" x14ac:dyDescent="0.15">
      <c r="B37" s="140"/>
      <c r="C37" s="141"/>
      <c r="D37" s="144"/>
      <c r="E37" s="148"/>
      <c r="F37" s="151"/>
      <c r="G37" s="197"/>
      <c r="H37" s="157"/>
      <c r="I37" s="135"/>
      <c r="J37" s="122"/>
      <c r="K37" s="135"/>
      <c r="L37" s="122"/>
      <c r="M37" s="125"/>
      <c r="N37" s="20"/>
      <c r="O37" s="21" t="s">
        <v>20</v>
      </c>
      <c r="P37" s="22"/>
      <c r="Q37" s="23" t="s">
        <v>22</v>
      </c>
      <c r="R37" s="24"/>
      <c r="S37" s="25"/>
      <c r="T37" s="22"/>
      <c r="U37" s="21" t="s">
        <v>27</v>
      </c>
      <c r="V37" s="22"/>
      <c r="W37" s="26" t="s">
        <v>26</v>
      </c>
      <c r="X37" s="184"/>
      <c r="Y37" s="201"/>
      <c r="Z37" s="184"/>
      <c r="AA37" s="185"/>
      <c r="AB37" s="185"/>
      <c r="AC37" s="185"/>
      <c r="AD37" s="185"/>
      <c r="AE37" s="201"/>
      <c r="AF37" s="184"/>
      <c r="AG37" s="185"/>
      <c r="AH37" s="185"/>
      <c r="AI37" s="185"/>
      <c r="AJ37" s="185"/>
      <c r="AK37" s="186"/>
      <c r="AL37" s="168"/>
    </row>
    <row r="38" spans="2:38" ht="18" customHeight="1" x14ac:dyDescent="0.15">
      <c r="B38" s="136"/>
      <c r="C38" s="137"/>
      <c r="D38" s="142"/>
      <c r="E38" s="146" t="s">
        <v>30</v>
      </c>
      <c r="F38" s="149"/>
      <c r="G38" s="205"/>
      <c r="H38" s="155"/>
      <c r="I38" s="145" t="s">
        <v>13</v>
      </c>
      <c r="J38" s="120"/>
      <c r="K38" s="145" t="s">
        <v>9</v>
      </c>
      <c r="L38" s="120"/>
      <c r="M38" s="123" t="s">
        <v>9</v>
      </c>
      <c r="N38" s="27"/>
      <c r="O38" s="28" t="s">
        <v>18</v>
      </c>
      <c r="P38" s="29"/>
      <c r="Q38" s="30" t="s">
        <v>21</v>
      </c>
      <c r="R38" s="29"/>
      <c r="S38" s="28" t="s">
        <v>23</v>
      </c>
      <c r="T38" s="29"/>
      <c r="U38" s="28" t="s">
        <v>24</v>
      </c>
      <c r="V38" s="29"/>
      <c r="W38" s="31" t="s">
        <v>28</v>
      </c>
      <c r="X38" s="178"/>
      <c r="Y38" s="207"/>
      <c r="Z38" s="178"/>
      <c r="AA38" s="179"/>
      <c r="AB38" s="179"/>
      <c r="AC38" s="179"/>
      <c r="AD38" s="179"/>
      <c r="AE38" s="207"/>
      <c r="AF38" s="178"/>
      <c r="AG38" s="179"/>
      <c r="AH38" s="179"/>
      <c r="AI38" s="179"/>
      <c r="AJ38" s="179"/>
      <c r="AK38" s="180"/>
      <c r="AL38" s="166"/>
    </row>
    <row r="39" spans="2:38" ht="18" customHeight="1" x14ac:dyDescent="0.15">
      <c r="B39" s="138"/>
      <c r="C39" s="139"/>
      <c r="D39" s="143"/>
      <c r="E39" s="147"/>
      <c r="F39" s="150"/>
      <c r="G39" s="196"/>
      <c r="H39" s="156"/>
      <c r="I39" s="134"/>
      <c r="J39" s="121"/>
      <c r="K39" s="134"/>
      <c r="L39" s="121"/>
      <c r="M39" s="124"/>
      <c r="N39" s="13"/>
      <c r="O39" s="14" t="s">
        <v>19</v>
      </c>
      <c r="P39" s="15"/>
      <c r="Q39" s="16"/>
      <c r="R39" s="17"/>
      <c r="S39" s="17"/>
      <c r="T39" s="18"/>
      <c r="U39" s="19" t="s">
        <v>25</v>
      </c>
      <c r="V39" s="18"/>
      <c r="W39" s="19" t="s">
        <v>29</v>
      </c>
      <c r="X39" s="181"/>
      <c r="Y39" s="200"/>
      <c r="Z39" s="181"/>
      <c r="AA39" s="182"/>
      <c r="AB39" s="182"/>
      <c r="AC39" s="182"/>
      <c r="AD39" s="182"/>
      <c r="AE39" s="200"/>
      <c r="AF39" s="181"/>
      <c r="AG39" s="182"/>
      <c r="AH39" s="182"/>
      <c r="AI39" s="182"/>
      <c r="AJ39" s="182"/>
      <c r="AK39" s="183"/>
      <c r="AL39" s="167"/>
    </row>
    <row r="40" spans="2:38" ht="18" customHeight="1" x14ac:dyDescent="0.15">
      <c r="B40" s="140"/>
      <c r="C40" s="141"/>
      <c r="D40" s="144"/>
      <c r="E40" s="148"/>
      <c r="F40" s="151"/>
      <c r="G40" s="197"/>
      <c r="H40" s="157"/>
      <c r="I40" s="135"/>
      <c r="J40" s="122"/>
      <c r="K40" s="135"/>
      <c r="L40" s="122"/>
      <c r="M40" s="125"/>
      <c r="N40" s="20"/>
      <c r="O40" s="21" t="s">
        <v>20</v>
      </c>
      <c r="P40" s="22"/>
      <c r="Q40" s="23" t="s">
        <v>22</v>
      </c>
      <c r="R40" s="24"/>
      <c r="S40" s="25"/>
      <c r="T40" s="22"/>
      <c r="U40" s="21" t="s">
        <v>27</v>
      </c>
      <c r="V40" s="22"/>
      <c r="W40" s="26" t="s">
        <v>26</v>
      </c>
      <c r="X40" s="184"/>
      <c r="Y40" s="201"/>
      <c r="Z40" s="184"/>
      <c r="AA40" s="185"/>
      <c r="AB40" s="185"/>
      <c r="AC40" s="185"/>
      <c r="AD40" s="185"/>
      <c r="AE40" s="201"/>
      <c r="AF40" s="184"/>
      <c r="AG40" s="185"/>
      <c r="AH40" s="185"/>
      <c r="AI40" s="185"/>
      <c r="AJ40" s="185"/>
      <c r="AK40" s="186"/>
      <c r="AL40" s="168"/>
    </row>
    <row r="41" spans="2:38" ht="18" customHeight="1" x14ac:dyDescent="0.15">
      <c r="B41" s="136"/>
      <c r="C41" s="137"/>
      <c r="D41" s="142"/>
      <c r="E41" s="146" t="s">
        <v>30</v>
      </c>
      <c r="F41" s="149"/>
      <c r="G41" s="205"/>
      <c r="H41" s="155"/>
      <c r="I41" s="145" t="s">
        <v>13</v>
      </c>
      <c r="J41" s="120"/>
      <c r="K41" s="145" t="s">
        <v>9</v>
      </c>
      <c r="L41" s="120"/>
      <c r="M41" s="123" t="s">
        <v>9</v>
      </c>
      <c r="N41" s="27"/>
      <c r="O41" s="28" t="s">
        <v>18</v>
      </c>
      <c r="P41" s="29"/>
      <c r="Q41" s="30" t="s">
        <v>21</v>
      </c>
      <c r="R41" s="29"/>
      <c r="S41" s="28" t="s">
        <v>23</v>
      </c>
      <c r="T41" s="29"/>
      <c r="U41" s="28" t="s">
        <v>24</v>
      </c>
      <c r="V41" s="29"/>
      <c r="W41" s="31" t="s">
        <v>28</v>
      </c>
      <c r="X41" s="178"/>
      <c r="Y41" s="207"/>
      <c r="Z41" s="178"/>
      <c r="AA41" s="179"/>
      <c r="AB41" s="179"/>
      <c r="AC41" s="179"/>
      <c r="AD41" s="179"/>
      <c r="AE41" s="207"/>
      <c r="AF41" s="178"/>
      <c r="AG41" s="179"/>
      <c r="AH41" s="179"/>
      <c r="AI41" s="179"/>
      <c r="AJ41" s="179"/>
      <c r="AK41" s="180"/>
      <c r="AL41" s="166"/>
    </row>
    <row r="42" spans="2:38" ht="18" customHeight="1" x14ac:dyDescent="0.15">
      <c r="B42" s="138"/>
      <c r="C42" s="139"/>
      <c r="D42" s="143"/>
      <c r="E42" s="147"/>
      <c r="F42" s="150"/>
      <c r="G42" s="196"/>
      <c r="H42" s="156"/>
      <c r="I42" s="134"/>
      <c r="J42" s="121"/>
      <c r="K42" s="134"/>
      <c r="L42" s="121"/>
      <c r="M42" s="124"/>
      <c r="N42" s="13"/>
      <c r="O42" s="14" t="s">
        <v>19</v>
      </c>
      <c r="P42" s="15"/>
      <c r="Q42" s="16"/>
      <c r="R42" s="17"/>
      <c r="S42" s="17"/>
      <c r="T42" s="18"/>
      <c r="U42" s="19" t="s">
        <v>25</v>
      </c>
      <c r="V42" s="18"/>
      <c r="W42" s="19" t="s">
        <v>29</v>
      </c>
      <c r="X42" s="181"/>
      <c r="Y42" s="200"/>
      <c r="Z42" s="181"/>
      <c r="AA42" s="182"/>
      <c r="AB42" s="182"/>
      <c r="AC42" s="182"/>
      <c r="AD42" s="182"/>
      <c r="AE42" s="200"/>
      <c r="AF42" s="181"/>
      <c r="AG42" s="182"/>
      <c r="AH42" s="182"/>
      <c r="AI42" s="182"/>
      <c r="AJ42" s="182"/>
      <c r="AK42" s="183"/>
      <c r="AL42" s="167"/>
    </row>
    <row r="43" spans="2:38" ht="18" customHeight="1" x14ac:dyDescent="0.15">
      <c r="B43" s="140"/>
      <c r="C43" s="141"/>
      <c r="D43" s="144"/>
      <c r="E43" s="148"/>
      <c r="F43" s="151"/>
      <c r="G43" s="197"/>
      <c r="H43" s="157"/>
      <c r="I43" s="135"/>
      <c r="J43" s="122"/>
      <c r="K43" s="135"/>
      <c r="L43" s="122"/>
      <c r="M43" s="125"/>
      <c r="N43" s="20"/>
      <c r="O43" s="21" t="s">
        <v>20</v>
      </c>
      <c r="P43" s="22"/>
      <c r="Q43" s="23" t="s">
        <v>22</v>
      </c>
      <c r="R43" s="24"/>
      <c r="S43" s="25"/>
      <c r="T43" s="22"/>
      <c r="U43" s="21" t="s">
        <v>27</v>
      </c>
      <c r="V43" s="22"/>
      <c r="W43" s="26" t="s">
        <v>26</v>
      </c>
      <c r="X43" s="184"/>
      <c r="Y43" s="201"/>
      <c r="Z43" s="184"/>
      <c r="AA43" s="185"/>
      <c r="AB43" s="185"/>
      <c r="AC43" s="185"/>
      <c r="AD43" s="185"/>
      <c r="AE43" s="201"/>
      <c r="AF43" s="184"/>
      <c r="AG43" s="185"/>
      <c r="AH43" s="185"/>
      <c r="AI43" s="185"/>
      <c r="AJ43" s="185"/>
      <c r="AK43" s="186"/>
      <c r="AL43" s="168"/>
    </row>
    <row r="44" spans="2:38" ht="18" customHeight="1" x14ac:dyDescent="0.15">
      <c r="B44" s="136"/>
      <c r="C44" s="137"/>
      <c r="D44" s="142"/>
      <c r="E44" s="146" t="s">
        <v>30</v>
      </c>
      <c r="F44" s="149"/>
      <c r="G44" s="205"/>
      <c r="H44" s="155"/>
      <c r="I44" s="145" t="s">
        <v>13</v>
      </c>
      <c r="J44" s="120"/>
      <c r="K44" s="145" t="s">
        <v>9</v>
      </c>
      <c r="L44" s="120"/>
      <c r="M44" s="123" t="s">
        <v>9</v>
      </c>
      <c r="N44" s="27"/>
      <c r="O44" s="28" t="s">
        <v>18</v>
      </c>
      <c r="P44" s="29"/>
      <c r="Q44" s="30" t="s">
        <v>21</v>
      </c>
      <c r="R44" s="29"/>
      <c r="S44" s="28" t="s">
        <v>23</v>
      </c>
      <c r="T44" s="29"/>
      <c r="U44" s="28" t="s">
        <v>24</v>
      </c>
      <c r="V44" s="29"/>
      <c r="W44" s="31" t="s">
        <v>28</v>
      </c>
      <c r="X44" s="178"/>
      <c r="Y44" s="207"/>
      <c r="Z44" s="178"/>
      <c r="AA44" s="179"/>
      <c r="AB44" s="179"/>
      <c r="AC44" s="179"/>
      <c r="AD44" s="179"/>
      <c r="AE44" s="207"/>
      <c r="AF44" s="178"/>
      <c r="AG44" s="179"/>
      <c r="AH44" s="179"/>
      <c r="AI44" s="179"/>
      <c r="AJ44" s="179"/>
      <c r="AK44" s="180"/>
      <c r="AL44" s="166"/>
    </row>
    <row r="45" spans="2:38" ht="18" customHeight="1" x14ac:dyDescent="0.15">
      <c r="B45" s="138"/>
      <c r="C45" s="139"/>
      <c r="D45" s="143"/>
      <c r="E45" s="147"/>
      <c r="F45" s="150"/>
      <c r="G45" s="196"/>
      <c r="H45" s="156"/>
      <c r="I45" s="134"/>
      <c r="J45" s="121"/>
      <c r="K45" s="134"/>
      <c r="L45" s="121"/>
      <c r="M45" s="124"/>
      <c r="N45" s="13"/>
      <c r="O45" s="14" t="s">
        <v>19</v>
      </c>
      <c r="P45" s="15"/>
      <c r="Q45" s="16"/>
      <c r="R45" s="17"/>
      <c r="S45" s="17"/>
      <c r="T45" s="18"/>
      <c r="U45" s="19" t="s">
        <v>25</v>
      </c>
      <c r="V45" s="18"/>
      <c r="W45" s="19" t="s">
        <v>29</v>
      </c>
      <c r="X45" s="181"/>
      <c r="Y45" s="200"/>
      <c r="Z45" s="181"/>
      <c r="AA45" s="182"/>
      <c r="AB45" s="182"/>
      <c r="AC45" s="182"/>
      <c r="AD45" s="182"/>
      <c r="AE45" s="200"/>
      <c r="AF45" s="181"/>
      <c r="AG45" s="182"/>
      <c r="AH45" s="182"/>
      <c r="AI45" s="182"/>
      <c r="AJ45" s="182"/>
      <c r="AK45" s="183"/>
      <c r="AL45" s="167"/>
    </row>
    <row r="46" spans="2:38" ht="18" customHeight="1" x14ac:dyDescent="0.15">
      <c r="B46" s="140"/>
      <c r="C46" s="141"/>
      <c r="D46" s="144"/>
      <c r="E46" s="148"/>
      <c r="F46" s="151"/>
      <c r="G46" s="197"/>
      <c r="H46" s="157"/>
      <c r="I46" s="135"/>
      <c r="J46" s="122"/>
      <c r="K46" s="135"/>
      <c r="L46" s="122"/>
      <c r="M46" s="125"/>
      <c r="N46" s="20"/>
      <c r="O46" s="21" t="s">
        <v>20</v>
      </c>
      <c r="P46" s="22"/>
      <c r="Q46" s="23" t="s">
        <v>22</v>
      </c>
      <c r="R46" s="24"/>
      <c r="S46" s="25"/>
      <c r="T46" s="22"/>
      <c r="U46" s="21" t="s">
        <v>27</v>
      </c>
      <c r="V46" s="22"/>
      <c r="W46" s="26" t="s">
        <v>26</v>
      </c>
      <c r="X46" s="184"/>
      <c r="Y46" s="201"/>
      <c r="Z46" s="184"/>
      <c r="AA46" s="185"/>
      <c r="AB46" s="185"/>
      <c r="AC46" s="185"/>
      <c r="AD46" s="185"/>
      <c r="AE46" s="201"/>
      <c r="AF46" s="184"/>
      <c r="AG46" s="185"/>
      <c r="AH46" s="185"/>
      <c r="AI46" s="185"/>
      <c r="AJ46" s="185"/>
      <c r="AK46" s="186"/>
      <c r="AL46" s="168"/>
    </row>
    <row r="47" spans="2:38" ht="18" customHeight="1" x14ac:dyDescent="0.15">
      <c r="B47" s="136"/>
      <c r="C47" s="137"/>
      <c r="D47" s="142"/>
      <c r="E47" s="146" t="s">
        <v>30</v>
      </c>
      <c r="F47" s="149"/>
      <c r="G47" s="205"/>
      <c r="H47" s="155"/>
      <c r="I47" s="145" t="s">
        <v>13</v>
      </c>
      <c r="J47" s="120"/>
      <c r="K47" s="145" t="s">
        <v>9</v>
      </c>
      <c r="L47" s="120"/>
      <c r="M47" s="123" t="s">
        <v>9</v>
      </c>
      <c r="N47" s="27"/>
      <c r="O47" s="28" t="s">
        <v>18</v>
      </c>
      <c r="P47" s="29"/>
      <c r="Q47" s="30" t="s">
        <v>21</v>
      </c>
      <c r="R47" s="29"/>
      <c r="S47" s="28" t="s">
        <v>23</v>
      </c>
      <c r="T47" s="29"/>
      <c r="U47" s="28" t="s">
        <v>24</v>
      </c>
      <c r="V47" s="29"/>
      <c r="W47" s="31" t="s">
        <v>28</v>
      </c>
      <c r="X47" s="178"/>
      <c r="Y47" s="207"/>
      <c r="Z47" s="178"/>
      <c r="AA47" s="179"/>
      <c r="AB47" s="179"/>
      <c r="AC47" s="179"/>
      <c r="AD47" s="179"/>
      <c r="AE47" s="207"/>
      <c r="AF47" s="178"/>
      <c r="AG47" s="179"/>
      <c r="AH47" s="179"/>
      <c r="AI47" s="179"/>
      <c r="AJ47" s="179"/>
      <c r="AK47" s="180"/>
      <c r="AL47" s="166"/>
    </row>
    <row r="48" spans="2:38" ht="18" customHeight="1" x14ac:dyDescent="0.15">
      <c r="B48" s="138"/>
      <c r="C48" s="139"/>
      <c r="D48" s="143"/>
      <c r="E48" s="147"/>
      <c r="F48" s="150"/>
      <c r="G48" s="196"/>
      <c r="H48" s="156"/>
      <c r="I48" s="134"/>
      <c r="J48" s="121"/>
      <c r="K48" s="134"/>
      <c r="L48" s="121"/>
      <c r="M48" s="124"/>
      <c r="N48" s="13"/>
      <c r="O48" s="14" t="s">
        <v>19</v>
      </c>
      <c r="P48" s="15"/>
      <c r="Q48" s="16"/>
      <c r="R48" s="17"/>
      <c r="S48" s="17"/>
      <c r="T48" s="18"/>
      <c r="U48" s="19" t="s">
        <v>25</v>
      </c>
      <c r="V48" s="18"/>
      <c r="W48" s="19" t="s">
        <v>29</v>
      </c>
      <c r="X48" s="181"/>
      <c r="Y48" s="200"/>
      <c r="Z48" s="181"/>
      <c r="AA48" s="182"/>
      <c r="AB48" s="182"/>
      <c r="AC48" s="182"/>
      <c r="AD48" s="182"/>
      <c r="AE48" s="200"/>
      <c r="AF48" s="181"/>
      <c r="AG48" s="182"/>
      <c r="AH48" s="182"/>
      <c r="AI48" s="182"/>
      <c r="AJ48" s="182"/>
      <c r="AK48" s="183"/>
      <c r="AL48" s="167"/>
    </row>
    <row r="49" spans="2:38" ht="18" customHeight="1" x14ac:dyDescent="0.15">
      <c r="B49" s="140"/>
      <c r="C49" s="141"/>
      <c r="D49" s="144"/>
      <c r="E49" s="148"/>
      <c r="F49" s="151"/>
      <c r="G49" s="197"/>
      <c r="H49" s="157"/>
      <c r="I49" s="135"/>
      <c r="J49" s="122"/>
      <c r="K49" s="135"/>
      <c r="L49" s="122"/>
      <c r="M49" s="125"/>
      <c r="N49" s="20"/>
      <c r="O49" s="21" t="s">
        <v>20</v>
      </c>
      <c r="P49" s="22"/>
      <c r="Q49" s="23" t="s">
        <v>22</v>
      </c>
      <c r="R49" s="24"/>
      <c r="S49" s="25"/>
      <c r="T49" s="22"/>
      <c r="U49" s="21" t="s">
        <v>27</v>
      </c>
      <c r="V49" s="22"/>
      <c r="W49" s="26" t="s">
        <v>26</v>
      </c>
      <c r="X49" s="184"/>
      <c r="Y49" s="201"/>
      <c r="Z49" s="184"/>
      <c r="AA49" s="185"/>
      <c r="AB49" s="185"/>
      <c r="AC49" s="185"/>
      <c r="AD49" s="185"/>
      <c r="AE49" s="201"/>
      <c r="AF49" s="184"/>
      <c r="AG49" s="185"/>
      <c r="AH49" s="185"/>
      <c r="AI49" s="185"/>
      <c r="AJ49" s="185"/>
      <c r="AK49" s="186"/>
      <c r="AL49" s="168"/>
    </row>
    <row r="50" spans="2:38" ht="18" customHeight="1" x14ac:dyDescent="0.15">
      <c r="B50" s="136"/>
      <c r="C50" s="137"/>
      <c r="D50" s="142"/>
      <c r="E50" s="146" t="s">
        <v>30</v>
      </c>
      <c r="F50" s="149"/>
      <c r="G50" s="205"/>
      <c r="H50" s="155"/>
      <c r="I50" s="145" t="s">
        <v>13</v>
      </c>
      <c r="J50" s="120"/>
      <c r="K50" s="145" t="s">
        <v>9</v>
      </c>
      <c r="L50" s="120"/>
      <c r="M50" s="123" t="s">
        <v>9</v>
      </c>
      <c r="N50" s="27"/>
      <c r="O50" s="28" t="s">
        <v>18</v>
      </c>
      <c r="P50" s="29"/>
      <c r="Q50" s="30" t="s">
        <v>21</v>
      </c>
      <c r="R50" s="29"/>
      <c r="S50" s="28" t="s">
        <v>23</v>
      </c>
      <c r="T50" s="29"/>
      <c r="U50" s="28" t="s">
        <v>24</v>
      </c>
      <c r="V50" s="29"/>
      <c r="W50" s="31" t="s">
        <v>28</v>
      </c>
      <c r="X50" s="178"/>
      <c r="Y50" s="207"/>
      <c r="Z50" s="178"/>
      <c r="AA50" s="179"/>
      <c r="AB50" s="179"/>
      <c r="AC50" s="179"/>
      <c r="AD50" s="179"/>
      <c r="AE50" s="207"/>
      <c r="AF50" s="178"/>
      <c r="AG50" s="179"/>
      <c r="AH50" s="179"/>
      <c r="AI50" s="179"/>
      <c r="AJ50" s="179"/>
      <c r="AK50" s="180"/>
      <c r="AL50" s="166"/>
    </row>
    <row r="51" spans="2:38" ht="18" customHeight="1" x14ac:dyDescent="0.15">
      <c r="B51" s="138"/>
      <c r="C51" s="139"/>
      <c r="D51" s="143"/>
      <c r="E51" s="147"/>
      <c r="F51" s="150"/>
      <c r="G51" s="196"/>
      <c r="H51" s="156"/>
      <c r="I51" s="134"/>
      <c r="J51" s="121"/>
      <c r="K51" s="134"/>
      <c r="L51" s="121"/>
      <c r="M51" s="124"/>
      <c r="N51" s="13"/>
      <c r="O51" s="14" t="s">
        <v>19</v>
      </c>
      <c r="P51" s="15"/>
      <c r="Q51" s="16"/>
      <c r="R51" s="17"/>
      <c r="S51" s="17"/>
      <c r="T51" s="18"/>
      <c r="U51" s="19" t="s">
        <v>25</v>
      </c>
      <c r="V51" s="18"/>
      <c r="W51" s="19" t="s">
        <v>29</v>
      </c>
      <c r="X51" s="181"/>
      <c r="Y51" s="200"/>
      <c r="Z51" s="181"/>
      <c r="AA51" s="182"/>
      <c r="AB51" s="182"/>
      <c r="AC51" s="182"/>
      <c r="AD51" s="182"/>
      <c r="AE51" s="200"/>
      <c r="AF51" s="181"/>
      <c r="AG51" s="182"/>
      <c r="AH51" s="182"/>
      <c r="AI51" s="182"/>
      <c r="AJ51" s="182"/>
      <c r="AK51" s="183"/>
      <c r="AL51" s="167"/>
    </row>
    <row r="52" spans="2:38" ht="18" customHeight="1" x14ac:dyDescent="0.15">
      <c r="B52" s="140"/>
      <c r="C52" s="141"/>
      <c r="D52" s="144"/>
      <c r="E52" s="148"/>
      <c r="F52" s="151"/>
      <c r="G52" s="197"/>
      <c r="H52" s="157"/>
      <c r="I52" s="135"/>
      <c r="J52" s="122"/>
      <c r="K52" s="135"/>
      <c r="L52" s="122"/>
      <c r="M52" s="125"/>
      <c r="N52" s="20"/>
      <c r="O52" s="21" t="s">
        <v>20</v>
      </c>
      <c r="P52" s="22"/>
      <c r="Q52" s="23" t="s">
        <v>22</v>
      </c>
      <c r="R52" s="24"/>
      <c r="S52" s="25"/>
      <c r="T52" s="22"/>
      <c r="U52" s="21" t="s">
        <v>27</v>
      </c>
      <c r="V52" s="22"/>
      <c r="W52" s="26" t="s">
        <v>26</v>
      </c>
      <c r="X52" s="184"/>
      <c r="Y52" s="201"/>
      <c r="Z52" s="184"/>
      <c r="AA52" s="185"/>
      <c r="AB52" s="185"/>
      <c r="AC52" s="185"/>
      <c r="AD52" s="185"/>
      <c r="AE52" s="201"/>
      <c r="AF52" s="184"/>
      <c r="AG52" s="185"/>
      <c r="AH52" s="185"/>
      <c r="AI52" s="185"/>
      <c r="AJ52" s="185"/>
      <c r="AK52" s="186"/>
      <c r="AL52" s="168"/>
    </row>
    <row r="53" spans="2:38" x14ac:dyDescent="0.15">
      <c r="R53" s="17"/>
    </row>
    <row r="54" spans="2:38" x14ac:dyDescent="0.15">
      <c r="R54" s="17"/>
    </row>
    <row r="55" spans="2:38" x14ac:dyDescent="0.15">
      <c r="R55" s="17"/>
    </row>
    <row r="56" spans="2:38" x14ac:dyDescent="0.15">
      <c r="R56" s="17"/>
    </row>
    <row r="57" spans="2:38" x14ac:dyDescent="0.15">
      <c r="R57" s="17"/>
    </row>
    <row r="58" spans="2:38" x14ac:dyDescent="0.15">
      <c r="R58" s="17"/>
    </row>
    <row r="59" spans="2:38" x14ac:dyDescent="0.15">
      <c r="R59" s="17"/>
    </row>
    <row r="60" spans="2:38" x14ac:dyDescent="0.15">
      <c r="R60" s="17"/>
    </row>
    <row r="61" spans="2:38" x14ac:dyDescent="0.15">
      <c r="R61" s="17"/>
    </row>
    <row r="62" spans="2:38" x14ac:dyDescent="0.15">
      <c r="R62" s="17"/>
    </row>
    <row r="63" spans="2:38" x14ac:dyDescent="0.15">
      <c r="R63" s="17"/>
    </row>
    <row r="64" spans="2:38" x14ac:dyDescent="0.15">
      <c r="R64" s="17"/>
    </row>
    <row r="65" spans="18:18" x14ac:dyDescent="0.15">
      <c r="R65" s="17"/>
    </row>
    <row r="66" spans="18:18" x14ac:dyDescent="0.15">
      <c r="R66" s="17"/>
    </row>
    <row r="67" spans="18:18" x14ac:dyDescent="0.15">
      <c r="R67" s="17"/>
    </row>
    <row r="68" spans="18:18" x14ac:dyDescent="0.15">
      <c r="R68" s="17"/>
    </row>
    <row r="69" spans="18:18" x14ac:dyDescent="0.15">
      <c r="R69" s="17"/>
    </row>
    <row r="70" spans="18:18" x14ac:dyDescent="0.15">
      <c r="R70" s="17"/>
    </row>
    <row r="71" spans="18:18" x14ac:dyDescent="0.15">
      <c r="R71" s="17"/>
    </row>
    <row r="72" spans="18:18" x14ac:dyDescent="0.15">
      <c r="R72" s="17"/>
    </row>
    <row r="73" spans="18:18" x14ac:dyDescent="0.15">
      <c r="R73" s="17"/>
    </row>
    <row r="74" spans="18:18" x14ac:dyDescent="0.15">
      <c r="R74" s="17"/>
    </row>
    <row r="75" spans="18:18" x14ac:dyDescent="0.15">
      <c r="R75" s="17"/>
    </row>
    <row r="76" spans="18:18" x14ac:dyDescent="0.15">
      <c r="R76" s="17"/>
    </row>
    <row r="77" spans="18:18" x14ac:dyDescent="0.15">
      <c r="R77" s="17"/>
    </row>
    <row r="78" spans="18:18" x14ac:dyDescent="0.15">
      <c r="R78" s="17"/>
    </row>
    <row r="79" spans="18:18" x14ac:dyDescent="0.15">
      <c r="R79" s="17"/>
    </row>
    <row r="80" spans="18:18" x14ac:dyDescent="0.15">
      <c r="R80" s="17"/>
    </row>
    <row r="81" spans="18:18" x14ac:dyDescent="0.15">
      <c r="R81" s="17"/>
    </row>
    <row r="82" spans="18:18" x14ac:dyDescent="0.15">
      <c r="R82" s="17"/>
    </row>
    <row r="83" spans="18:18" x14ac:dyDescent="0.15">
      <c r="R83" s="17"/>
    </row>
    <row r="84" spans="18:18" x14ac:dyDescent="0.15">
      <c r="R84" s="17"/>
    </row>
    <row r="85" spans="18:18" x14ac:dyDescent="0.15">
      <c r="R85" s="17"/>
    </row>
    <row r="86" spans="18:18" x14ac:dyDescent="0.15">
      <c r="R86" s="17"/>
    </row>
    <row r="87" spans="18:18" x14ac:dyDescent="0.15">
      <c r="R87" s="17"/>
    </row>
    <row r="88" spans="18:18" x14ac:dyDescent="0.15">
      <c r="R88" s="17"/>
    </row>
    <row r="89" spans="18:18" x14ac:dyDescent="0.15">
      <c r="R89" s="17"/>
    </row>
    <row r="90" spans="18:18" x14ac:dyDescent="0.15">
      <c r="R90" s="17"/>
    </row>
    <row r="91" spans="18:18" x14ac:dyDescent="0.15">
      <c r="R91" s="17"/>
    </row>
    <row r="92" spans="18:18" x14ac:dyDescent="0.15">
      <c r="R92" s="17"/>
    </row>
    <row r="93" spans="18:18" x14ac:dyDescent="0.15">
      <c r="R93" s="17"/>
    </row>
    <row r="94" spans="18:18" x14ac:dyDescent="0.15">
      <c r="R94" s="17"/>
    </row>
    <row r="95" spans="18:18" x14ac:dyDescent="0.15">
      <c r="R95" s="17"/>
    </row>
    <row r="96" spans="18:18" x14ac:dyDescent="0.15">
      <c r="R96" s="17"/>
    </row>
    <row r="97" spans="18:18" x14ac:dyDescent="0.15">
      <c r="R97" s="17"/>
    </row>
    <row r="98" spans="18:18" x14ac:dyDescent="0.15">
      <c r="R98" s="17"/>
    </row>
    <row r="99" spans="18:18" x14ac:dyDescent="0.15">
      <c r="R99" s="17"/>
    </row>
    <row r="100" spans="18:18" x14ac:dyDescent="0.15">
      <c r="R100" s="17"/>
    </row>
    <row r="101" spans="18:18" x14ac:dyDescent="0.15">
      <c r="R101" s="17"/>
    </row>
    <row r="102" spans="18:18" x14ac:dyDescent="0.15">
      <c r="R102" s="17"/>
    </row>
    <row r="103" spans="18:18" x14ac:dyDescent="0.15">
      <c r="R103" s="17"/>
    </row>
    <row r="104" spans="18:18" x14ac:dyDescent="0.15">
      <c r="R104" s="17"/>
    </row>
    <row r="105" spans="18:18" x14ac:dyDescent="0.15">
      <c r="R105" s="17"/>
    </row>
    <row r="106" spans="18:18" x14ac:dyDescent="0.15">
      <c r="R106" s="17"/>
    </row>
    <row r="107" spans="18:18" x14ac:dyDescent="0.15">
      <c r="R107" s="17"/>
    </row>
    <row r="108" spans="18:18" x14ac:dyDescent="0.15">
      <c r="R108" s="17"/>
    </row>
    <row r="109" spans="18:18" x14ac:dyDescent="0.15">
      <c r="R109" s="17"/>
    </row>
    <row r="110" spans="18:18" x14ac:dyDescent="0.15">
      <c r="R110" s="17"/>
    </row>
    <row r="111" spans="18:18" x14ac:dyDescent="0.15">
      <c r="R111" s="17"/>
    </row>
    <row r="112" spans="18:18" x14ac:dyDescent="0.15">
      <c r="R112" s="17"/>
    </row>
    <row r="113" spans="18:18" x14ac:dyDescent="0.15">
      <c r="R113" s="17"/>
    </row>
    <row r="114" spans="18:18" x14ac:dyDescent="0.15">
      <c r="R114" s="17"/>
    </row>
    <row r="115" spans="18:18" x14ac:dyDescent="0.15">
      <c r="R115" s="17"/>
    </row>
    <row r="116" spans="18:18" x14ac:dyDescent="0.15">
      <c r="R116" s="17"/>
    </row>
    <row r="117" spans="18:18" x14ac:dyDescent="0.15">
      <c r="R117" s="17"/>
    </row>
    <row r="118" spans="18:18" x14ac:dyDescent="0.15">
      <c r="R118" s="17"/>
    </row>
    <row r="119" spans="18:18" x14ac:dyDescent="0.15">
      <c r="R119" s="17"/>
    </row>
    <row r="120" spans="18:18" x14ac:dyDescent="0.15">
      <c r="R120" s="17"/>
    </row>
    <row r="121" spans="18:18" x14ac:dyDescent="0.15">
      <c r="R121" s="17"/>
    </row>
    <row r="122" spans="18:18" x14ac:dyDescent="0.15">
      <c r="R122" s="17"/>
    </row>
    <row r="123" spans="18:18" x14ac:dyDescent="0.15">
      <c r="R123" s="17"/>
    </row>
    <row r="124" spans="18:18" x14ac:dyDescent="0.15">
      <c r="R124" s="17"/>
    </row>
    <row r="125" spans="18:18" x14ac:dyDescent="0.15">
      <c r="R125" s="17"/>
    </row>
    <row r="126" spans="18:18" x14ac:dyDescent="0.15">
      <c r="R126" s="17"/>
    </row>
    <row r="127" spans="18:18" x14ac:dyDescent="0.15">
      <c r="R127" s="17"/>
    </row>
    <row r="128" spans="18:18" x14ac:dyDescent="0.15">
      <c r="R128" s="17"/>
    </row>
    <row r="129" spans="18:18" x14ac:dyDescent="0.15">
      <c r="R129" s="17"/>
    </row>
    <row r="130" spans="18:18" x14ac:dyDescent="0.15">
      <c r="R130" s="17"/>
    </row>
    <row r="131" spans="18:18" x14ac:dyDescent="0.15">
      <c r="R131" s="17"/>
    </row>
    <row r="132" spans="18:18" x14ac:dyDescent="0.15">
      <c r="R132" s="17"/>
    </row>
    <row r="133" spans="18:18" x14ac:dyDescent="0.15">
      <c r="R133" s="17"/>
    </row>
    <row r="134" spans="18:18" x14ac:dyDescent="0.15">
      <c r="R134" s="17"/>
    </row>
    <row r="135" spans="18:18" x14ac:dyDescent="0.15">
      <c r="R135" s="17"/>
    </row>
    <row r="136" spans="18:18" x14ac:dyDescent="0.15">
      <c r="R136" s="17"/>
    </row>
    <row r="137" spans="18:18" x14ac:dyDescent="0.15">
      <c r="R137" s="17"/>
    </row>
    <row r="138" spans="18:18" x14ac:dyDescent="0.15">
      <c r="R138" s="17"/>
    </row>
    <row r="139" spans="18:18" x14ac:dyDescent="0.15">
      <c r="R139" s="17"/>
    </row>
    <row r="140" spans="18:18" x14ac:dyDescent="0.15">
      <c r="R140" s="17"/>
    </row>
    <row r="141" spans="18:18" x14ac:dyDescent="0.15">
      <c r="R141" s="17"/>
    </row>
    <row r="142" spans="18:18" x14ac:dyDescent="0.15">
      <c r="R142" s="17"/>
    </row>
    <row r="143" spans="18:18" x14ac:dyDescent="0.15">
      <c r="R143" s="17"/>
    </row>
    <row r="144" spans="18:18" x14ac:dyDescent="0.15">
      <c r="R144" s="17"/>
    </row>
    <row r="145" spans="18:18" x14ac:dyDescent="0.15">
      <c r="R145" s="17"/>
    </row>
    <row r="146" spans="18:18" x14ac:dyDescent="0.15">
      <c r="R146" s="17"/>
    </row>
    <row r="147" spans="18:18" x14ac:dyDescent="0.15">
      <c r="R147" s="17"/>
    </row>
    <row r="148" spans="18:18" x14ac:dyDescent="0.15">
      <c r="R148" s="17"/>
    </row>
    <row r="149" spans="18:18" x14ac:dyDescent="0.15">
      <c r="R149" s="17"/>
    </row>
    <row r="150" spans="18:18" x14ac:dyDescent="0.15">
      <c r="R150" s="17"/>
    </row>
    <row r="151" spans="18:18" x14ac:dyDescent="0.15">
      <c r="R151" s="17"/>
    </row>
    <row r="152" spans="18:18" x14ac:dyDescent="0.15">
      <c r="R152" s="17"/>
    </row>
    <row r="153" spans="18:18" x14ac:dyDescent="0.15">
      <c r="R153" s="17"/>
    </row>
    <row r="154" spans="18:18" x14ac:dyDescent="0.15">
      <c r="R154" s="17"/>
    </row>
    <row r="155" spans="18:18" x14ac:dyDescent="0.15">
      <c r="R155" s="17"/>
    </row>
    <row r="156" spans="18:18" x14ac:dyDescent="0.15">
      <c r="R156" s="17"/>
    </row>
    <row r="157" spans="18:18" x14ac:dyDescent="0.15">
      <c r="R157" s="17"/>
    </row>
    <row r="158" spans="18:18" x14ac:dyDescent="0.15">
      <c r="R158" s="17"/>
    </row>
    <row r="159" spans="18:18" x14ac:dyDescent="0.15">
      <c r="R159" s="17"/>
    </row>
    <row r="160" spans="18:18" x14ac:dyDescent="0.15">
      <c r="R160" s="17"/>
    </row>
    <row r="161" spans="18:18" x14ac:dyDescent="0.15">
      <c r="R161" s="17"/>
    </row>
    <row r="162" spans="18:18" x14ac:dyDescent="0.15">
      <c r="R162" s="17"/>
    </row>
    <row r="163" spans="18:18" x14ac:dyDescent="0.15">
      <c r="R163" s="17"/>
    </row>
    <row r="164" spans="18:18" x14ac:dyDescent="0.15">
      <c r="R164" s="17"/>
    </row>
    <row r="165" spans="18:18" x14ac:dyDescent="0.15">
      <c r="R165" s="17"/>
    </row>
    <row r="166" spans="18:18" x14ac:dyDescent="0.15">
      <c r="R166" s="17"/>
    </row>
    <row r="167" spans="18:18" x14ac:dyDescent="0.15">
      <c r="R167" s="17"/>
    </row>
    <row r="168" spans="18:18" x14ac:dyDescent="0.15">
      <c r="R168" s="17"/>
    </row>
    <row r="169" spans="18:18" x14ac:dyDescent="0.15">
      <c r="R169" s="17"/>
    </row>
    <row r="170" spans="18:18" x14ac:dyDescent="0.15">
      <c r="R170" s="17"/>
    </row>
    <row r="171" spans="18:18" x14ac:dyDescent="0.15">
      <c r="R171" s="17"/>
    </row>
    <row r="172" spans="18:18" x14ac:dyDescent="0.15">
      <c r="R172" s="17"/>
    </row>
    <row r="173" spans="18:18" x14ac:dyDescent="0.15">
      <c r="R173" s="17"/>
    </row>
    <row r="174" spans="18:18" x14ac:dyDescent="0.15">
      <c r="R174" s="17"/>
    </row>
    <row r="175" spans="18:18" x14ac:dyDescent="0.15">
      <c r="R175" s="17"/>
    </row>
    <row r="176" spans="18:18" x14ac:dyDescent="0.15">
      <c r="R176" s="17"/>
    </row>
    <row r="177" spans="18:18" x14ac:dyDescent="0.15">
      <c r="R177" s="17"/>
    </row>
    <row r="178" spans="18:18" x14ac:dyDescent="0.15">
      <c r="R178" s="17"/>
    </row>
    <row r="179" spans="18:18" x14ac:dyDescent="0.15">
      <c r="R179" s="17"/>
    </row>
    <row r="180" spans="18:18" x14ac:dyDescent="0.15">
      <c r="R180" s="17"/>
    </row>
    <row r="181" spans="18:18" x14ac:dyDescent="0.15">
      <c r="R181" s="17"/>
    </row>
    <row r="182" spans="18:18" x14ac:dyDescent="0.15">
      <c r="R182" s="17"/>
    </row>
    <row r="183" spans="18:18" x14ac:dyDescent="0.15">
      <c r="R183" s="17"/>
    </row>
    <row r="184" spans="18:18" x14ac:dyDescent="0.15">
      <c r="R184" s="17"/>
    </row>
    <row r="185" spans="18:18" x14ac:dyDescent="0.15">
      <c r="R185" s="17"/>
    </row>
    <row r="186" spans="18:18" x14ac:dyDescent="0.15">
      <c r="R186" s="17"/>
    </row>
    <row r="187" spans="18:18" x14ac:dyDescent="0.15">
      <c r="R187" s="17"/>
    </row>
    <row r="188" spans="18:18" x14ac:dyDescent="0.15">
      <c r="R188" s="17"/>
    </row>
    <row r="189" spans="18:18" x14ac:dyDescent="0.15">
      <c r="R189" s="17"/>
    </row>
    <row r="190" spans="18:18" x14ac:dyDescent="0.15">
      <c r="R190" s="17"/>
    </row>
    <row r="191" spans="18:18" x14ac:dyDescent="0.15">
      <c r="R191" s="17"/>
    </row>
    <row r="192" spans="18:18" x14ac:dyDescent="0.15">
      <c r="R192" s="17"/>
    </row>
    <row r="193" spans="18:18" x14ac:dyDescent="0.15">
      <c r="R193" s="17"/>
    </row>
    <row r="194" spans="18:18" x14ac:dyDescent="0.15">
      <c r="R194" s="17"/>
    </row>
    <row r="195" spans="18:18" x14ac:dyDescent="0.15">
      <c r="R195" s="17"/>
    </row>
    <row r="196" spans="18:18" x14ac:dyDescent="0.15">
      <c r="R196" s="17"/>
    </row>
    <row r="197" spans="18:18" x14ac:dyDescent="0.15">
      <c r="R197" s="17"/>
    </row>
    <row r="198" spans="18:18" x14ac:dyDescent="0.15">
      <c r="R198" s="17"/>
    </row>
    <row r="199" spans="18:18" x14ac:dyDescent="0.15">
      <c r="R199" s="17"/>
    </row>
    <row r="200" spans="18:18" x14ac:dyDescent="0.15">
      <c r="R200" s="17"/>
    </row>
    <row r="201" spans="18:18" x14ac:dyDescent="0.15">
      <c r="R201" s="17"/>
    </row>
    <row r="202" spans="18:18" x14ac:dyDescent="0.15">
      <c r="R202" s="17"/>
    </row>
    <row r="203" spans="18:18" x14ac:dyDescent="0.15">
      <c r="R203" s="17"/>
    </row>
    <row r="204" spans="18:18" x14ac:dyDescent="0.15">
      <c r="R204" s="17"/>
    </row>
    <row r="205" spans="18:18" x14ac:dyDescent="0.15">
      <c r="R205" s="17"/>
    </row>
    <row r="206" spans="18:18" x14ac:dyDescent="0.15">
      <c r="R206" s="17"/>
    </row>
    <row r="207" spans="18:18" x14ac:dyDescent="0.15">
      <c r="R207" s="17"/>
    </row>
    <row r="208" spans="18:18" x14ac:dyDescent="0.15">
      <c r="R208" s="17"/>
    </row>
    <row r="209" spans="18:18" x14ac:dyDescent="0.15">
      <c r="R209" s="17"/>
    </row>
    <row r="210" spans="18:18" x14ac:dyDescent="0.15">
      <c r="R210" s="17"/>
    </row>
    <row r="211" spans="18:18" x14ac:dyDescent="0.15">
      <c r="R211" s="17"/>
    </row>
    <row r="212" spans="18:18" x14ac:dyDescent="0.15">
      <c r="R212" s="17"/>
    </row>
    <row r="213" spans="18:18" x14ac:dyDescent="0.15">
      <c r="R213" s="17"/>
    </row>
    <row r="214" spans="18:18" x14ac:dyDescent="0.15">
      <c r="R214" s="17"/>
    </row>
    <row r="215" spans="18:18" x14ac:dyDescent="0.15">
      <c r="R215" s="17"/>
    </row>
    <row r="216" spans="18:18" x14ac:dyDescent="0.15">
      <c r="R216" s="17"/>
    </row>
    <row r="217" spans="18:18" x14ac:dyDescent="0.15">
      <c r="R217" s="17"/>
    </row>
    <row r="218" spans="18:18" x14ac:dyDescent="0.15">
      <c r="R218" s="17"/>
    </row>
    <row r="219" spans="18:18" x14ac:dyDescent="0.15">
      <c r="R219" s="17"/>
    </row>
    <row r="220" spans="18:18" x14ac:dyDescent="0.15">
      <c r="R220" s="17"/>
    </row>
    <row r="221" spans="18:18" x14ac:dyDescent="0.15">
      <c r="R221" s="17"/>
    </row>
    <row r="222" spans="18:18" x14ac:dyDescent="0.15">
      <c r="R222" s="17"/>
    </row>
    <row r="223" spans="18:18" x14ac:dyDescent="0.15">
      <c r="R223" s="17"/>
    </row>
    <row r="224" spans="18:18" x14ac:dyDescent="0.15">
      <c r="R224" s="17"/>
    </row>
    <row r="225" spans="18:18" x14ac:dyDescent="0.15">
      <c r="R225" s="17"/>
    </row>
    <row r="226" spans="18:18" x14ac:dyDescent="0.15">
      <c r="R226" s="17"/>
    </row>
    <row r="227" spans="18:18" x14ac:dyDescent="0.15">
      <c r="R227" s="17"/>
    </row>
    <row r="228" spans="18:18" x14ac:dyDescent="0.15">
      <c r="R228" s="17"/>
    </row>
    <row r="229" spans="18:18" x14ac:dyDescent="0.15">
      <c r="R229" s="17"/>
    </row>
    <row r="230" spans="18:18" x14ac:dyDescent="0.15">
      <c r="R230" s="17"/>
    </row>
    <row r="231" spans="18:18" x14ac:dyDescent="0.15">
      <c r="R231" s="17"/>
    </row>
    <row r="232" spans="18:18" x14ac:dyDescent="0.15">
      <c r="R232" s="17"/>
    </row>
    <row r="233" spans="18:18" x14ac:dyDescent="0.15">
      <c r="R233" s="17"/>
    </row>
    <row r="234" spans="18:18" x14ac:dyDescent="0.15">
      <c r="R234" s="17"/>
    </row>
    <row r="235" spans="18:18" x14ac:dyDescent="0.15">
      <c r="R235" s="17"/>
    </row>
    <row r="236" spans="18:18" x14ac:dyDescent="0.15">
      <c r="R236" s="17"/>
    </row>
    <row r="237" spans="18:18" x14ac:dyDescent="0.15">
      <c r="R237" s="17"/>
    </row>
    <row r="238" spans="18:18" x14ac:dyDescent="0.15">
      <c r="R238" s="17"/>
    </row>
    <row r="239" spans="18:18" x14ac:dyDescent="0.15">
      <c r="R239" s="17"/>
    </row>
    <row r="240" spans="18:18" x14ac:dyDescent="0.15">
      <c r="R240" s="17"/>
    </row>
    <row r="241" spans="18:18" x14ac:dyDescent="0.15">
      <c r="R241" s="17"/>
    </row>
    <row r="242" spans="18:18" x14ac:dyDescent="0.15">
      <c r="R242" s="17"/>
    </row>
    <row r="243" spans="18:18" x14ac:dyDescent="0.15">
      <c r="R243" s="17"/>
    </row>
    <row r="244" spans="18:18" x14ac:dyDescent="0.15">
      <c r="R244" s="17"/>
    </row>
    <row r="245" spans="18:18" x14ac:dyDescent="0.15">
      <c r="R245" s="17"/>
    </row>
    <row r="246" spans="18:18" x14ac:dyDescent="0.15">
      <c r="R246" s="17"/>
    </row>
    <row r="247" spans="18:18" x14ac:dyDescent="0.15">
      <c r="R247" s="17"/>
    </row>
    <row r="248" spans="18:18" x14ac:dyDescent="0.15">
      <c r="R248" s="17"/>
    </row>
    <row r="249" spans="18:18" x14ac:dyDescent="0.15">
      <c r="R249" s="17"/>
    </row>
    <row r="250" spans="18:18" x14ac:dyDescent="0.15">
      <c r="R250" s="17"/>
    </row>
    <row r="251" spans="18:18" x14ac:dyDescent="0.15">
      <c r="R251" s="17"/>
    </row>
    <row r="252" spans="18:18" x14ac:dyDescent="0.15">
      <c r="R252" s="17"/>
    </row>
    <row r="253" spans="18:18" x14ac:dyDescent="0.15">
      <c r="R253" s="17"/>
    </row>
    <row r="254" spans="18:18" x14ac:dyDescent="0.15">
      <c r="R254" s="17"/>
    </row>
    <row r="255" spans="18:18" x14ac:dyDescent="0.15">
      <c r="R255" s="17"/>
    </row>
    <row r="256" spans="18:18" x14ac:dyDescent="0.15">
      <c r="R256" s="17"/>
    </row>
    <row r="257" spans="18:18" x14ac:dyDescent="0.15">
      <c r="R257" s="17"/>
    </row>
    <row r="258" spans="18:18" x14ac:dyDescent="0.15">
      <c r="R258" s="17"/>
    </row>
    <row r="259" spans="18:18" x14ac:dyDescent="0.15">
      <c r="R259" s="17"/>
    </row>
    <row r="260" spans="18:18" x14ac:dyDescent="0.15">
      <c r="R260" s="17"/>
    </row>
    <row r="261" spans="18:18" x14ac:dyDescent="0.15">
      <c r="R261" s="17"/>
    </row>
    <row r="262" spans="18:18" x14ac:dyDescent="0.15">
      <c r="R262" s="17"/>
    </row>
    <row r="263" spans="18:18" x14ac:dyDescent="0.15">
      <c r="R263" s="17"/>
    </row>
    <row r="264" spans="18:18" x14ac:dyDescent="0.15">
      <c r="R264" s="17"/>
    </row>
    <row r="265" spans="18:18" x14ac:dyDescent="0.15">
      <c r="R265" s="17"/>
    </row>
    <row r="266" spans="18:18" x14ac:dyDescent="0.15">
      <c r="R266" s="17"/>
    </row>
    <row r="267" spans="18:18" x14ac:dyDescent="0.15">
      <c r="R267" s="17"/>
    </row>
    <row r="268" spans="18:18" x14ac:dyDescent="0.15">
      <c r="R268" s="17"/>
    </row>
  </sheetData>
  <mergeCells count="241">
    <mergeCell ref="AL50:AL52"/>
    <mergeCell ref="K50:K52"/>
    <mergeCell ref="L50:L52"/>
    <mergeCell ref="M50:M52"/>
    <mergeCell ref="X50:Y52"/>
    <mergeCell ref="Z50:AE52"/>
    <mergeCell ref="AF50:AK52"/>
    <mergeCell ref="AF47:AK49"/>
    <mergeCell ref="AL47:AL49"/>
    <mergeCell ref="K47:K49"/>
    <mergeCell ref="L47:L49"/>
    <mergeCell ref="M47:M49"/>
    <mergeCell ref="X47:Y49"/>
    <mergeCell ref="Z47:AE49"/>
    <mergeCell ref="B50:C52"/>
    <mergeCell ref="D50:D52"/>
    <mergeCell ref="E50:E52"/>
    <mergeCell ref="F50:F52"/>
    <mergeCell ref="G50:G52"/>
    <mergeCell ref="H50:H52"/>
    <mergeCell ref="I50:I52"/>
    <mergeCell ref="J50:J52"/>
    <mergeCell ref="J47:J49"/>
    <mergeCell ref="Z44:AE46"/>
    <mergeCell ref="AF44:AK46"/>
    <mergeCell ref="AL44:AL46"/>
    <mergeCell ref="I47:I49"/>
    <mergeCell ref="I44:I46"/>
    <mergeCell ref="J44:J46"/>
    <mergeCell ref="K44:K46"/>
    <mergeCell ref="B47:C49"/>
    <mergeCell ref="D47:D49"/>
    <mergeCell ref="E47:E49"/>
    <mergeCell ref="F47:F49"/>
    <mergeCell ref="G47:G49"/>
    <mergeCell ref="H47:H49"/>
    <mergeCell ref="L44:L46"/>
    <mergeCell ref="M44:M46"/>
    <mergeCell ref="X44:Y46"/>
    <mergeCell ref="B44:C46"/>
    <mergeCell ref="D44:D46"/>
    <mergeCell ref="E44:E46"/>
    <mergeCell ref="F44:F46"/>
    <mergeCell ref="G44:G46"/>
    <mergeCell ref="H44:H46"/>
    <mergeCell ref="AL41:AL43"/>
    <mergeCell ref="AL38:AL40"/>
    <mergeCell ref="B41:C43"/>
    <mergeCell ref="D41:D43"/>
    <mergeCell ref="E41:E43"/>
    <mergeCell ref="F41:F43"/>
    <mergeCell ref="G41:G43"/>
    <mergeCell ref="H41:H43"/>
    <mergeCell ref="I41:I43"/>
    <mergeCell ref="J41:J43"/>
    <mergeCell ref="K41:K43"/>
    <mergeCell ref="K38:K40"/>
    <mergeCell ref="L38:L40"/>
    <mergeCell ref="M38:M40"/>
    <mergeCell ref="X38:Y40"/>
    <mergeCell ref="L41:L43"/>
    <mergeCell ref="M41:M43"/>
    <mergeCell ref="X41:Y43"/>
    <mergeCell ref="Z38:AE40"/>
    <mergeCell ref="AF38:AK40"/>
    <mergeCell ref="K35:K37"/>
    <mergeCell ref="L35:L37"/>
    <mergeCell ref="M35:M37"/>
    <mergeCell ref="X35:Y37"/>
    <mergeCell ref="Z35:AE37"/>
    <mergeCell ref="AF35:AK37"/>
    <mergeCell ref="I35:I37"/>
    <mergeCell ref="Z41:AE43"/>
    <mergeCell ref="B38:C40"/>
    <mergeCell ref="D38:D40"/>
    <mergeCell ref="E38:E40"/>
    <mergeCell ref="F38:F40"/>
    <mergeCell ref="G38:G40"/>
    <mergeCell ref="H38:H40"/>
    <mergeCell ref="I38:I40"/>
    <mergeCell ref="J38:J40"/>
    <mergeCell ref="B35:C37"/>
    <mergeCell ref="D35:D37"/>
    <mergeCell ref="E35:E37"/>
    <mergeCell ref="F35:F37"/>
    <mergeCell ref="G35:G37"/>
    <mergeCell ref="H35:H37"/>
    <mergeCell ref="J35:J37"/>
    <mergeCell ref="AF41:AK43"/>
    <mergeCell ref="M32:M34"/>
    <mergeCell ref="X29:Y31"/>
    <mergeCell ref="Z29:AE31"/>
    <mergeCell ref="Z32:AE34"/>
    <mergeCell ref="AF32:AK34"/>
    <mergeCell ref="AL32:AL34"/>
    <mergeCell ref="X32:Y34"/>
    <mergeCell ref="AL35:AL37"/>
    <mergeCell ref="AF29:AK31"/>
    <mergeCell ref="AL29:AL31"/>
    <mergeCell ref="B32:C34"/>
    <mergeCell ref="D32:D34"/>
    <mergeCell ref="E32:E34"/>
    <mergeCell ref="F32:F34"/>
    <mergeCell ref="G32:G34"/>
    <mergeCell ref="H32:H34"/>
    <mergeCell ref="L32:L34"/>
    <mergeCell ref="I29:I31"/>
    <mergeCell ref="I32:I34"/>
    <mergeCell ref="J32:J34"/>
    <mergeCell ref="K32:K34"/>
    <mergeCell ref="B29:C31"/>
    <mergeCell ref="D29:D31"/>
    <mergeCell ref="E29:E31"/>
    <mergeCell ref="F29:F31"/>
    <mergeCell ref="G29:G31"/>
    <mergeCell ref="H29:H31"/>
    <mergeCell ref="B26:C28"/>
    <mergeCell ref="D26:D28"/>
    <mergeCell ref="E26:E28"/>
    <mergeCell ref="F26:F28"/>
    <mergeCell ref="G26:G28"/>
    <mergeCell ref="H26:H28"/>
    <mergeCell ref="I26:I28"/>
    <mergeCell ref="AL26:AL28"/>
    <mergeCell ref="X26:Y28"/>
    <mergeCell ref="Z26:AE28"/>
    <mergeCell ref="AF26:AK28"/>
    <mergeCell ref="Z23:AE25"/>
    <mergeCell ref="AF23:AK25"/>
    <mergeCell ref="I23:I25"/>
    <mergeCell ref="L26:L28"/>
    <mergeCell ref="M26:M28"/>
    <mergeCell ref="L29:L31"/>
    <mergeCell ref="M29:M31"/>
    <mergeCell ref="J26:J28"/>
    <mergeCell ref="K26:K28"/>
    <mergeCell ref="J29:J31"/>
    <mergeCell ref="K29:K31"/>
    <mergeCell ref="AL20:AL22"/>
    <mergeCell ref="X20:Y22"/>
    <mergeCell ref="B23:C25"/>
    <mergeCell ref="D23:D25"/>
    <mergeCell ref="E23:E25"/>
    <mergeCell ref="F23:F25"/>
    <mergeCell ref="G23:G25"/>
    <mergeCell ref="H23:H25"/>
    <mergeCell ref="B20:C22"/>
    <mergeCell ref="D20:D22"/>
    <mergeCell ref="E20:E22"/>
    <mergeCell ref="F20:F22"/>
    <mergeCell ref="G20:G22"/>
    <mergeCell ref="H20:H22"/>
    <mergeCell ref="I20:I22"/>
    <mergeCell ref="J20:J22"/>
    <mergeCell ref="K20:K22"/>
    <mergeCell ref="AL23:AL25"/>
    <mergeCell ref="Z20:AE22"/>
    <mergeCell ref="AF20:AK22"/>
    <mergeCell ref="K23:K25"/>
    <mergeCell ref="L23:L25"/>
    <mergeCell ref="M23:M25"/>
    <mergeCell ref="X23:Y25"/>
    <mergeCell ref="AF17:AK19"/>
    <mergeCell ref="AL17:AL19"/>
    <mergeCell ref="Z17:AE19"/>
    <mergeCell ref="L20:L22"/>
    <mergeCell ref="M20:M22"/>
    <mergeCell ref="J23:J25"/>
    <mergeCell ref="AL14:AL16"/>
    <mergeCell ref="B17:C19"/>
    <mergeCell ref="D17:D19"/>
    <mergeCell ref="E17:E19"/>
    <mergeCell ref="F17:F19"/>
    <mergeCell ref="G17:G19"/>
    <mergeCell ref="H17:H19"/>
    <mergeCell ref="I17:I19"/>
    <mergeCell ref="J17:J19"/>
    <mergeCell ref="K17:K19"/>
    <mergeCell ref="K14:K16"/>
    <mergeCell ref="L14:L16"/>
    <mergeCell ref="M14:M16"/>
    <mergeCell ref="L17:L19"/>
    <mergeCell ref="M17:M19"/>
    <mergeCell ref="X14:Y16"/>
    <mergeCell ref="X17:Y19"/>
    <mergeCell ref="B14:C16"/>
    <mergeCell ref="D14:D16"/>
    <mergeCell ref="E14:E16"/>
    <mergeCell ref="F14:F16"/>
    <mergeCell ref="G14:G16"/>
    <mergeCell ref="H14:H16"/>
    <mergeCell ref="AL8:AL10"/>
    <mergeCell ref="B11:C13"/>
    <mergeCell ref="D11:D13"/>
    <mergeCell ref="E11:E13"/>
    <mergeCell ref="F11:F13"/>
    <mergeCell ref="G11:G13"/>
    <mergeCell ref="K11:K13"/>
    <mergeCell ref="L11:L13"/>
    <mergeCell ref="M11:M13"/>
    <mergeCell ref="X11:Y13"/>
    <mergeCell ref="J11:J13"/>
    <mergeCell ref="I11:I13"/>
    <mergeCell ref="I14:I16"/>
    <mergeCell ref="J14:J16"/>
    <mergeCell ref="Z8:AE10"/>
    <mergeCell ref="AF8:AK10"/>
    <mergeCell ref="Z14:AE16"/>
    <mergeCell ref="AF14:AK16"/>
    <mergeCell ref="Z11:AE13"/>
    <mergeCell ref="Z3:AL3"/>
    <mergeCell ref="B5:G5"/>
    <mergeCell ref="H5:M5"/>
    <mergeCell ref="N5:AK5"/>
    <mergeCell ref="AL5:AL7"/>
    <mergeCell ref="H8:H10"/>
    <mergeCell ref="Z6:AK6"/>
    <mergeCell ref="B8:C10"/>
    <mergeCell ref="D8:D10"/>
    <mergeCell ref="E8:E10"/>
    <mergeCell ref="F8:F10"/>
    <mergeCell ref="G8:G10"/>
    <mergeCell ref="AF7:AK7"/>
    <mergeCell ref="X8:Y10"/>
    <mergeCell ref="I8:I10"/>
    <mergeCell ref="J8:J10"/>
    <mergeCell ref="K8:K10"/>
    <mergeCell ref="L8:L10"/>
    <mergeCell ref="M8:M10"/>
    <mergeCell ref="AL11:AL13"/>
    <mergeCell ref="B6:C7"/>
    <mergeCell ref="D6:G6"/>
    <mergeCell ref="H6:I7"/>
    <mergeCell ref="J6:K7"/>
    <mergeCell ref="D7:F7"/>
    <mergeCell ref="Z7:AE7"/>
    <mergeCell ref="L6:M7"/>
    <mergeCell ref="N6:W7"/>
    <mergeCell ref="X6:Y7"/>
    <mergeCell ref="AF11:AK13"/>
    <mergeCell ref="H11:H13"/>
  </mergeCells>
  <phoneticPr fontId="1"/>
  <pageMargins left="0.39370078740157483" right="0" top="0.59055118110236227" bottom="0" header="0.51181102362204722" footer="0.51181102362204722"/>
  <pageSetup paperSize="9" scale="6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13</xdr:col>
                    <xdr:colOff>85725</xdr:colOff>
                    <xdr:row>48</xdr:row>
                    <xdr:rowOff>200025</xdr:rowOff>
                  </from>
                  <to>
                    <xdr:col>14</xdr:col>
                    <xdr:colOff>161925</xdr:colOff>
                    <xdr:row>50</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13</xdr:col>
                    <xdr:colOff>85725</xdr:colOff>
                    <xdr:row>49</xdr:row>
                    <xdr:rowOff>209550</xdr:rowOff>
                  </from>
                  <to>
                    <xdr:col>14</xdr:col>
                    <xdr:colOff>161925</xdr:colOff>
                    <xdr:row>51</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13</xdr:col>
                    <xdr:colOff>85725</xdr:colOff>
                    <xdr:row>50</xdr:row>
                    <xdr:rowOff>209550</xdr:rowOff>
                  </from>
                  <to>
                    <xdr:col>14</xdr:col>
                    <xdr:colOff>161925</xdr:colOff>
                    <xdr:row>52</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15</xdr:col>
                    <xdr:colOff>28575</xdr:colOff>
                    <xdr:row>48</xdr:row>
                    <xdr:rowOff>200025</xdr:rowOff>
                  </from>
                  <to>
                    <xdr:col>16</xdr:col>
                    <xdr:colOff>161925</xdr:colOff>
                    <xdr:row>50</xdr:row>
                    <xdr:rowOff>19050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15</xdr:col>
                    <xdr:colOff>28575</xdr:colOff>
                    <xdr:row>50</xdr:row>
                    <xdr:rowOff>209550</xdr:rowOff>
                  </from>
                  <to>
                    <xdr:col>16</xdr:col>
                    <xdr:colOff>161925</xdr:colOff>
                    <xdr:row>52</xdr:row>
                    <xdr:rowOff>19050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17</xdr:col>
                    <xdr:colOff>57150</xdr:colOff>
                    <xdr:row>48</xdr:row>
                    <xdr:rowOff>200025</xdr:rowOff>
                  </from>
                  <to>
                    <xdr:col>18</xdr:col>
                    <xdr:colOff>161925</xdr:colOff>
                    <xdr:row>50</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19</xdr:col>
                    <xdr:colOff>66675</xdr:colOff>
                    <xdr:row>48</xdr:row>
                    <xdr:rowOff>200025</xdr:rowOff>
                  </from>
                  <to>
                    <xdr:col>20</xdr:col>
                    <xdr:colOff>171450</xdr:colOff>
                    <xdr:row>50</xdr:row>
                    <xdr:rowOff>19050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19</xdr:col>
                    <xdr:colOff>66675</xdr:colOff>
                    <xdr:row>49</xdr:row>
                    <xdr:rowOff>209550</xdr:rowOff>
                  </from>
                  <to>
                    <xdr:col>20</xdr:col>
                    <xdr:colOff>171450</xdr:colOff>
                    <xdr:row>51</xdr:row>
                    <xdr:rowOff>28575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19</xdr:col>
                    <xdr:colOff>66675</xdr:colOff>
                    <xdr:row>50</xdr:row>
                    <xdr:rowOff>200025</xdr:rowOff>
                  </from>
                  <to>
                    <xdr:col>20</xdr:col>
                    <xdr:colOff>171450</xdr:colOff>
                    <xdr:row>52</xdr:row>
                    <xdr:rowOff>19050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21</xdr:col>
                    <xdr:colOff>38100</xdr:colOff>
                    <xdr:row>48</xdr:row>
                    <xdr:rowOff>200025</xdr:rowOff>
                  </from>
                  <to>
                    <xdr:col>22</xdr:col>
                    <xdr:colOff>171450</xdr:colOff>
                    <xdr:row>50</xdr:row>
                    <xdr:rowOff>19050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21</xdr:col>
                    <xdr:colOff>38100</xdr:colOff>
                    <xdr:row>49</xdr:row>
                    <xdr:rowOff>200025</xdr:rowOff>
                  </from>
                  <to>
                    <xdr:col>22</xdr:col>
                    <xdr:colOff>171450</xdr:colOff>
                    <xdr:row>51</xdr:row>
                    <xdr:rowOff>38100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21</xdr:col>
                    <xdr:colOff>38100</xdr:colOff>
                    <xdr:row>50</xdr:row>
                    <xdr:rowOff>200025</xdr:rowOff>
                  </from>
                  <to>
                    <xdr:col>22</xdr:col>
                    <xdr:colOff>171450</xdr:colOff>
                    <xdr:row>52</xdr:row>
                    <xdr:rowOff>19050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13</xdr:col>
                    <xdr:colOff>85725</xdr:colOff>
                    <xdr:row>45</xdr:row>
                    <xdr:rowOff>200025</xdr:rowOff>
                  </from>
                  <to>
                    <xdr:col>14</xdr:col>
                    <xdr:colOff>161925</xdr:colOff>
                    <xdr:row>47</xdr:row>
                    <xdr:rowOff>9525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13</xdr:col>
                    <xdr:colOff>85725</xdr:colOff>
                    <xdr:row>46</xdr:row>
                    <xdr:rowOff>209550</xdr:rowOff>
                  </from>
                  <to>
                    <xdr:col>14</xdr:col>
                    <xdr:colOff>161925</xdr:colOff>
                    <xdr:row>48</xdr:row>
                    <xdr:rowOff>28575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13</xdr:col>
                    <xdr:colOff>85725</xdr:colOff>
                    <xdr:row>47</xdr:row>
                    <xdr:rowOff>209550</xdr:rowOff>
                  </from>
                  <to>
                    <xdr:col>14</xdr:col>
                    <xdr:colOff>161925</xdr:colOff>
                    <xdr:row>49</xdr:row>
                    <xdr:rowOff>19050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15</xdr:col>
                    <xdr:colOff>28575</xdr:colOff>
                    <xdr:row>45</xdr:row>
                    <xdr:rowOff>200025</xdr:rowOff>
                  </from>
                  <to>
                    <xdr:col>16</xdr:col>
                    <xdr:colOff>161925</xdr:colOff>
                    <xdr:row>47</xdr:row>
                    <xdr:rowOff>19050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15</xdr:col>
                    <xdr:colOff>28575</xdr:colOff>
                    <xdr:row>47</xdr:row>
                    <xdr:rowOff>209550</xdr:rowOff>
                  </from>
                  <to>
                    <xdr:col>16</xdr:col>
                    <xdr:colOff>161925</xdr:colOff>
                    <xdr:row>49</xdr:row>
                    <xdr:rowOff>19050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17</xdr:col>
                    <xdr:colOff>57150</xdr:colOff>
                    <xdr:row>45</xdr:row>
                    <xdr:rowOff>200025</xdr:rowOff>
                  </from>
                  <to>
                    <xdr:col>18</xdr:col>
                    <xdr:colOff>161925</xdr:colOff>
                    <xdr:row>47</xdr:row>
                    <xdr:rowOff>19050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19</xdr:col>
                    <xdr:colOff>66675</xdr:colOff>
                    <xdr:row>45</xdr:row>
                    <xdr:rowOff>200025</xdr:rowOff>
                  </from>
                  <to>
                    <xdr:col>20</xdr:col>
                    <xdr:colOff>171450</xdr:colOff>
                    <xdr:row>47</xdr:row>
                    <xdr:rowOff>19050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19</xdr:col>
                    <xdr:colOff>66675</xdr:colOff>
                    <xdr:row>46</xdr:row>
                    <xdr:rowOff>209550</xdr:rowOff>
                  </from>
                  <to>
                    <xdr:col>20</xdr:col>
                    <xdr:colOff>171450</xdr:colOff>
                    <xdr:row>48</xdr:row>
                    <xdr:rowOff>28575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19</xdr:col>
                    <xdr:colOff>66675</xdr:colOff>
                    <xdr:row>47</xdr:row>
                    <xdr:rowOff>200025</xdr:rowOff>
                  </from>
                  <to>
                    <xdr:col>20</xdr:col>
                    <xdr:colOff>171450</xdr:colOff>
                    <xdr:row>49</xdr:row>
                    <xdr:rowOff>19050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21</xdr:col>
                    <xdr:colOff>38100</xdr:colOff>
                    <xdr:row>45</xdr:row>
                    <xdr:rowOff>200025</xdr:rowOff>
                  </from>
                  <to>
                    <xdr:col>22</xdr:col>
                    <xdr:colOff>171450</xdr:colOff>
                    <xdr:row>47</xdr:row>
                    <xdr:rowOff>19050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21</xdr:col>
                    <xdr:colOff>38100</xdr:colOff>
                    <xdr:row>46</xdr:row>
                    <xdr:rowOff>200025</xdr:rowOff>
                  </from>
                  <to>
                    <xdr:col>22</xdr:col>
                    <xdr:colOff>171450</xdr:colOff>
                    <xdr:row>48</xdr:row>
                    <xdr:rowOff>38100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21</xdr:col>
                    <xdr:colOff>38100</xdr:colOff>
                    <xdr:row>47</xdr:row>
                    <xdr:rowOff>200025</xdr:rowOff>
                  </from>
                  <to>
                    <xdr:col>22</xdr:col>
                    <xdr:colOff>171450</xdr:colOff>
                    <xdr:row>49</xdr:row>
                    <xdr:rowOff>19050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13</xdr:col>
                    <xdr:colOff>85725</xdr:colOff>
                    <xdr:row>42</xdr:row>
                    <xdr:rowOff>200025</xdr:rowOff>
                  </from>
                  <to>
                    <xdr:col>14</xdr:col>
                    <xdr:colOff>161925</xdr:colOff>
                    <xdr:row>44</xdr:row>
                    <xdr:rowOff>9525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13</xdr:col>
                    <xdr:colOff>85725</xdr:colOff>
                    <xdr:row>43</xdr:row>
                    <xdr:rowOff>209550</xdr:rowOff>
                  </from>
                  <to>
                    <xdr:col>14</xdr:col>
                    <xdr:colOff>161925</xdr:colOff>
                    <xdr:row>45</xdr:row>
                    <xdr:rowOff>28575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13</xdr:col>
                    <xdr:colOff>85725</xdr:colOff>
                    <xdr:row>44</xdr:row>
                    <xdr:rowOff>209550</xdr:rowOff>
                  </from>
                  <to>
                    <xdr:col>14</xdr:col>
                    <xdr:colOff>161925</xdr:colOff>
                    <xdr:row>46</xdr:row>
                    <xdr:rowOff>19050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15</xdr:col>
                    <xdr:colOff>28575</xdr:colOff>
                    <xdr:row>42</xdr:row>
                    <xdr:rowOff>200025</xdr:rowOff>
                  </from>
                  <to>
                    <xdr:col>16</xdr:col>
                    <xdr:colOff>161925</xdr:colOff>
                    <xdr:row>44</xdr:row>
                    <xdr:rowOff>19050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15</xdr:col>
                    <xdr:colOff>28575</xdr:colOff>
                    <xdr:row>44</xdr:row>
                    <xdr:rowOff>209550</xdr:rowOff>
                  </from>
                  <to>
                    <xdr:col>16</xdr:col>
                    <xdr:colOff>161925</xdr:colOff>
                    <xdr:row>46</xdr:row>
                    <xdr:rowOff>19050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17</xdr:col>
                    <xdr:colOff>57150</xdr:colOff>
                    <xdr:row>42</xdr:row>
                    <xdr:rowOff>200025</xdr:rowOff>
                  </from>
                  <to>
                    <xdr:col>18</xdr:col>
                    <xdr:colOff>161925</xdr:colOff>
                    <xdr:row>44</xdr:row>
                    <xdr:rowOff>19050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19</xdr:col>
                    <xdr:colOff>66675</xdr:colOff>
                    <xdr:row>42</xdr:row>
                    <xdr:rowOff>200025</xdr:rowOff>
                  </from>
                  <to>
                    <xdr:col>20</xdr:col>
                    <xdr:colOff>171450</xdr:colOff>
                    <xdr:row>44</xdr:row>
                    <xdr:rowOff>19050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19</xdr:col>
                    <xdr:colOff>66675</xdr:colOff>
                    <xdr:row>43</xdr:row>
                    <xdr:rowOff>209550</xdr:rowOff>
                  </from>
                  <to>
                    <xdr:col>20</xdr:col>
                    <xdr:colOff>171450</xdr:colOff>
                    <xdr:row>45</xdr:row>
                    <xdr:rowOff>28575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19</xdr:col>
                    <xdr:colOff>66675</xdr:colOff>
                    <xdr:row>44</xdr:row>
                    <xdr:rowOff>200025</xdr:rowOff>
                  </from>
                  <to>
                    <xdr:col>20</xdr:col>
                    <xdr:colOff>171450</xdr:colOff>
                    <xdr:row>46</xdr:row>
                    <xdr:rowOff>19050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21</xdr:col>
                    <xdr:colOff>38100</xdr:colOff>
                    <xdr:row>42</xdr:row>
                    <xdr:rowOff>200025</xdr:rowOff>
                  </from>
                  <to>
                    <xdr:col>22</xdr:col>
                    <xdr:colOff>171450</xdr:colOff>
                    <xdr:row>44</xdr:row>
                    <xdr:rowOff>19050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21</xdr:col>
                    <xdr:colOff>38100</xdr:colOff>
                    <xdr:row>43</xdr:row>
                    <xdr:rowOff>200025</xdr:rowOff>
                  </from>
                  <to>
                    <xdr:col>22</xdr:col>
                    <xdr:colOff>171450</xdr:colOff>
                    <xdr:row>45</xdr:row>
                    <xdr:rowOff>38100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21</xdr:col>
                    <xdr:colOff>38100</xdr:colOff>
                    <xdr:row>44</xdr:row>
                    <xdr:rowOff>200025</xdr:rowOff>
                  </from>
                  <to>
                    <xdr:col>22</xdr:col>
                    <xdr:colOff>171450</xdr:colOff>
                    <xdr:row>46</xdr:row>
                    <xdr:rowOff>19050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13</xdr:col>
                    <xdr:colOff>85725</xdr:colOff>
                    <xdr:row>39</xdr:row>
                    <xdr:rowOff>200025</xdr:rowOff>
                  </from>
                  <to>
                    <xdr:col>14</xdr:col>
                    <xdr:colOff>161925</xdr:colOff>
                    <xdr:row>41</xdr:row>
                    <xdr:rowOff>9525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13</xdr:col>
                    <xdr:colOff>85725</xdr:colOff>
                    <xdr:row>40</xdr:row>
                    <xdr:rowOff>209550</xdr:rowOff>
                  </from>
                  <to>
                    <xdr:col>14</xdr:col>
                    <xdr:colOff>161925</xdr:colOff>
                    <xdr:row>42</xdr:row>
                    <xdr:rowOff>28575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13</xdr:col>
                    <xdr:colOff>85725</xdr:colOff>
                    <xdr:row>41</xdr:row>
                    <xdr:rowOff>209550</xdr:rowOff>
                  </from>
                  <to>
                    <xdr:col>14</xdr:col>
                    <xdr:colOff>161925</xdr:colOff>
                    <xdr:row>43</xdr:row>
                    <xdr:rowOff>19050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15</xdr:col>
                    <xdr:colOff>28575</xdr:colOff>
                    <xdr:row>39</xdr:row>
                    <xdr:rowOff>200025</xdr:rowOff>
                  </from>
                  <to>
                    <xdr:col>16</xdr:col>
                    <xdr:colOff>161925</xdr:colOff>
                    <xdr:row>41</xdr:row>
                    <xdr:rowOff>19050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15</xdr:col>
                    <xdr:colOff>28575</xdr:colOff>
                    <xdr:row>41</xdr:row>
                    <xdr:rowOff>209550</xdr:rowOff>
                  </from>
                  <to>
                    <xdr:col>16</xdr:col>
                    <xdr:colOff>161925</xdr:colOff>
                    <xdr:row>43</xdr:row>
                    <xdr:rowOff>19050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17</xdr:col>
                    <xdr:colOff>57150</xdr:colOff>
                    <xdr:row>39</xdr:row>
                    <xdr:rowOff>200025</xdr:rowOff>
                  </from>
                  <to>
                    <xdr:col>18</xdr:col>
                    <xdr:colOff>161925</xdr:colOff>
                    <xdr:row>41</xdr:row>
                    <xdr:rowOff>19050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19</xdr:col>
                    <xdr:colOff>66675</xdr:colOff>
                    <xdr:row>39</xdr:row>
                    <xdr:rowOff>200025</xdr:rowOff>
                  </from>
                  <to>
                    <xdr:col>20</xdr:col>
                    <xdr:colOff>171450</xdr:colOff>
                    <xdr:row>41</xdr:row>
                    <xdr:rowOff>19050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19</xdr:col>
                    <xdr:colOff>66675</xdr:colOff>
                    <xdr:row>40</xdr:row>
                    <xdr:rowOff>209550</xdr:rowOff>
                  </from>
                  <to>
                    <xdr:col>20</xdr:col>
                    <xdr:colOff>171450</xdr:colOff>
                    <xdr:row>42</xdr:row>
                    <xdr:rowOff>28575</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19</xdr:col>
                    <xdr:colOff>66675</xdr:colOff>
                    <xdr:row>41</xdr:row>
                    <xdr:rowOff>200025</xdr:rowOff>
                  </from>
                  <to>
                    <xdr:col>20</xdr:col>
                    <xdr:colOff>171450</xdr:colOff>
                    <xdr:row>43</xdr:row>
                    <xdr:rowOff>19050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21</xdr:col>
                    <xdr:colOff>38100</xdr:colOff>
                    <xdr:row>39</xdr:row>
                    <xdr:rowOff>200025</xdr:rowOff>
                  </from>
                  <to>
                    <xdr:col>22</xdr:col>
                    <xdr:colOff>171450</xdr:colOff>
                    <xdr:row>41</xdr:row>
                    <xdr:rowOff>19050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21</xdr:col>
                    <xdr:colOff>38100</xdr:colOff>
                    <xdr:row>40</xdr:row>
                    <xdr:rowOff>200025</xdr:rowOff>
                  </from>
                  <to>
                    <xdr:col>22</xdr:col>
                    <xdr:colOff>171450</xdr:colOff>
                    <xdr:row>42</xdr:row>
                    <xdr:rowOff>38100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21</xdr:col>
                    <xdr:colOff>38100</xdr:colOff>
                    <xdr:row>41</xdr:row>
                    <xdr:rowOff>200025</xdr:rowOff>
                  </from>
                  <to>
                    <xdr:col>22</xdr:col>
                    <xdr:colOff>171450</xdr:colOff>
                    <xdr:row>43</xdr:row>
                    <xdr:rowOff>19050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13</xdr:col>
                    <xdr:colOff>85725</xdr:colOff>
                    <xdr:row>36</xdr:row>
                    <xdr:rowOff>200025</xdr:rowOff>
                  </from>
                  <to>
                    <xdr:col>14</xdr:col>
                    <xdr:colOff>161925</xdr:colOff>
                    <xdr:row>38</xdr:row>
                    <xdr:rowOff>9525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13</xdr:col>
                    <xdr:colOff>85725</xdr:colOff>
                    <xdr:row>37</xdr:row>
                    <xdr:rowOff>209550</xdr:rowOff>
                  </from>
                  <to>
                    <xdr:col>14</xdr:col>
                    <xdr:colOff>161925</xdr:colOff>
                    <xdr:row>39</xdr:row>
                    <xdr:rowOff>28575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13</xdr:col>
                    <xdr:colOff>85725</xdr:colOff>
                    <xdr:row>38</xdr:row>
                    <xdr:rowOff>209550</xdr:rowOff>
                  </from>
                  <to>
                    <xdr:col>14</xdr:col>
                    <xdr:colOff>161925</xdr:colOff>
                    <xdr:row>40</xdr:row>
                    <xdr:rowOff>19050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15</xdr:col>
                    <xdr:colOff>28575</xdr:colOff>
                    <xdr:row>36</xdr:row>
                    <xdr:rowOff>200025</xdr:rowOff>
                  </from>
                  <to>
                    <xdr:col>16</xdr:col>
                    <xdr:colOff>161925</xdr:colOff>
                    <xdr:row>38</xdr:row>
                    <xdr:rowOff>19050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15</xdr:col>
                    <xdr:colOff>28575</xdr:colOff>
                    <xdr:row>38</xdr:row>
                    <xdr:rowOff>209550</xdr:rowOff>
                  </from>
                  <to>
                    <xdr:col>16</xdr:col>
                    <xdr:colOff>161925</xdr:colOff>
                    <xdr:row>40</xdr:row>
                    <xdr:rowOff>19050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17</xdr:col>
                    <xdr:colOff>57150</xdr:colOff>
                    <xdr:row>36</xdr:row>
                    <xdr:rowOff>200025</xdr:rowOff>
                  </from>
                  <to>
                    <xdr:col>18</xdr:col>
                    <xdr:colOff>161925</xdr:colOff>
                    <xdr:row>38</xdr:row>
                    <xdr:rowOff>19050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19</xdr:col>
                    <xdr:colOff>66675</xdr:colOff>
                    <xdr:row>36</xdr:row>
                    <xdr:rowOff>200025</xdr:rowOff>
                  </from>
                  <to>
                    <xdr:col>20</xdr:col>
                    <xdr:colOff>171450</xdr:colOff>
                    <xdr:row>38</xdr:row>
                    <xdr:rowOff>19050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19</xdr:col>
                    <xdr:colOff>66675</xdr:colOff>
                    <xdr:row>37</xdr:row>
                    <xdr:rowOff>209550</xdr:rowOff>
                  </from>
                  <to>
                    <xdr:col>20</xdr:col>
                    <xdr:colOff>171450</xdr:colOff>
                    <xdr:row>39</xdr:row>
                    <xdr:rowOff>28575</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19</xdr:col>
                    <xdr:colOff>66675</xdr:colOff>
                    <xdr:row>38</xdr:row>
                    <xdr:rowOff>200025</xdr:rowOff>
                  </from>
                  <to>
                    <xdr:col>20</xdr:col>
                    <xdr:colOff>171450</xdr:colOff>
                    <xdr:row>40</xdr:row>
                    <xdr:rowOff>19050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21</xdr:col>
                    <xdr:colOff>38100</xdr:colOff>
                    <xdr:row>36</xdr:row>
                    <xdr:rowOff>200025</xdr:rowOff>
                  </from>
                  <to>
                    <xdr:col>22</xdr:col>
                    <xdr:colOff>171450</xdr:colOff>
                    <xdr:row>38</xdr:row>
                    <xdr:rowOff>19050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21</xdr:col>
                    <xdr:colOff>38100</xdr:colOff>
                    <xdr:row>37</xdr:row>
                    <xdr:rowOff>200025</xdr:rowOff>
                  </from>
                  <to>
                    <xdr:col>22</xdr:col>
                    <xdr:colOff>171450</xdr:colOff>
                    <xdr:row>39</xdr:row>
                    <xdr:rowOff>38100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21</xdr:col>
                    <xdr:colOff>38100</xdr:colOff>
                    <xdr:row>38</xdr:row>
                    <xdr:rowOff>200025</xdr:rowOff>
                  </from>
                  <to>
                    <xdr:col>22</xdr:col>
                    <xdr:colOff>171450</xdr:colOff>
                    <xdr:row>40</xdr:row>
                    <xdr:rowOff>19050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13</xdr:col>
                    <xdr:colOff>85725</xdr:colOff>
                    <xdr:row>33</xdr:row>
                    <xdr:rowOff>200025</xdr:rowOff>
                  </from>
                  <to>
                    <xdr:col>14</xdr:col>
                    <xdr:colOff>161925</xdr:colOff>
                    <xdr:row>35</xdr:row>
                    <xdr:rowOff>9525</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13</xdr:col>
                    <xdr:colOff>85725</xdr:colOff>
                    <xdr:row>34</xdr:row>
                    <xdr:rowOff>209550</xdr:rowOff>
                  </from>
                  <to>
                    <xdr:col>14</xdr:col>
                    <xdr:colOff>161925</xdr:colOff>
                    <xdr:row>36</xdr:row>
                    <xdr:rowOff>28575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13</xdr:col>
                    <xdr:colOff>85725</xdr:colOff>
                    <xdr:row>35</xdr:row>
                    <xdr:rowOff>209550</xdr:rowOff>
                  </from>
                  <to>
                    <xdr:col>14</xdr:col>
                    <xdr:colOff>161925</xdr:colOff>
                    <xdr:row>37</xdr:row>
                    <xdr:rowOff>19050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15</xdr:col>
                    <xdr:colOff>28575</xdr:colOff>
                    <xdr:row>33</xdr:row>
                    <xdr:rowOff>200025</xdr:rowOff>
                  </from>
                  <to>
                    <xdr:col>16</xdr:col>
                    <xdr:colOff>161925</xdr:colOff>
                    <xdr:row>35</xdr:row>
                    <xdr:rowOff>19050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15</xdr:col>
                    <xdr:colOff>28575</xdr:colOff>
                    <xdr:row>35</xdr:row>
                    <xdr:rowOff>209550</xdr:rowOff>
                  </from>
                  <to>
                    <xdr:col>16</xdr:col>
                    <xdr:colOff>161925</xdr:colOff>
                    <xdr:row>37</xdr:row>
                    <xdr:rowOff>19050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17</xdr:col>
                    <xdr:colOff>57150</xdr:colOff>
                    <xdr:row>33</xdr:row>
                    <xdr:rowOff>200025</xdr:rowOff>
                  </from>
                  <to>
                    <xdr:col>18</xdr:col>
                    <xdr:colOff>161925</xdr:colOff>
                    <xdr:row>35</xdr:row>
                    <xdr:rowOff>19050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19</xdr:col>
                    <xdr:colOff>66675</xdr:colOff>
                    <xdr:row>33</xdr:row>
                    <xdr:rowOff>200025</xdr:rowOff>
                  </from>
                  <to>
                    <xdr:col>20</xdr:col>
                    <xdr:colOff>171450</xdr:colOff>
                    <xdr:row>35</xdr:row>
                    <xdr:rowOff>19050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19</xdr:col>
                    <xdr:colOff>66675</xdr:colOff>
                    <xdr:row>34</xdr:row>
                    <xdr:rowOff>209550</xdr:rowOff>
                  </from>
                  <to>
                    <xdr:col>20</xdr:col>
                    <xdr:colOff>171450</xdr:colOff>
                    <xdr:row>36</xdr:row>
                    <xdr:rowOff>28575</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19</xdr:col>
                    <xdr:colOff>66675</xdr:colOff>
                    <xdr:row>35</xdr:row>
                    <xdr:rowOff>200025</xdr:rowOff>
                  </from>
                  <to>
                    <xdr:col>20</xdr:col>
                    <xdr:colOff>171450</xdr:colOff>
                    <xdr:row>37</xdr:row>
                    <xdr:rowOff>19050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21</xdr:col>
                    <xdr:colOff>38100</xdr:colOff>
                    <xdr:row>33</xdr:row>
                    <xdr:rowOff>200025</xdr:rowOff>
                  </from>
                  <to>
                    <xdr:col>22</xdr:col>
                    <xdr:colOff>171450</xdr:colOff>
                    <xdr:row>35</xdr:row>
                    <xdr:rowOff>19050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21</xdr:col>
                    <xdr:colOff>38100</xdr:colOff>
                    <xdr:row>34</xdr:row>
                    <xdr:rowOff>200025</xdr:rowOff>
                  </from>
                  <to>
                    <xdr:col>22</xdr:col>
                    <xdr:colOff>171450</xdr:colOff>
                    <xdr:row>36</xdr:row>
                    <xdr:rowOff>38100</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21</xdr:col>
                    <xdr:colOff>38100</xdr:colOff>
                    <xdr:row>35</xdr:row>
                    <xdr:rowOff>200025</xdr:rowOff>
                  </from>
                  <to>
                    <xdr:col>22</xdr:col>
                    <xdr:colOff>171450</xdr:colOff>
                    <xdr:row>37</xdr:row>
                    <xdr:rowOff>19050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13</xdr:col>
                    <xdr:colOff>85725</xdr:colOff>
                    <xdr:row>30</xdr:row>
                    <xdr:rowOff>200025</xdr:rowOff>
                  </from>
                  <to>
                    <xdr:col>14</xdr:col>
                    <xdr:colOff>161925</xdr:colOff>
                    <xdr:row>32</xdr:row>
                    <xdr:rowOff>9525</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13</xdr:col>
                    <xdr:colOff>85725</xdr:colOff>
                    <xdr:row>31</xdr:row>
                    <xdr:rowOff>209550</xdr:rowOff>
                  </from>
                  <to>
                    <xdr:col>14</xdr:col>
                    <xdr:colOff>161925</xdr:colOff>
                    <xdr:row>33</xdr:row>
                    <xdr:rowOff>28575</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13</xdr:col>
                    <xdr:colOff>85725</xdr:colOff>
                    <xdr:row>32</xdr:row>
                    <xdr:rowOff>209550</xdr:rowOff>
                  </from>
                  <to>
                    <xdr:col>14</xdr:col>
                    <xdr:colOff>161925</xdr:colOff>
                    <xdr:row>34</xdr:row>
                    <xdr:rowOff>19050</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15</xdr:col>
                    <xdr:colOff>28575</xdr:colOff>
                    <xdr:row>30</xdr:row>
                    <xdr:rowOff>200025</xdr:rowOff>
                  </from>
                  <to>
                    <xdr:col>16</xdr:col>
                    <xdr:colOff>161925</xdr:colOff>
                    <xdr:row>32</xdr:row>
                    <xdr:rowOff>19050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15</xdr:col>
                    <xdr:colOff>28575</xdr:colOff>
                    <xdr:row>32</xdr:row>
                    <xdr:rowOff>209550</xdr:rowOff>
                  </from>
                  <to>
                    <xdr:col>16</xdr:col>
                    <xdr:colOff>161925</xdr:colOff>
                    <xdr:row>34</xdr:row>
                    <xdr:rowOff>19050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17</xdr:col>
                    <xdr:colOff>57150</xdr:colOff>
                    <xdr:row>30</xdr:row>
                    <xdr:rowOff>200025</xdr:rowOff>
                  </from>
                  <to>
                    <xdr:col>18</xdr:col>
                    <xdr:colOff>161925</xdr:colOff>
                    <xdr:row>32</xdr:row>
                    <xdr:rowOff>19050</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19</xdr:col>
                    <xdr:colOff>66675</xdr:colOff>
                    <xdr:row>30</xdr:row>
                    <xdr:rowOff>200025</xdr:rowOff>
                  </from>
                  <to>
                    <xdr:col>20</xdr:col>
                    <xdr:colOff>171450</xdr:colOff>
                    <xdr:row>32</xdr:row>
                    <xdr:rowOff>19050</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19</xdr:col>
                    <xdr:colOff>66675</xdr:colOff>
                    <xdr:row>31</xdr:row>
                    <xdr:rowOff>209550</xdr:rowOff>
                  </from>
                  <to>
                    <xdr:col>20</xdr:col>
                    <xdr:colOff>171450</xdr:colOff>
                    <xdr:row>33</xdr:row>
                    <xdr:rowOff>28575</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19</xdr:col>
                    <xdr:colOff>66675</xdr:colOff>
                    <xdr:row>32</xdr:row>
                    <xdr:rowOff>200025</xdr:rowOff>
                  </from>
                  <to>
                    <xdr:col>20</xdr:col>
                    <xdr:colOff>171450</xdr:colOff>
                    <xdr:row>34</xdr:row>
                    <xdr:rowOff>19050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21</xdr:col>
                    <xdr:colOff>38100</xdr:colOff>
                    <xdr:row>30</xdr:row>
                    <xdr:rowOff>200025</xdr:rowOff>
                  </from>
                  <to>
                    <xdr:col>22</xdr:col>
                    <xdr:colOff>171450</xdr:colOff>
                    <xdr:row>32</xdr:row>
                    <xdr:rowOff>19050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21</xdr:col>
                    <xdr:colOff>38100</xdr:colOff>
                    <xdr:row>31</xdr:row>
                    <xdr:rowOff>200025</xdr:rowOff>
                  </from>
                  <to>
                    <xdr:col>22</xdr:col>
                    <xdr:colOff>171450</xdr:colOff>
                    <xdr:row>33</xdr:row>
                    <xdr:rowOff>38100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21</xdr:col>
                    <xdr:colOff>38100</xdr:colOff>
                    <xdr:row>32</xdr:row>
                    <xdr:rowOff>200025</xdr:rowOff>
                  </from>
                  <to>
                    <xdr:col>22</xdr:col>
                    <xdr:colOff>171450</xdr:colOff>
                    <xdr:row>34</xdr:row>
                    <xdr:rowOff>19050</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13</xdr:col>
                    <xdr:colOff>85725</xdr:colOff>
                    <xdr:row>27</xdr:row>
                    <xdr:rowOff>200025</xdr:rowOff>
                  </from>
                  <to>
                    <xdr:col>14</xdr:col>
                    <xdr:colOff>161925</xdr:colOff>
                    <xdr:row>29</xdr:row>
                    <xdr:rowOff>9525</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13</xdr:col>
                    <xdr:colOff>85725</xdr:colOff>
                    <xdr:row>28</xdr:row>
                    <xdr:rowOff>209550</xdr:rowOff>
                  </from>
                  <to>
                    <xdr:col>14</xdr:col>
                    <xdr:colOff>161925</xdr:colOff>
                    <xdr:row>30</xdr:row>
                    <xdr:rowOff>28575</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13</xdr:col>
                    <xdr:colOff>85725</xdr:colOff>
                    <xdr:row>29</xdr:row>
                    <xdr:rowOff>209550</xdr:rowOff>
                  </from>
                  <to>
                    <xdr:col>14</xdr:col>
                    <xdr:colOff>161925</xdr:colOff>
                    <xdr:row>31</xdr:row>
                    <xdr:rowOff>19050</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15</xdr:col>
                    <xdr:colOff>28575</xdr:colOff>
                    <xdr:row>27</xdr:row>
                    <xdr:rowOff>200025</xdr:rowOff>
                  </from>
                  <to>
                    <xdr:col>16</xdr:col>
                    <xdr:colOff>161925</xdr:colOff>
                    <xdr:row>29</xdr:row>
                    <xdr:rowOff>19050</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15</xdr:col>
                    <xdr:colOff>28575</xdr:colOff>
                    <xdr:row>29</xdr:row>
                    <xdr:rowOff>209550</xdr:rowOff>
                  </from>
                  <to>
                    <xdr:col>16</xdr:col>
                    <xdr:colOff>161925</xdr:colOff>
                    <xdr:row>31</xdr:row>
                    <xdr:rowOff>19050</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17</xdr:col>
                    <xdr:colOff>57150</xdr:colOff>
                    <xdr:row>27</xdr:row>
                    <xdr:rowOff>200025</xdr:rowOff>
                  </from>
                  <to>
                    <xdr:col>18</xdr:col>
                    <xdr:colOff>161925</xdr:colOff>
                    <xdr:row>29</xdr:row>
                    <xdr:rowOff>19050</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19</xdr:col>
                    <xdr:colOff>66675</xdr:colOff>
                    <xdr:row>27</xdr:row>
                    <xdr:rowOff>200025</xdr:rowOff>
                  </from>
                  <to>
                    <xdr:col>20</xdr:col>
                    <xdr:colOff>171450</xdr:colOff>
                    <xdr:row>29</xdr:row>
                    <xdr:rowOff>19050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19</xdr:col>
                    <xdr:colOff>66675</xdr:colOff>
                    <xdr:row>28</xdr:row>
                    <xdr:rowOff>209550</xdr:rowOff>
                  </from>
                  <to>
                    <xdr:col>20</xdr:col>
                    <xdr:colOff>171450</xdr:colOff>
                    <xdr:row>30</xdr:row>
                    <xdr:rowOff>28575</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19</xdr:col>
                    <xdr:colOff>66675</xdr:colOff>
                    <xdr:row>29</xdr:row>
                    <xdr:rowOff>200025</xdr:rowOff>
                  </from>
                  <to>
                    <xdr:col>20</xdr:col>
                    <xdr:colOff>171450</xdr:colOff>
                    <xdr:row>31</xdr:row>
                    <xdr:rowOff>19050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21</xdr:col>
                    <xdr:colOff>38100</xdr:colOff>
                    <xdr:row>27</xdr:row>
                    <xdr:rowOff>200025</xdr:rowOff>
                  </from>
                  <to>
                    <xdr:col>22</xdr:col>
                    <xdr:colOff>171450</xdr:colOff>
                    <xdr:row>29</xdr:row>
                    <xdr:rowOff>19050</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21</xdr:col>
                    <xdr:colOff>38100</xdr:colOff>
                    <xdr:row>28</xdr:row>
                    <xdr:rowOff>200025</xdr:rowOff>
                  </from>
                  <to>
                    <xdr:col>22</xdr:col>
                    <xdr:colOff>171450</xdr:colOff>
                    <xdr:row>30</xdr:row>
                    <xdr:rowOff>38100</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21</xdr:col>
                    <xdr:colOff>38100</xdr:colOff>
                    <xdr:row>29</xdr:row>
                    <xdr:rowOff>200025</xdr:rowOff>
                  </from>
                  <to>
                    <xdr:col>22</xdr:col>
                    <xdr:colOff>171450</xdr:colOff>
                    <xdr:row>31</xdr:row>
                    <xdr:rowOff>19050</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13</xdr:col>
                    <xdr:colOff>85725</xdr:colOff>
                    <xdr:row>24</xdr:row>
                    <xdr:rowOff>200025</xdr:rowOff>
                  </from>
                  <to>
                    <xdr:col>14</xdr:col>
                    <xdr:colOff>161925</xdr:colOff>
                    <xdr:row>26</xdr:row>
                    <xdr:rowOff>9525</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13</xdr:col>
                    <xdr:colOff>85725</xdr:colOff>
                    <xdr:row>25</xdr:row>
                    <xdr:rowOff>209550</xdr:rowOff>
                  </from>
                  <to>
                    <xdr:col>14</xdr:col>
                    <xdr:colOff>161925</xdr:colOff>
                    <xdr:row>27</xdr:row>
                    <xdr:rowOff>28575</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13</xdr:col>
                    <xdr:colOff>85725</xdr:colOff>
                    <xdr:row>26</xdr:row>
                    <xdr:rowOff>209550</xdr:rowOff>
                  </from>
                  <to>
                    <xdr:col>14</xdr:col>
                    <xdr:colOff>161925</xdr:colOff>
                    <xdr:row>28</xdr:row>
                    <xdr:rowOff>19050</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from>
                    <xdr:col>15</xdr:col>
                    <xdr:colOff>28575</xdr:colOff>
                    <xdr:row>24</xdr:row>
                    <xdr:rowOff>200025</xdr:rowOff>
                  </from>
                  <to>
                    <xdr:col>16</xdr:col>
                    <xdr:colOff>161925</xdr:colOff>
                    <xdr:row>26</xdr:row>
                    <xdr:rowOff>19050</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from>
                    <xdr:col>15</xdr:col>
                    <xdr:colOff>28575</xdr:colOff>
                    <xdr:row>26</xdr:row>
                    <xdr:rowOff>209550</xdr:rowOff>
                  </from>
                  <to>
                    <xdr:col>16</xdr:col>
                    <xdr:colOff>161925</xdr:colOff>
                    <xdr:row>28</xdr:row>
                    <xdr:rowOff>19050</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from>
                    <xdr:col>17</xdr:col>
                    <xdr:colOff>57150</xdr:colOff>
                    <xdr:row>24</xdr:row>
                    <xdr:rowOff>200025</xdr:rowOff>
                  </from>
                  <to>
                    <xdr:col>18</xdr:col>
                    <xdr:colOff>161925</xdr:colOff>
                    <xdr:row>26</xdr:row>
                    <xdr:rowOff>19050</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from>
                    <xdr:col>19</xdr:col>
                    <xdr:colOff>66675</xdr:colOff>
                    <xdr:row>24</xdr:row>
                    <xdr:rowOff>200025</xdr:rowOff>
                  </from>
                  <to>
                    <xdr:col>20</xdr:col>
                    <xdr:colOff>171450</xdr:colOff>
                    <xdr:row>26</xdr:row>
                    <xdr:rowOff>19050</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from>
                    <xdr:col>19</xdr:col>
                    <xdr:colOff>66675</xdr:colOff>
                    <xdr:row>25</xdr:row>
                    <xdr:rowOff>209550</xdr:rowOff>
                  </from>
                  <to>
                    <xdr:col>20</xdr:col>
                    <xdr:colOff>171450</xdr:colOff>
                    <xdr:row>27</xdr:row>
                    <xdr:rowOff>28575</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from>
                    <xdr:col>19</xdr:col>
                    <xdr:colOff>66675</xdr:colOff>
                    <xdr:row>26</xdr:row>
                    <xdr:rowOff>200025</xdr:rowOff>
                  </from>
                  <to>
                    <xdr:col>20</xdr:col>
                    <xdr:colOff>171450</xdr:colOff>
                    <xdr:row>28</xdr:row>
                    <xdr:rowOff>19050</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from>
                    <xdr:col>21</xdr:col>
                    <xdr:colOff>38100</xdr:colOff>
                    <xdr:row>24</xdr:row>
                    <xdr:rowOff>200025</xdr:rowOff>
                  </from>
                  <to>
                    <xdr:col>22</xdr:col>
                    <xdr:colOff>171450</xdr:colOff>
                    <xdr:row>26</xdr:row>
                    <xdr:rowOff>19050</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from>
                    <xdr:col>21</xdr:col>
                    <xdr:colOff>38100</xdr:colOff>
                    <xdr:row>25</xdr:row>
                    <xdr:rowOff>200025</xdr:rowOff>
                  </from>
                  <to>
                    <xdr:col>22</xdr:col>
                    <xdr:colOff>171450</xdr:colOff>
                    <xdr:row>27</xdr:row>
                    <xdr:rowOff>38100</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from>
                    <xdr:col>21</xdr:col>
                    <xdr:colOff>38100</xdr:colOff>
                    <xdr:row>26</xdr:row>
                    <xdr:rowOff>200025</xdr:rowOff>
                  </from>
                  <to>
                    <xdr:col>22</xdr:col>
                    <xdr:colOff>171450</xdr:colOff>
                    <xdr:row>28</xdr:row>
                    <xdr:rowOff>19050</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from>
                    <xdr:col>13</xdr:col>
                    <xdr:colOff>85725</xdr:colOff>
                    <xdr:row>21</xdr:row>
                    <xdr:rowOff>200025</xdr:rowOff>
                  </from>
                  <to>
                    <xdr:col>14</xdr:col>
                    <xdr:colOff>161925</xdr:colOff>
                    <xdr:row>23</xdr:row>
                    <xdr:rowOff>9525</xdr:rowOff>
                  </to>
                </anchor>
              </controlPr>
            </control>
          </mc:Choice>
        </mc:AlternateContent>
        <mc:AlternateContent xmlns:mc="http://schemas.openxmlformats.org/markup-compatibility/2006">
          <mc:Choice Requires="x14">
            <control shapeId="3182" r:id="rId113" name="Check Box 110">
              <controlPr defaultSize="0" autoFill="0" autoLine="0" autoPict="0">
                <anchor moveWithCells="1">
                  <from>
                    <xdr:col>13</xdr:col>
                    <xdr:colOff>85725</xdr:colOff>
                    <xdr:row>22</xdr:row>
                    <xdr:rowOff>209550</xdr:rowOff>
                  </from>
                  <to>
                    <xdr:col>14</xdr:col>
                    <xdr:colOff>161925</xdr:colOff>
                    <xdr:row>24</xdr:row>
                    <xdr:rowOff>28575</xdr:rowOff>
                  </to>
                </anchor>
              </controlPr>
            </control>
          </mc:Choice>
        </mc:AlternateContent>
        <mc:AlternateContent xmlns:mc="http://schemas.openxmlformats.org/markup-compatibility/2006">
          <mc:Choice Requires="x14">
            <control shapeId="3183" r:id="rId114" name="Check Box 111">
              <controlPr defaultSize="0" autoFill="0" autoLine="0" autoPict="0">
                <anchor moveWithCells="1">
                  <from>
                    <xdr:col>13</xdr:col>
                    <xdr:colOff>85725</xdr:colOff>
                    <xdr:row>23</xdr:row>
                    <xdr:rowOff>209550</xdr:rowOff>
                  </from>
                  <to>
                    <xdr:col>14</xdr:col>
                    <xdr:colOff>161925</xdr:colOff>
                    <xdr:row>25</xdr:row>
                    <xdr:rowOff>19050</xdr:rowOff>
                  </to>
                </anchor>
              </controlPr>
            </control>
          </mc:Choice>
        </mc:AlternateContent>
        <mc:AlternateContent xmlns:mc="http://schemas.openxmlformats.org/markup-compatibility/2006">
          <mc:Choice Requires="x14">
            <control shapeId="3184" r:id="rId115" name="Check Box 112">
              <controlPr defaultSize="0" autoFill="0" autoLine="0" autoPict="0">
                <anchor moveWithCells="1">
                  <from>
                    <xdr:col>15</xdr:col>
                    <xdr:colOff>28575</xdr:colOff>
                    <xdr:row>21</xdr:row>
                    <xdr:rowOff>200025</xdr:rowOff>
                  </from>
                  <to>
                    <xdr:col>16</xdr:col>
                    <xdr:colOff>161925</xdr:colOff>
                    <xdr:row>23</xdr:row>
                    <xdr:rowOff>19050</xdr:rowOff>
                  </to>
                </anchor>
              </controlPr>
            </control>
          </mc:Choice>
        </mc:AlternateContent>
        <mc:AlternateContent xmlns:mc="http://schemas.openxmlformats.org/markup-compatibility/2006">
          <mc:Choice Requires="x14">
            <control shapeId="3185" r:id="rId116" name="Check Box 113">
              <controlPr defaultSize="0" autoFill="0" autoLine="0" autoPict="0">
                <anchor moveWithCells="1">
                  <from>
                    <xdr:col>15</xdr:col>
                    <xdr:colOff>28575</xdr:colOff>
                    <xdr:row>23</xdr:row>
                    <xdr:rowOff>209550</xdr:rowOff>
                  </from>
                  <to>
                    <xdr:col>16</xdr:col>
                    <xdr:colOff>161925</xdr:colOff>
                    <xdr:row>25</xdr:row>
                    <xdr:rowOff>19050</xdr:rowOff>
                  </to>
                </anchor>
              </controlPr>
            </control>
          </mc:Choice>
        </mc:AlternateContent>
        <mc:AlternateContent xmlns:mc="http://schemas.openxmlformats.org/markup-compatibility/2006">
          <mc:Choice Requires="x14">
            <control shapeId="3186" r:id="rId117" name="Check Box 114">
              <controlPr defaultSize="0" autoFill="0" autoLine="0" autoPict="0">
                <anchor moveWithCells="1">
                  <from>
                    <xdr:col>17</xdr:col>
                    <xdr:colOff>57150</xdr:colOff>
                    <xdr:row>21</xdr:row>
                    <xdr:rowOff>200025</xdr:rowOff>
                  </from>
                  <to>
                    <xdr:col>18</xdr:col>
                    <xdr:colOff>161925</xdr:colOff>
                    <xdr:row>23</xdr:row>
                    <xdr:rowOff>19050</xdr:rowOff>
                  </to>
                </anchor>
              </controlPr>
            </control>
          </mc:Choice>
        </mc:AlternateContent>
        <mc:AlternateContent xmlns:mc="http://schemas.openxmlformats.org/markup-compatibility/2006">
          <mc:Choice Requires="x14">
            <control shapeId="3187" r:id="rId118" name="Check Box 115">
              <controlPr defaultSize="0" autoFill="0" autoLine="0" autoPict="0">
                <anchor moveWithCells="1">
                  <from>
                    <xdr:col>19</xdr:col>
                    <xdr:colOff>66675</xdr:colOff>
                    <xdr:row>21</xdr:row>
                    <xdr:rowOff>200025</xdr:rowOff>
                  </from>
                  <to>
                    <xdr:col>20</xdr:col>
                    <xdr:colOff>171450</xdr:colOff>
                    <xdr:row>23</xdr:row>
                    <xdr:rowOff>19050</xdr:rowOff>
                  </to>
                </anchor>
              </controlPr>
            </control>
          </mc:Choice>
        </mc:AlternateContent>
        <mc:AlternateContent xmlns:mc="http://schemas.openxmlformats.org/markup-compatibility/2006">
          <mc:Choice Requires="x14">
            <control shapeId="3188" r:id="rId119" name="Check Box 116">
              <controlPr defaultSize="0" autoFill="0" autoLine="0" autoPict="0">
                <anchor moveWithCells="1">
                  <from>
                    <xdr:col>19</xdr:col>
                    <xdr:colOff>66675</xdr:colOff>
                    <xdr:row>22</xdr:row>
                    <xdr:rowOff>209550</xdr:rowOff>
                  </from>
                  <to>
                    <xdr:col>20</xdr:col>
                    <xdr:colOff>171450</xdr:colOff>
                    <xdr:row>24</xdr:row>
                    <xdr:rowOff>28575</xdr:rowOff>
                  </to>
                </anchor>
              </controlPr>
            </control>
          </mc:Choice>
        </mc:AlternateContent>
        <mc:AlternateContent xmlns:mc="http://schemas.openxmlformats.org/markup-compatibility/2006">
          <mc:Choice Requires="x14">
            <control shapeId="3189" r:id="rId120" name="Check Box 117">
              <controlPr defaultSize="0" autoFill="0" autoLine="0" autoPict="0">
                <anchor moveWithCells="1">
                  <from>
                    <xdr:col>19</xdr:col>
                    <xdr:colOff>66675</xdr:colOff>
                    <xdr:row>23</xdr:row>
                    <xdr:rowOff>200025</xdr:rowOff>
                  </from>
                  <to>
                    <xdr:col>20</xdr:col>
                    <xdr:colOff>171450</xdr:colOff>
                    <xdr:row>25</xdr:row>
                    <xdr:rowOff>19050</xdr:rowOff>
                  </to>
                </anchor>
              </controlPr>
            </control>
          </mc:Choice>
        </mc:AlternateContent>
        <mc:AlternateContent xmlns:mc="http://schemas.openxmlformats.org/markup-compatibility/2006">
          <mc:Choice Requires="x14">
            <control shapeId="3190" r:id="rId121" name="Check Box 118">
              <controlPr defaultSize="0" autoFill="0" autoLine="0" autoPict="0">
                <anchor moveWithCells="1">
                  <from>
                    <xdr:col>21</xdr:col>
                    <xdr:colOff>38100</xdr:colOff>
                    <xdr:row>21</xdr:row>
                    <xdr:rowOff>200025</xdr:rowOff>
                  </from>
                  <to>
                    <xdr:col>22</xdr:col>
                    <xdr:colOff>171450</xdr:colOff>
                    <xdr:row>23</xdr:row>
                    <xdr:rowOff>19050</xdr:rowOff>
                  </to>
                </anchor>
              </controlPr>
            </control>
          </mc:Choice>
        </mc:AlternateContent>
        <mc:AlternateContent xmlns:mc="http://schemas.openxmlformats.org/markup-compatibility/2006">
          <mc:Choice Requires="x14">
            <control shapeId="3191" r:id="rId122" name="Check Box 119">
              <controlPr defaultSize="0" autoFill="0" autoLine="0" autoPict="0">
                <anchor moveWithCells="1">
                  <from>
                    <xdr:col>21</xdr:col>
                    <xdr:colOff>38100</xdr:colOff>
                    <xdr:row>22</xdr:row>
                    <xdr:rowOff>200025</xdr:rowOff>
                  </from>
                  <to>
                    <xdr:col>22</xdr:col>
                    <xdr:colOff>171450</xdr:colOff>
                    <xdr:row>24</xdr:row>
                    <xdr:rowOff>38100</xdr:rowOff>
                  </to>
                </anchor>
              </controlPr>
            </control>
          </mc:Choice>
        </mc:AlternateContent>
        <mc:AlternateContent xmlns:mc="http://schemas.openxmlformats.org/markup-compatibility/2006">
          <mc:Choice Requires="x14">
            <control shapeId="3192" r:id="rId123" name="Check Box 120">
              <controlPr defaultSize="0" autoFill="0" autoLine="0" autoPict="0">
                <anchor moveWithCells="1">
                  <from>
                    <xdr:col>21</xdr:col>
                    <xdr:colOff>38100</xdr:colOff>
                    <xdr:row>23</xdr:row>
                    <xdr:rowOff>200025</xdr:rowOff>
                  </from>
                  <to>
                    <xdr:col>22</xdr:col>
                    <xdr:colOff>171450</xdr:colOff>
                    <xdr:row>25</xdr:row>
                    <xdr:rowOff>19050</xdr:rowOff>
                  </to>
                </anchor>
              </controlPr>
            </control>
          </mc:Choice>
        </mc:AlternateContent>
        <mc:AlternateContent xmlns:mc="http://schemas.openxmlformats.org/markup-compatibility/2006">
          <mc:Choice Requires="x14">
            <control shapeId="3193" r:id="rId124" name="Check Box 121">
              <controlPr defaultSize="0" autoFill="0" autoLine="0" autoPict="0">
                <anchor moveWithCells="1">
                  <from>
                    <xdr:col>13</xdr:col>
                    <xdr:colOff>85725</xdr:colOff>
                    <xdr:row>18</xdr:row>
                    <xdr:rowOff>200025</xdr:rowOff>
                  </from>
                  <to>
                    <xdr:col>14</xdr:col>
                    <xdr:colOff>161925</xdr:colOff>
                    <xdr:row>20</xdr:row>
                    <xdr:rowOff>9525</xdr:rowOff>
                  </to>
                </anchor>
              </controlPr>
            </control>
          </mc:Choice>
        </mc:AlternateContent>
        <mc:AlternateContent xmlns:mc="http://schemas.openxmlformats.org/markup-compatibility/2006">
          <mc:Choice Requires="x14">
            <control shapeId="3194" r:id="rId125" name="Check Box 122">
              <controlPr defaultSize="0" autoFill="0" autoLine="0" autoPict="0">
                <anchor moveWithCells="1">
                  <from>
                    <xdr:col>13</xdr:col>
                    <xdr:colOff>85725</xdr:colOff>
                    <xdr:row>19</xdr:row>
                    <xdr:rowOff>209550</xdr:rowOff>
                  </from>
                  <to>
                    <xdr:col>14</xdr:col>
                    <xdr:colOff>161925</xdr:colOff>
                    <xdr:row>21</xdr:row>
                    <xdr:rowOff>28575</xdr:rowOff>
                  </to>
                </anchor>
              </controlPr>
            </control>
          </mc:Choice>
        </mc:AlternateContent>
        <mc:AlternateContent xmlns:mc="http://schemas.openxmlformats.org/markup-compatibility/2006">
          <mc:Choice Requires="x14">
            <control shapeId="3195" r:id="rId126" name="Check Box 123">
              <controlPr defaultSize="0" autoFill="0" autoLine="0" autoPict="0">
                <anchor moveWithCells="1">
                  <from>
                    <xdr:col>13</xdr:col>
                    <xdr:colOff>85725</xdr:colOff>
                    <xdr:row>20</xdr:row>
                    <xdr:rowOff>209550</xdr:rowOff>
                  </from>
                  <to>
                    <xdr:col>14</xdr:col>
                    <xdr:colOff>161925</xdr:colOff>
                    <xdr:row>22</xdr:row>
                    <xdr:rowOff>19050</xdr:rowOff>
                  </to>
                </anchor>
              </controlPr>
            </control>
          </mc:Choice>
        </mc:AlternateContent>
        <mc:AlternateContent xmlns:mc="http://schemas.openxmlformats.org/markup-compatibility/2006">
          <mc:Choice Requires="x14">
            <control shapeId="3196" r:id="rId127" name="Check Box 124">
              <controlPr defaultSize="0" autoFill="0" autoLine="0" autoPict="0">
                <anchor moveWithCells="1">
                  <from>
                    <xdr:col>15</xdr:col>
                    <xdr:colOff>28575</xdr:colOff>
                    <xdr:row>18</xdr:row>
                    <xdr:rowOff>200025</xdr:rowOff>
                  </from>
                  <to>
                    <xdr:col>16</xdr:col>
                    <xdr:colOff>161925</xdr:colOff>
                    <xdr:row>20</xdr:row>
                    <xdr:rowOff>19050</xdr:rowOff>
                  </to>
                </anchor>
              </controlPr>
            </control>
          </mc:Choice>
        </mc:AlternateContent>
        <mc:AlternateContent xmlns:mc="http://schemas.openxmlformats.org/markup-compatibility/2006">
          <mc:Choice Requires="x14">
            <control shapeId="3197" r:id="rId128" name="Check Box 125">
              <controlPr defaultSize="0" autoFill="0" autoLine="0" autoPict="0">
                <anchor moveWithCells="1">
                  <from>
                    <xdr:col>15</xdr:col>
                    <xdr:colOff>28575</xdr:colOff>
                    <xdr:row>20</xdr:row>
                    <xdr:rowOff>209550</xdr:rowOff>
                  </from>
                  <to>
                    <xdr:col>16</xdr:col>
                    <xdr:colOff>161925</xdr:colOff>
                    <xdr:row>22</xdr:row>
                    <xdr:rowOff>19050</xdr:rowOff>
                  </to>
                </anchor>
              </controlPr>
            </control>
          </mc:Choice>
        </mc:AlternateContent>
        <mc:AlternateContent xmlns:mc="http://schemas.openxmlformats.org/markup-compatibility/2006">
          <mc:Choice Requires="x14">
            <control shapeId="3198" r:id="rId129" name="Check Box 126">
              <controlPr defaultSize="0" autoFill="0" autoLine="0" autoPict="0">
                <anchor moveWithCells="1">
                  <from>
                    <xdr:col>17</xdr:col>
                    <xdr:colOff>57150</xdr:colOff>
                    <xdr:row>18</xdr:row>
                    <xdr:rowOff>200025</xdr:rowOff>
                  </from>
                  <to>
                    <xdr:col>18</xdr:col>
                    <xdr:colOff>161925</xdr:colOff>
                    <xdr:row>20</xdr:row>
                    <xdr:rowOff>19050</xdr:rowOff>
                  </to>
                </anchor>
              </controlPr>
            </control>
          </mc:Choice>
        </mc:AlternateContent>
        <mc:AlternateContent xmlns:mc="http://schemas.openxmlformats.org/markup-compatibility/2006">
          <mc:Choice Requires="x14">
            <control shapeId="3199" r:id="rId130" name="Check Box 127">
              <controlPr defaultSize="0" autoFill="0" autoLine="0" autoPict="0">
                <anchor moveWithCells="1">
                  <from>
                    <xdr:col>19</xdr:col>
                    <xdr:colOff>66675</xdr:colOff>
                    <xdr:row>18</xdr:row>
                    <xdr:rowOff>200025</xdr:rowOff>
                  </from>
                  <to>
                    <xdr:col>20</xdr:col>
                    <xdr:colOff>171450</xdr:colOff>
                    <xdr:row>20</xdr:row>
                    <xdr:rowOff>19050</xdr:rowOff>
                  </to>
                </anchor>
              </controlPr>
            </control>
          </mc:Choice>
        </mc:AlternateContent>
        <mc:AlternateContent xmlns:mc="http://schemas.openxmlformats.org/markup-compatibility/2006">
          <mc:Choice Requires="x14">
            <control shapeId="3200" r:id="rId131" name="Check Box 128">
              <controlPr defaultSize="0" autoFill="0" autoLine="0" autoPict="0">
                <anchor moveWithCells="1">
                  <from>
                    <xdr:col>19</xdr:col>
                    <xdr:colOff>66675</xdr:colOff>
                    <xdr:row>19</xdr:row>
                    <xdr:rowOff>209550</xdr:rowOff>
                  </from>
                  <to>
                    <xdr:col>20</xdr:col>
                    <xdr:colOff>171450</xdr:colOff>
                    <xdr:row>21</xdr:row>
                    <xdr:rowOff>28575</xdr:rowOff>
                  </to>
                </anchor>
              </controlPr>
            </control>
          </mc:Choice>
        </mc:AlternateContent>
        <mc:AlternateContent xmlns:mc="http://schemas.openxmlformats.org/markup-compatibility/2006">
          <mc:Choice Requires="x14">
            <control shapeId="3201" r:id="rId132" name="Check Box 129">
              <controlPr defaultSize="0" autoFill="0" autoLine="0" autoPict="0">
                <anchor moveWithCells="1">
                  <from>
                    <xdr:col>19</xdr:col>
                    <xdr:colOff>66675</xdr:colOff>
                    <xdr:row>20</xdr:row>
                    <xdr:rowOff>200025</xdr:rowOff>
                  </from>
                  <to>
                    <xdr:col>20</xdr:col>
                    <xdr:colOff>171450</xdr:colOff>
                    <xdr:row>22</xdr:row>
                    <xdr:rowOff>19050</xdr:rowOff>
                  </to>
                </anchor>
              </controlPr>
            </control>
          </mc:Choice>
        </mc:AlternateContent>
        <mc:AlternateContent xmlns:mc="http://schemas.openxmlformats.org/markup-compatibility/2006">
          <mc:Choice Requires="x14">
            <control shapeId="3202" r:id="rId133" name="Check Box 130">
              <controlPr defaultSize="0" autoFill="0" autoLine="0" autoPict="0">
                <anchor moveWithCells="1">
                  <from>
                    <xdr:col>21</xdr:col>
                    <xdr:colOff>38100</xdr:colOff>
                    <xdr:row>18</xdr:row>
                    <xdr:rowOff>200025</xdr:rowOff>
                  </from>
                  <to>
                    <xdr:col>22</xdr:col>
                    <xdr:colOff>171450</xdr:colOff>
                    <xdr:row>20</xdr:row>
                    <xdr:rowOff>19050</xdr:rowOff>
                  </to>
                </anchor>
              </controlPr>
            </control>
          </mc:Choice>
        </mc:AlternateContent>
        <mc:AlternateContent xmlns:mc="http://schemas.openxmlformats.org/markup-compatibility/2006">
          <mc:Choice Requires="x14">
            <control shapeId="3203" r:id="rId134" name="Check Box 131">
              <controlPr defaultSize="0" autoFill="0" autoLine="0" autoPict="0">
                <anchor moveWithCells="1">
                  <from>
                    <xdr:col>21</xdr:col>
                    <xdr:colOff>38100</xdr:colOff>
                    <xdr:row>19</xdr:row>
                    <xdr:rowOff>200025</xdr:rowOff>
                  </from>
                  <to>
                    <xdr:col>22</xdr:col>
                    <xdr:colOff>171450</xdr:colOff>
                    <xdr:row>21</xdr:row>
                    <xdr:rowOff>38100</xdr:rowOff>
                  </to>
                </anchor>
              </controlPr>
            </control>
          </mc:Choice>
        </mc:AlternateContent>
        <mc:AlternateContent xmlns:mc="http://schemas.openxmlformats.org/markup-compatibility/2006">
          <mc:Choice Requires="x14">
            <control shapeId="3204" r:id="rId135" name="Check Box 132">
              <controlPr defaultSize="0" autoFill="0" autoLine="0" autoPict="0">
                <anchor moveWithCells="1">
                  <from>
                    <xdr:col>21</xdr:col>
                    <xdr:colOff>38100</xdr:colOff>
                    <xdr:row>20</xdr:row>
                    <xdr:rowOff>200025</xdr:rowOff>
                  </from>
                  <to>
                    <xdr:col>22</xdr:col>
                    <xdr:colOff>171450</xdr:colOff>
                    <xdr:row>22</xdr:row>
                    <xdr:rowOff>19050</xdr:rowOff>
                  </to>
                </anchor>
              </controlPr>
            </control>
          </mc:Choice>
        </mc:AlternateContent>
        <mc:AlternateContent xmlns:mc="http://schemas.openxmlformats.org/markup-compatibility/2006">
          <mc:Choice Requires="x14">
            <control shapeId="3205" r:id="rId136" name="Check Box 133">
              <controlPr defaultSize="0" autoFill="0" autoLine="0" autoPict="0">
                <anchor moveWithCells="1">
                  <from>
                    <xdr:col>13</xdr:col>
                    <xdr:colOff>85725</xdr:colOff>
                    <xdr:row>18</xdr:row>
                    <xdr:rowOff>200025</xdr:rowOff>
                  </from>
                  <to>
                    <xdr:col>14</xdr:col>
                    <xdr:colOff>161925</xdr:colOff>
                    <xdr:row>20</xdr:row>
                    <xdr:rowOff>9525</xdr:rowOff>
                  </to>
                </anchor>
              </controlPr>
            </control>
          </mc:Choice>
        </mc:AlternateContent>
        <mc:AlternateContent xmlns:mc="http://schemas.openxmlformats.org/markup-compatibility/2006">
          <mc:Choice Requires="x14">
            <control shapeId="3206" r:id="rId137" name="Check Box 134">
              <controlPr defaultSize="0" autoFill="0" autoLine="0" autoPict="0">
                <anchor moveWithCells="1">
                  <from>
                    <xdr:col>13</xdr:col>
                    <xdr:colOff>85725</xdr:colOff>
                    <xdr:row>19</xdr:row>
                    <xdr:rowOff>209550</xdr:rowOff>
                  </from>
                  <to>
                    <xdr:col>14</xdr:col>
                    <xdr:colOff>161925</xdr:colOff>
                    <xdr:row>21</xdr:row>
                    <xdr:rowOff>28575</xdr:rowOff>
                  </to>
                </anchor>
              </controlPr>
            </control>
          </mc:Choice>
        </mc:AlternateContent>
        <mc:AlternateContent xmlns:mc="http://schemas.openxmlformats.org/markup-compatibility/2006">
          <mc:Choice Requires="x14">
            <control shapeId="3207" r:id="rId138" name="Check Box 135">
              <controlPr defaultSize="0" autoFill="0" autoLine="0" autoPict="0">
                <anchor moveWithCells="1">
                  <from>
                    <xdr:col>13</xdr:col>
                    <xdr:colOff>85725</xdr:colOff>
                    <xdr:row>20</xdr:row>
                    <xdr:rowOff>209550</xdr:rowOff>
                  </from>
                  <to>
                    <xdr:col>14</xdr:col>
                    <xdr:colOff>161925</xdr:colOff>
                    <xdr:row>22</xdr:row>
                    <xdr:rowOff>19050</xdr:rowOff>
                  </to>
                </anchor>
              </controlPr>
            </control>
          </mc:Choice>
        </mc:AlternateContent>
        <mc:AlternateContent xmlns:mc="http://schemas.openxmlformats.org/markup-compatibility/2006">
          <mc:Choice Requires="x14">
            <control shapeId="3208" r:id="rId139" name="Check Box 136">
              <controlPr defaultSize="0" autoFill="0" autoLine="0" autoPict="0">
                <anchor moveWithCells="1">
                  <from>
                    <xdr:col>15</xdr:col>
                    <xdr:colOff>28575</xdr:colOff>
                    <xdr:row>18</xdr:row>
                    <xdr:rowOff>200025</xdr:rowOff>
                  </from>
                  <to>
                    <xdr:col>16</xdr:col>
                    <xdr:colOff>161925</xdr:colOff>
                    <xdr:row>20</xdr:row>
                    <xdr:rowOff>19050</xdr:rowOff>
                  </to>
                </anchor>
              </controlPr>
            </control>
          </mc:Choice>
        </mc:AlternateContent>
        <mc:AlternateContent xmlns:mc="http://schemas.openxmlformats.org/markup-compatibility/2006">
          <mc:Choice Requires="x14">
            <control shapeId="3209" r:id="rId140" name="Check Box 137">
              <controlPr defaultSize="0" autoFill="0" autoLine="0" autoPict="0">
                <anchor moveWithCells="1">
                  <from>
                    <xdr:col>15</xdr:col>
                    <xdr:colOff>28575</xdr:colOff>
                    <xdr:row>20</xdr:row>
                    <xdr:rowOff>209550</xdr:rowOff>
                  </from>
                  <to>
                    <xdr:col>16</xdr:col>
                    <xdr:colOff>161925</xdr:colOff>
                    <xdr:row>22</xdr:row>
                    <xdr:rowOff>19050</xdr:rowOff>
                  </to>
                </anchor>
              </controlPr>
            </control>
          </mc:Choice>
        </mc:AlternateContent>
        <mc:AlternateContent xmlns:mc="http://schemas.openxmlformats.org/markup-compatibility/2006">
          <mc:Choice Requires="x14">
            <control shapeId="3210" r:id="rId141" name="Check Box 138">
              <controlPr defaultSize="0" autoFill="0" autoLine="0" autoPict="0">
                <anchor moveWithCells="1">
                  <from>
                    <xdr:col>17</xdr:col>
                    <xdr:colOff>57150</xdr:colOff>
                    <xdr:row>18</xdr:row>
                    <xdr:rowOff>200025</xdr:rowOff>
                  </from>
                  <to>
                    <xdr:col>18</xdr:col>
                    <xdr:colOff>161925</xdr:colOff>
                    <xdr:row>20</xdr:row>
                    <xdr:rowOff>19050</xdr:rowOff>
                  </to>
                </anchor>
              </controlPr>
            </control>
          </mc:Choice>
        </mc:AlternateContent>
        <mc:AlternateContent xmlns:mc="http://schemas.openxmlformats.org/markup-compatibility/2006">
          <mc:Choice Requires="x14">
            <control shapeId="3211" r:id="rId142" name="Check Box 139">
              <controlPr defaultSize="0" autoFill="0" autoLine="0" autoPict="0">
                <anchor moveWithCells="1">
                  <from>
                    <xdr:col>19</xdr:col>
                    <xdr:colOff>66675</xdr:colOff>
                    <xdr:row>18</xdr:row>
                    <xdr:rowOff>200025</xdr:rowOff>
                  </from>
                  <to>
                    <xdr:col>20</xdr:col>
                    <xdr:colOff>171450</xdr:colOff>
                    <xdr:row>20</xdr:row>
                    <xdr:rowOff>19050</xdr:rowOff>
                  </to>
                </anchor>
              </controlPr>
            </control>
          </mc:Choice>
        </mc:AlternateContent>
        <mc:AlternateContent xmlns:mc="http://schemas.openxmlformats.org/markup-compatibility/2006">
          <mc:Choice Requires="x14">
            <control shapeId="3212" r:id="rId143" name="Check Box 140">
              <controlPr defaultSize="0" autoFill="0" autoLine="0" autoPict="0">
                <anchor moveWithCells="1">
                  <from>
                    <xdr:col>19</xdr:col>
                    <xdr:colOff>66675</xdr:colOff>
                    <xdr:row>19</xdr:row>
                    <xdr:rowOff>209550</xdr:rowOff>
                  </from>
                  <to>
                    <xdr:col>20</xdr:col>
                    <xdr:colOff>171450</xdr:colOff>
                    <xdr:row>21</xdr:row>
                    <xdr:rowOff>28575</xdr:rowOff>
                  </to>
                </anchor>
              </controlPr>
            </control>
          </mc:Choice>
        </mc:AlternateContent>
        <mc:AlternateContent xmlns:mc="http://schemas.openxmlformats.org/markup-compatibility/2006">
          <mc:Choice Requires="x14">
            <control shapeId="3213" r:id="rId144" name="Check Box 141">
              <controlPr defaultSize="0" autoFill="0" autoLine="0" autoPict="0">
                <anchor moveWithCells="1">
                  <from>
                    <xdr:col>19</xdr:col>
                    <xdr:colOff>66675</xdr:colOff>
                    <xdr:row>20</xdr:row>
                    <xdr:rowOff>200025</xdr:rowOff>
                  </from>
                  <to>
                    <xdr:col>20</xdr:col>
                    <xdr:colOff>171450</xdr:colOff>
                    <xdr:row>22</xdr:row>
                    <xdr:rowOff>19050</xdr:rowOff>
                  </to>
                </anchor>
              </controlPr>
            </control>
          </mc:Choice>
        </mc:AlternateContent>
        <mc:AlternateContent xmlns:mc="http://schemas.openxmlformats.org/markup-compatibility/2006">
          <mc:Choice Requires="x14">
            <control shapeId="3214" r:id="rId145" name="Check Box 142">
              <controlPr defaultSize="0" autoFill="0" autoLine="0" autoPict="0">
                <anchor moveWithCells="1">
                  <from>
                    <xdr:col>21</xdr:col>
                    <xdr:colOff>38100</xdr:colOff>
                    <xdr:row>18</xdr:row>
                    <xdr:rowOff>200025</xdr:rowOff>
                  </from>
                  <to>
                    <xdr:col>22</xdr:col>
                    <xdr:colOff>171450</xdr:colOff>
                    <xdr:row>20</xdr:row>
                    <xdr:rowOff>19050</xdr:rowOff>
                  </to>
                </anchor>
              </controlPr>
            </control>
          </mc:Choice>
        </mc:AlternateContent>
        <mc:AlternateContent xmlns:mc="http://schemas.openxmlformats.org/markup-compatibility/2006">
          <mc:Choice Requires="x14">
            <control shapeId="3215" r:id="rId146" name="Check Box 143">
              <controlPr defaultSize="0" autoFill="0" autoLine="0" autoPict="0">
                <anchor moveWithCells="1">
                  <from>
                    <xdr:col>21</xdr:col>
                    <xdr:colOff>38100</xdr:colOff>
                    <xdr:row>19</xdr:row>
                    <xdr:rowOff>200025</xdr:rowOff>
                  </from>
                  <to>
                    <xdr:col>22</xdr:col>
                    <xdr:colOff>171450</xdr:colOff>
                    <xdr:row>21</xdr:row>
                    <xdr:rowOff>38100</xdr:rowOff>
                  </to>
                </anchor>
              </controlPr>
            </control>
          </mc:Choice>
        </mc:AlternateContent>
        <mc:AlternateContent xmlns:mc="http://schemas.openxmlformats.org/markup-compatibility/2006">
          <mc:Choice Requires="x14">
            <control shapeId="3216" r:id="rId147" name="Check Box 144">
              <controlPr defaultSize="0" autoFill="0" autoLine="0" autoPict="0">
                <anchor moveWithCells="1">
                  <from>
                    <xdr:col>21</xdr:col>
                    <xdr:colOff>38100</xdr:colOff>
                    <xdr:row>20</xdr:row>
                    <xdr:rowOff>200025</xdr:rowOff>
                  </from>
                  <to>
                    <xdr:col>22</xdr:col>
                    <xdr:colOff>171450</xdr:colOff>
                    <xdr:row>22</xdr:row>
                    <xdr:rowOff>19050</xdr:rowOff>
                  </to>
                </anchor>
              </controlPr>
            </control>
          </mc:Choice>
        </mc:AlternateContent>
        <mc:AlternateContent xmlns:mc="http://schemas.openxmlformats.org/markup-compatibility/2006">
          <mc:Choice Requires="x14">
            <control shapeId="3217" r:id="rId148" name="Check Box 145">
              <controlPr defaultSize="0" autoFill="0" autoLine="0" autoPict="0">
                <anchor moveWithCells="1">
                  <from>
                    <xdr:col>13</xdr:col>
                    <xdr:colOff>85725</xdr:colOff>
                    <xdr:row>15</xdr:row>
                    <xdr:rowOff>200025</xdr:rowOff>
                  </from>
                  <to>
                    <xdr:col>14</xdr:col>
                    <xdr:colOff>161925</xdr:colOff>
                    <xdr:row>17</xdr:row>
                    <xdr:rowOff>9525</xdr:rowOff>
                  </to>
                </anchor>
              </controlPr>
            </control>
          </mc:Choice>
        </mc:AlternateContent>
        <mc:AlternateContent xmlns:mc="http://schemas.openxmlformats.org/markup-compatibility/2006">
          <mc:Choice Requires="x14">
            <control shapeId="3218" r:id="rId149" name="Check Box 146">
              <controlPr defaultSize="0" autoFill="0" autoLine="0" autoPict="0">
                <anchor moveWithCells="1">
                  <from>
                    <xdr:col>13</xdr:col>
                    <xdr:colOff>85725</xdr:colOff>
                    <xdr:row>16</xdr:row>
                    <xdr:rowOff>209550</xdr:rowOff>
                  </from>
                  <to>
                    <xdr:col>14</xdr:col>
                    <xdr:colOff>161925</xdr:colOff>
                    <xdr:row>18</xdr:row>
                    <xdr:rowOff>28575</xdr:rowOff>
                  </to>
                </anchor>
              </controlPr>
            </control>
          </mc:Choice>
        </mc:AlternateContent>
        <mc:AlternateContent xmlns:mc="http://schemas.openxmlformats.org/markup-compatibility/2006">
          <mc:Choice Requires="x14">
            <control shapeId="3219" r:id="rId150" name="Check Box 147">
              <controlPr defaultSize="0" autoFill="0" autoLine="0" autoPict="0">
                <anchor moveWithCells="1">
                  <from>
                    <xdr:col>13</xdr:col>
                    <xdr:colOff>85725</xdr:colOff>
                    <xdr:row>17</xdr:row>
                    <xdr:rowOff>209550</xdr:rowOff>
                  </from>
                  <to>
                    <xdr:col>14</xdr:col>
                    <xdr:colOff>161925</xdr:colOff>
                    <xdr:row>19</xdr:row>
                    <xdr:rowOff>19050</xdr:rowOff>
                  </to>
                </anchor>
              </controlPr>
            </control>
          </mc:Choice>
        </mc:AlternateContent>
        <mc:AlternateContent xmlns:mc="http://schemas.openxmlformats.org/markup-compatibility/2006">
          <mc:Choice Requires="x14">
            <control shapeId="3220" r:id="rId151" name="Check Box 148">
              <controlPr defaultSize="0" autoFill="0" autoLine="0" autoPict="0">
                <anchor moveWithCells="1">
                  <from>
                    <xdr:col>15</xdr:col>
                    <xdr:colOff>28575</xdr:colOff>
                    <xdr:row>15</xdr:row>
                    <xdr:rowOff>200025</xdr:rowOff>
                  </from>
                  <to>
                    <xdr:col>16</xdr:col>
                    <xdr:colOff>161925</xdr:colOff>
                    <xdr:row>17</xdr:row>
                    <xdr:rowOff>19050</xdr:rowOff>
                  </to>
                </anchor>
              </controlPr>
            </control>
          </mc:Choice>
        </mc:AlternateContent>
        <mc:AlternateContent xmlns:mc="http://schemas.openxmlformats.org/markup-compatibility/2006">
          <mc:Choice Requires="x14">
            <control shapeId="3221" r:id="rId152" name="Check Box 149">
              <controlPr defaultSize="0" autoFill="0" autoLine="0" autoPict="0">
                <anchor moveWithCells="1">
                  <from>
                    <xdr:col>15</xdr:col>
                    <xdr:colOff>28575</xdr:colOff>
                    <xdr:row>17</xdr:row>
                    <xdr:rowOff>209550</xdr:rowOff>
                  </from>
                  <to>
                    <xdr:col>16</xdr:col>
                    <xdr:colOff>161925</xdr:colOff>
                    <xdr:row>19</xdr:row>
                    <xdr:rowOff>19050</xdr:rowOff>
                  </to>
                </anchor>
              </controlPr>
            </control>
          </mc:Choice>
        </mc:AlternateContent>
        <mc:AlternateContent xmlns:mc="http://schemas.openxmlformats.org/markup-compatibility/2006">
          <mc:Choice Requires="x14">
            <control shapeId="3222" r:id="rId153" name="Check Box 150">
              <controlPr defaultSize="0" autoFill="0" autoLine="0" autoPict="0">
                <anchor moveWithCells="1">
                  <from>
                    <xdr:col>17</xdr:col>
                    <xdr:colOff>57150</xdr:colOff>
                    <xdr:row>15</xdr:row>
                    <xdr:rowOff>200025</xdr:rowOff>
                  </from>
                  <to>
                    <xdr:col>18</xdr:col>
                    <xdr:colOff>161925</xdr:colOff>
                    <xdr:row>17</xdr:row>
                    <xdr:rowOff>19050</xdr:rowOff>
                  </to>
                </anchor>
              </controlPr>
            </control>
          </mc:Choice>
        </mc:AlternateContent>
        <mc:AlternateContent xmlns:mc="http://schemas.openxmlformats.org/markup-compatibility/2006">
          <mc:Choice Requires="x14">
            <control shapeId="3223" r:id="rId154" name="Check Box 151">
              <controlPr defaultSize="0" autoFill="0" autoLine="0" autoPict="0">
                <anchor moveWithCells="1">
                  <from>
                    <xdr:col>19</xdr:col>
                    <xdr:colOff>66675</xdr:colOff>
                    <xdr:row>15</xdr:row>
                    <xdr:rowOff>200025</xdr:rowOff>
                  </from>
                  <to>
                    <xdr:col>20</xdr:col>
                    <xdr:colOff>171450</xdr:colOff>
                    <xdr:row>17</xdr:row>
                    <xdr:rowOff>19050</xdr:rowOff>
                  </to>
                </anchor>
              </controlPr>
            </control>
          </mc:Choice>
        </mc:AlternateContent>
        <mc:AlternateContent xmlns:mc="http://schemas.openxmlformats.org/markup-compatibility/2006">
          <mc:Choice Requires="x14">
            <control shapeId="3224" r:id="rId155" name="Check Box 152">
              <controlPr defaultSize="0" autoFill="0" autoLine="0" autoPict="0">
                <anchor moveWithCells="1">
                  <from>
                    <xdr:col>19</xdr:col>
                    <xdr:colOff>66675</xdr:colOff>
                    <xdr:row>16</xdr:row>
                    <xdr:rowOff>209550</xdr:rowOff>
                  </from>
                  <to>
                    <xdr:col>20</xdr:col>
                    <xdr:colOff>171450</xdr:colOff>
                    <xdr:row>18</xdr:row>
                    <xdr:rowOff>28575</xdr:rowOff>
                  </to>
                </anchor>
              </controlPr>
            </control>
          </mc:Choice>
        </mc:AlternateContent>
        <mc:AlternateContent xmlns:mc="http://schemas.openxmlformats.org/markup-compatibility/2006">
          <mc:Choice Requires="x14">
            <control shapeId="3225" r:id="rId156" name="Check Box 153">
              <controlPr defaultSize="0" autoFill="0" autoLine="0" autoPict="0">
                <anchor moveWithCells="1">
                  <from>
                    <xdr:col>19</xdr:col>
                    <xdr:colOff>66675</xdr:colOff>
                    <xdr:row>17</xdr:row>
                    <xdr:rowOff>200025</xdr:rowOff>
                  </from>
                  <to>
                    <xdr:col>20</xdr:col>
                    <xdr:colOff>171450</xdr:colOff>
                    <xdr:row>19</xdr:row>
                    <xdr:rowOff>19050</xdr:rowOff>
                  </to>
                </anchor>
              </controlPr>
            </control>
          </mc:Choice>
        </mc:AlternateContent>
        <mc:AlternateContent xmlns:mc="http://schemas.openxmlformats.org/markup-compatibility/2006">
          <mc:Choice Requires="x14">
            <control shapeId="3226" r:id="rId157" name="Check Box 154">
              <controlPr defaultSize="0" autoFill="0" autoLine="0" autoPict="0">
                <anchor moveWithCells="1">
                  <from>
                    <xdr:col>21</xdr:col>
                    <xdr:colOff>38100</xdr:colOff>
                    <xdr:row>15</xdr:row>
                    <xdr:rowOff>200025</xdr:rowOff>
                  </from>
                  <to>
                    <xdr:col>22</xdr:col>
                    <xdr:colOff>171450</xdr:colOff>
                    <xdr:row>17</xdr:row>
                    <xdr:rowOff>19050</xdr:rowOff>
                  </to>
                </anchor>
              </controlPr>
            </control>
          </mc:Choice>
        </mc:AlternateContent>
        <mc:AlternateContent xmlns:mc="http://schemas.openxmlformats.org/markup-compatibility/2006">
          <mc:Choice Requires="x14">
            <control shapeId="3227" r:id="rId158" name="Check Box 155">
              <controlPr defaultSize="0" autoFill="0" autoLine="0" autoPict="0">
                <anchor moveWithCells="1">
                  <from>
                    <xdr:col>21</xdr:col>
                    <xdr:colOff>38100</xdr:colOff>
                    <xdr:row>16</xdr:row>
                    <xdr:rowOff>200025</xdr:rowOff>
                  </from>
                  <to>
                    <xdr:col>22</xdr:col>
                    <xdr:colOff>171450</xdr:colOff>
                    <xdr:row>18</xdr:row>
                    <xdr:rowOff>38100</xdr:rowOff>
                  </to>
                </anchor>
              </controlPr>
            </control>
          </mc:Choice>
        </mc:AlternateContent>
        <mc:AlternateContent xmlns:mc="http://schemas.openxmlformats.org/markup-compatibility/2006">
          <mc:Choice Requires="x14">
            <control shapeId="3228" r:id="rId159" name="Check Box 156">
              <controlPr defaultSize="0" autoFill="0" autoLine="0" autoPict="0">
                <anchor moveWithCells="1">
                  <from>
                    <xdr:col>21</xdr:col>
                    <xdr:colOff>38100</xdr:colOff>
                    <xdr:row>17</xdr:row>
                    <xdr:rowOff>200025</xdr:rowOff>
                  </from>
                  <to>
                    <xdr:col>22</xdr:col>
                    <xdr:colOff>171450</xdr:colOff>
                    <xdr:row>19</xdr:row>
                    <xdr:rowOff>19050</xdr:rowOff>
                  </to>
                </anchor>
              </controlPr>
            </control>
          </mc:Choice>
        </mc:AlternateContent>
        <mc:AlternateContent xmlns:mc="http://schemas.openxmlformats.org/markup-compatibility/2006">
          <mc:Choice Requires="x14">
            <control shapeId="3229" r:id="rId160" name="Check Box 157">
              <controlPr defaultSize="0" autoFill="0" autoLine="0" autoPict="0">
                <anchor moveWithCells="1">
                  <from>
                    <xdr:col>13</xdr:col>
                    <xdr:colOff>85725</xdr:colOff>
                    <xdr:row>12</xdr:row>
                    <xdr:rowOff>200025</xdr:rowOff>
                  </from>
                  <to>
                    <xdr:col>14</xdr:col>
                    <xdr:colOff>161925</xdr:colOff>
                    <xdr:row>14</xdr:row>
                    <xdr:rowOff>9525</xdr:rowOff>
                  </to>
                </anchor>
              </controlPr>
            </control>
          </mc:Choice>
        </mc:AlternateContent>
        <mc:AlternateContent xmlns:mc="http://schemas.openxmlformats.org/markup-compatibility/2006">
          <mc:Choice Requires="x14">
            <control shapeId="3230" r:id="rId161" name="Check Box 158">
              <controlPr defaultSize="0" autoFill="0" autoLine="0" autoPict="0">
                <anchor moveWithCells="1">
                  <from>
                    <xdr:col>13</xdr:col>
                    <xdr:colOff>85725</xdr:colOff>
                    <xdr:row>13</xdr:row>
                    <xdr:rowOff>209550</xdr:rowOff>
                  </from>
                  <to>
                    <xdr:col>14</xdr:col>
                    <xdr:colOff>161925</xdr:colOff>
                    <xdr:row>15</xdr:row>
                    <xdr:rowOff>28575</xdr:rowOff>
                  </to>
                </anchor>
              </controlPr>
            </control>
          </mc:Choice>
        </mc:AlternateContent>
        <mc:AlternateContent xmlns:mc="http://schemas.openxmlformats.org/markup-compatibility/2006">
          <mc:Choice Requires="x14">
            <control shapeId="3231" r:id="rId162" name="Check Box 159">
              <controlPr defaultSize="0" autoFill="0" autoLine="0" autoPict="0">
                <anchor moveWithCells="1">
                  <from>
                    <xdr:col>13</xdr:col>
                    <xdr:colOff>85725</xdr:colOff>
                    <xdr:row>14</xdr:row>
                    <xdr:rowOff>209550</xdr:rowOff>
                  </from>
                  <to>
                    <xdr:col>14</xdr:col>
                    <xdr:colOff>161925</xdr:colOff>
                    <xdr:row>16</xdr:row>
                    <xdr:rowOff>19050</xdr:rowOff>
                  </to>
                </anchor>
              </controlPr>
            </control>
          </mc:Choice>
        </mc:AlternateContent>
        <mc:AlternateContent xmlns:mc="http://schemas.openxmlformats.org/markup-compatibility/2006">
          <mc:Choice Requires="x14">
            <control shapeId="3232" r:id="rId163" name="Check Box 160">
              <controlPr defaultSize="0" autoFill="0" autoLine="0" autoPict="0">
                <anchor moveWithCells="1">
                  <from>
                    <xdr:col>15</xdr:col>
                    <xdr:colOff>28575</xdr:colOff>
                    <xdr:row>12</xdr:row>
                    <xdr:rowOff>200025</xdr:rowOff>
                  </from>
                  <to>
                    <xdr:col>16</xdr:col>
                    <xdr:colOff>161925</xdr:colOff>
                    <xdr:row>14</xdr:row>
                    <xdr:rowOff>19050</xdr:rowOff>
                  </to>
                </anchor>
              </controlPr>
            </control>
          </mc:Choice>
        </mc:AlternateContent>
        <mc:AlternateContent xmlns:mc="http://schemas.openxmlformats.org/markup-compatibility/2006">
          <mc:Choice Requires="x14">
            <control shapeId="3233" r:id="rId164" name="Check Box 161">
              <controlPr defaultSize="0" autoFill="0" autoLine="0" autoPict="0">
                <anchor moveWithCells="1">
                  <from>
                    <xdr:col>15</xdr:col>
                    <xdr:colOff>28575</xdr:colOff>
                    <xdr:row>14</xdr:row>
                    <xdr:rowOff>209550</xdr:rowOff>
                  </from>
                  <to>
                    <xdr:col>16</xdr:col>
                    <xdr:colOff>161925</xdr:colOff>
                    <xdr:row>16</xdr:row>
                    <xdr:rowOff>19050</xdr:rowOff>
                  </to>
                </anchor>
              </controlPr>
            </control>
          </mc:Choice>
        </mc:AlternateContent>
        <mc:AlternateContent xmlns:mc="http://schemas.openxmlformats.org/markup-compatibility/2006">
          <mc:Choice Requires="x14">
            <control shapeId="3234" r:id="rId165" name="Check Box 162">
              <controlPr defaultSize="0" autoFill="0" autoLine="0" autoPict="0">
                <anchor moveWithCells="1">
                  <from>
                    <xdr:col>17</xdr:col>
                    <xdr:colOff>57150</xdr:colOff>
                    <xdr:row>12</xdr:row>
                    <xdr:rowOff>200025</xdr:rowOff>
                  </from>
                  <to>
                    <xdr:col>18</xdr:col>
                    <xdr:colOff>161925</xdr:colOff>
                    <xdr:row>14</xdr:row>
                    <xdr:rowOff>19050</xdr:rowOff>
                  </to>
                </anchor>
              </controlPr>
            </control>
          </mc:Choice>
        </mc:AlternateContent>
        <mc:AlternateContent xmlns:mc="http://schemas.openxmlformats.org/markup-compatibility/2006">
          <mc:Choice Requires="x14">
            <control shapeId="3235" r:id="rId166" name="Check Box 163">
              <controlPr defaultSize="0" autoFill="0" autoLine="0" autoPict="0">
                <anchor moveWithCells="1">
                  <from>
                    <xdr:col>19</xdr:col>
                    <xdr:colOff>66675</xdr:colOff>
                    <xdr:row>12</xdr:row>
                    <xdr:rowOff>200025</xdr:rowOff>
                  </from>
                  <to>
                    <xdr:col>20</xdr:col>
                    <xdr:colOff>171450</xdr:colOff>
                    <xdr:row>14</xdr:row>
                    <xdr:rowOff>19050</xdr:rowOff>
                  </to>
                </anchor>
              </controlPr>
            </control>
          </mc:Choice>
        </mc:AlternateContent>
        <mc:AlternateContent xmlns:mc="http://schemas.openxmlformats.org/markup-compatibility/2006">
          <mc:Choice Requires="x14">
            <control shapeId="3236" r:id="rId167" name="Check Box 164">
              <controlPr defaultSize="0" autoFill="0" autoLine="0" autoPict="0">
                <anchor moveWithCells="1">
                  <from>
                    <xdr:col>19</xdr:col>
                    <xdr:colOff>66675</xdr:colOff>
                    <xdr:row>13</xdr:row>
                    <xdr:rowOff>209550</xdr:rowOff>
                  </from>
                  <to>
                    <xdr:col>20</xdr:col>
                    <xdr:colOff>171450</xdr:colOff>
                    <xdr:row>15</xdr:row>
                    <xdr:rowOff>28575</xdr:rowOff>
                  </to>
                </anchor>
              </controlPr>
            </control>
          </mc:Choice>
        </mc:AlternateContent>
        <mc:AlternateContent xmlns:mc="http://schemas.openxmlformats.org/markup-compatibility/2006">
          <mc:Choice Requires="x14">
            <control shapeId="3237" r:id="rId168" name="Check Box 165">
              <controlPr defaultSize="0" autoFill="0" autoLine="0" autoPict="0">
                <anchor moveWithCells="1">
                  <from>
                    <xdr:col>19</xdr:col>
                    <xdr:colOff>66675</xdr:colOff>
                    <xdr:row>14</xdr:row>
                    <xdr:rowOff>200025</xdr:rowOff>
                  </from>
                  <to>
                    <xdr:col>20</xdr:col>
                    <xdr:colOff>171450</xdr:colOff>
                    <xdr:row>16</xdr:row>
                    <xdr:rowOff>19050</xdr:rowOff>
                  </to>
                </anchor>
              </controlPr>
            </control>
          </mc:Choice>
        </mc:AlternateContent>
        <mc:AlternateContent xmlns:mc="http://schemas.openxmlformats.org/markup-compatibility/2006">
          <mc:Choice Requires="x14">
            <control shapeId="3238" r:id="rId169" name="Check Box 166">
              <controlPr defaultSize="0" autoFill="0" autoLine="0" autoPict="0">
                <anchor moveWithCells="1">
                  <from>
                    <xdr:col>21</xdr:col>
                    <xdr:colOff>38100</xdr:colOff>
                    <xdr:row>12</xdr:row>
                    <xdr:rowOff>200025</xdr:rowOff>
                  </from>
                  <to>
                    <xdr:col>22</xdr:col>
                    <xdr:colOff>171450</xdr:colOff>
                    <xdr:row>14</xdr:row>
                    <xdr:rowOff>19050</xdr:rowOff>
                  </to>
                </anchor>
              </controlPr>
            </control>
          </mc:Choice>
        </mc:AlternateContent>
        <mc:AlternateContent xmlns:mc="http://schemas.openxmlformats.org/markup-compatibility/2006">
          <mc:Choice Requires="x14">
            <control shapeId="3239" r:id="rId170" name="Check Box 167">
              <controlPr defaultSize="0" autoFill="0" autoLine="0" autoPict="0">
                <anchor moveWithCells="1">
                  <from>
                    <xdr:col>21</xdr:col>
                    <xdr:colOff>38100</xdr:colOff>
                    <xdr:row>13</xdr:row>
                    <xdr:rowOff>200025</xdr:rowOff>
                  </from>
                  <to>
                    <xdr:col>22</xdr:col>
                    <xdr:colOff>171450</xdr:colOff>
                    <xdr:row>15</xdr:row>
                    <xdr:rowOff>38100</xdr:rowOff>
                  </to>
                </anchor>
              </controlPr>
            </control>
          </mc:Choice>
        </mc:AlternateContent>
        <mc:AlternateContent xmlns:mc="http://schemas.openxmlformats.org/markup-compatibility/2006">
          <mc:Choice Requires="x14">
            <control shapeId="3240" r:id="rId171" name="Check Box 168">
              <controlPr defaultSize="0" autoFill="0" autoLine="0" autoPict="0">
                <anchor moveWithCells="1">
                  <from>
                    <xdr:col>21</xdr:col>
                    <xdr:colOff>38100</xdr:colOff>
                    <xdr:row>14</xdr:row>
                    <xdr:rowOff>200025</xdr:rowOff>
                  </from>
                  <to>
                    <xdr:col>22</xdr:col>
                    <xdr:colOff>171450</xdr:colOff>
                    <xdr:row>16</xdr:row>
                    <xdr:rowOff>19050</xdr:rowOff>
                  </to>
                </anchor>
              </controlPr>
            </control>
          </mc:Choice>
        </mc:AlternateContent>
        <mc:AlternateContent xmlns:mc="http://schemas.openxmlformats.org/markup-compatibility/2006">
          <mc:Choice Requires="x14">
            <control shapeId="3241" r:id="rId172" name="Check Box 169">
              <controlPr defaultSize="0" autoFill="0" autoLine="0" autoPict="0">
                <anchor moveWithCells="1">
                  <from>
                    <xdr:col>13</xdr:col>
                    <xdr:colOff>85725</xdr:colOff>
                    <xdr:row>9</xdr:row>
                    <xdr:rowOff>200025</xdr:rowOff>
                  </from>
                  <to>
                    <xdr:col>14</xdr:col>
                    <xdr:colOff>161925</xdr:colOff>
                    <xdr:row>11</xdr:row>
                    <xdr:rowOff>9525</xdr:rowOff>
                  </to>
                </anchor>
              </controlPr>
            </control>
          </mc:Choice>
        </mc:AlternateContent>
        <mc:AlternateContent xmlns:mc="http://schemas.openxmlformats.org/markup-compatibility/2006">
          <mc:Choice Requires="x14">
            <control shapeId="3242" r:id="rId173" name="Check Box 170">
              <controlPr defaultSize="0" autoFill="0" autoLine="0" autoPict="0">
                <anchor moveWithCells="1">
                  <from>
                    <xdr:col>13</xdr:col>
                    <xdr:colOff>85725</xdr:colOff>
                    <xdr:row>10</xdr:row>
                    <xdr:rowOff>209550</xdr:rowOff>
                  </from>
                  <to>
                    <xdr:col>14</xdr:col>
                    <xdr:colOff>161925</xdr:colOff>
                    <xdr:row>12</xdr:row>
                    <xdr:rowOff>28575</xdr:rowOff>
                  </to>
                </anchor>
              </controlPr>
            </control>
          </mc:Choice>
        </mc:AlternateContent>
        <mc:AlternateContent xmlns:mc="http://schemas.openxmlformats.org/markup-compatibility/2006">
          <mc:Choice Requires="x14">
            <control shapeId="3243" r:id="rId174" name="Check Box 171">
              <controlPr defaultSize="0" autoFill="0" autoLine="0" autoPict="0">
                <anchor moveWithCells="1">
                  <from>
                    <xdr:col>13</xdr:col>
                    <xdr:colOff>85725</xdr:colOff>
                    <xdr:row>11</xdr:row>
                    <xdr:rowOff>209550</xdr:rowOff>
                  </from>
                  <to>
                    <xdr:col>14</xdr:col>
                    <xdr:colOff>161925</xdr:colOff>
                    <xdr:row>13</xdr:row>
                    <xdr:rowOff>19050</xdr:rowOff>
                  </to>
                </anchor>
              </controlPr>
            </control>
          </mc:Choice>
        </mc:AlternateContent>
        <mc:AlternateContent xmlns:mc="http://schemas.openxmlformats.org/markup-compatibility/2006">
          <mc:Choice Requires="x14">
            <control shapeId="3244" r:id="rId175" name="Check Box 172">
              <controlPr defaultSize="0" autoFill="0" autoLine="0" autoPict="0">
                <anchor moveWithCells="1">
                  <from>
                    <xdr:col>15</xdr:col>
                    <xdr:colOff>28575</xdr:colOff>
                    <xdr:row>9</xdr:row>
                    <xdr:rowOff>200025</xdr:rowOff>
                  </from>
                  <to>
                    <xdr:col>16</xdr:col>
                    <xdr:colOff>161925</xdr:colOff>
                    <xdr:row>11</xdr:row>
                    <xdr:rowOff>19050</xdr:rowOff>
                  </to>
                </anchor>
              </controlPr>
            </control>
          </mc:Choice>
        </mc:AlternateContent>
        <mc:AlternateContent xmlns:mc="http://schemas.openxmlformats.org/markup-compatibility/2006">
          <mc:Choice Requires="x14">
            <control shapeId="3245" r:id="rId176" name="Check Box 173">
              <controlPr defaultSize="0" autoFill="0" autoLine="0" autoPict="0">
                <anchor moveWithCells="1">
                  <from>
                    <xdr:col>15</xdr:col>
                    <xdr:colOff>28575</xdr:colOff>
                    <xdr:row>11</xdr:row>
                    <xdr:rowOff>209550</xdr:rowOff>
                  </from>
                  <to>
                    <xdr:col>16</xdr:col>
                    <xdr:colOff>161925</xdr:colOff>
                    <xdr:row>13</xdr:row>
                    <xdr:rowOff>19050</xdr:rowOff>
                  </to>
                </anchor>
              </controlPr>
            </control>
          </mc:Choice>
        </mc:AlternateContent>
        <mc:AlternateContent xmlns:mc="http://schemas.openxmlformats.org/markup-compatibility/2006">
          <mc:Choice Requires="x14">
            <control shapeId="3246" r:id="rId177" name="Check Box 174">
              <controlPr defaultSize="0" autoFill="0" autoLine="0" autoPict="0">
                <anchor moveWithCells="1">
                  <from>
                    <xdr:col>17</xdr:col>
                    <xdr:colOff>57150</xdr:colOff>
                    <xdr:row>9</xdr:row>
                    <xdr:rowOff>200025</xdr:rowOff>
                  </from>
                  <to>
                    <xdr:col>18</xdr:col>
                    <xdr:colOff>161925</xdr:colOff>
                    <xdr:row>11</xdr:row>
                    <xdr:rowOff>19050</xdr:rowOff>
                  </to>
                </anchor>
              </controlPr>
            </control>
          </mc:Choice>
        </mc:AlternateContent>
        <mc:AlternateContent xmlns:mc="http://schemas.openxmlformats.org/markup-compatibility/2006">
          <mc:Choice Requires="x14">
            <control shapeId="3247" r:id="rId178" name="Check Box 175">
              <controlPr defaultSize="0" autoFill="0" autoLine="0" autoPict="0">
                <anchor moveWithCells="1">
                  <from>
                    <xdr:col>19</xdr:col>
                    <xdr:colOff>66675</xdr:colOff>
                    <xdr:row>9</xdr:row>
                    <xdr:rowOff>200025</xdr:rowOff>
                  </from>
                  <to>
                    <xdr:col>20</xdr:col>
                    <xdr:colOff>171450</xdr:colOff>
                    <xdr:row>11</xdr:row>
                    <xdr:rowOff>19050</xdr:rowOff>
                  </to>
                </anchor>
              </controlPr>
            </control>
          </mc:Choice>
        </mc:AlternateContent>
        <mc:AlternateContent xmlns:mc="http://schemas.openxmlformats.org/markup-compatibility/2006">
          <mc:Choice Requires="x14">
            <control shapeId="3248" r:id="rId179" name="Check Box 176">
              <controlPr defaultSize="0" autoFill="0" autoLine="0" autoPict="0">
                <anchor moveWithCells="1">
                  <from>
                    <xdr:col>19</xdr:col>
                    <xdr:colOff>66675</xdr:colOff>
                    <xdr:row>10</xdr:row>
                    <xdr:rowOff>209550</xdr:rowOff>
                  </from>
                  <to>
                    <xdr:col>20</xdr:col>
                    <xdr:colOff>171450</xdr:colOff>
                    <xdr:row>12</xdr:row>
                    <xdr:rowOff>28575</xdr:rowOff>
                  </to>
                </anchor>
              </controlPr>
            </control>
          </mc:Choice>
        </mc:AlternateContent>
        <mc:AlternateContent xmlns:mc="http://schemas.openxmlformats.org/markup-compatibility/2006">
          <mc:Choice Requires="x14">
            <control shapeId="3249" r:id="rId180" name="Check Box 177">
              <controlPr defaultSize="0" autoFill="0" autoLine="0" autoPict="0">
                <anchor moveWithCells="1">
                  <from>
                    <xdr:col>19</xdr:col>
                    <xdr:colOff>66675</xdr:colOff>
                    <xdr:row>11</xdr:row>
                    <xdr:rowOff>200025</xdr:rowOff>
                  </from>
                  <to>
                    <xdr:col>20</xdr:col>
                    <xdr:colOff>171450</xdr:colOff>
                    <xdr:row>13</xdr:row>
                    <xdr:rowOff>19050</xdr:rowOff>
                  </to>
                </anchor>
              </controlPr>
            </control>
          </mc:Choice>
        </mc:AlternateContent>
        <mc:AlternateContent xmlns:mc="http://schemas.openxmlformats.org/markup-compatibility/2006">
          <mc:Choice Requires="x14">
            <control shapeId="3250" r:id="rId181" name="Check Box 178">
              <controlPr defaultSize="0" autoFill="0" autoLine="0" autoPict="0">
                <anchor moveWithCells="1">
                  <from>
                    <xdr:col>21</xdr:col>
                    <xdr:colOff>38100</xdr:colOff>
                    <xdr:row>9</xdr:row>
                    <xdr:rowOff>200025</xdr:rowOff>
                  </from>
                  <to>
                    <xdr:col>22</xdr:col>
                    <xdr:colOff>171450</xdr:colOff>
                    <xdr:row>11</xdr:row>
                    <xdr:rowOff>19050</xdr:rowOff>
                  </to>
                </anchor>
              </controlPr>
            </control>
          </mc:Choice>
        </mc:AlternateContent>
        <mc:AlternateContent xmlns:mc="http://schemas.openxmlformats.org/markup-compatibility/2006">
          <mc:Choice Requires="x14">
            <control shapeId="3251" r:id="rId182" name="Check Box 179">
              <controlPr defaultSize="0" autoFill="0" autoLine="0" autoPict="0">
                <anchor moveWithCells="1">
                  <from>
                    <xdr:col>21</xdr:col>
                    <xdr:colOff>38100</xdr:colOff>
                    <xdr:row>10</xdr:row>
                    <xdr:rowOff>200025</xdr:rowOff>
                  </from>
                  <to>
                    <xdr:col>22</xdr:col>
                    <xdr:colOff>171450</xdr:colOff>
                    <xdr:row>12</xdr:row>
                    <xdr:rowOff>38100</xdr:rowOff>
                  </to>
                </anchor>
              </controlPr>
            </control>
          </mc:Choice>
        </mc:AlternateContent>
        <mc:AlternateContent xmlns:mc="http://schemas.openxmlformats.org/markup-compatibility/2006">
          <mc:Choice Requires="x14">
            <control shapeId="3252" r:id="rId183" name="Check Box 180">
              <controlPr defaultSize="0" autoFill="0" autoLine="0" autoPict="0">
                <anchor moveWithCells="1">
                  <from>
                    <xdr:col>21</xdr:col>
                    <xdr:colOff>38100</xdr:colOff>
                    <xdr:row>11</xdr:row>
                    <xdr:rowOff>200025</xdr:rowOff>
                  </from>
                  <to>
                    <xdr:col>22</xdr:col>
                    <xdr:colOff>171450</xdr:colOff>
                    <xdr:row>13</xdr:row>
                    <xdr:rowOff>19050</xdr:rowOff>
                  </to>
                </anchor>
              </controlPr>
            </control>
          </mc:Choice>
        </mc:AlternateContent>
        <mc:AlternateContent xmlns:mc="http://schemas.openxmlformats.org/markup-compatibility/2006">
          <mc:Choice Requires="x14">
            <control shapeId="3253" r:id="rId184" name="Check Box 181">
              <controlPr defaultSize="0" autoFill="0" autoLine="0" autoPict="0">
                <anchor moveWithCells="1">
                  <from>
                    <xdr:col>13</xdr:col>
                    <xdr:colOff>85725</xdr:colOff>
                    <xdr:row>6</xdr:row>
                    <xdr:rowOff>200025</xdr:rowOff>
                  </from>
                  <to>
                    <xdr:col>14</xdr:col>
                    <xdr:colOff>161925</xdr:colOff>
                    <xdr:row>8</xdr:row>
                    <xdr:rowOff>9525</xdr:rowOff>
                  </to>
                </anchor>
              </controlPr>
            </control>
          </mc:Choice>
        </mc:AlternateContent>
        <mc:AlternateContent xmlns:mc="http://schemas.openxmlformats.org/markup-compatibility/2006">
          <mc:Choice Requires="x14">
            <control shapeId="3254" r:id="rId185" name="Check Box 182">
              <controlPr defaultSize="0" autoFill="0" autoLine="0" autoPict="0">
                <anchor moveWithCells="1">
                  <from>
                    <xdr:col>13</xdr:col>
                    <xdr:colOff>85725</xdr:colOff>
                    <xdr:row>7</xdr:row>
                    <xdr:rowOff>209550</xdr:rowOff>
                  </from>
                  <to>
                    <xdr:col>14</xdr:col>
                    <xdr:colOff>161925</xdr:colOff>
                    <xdr:row>9</xdr:row>
                    <xdr:rowOff>28575</xdr:rowOff>
                  </to>
                </anchor>
              </controlPr>
            </control>
          </mc:Choice>
        </mc:AlternateContent>
        <mc:AlternateContent xmlns:mc="http://schemas.openxmlformats.org/markup-compatibility/2006">
          <mc:Choice Requires="x14">
            <control shapeId="3255" r:id="rId186" name="Check Box 183">
              <controlPr defaultSize="0" autoFill="0" autoLine="0" autoPict="0">
                <anchor moveWithCells="1">
                  <from>
                    <xdr:col>13</xdr:col>
                    <xdr:colOff>85725</xdr:colOff>
                    <xdr:row>8</xdr:row>
                    <xdr:rowOff>209550</xdr:rowOff>
                  </from>
                  <to>
                    <xdr:col>14</xdr:col>
                    <xdr:colOff>161925</xdr:colOff>
                    <xdr:row>10</xdr:row>
                    <xdr:rowOff>19050</xdr:rowOff>
                  </to>
                </anchor>
              </controlPr>
            </control>
          </mc:Choice>
        </mc:AlternateContent>
        <mc:AlternateContent xmlns:mc="http://schemas.openxmlformats.org/markup-compatibility/2006">
          <mc:Choice Requires="x14">
            <control shapeId="3256" r:id="rId187" name="Check Box 184">
              <controlPr defaultSize="0" autoFill="0" autoLine="0" autoPict="0">
                <anchor moveWithCells="1">
                  <from>
                    <xdr:col>15</xdr:col>
                    <xdr:colOff>28575</xdr:colOff>
                    <xdr:row>6</xdr:row>
                    <xdr:rowOff>200025</xdr:rowOff>
                  </from>
                  <to>
                    <xdr:col>16</xdr:col>
                    <xdr:colOff>161925</xdr:colOff>
                    <xdr:row>8</xdr:row>
                    <xdr:rowOff>19050</xdr:rowOff>
                  </to>
                </anchor>
              </controlPr>
            </control>
          </mc:Choice>
        </mc:AlternateContent>
        <mc:AlternateContent xmlns:mc="http://schemas.openxmlformats.org/markup-compatibility/2006">
          <mc:Choice Requires="x14">
            <control shapeId="3257" r:id="rId188" name="Check Box 185">
              <controlPr defaultSize="0" autoFill="0" autoLine="0" autoPict="0">
                <anchor moveWithCells="1">
                  <from>
                    <xdr:col>15</xdr:col>
                    <xdr:colOff>28575</xdr:colOff>
                    <xdr:row>8</xdr:row>
                    <xdr:rowOff>209550</xdr:rowOff>
                  </from>
                  <to>
                    <xdr:col>16</xdr:col>
                    <xdr:colOff>161925</xdr:colOff>
                    <xdr:row>10</xdr:row>
                    <xdr:rowOff>19050</xdr:rowOff>
                  </to>
                </anchor>
              </controlPr>
            </control>
          </mc:Choice>
        </mc:AlternateContent>
        <mc:AlternateContent xmlns:mc="http://schemas.openxmlformats.org/markup-compatibility/2006">
          <mc:Choice Requires="x14">
            <control shapeId="3258" r:id="rId189" name="Check Box 186">
              <controlPr defaultSize="0" autoFill="0" autoLine="0" autoPict="0">
                <anchor moveWithCells="1">
                  <from>
                    <xdr:col>17</xdr:col>
                    <xdr:colOff>57150</xdr:colOff>
                    <xdr:row>6</xdr:row>
                    <xdr:rowOff>200025</xdr:rowOff>
                  </from>
                  <to>
                    <xdr:col>18</xdr:col>
                    <xdr:colOff>161925</xdr:colOff>
                    <xdr:row>8</xdr:row>
                    <xdr:rowOff>19050</xdr:rowOff>
                  </to>
                </anchor>
              </controlPr>
            </control>
          </mc:Choice>
        </mc:AlternateContent>
        <mc:AlternateContent xmlns:mc="http://schemas.openxmlformats.org/markup-compatibility/2006">
          <mc:Choice Requires="x14">
            <control shapeId="3259" r:id="rId190" name="Check Box 187">
              <controlPr defaultSize="0" autoFill="0" autoLine="0" autoPict="0">
                <anchor moveWithCells="1">
                  <from>
                    <xdr:col>19</xdr:col>
                    <xdr:colOff>66675</xdr:colOff>
                    <xdr:row>6</xdr:row>
                    <xdr:rowOff>200025</xdr:rowOff>
                  </from>
                  <to>
                    <xdr:col>20</xdr:col>
                    <xdr:colOff>171450</xdr:colOff>
                    <xdr:row>8</xdr:row>
                    <xdr:rowOff>19050</xdr:rowOff>
                  </to>
                </anchor>
              </controlPr>
            </control>
          </mc:Choice>
        </mc:AlternateContent>
        <mc:AlternateContent xmlns:mc="http://schemas.openxmlformats.org/markup-compatibility/2006">
          <mc:Choice Requires="x14">
            <control shapeId="3260" r:id="rId191" name="Check Box 188">
              <controlPr defaultSize="0" autoFill="0" autoLine="0" autoPict="0">
                <anchor moveWithCells="1">
                  <from>
                    <xdr:col>19</xdr:col>
                    <xdr:colOff>66675</xdr:colOff>
                    <xdr:row>7</xdr:row>
                    <xdr:rowOff>209550</xdr:rowOff>
                  </from>
                  <to>
                    <xdr:col>20</xdr:col>
                    <xdr:colOff>171450</xdr:colOff>
                    <xdr:row>9</xdr:row>
                    <xdr:rowOff>28575</xdr:rowOff>
                  </to>
                </anchor>
              </controlPr>
            </control>
          </mc:Choice>
        </mc:AlternateContent>
        <mc:AlternateContent xmlns:mc="http://schemas.openxmlformats.org/markup-compatibility/2006">
          <mc:Choice Requires="x14">
            <control shapeId="3261" r:id="rId192" name="Check Box 189">
              <controlPr defaultSize="0" autoFill="0" autoLine="0" autoPict="0">
                <anchor moveWithCells="1">
                  <from>
                    <xdr:col>19</xdr:col>
                    <xdr:colOff>66675</xdr:colOff>
                    <xdr:row>8</xdr:row>
                    <xdr:rowOff>200025</xdr:rowOff>
                  </from>
                  <to>
                    <xdr:col>20</xdr:col>
                    <xdr:colOff>171450</xdr:colOff>
                    <xdr:row>10</xdr:row>
                    <xdr:rowOff>19050</xdr:rowOff>
                  </to>
                </anchor>
              </controlPr>
            </control>
          </mc:Choice>
        </mc:AlternateContent>
        <mc:AlternateContent xmlns:mc="http://schemas.openxmlformats.org/markup-compatibility/2006">
          <mc:Choice Requires="x14">
            <control shapeId="3262" r:id="rId193" name="Check Box 190">
              <controlPr defaultSize="0" autoFill="0" autoLine="0" autoPict="0">
                <anchor moveWithCells="1">
                  <from>
                    <xdr:col>21</xdr:col>
                    <xdr:colOff>38100</xdr:colOff>
                    <xdr:row>6</xdr:row>
                    <xdr:rowOff>200025</xdr:rowOff>
                  </from>
                  <to>
                    <xdr:col>22</xdr:col>
                    <xdr:colOff>171450</xdr:colOff>
                    <xdr:row>8</xdr:row>
                    <xdr:rowOff>19050</xdr:rowOff>
                  </to>
                </anchor>
              </controlPr>
            </control>
          </mc:Choice>
        </mc:AlternateContent>
        <mc:AlternateContent xmlns:mc="http://schemas.openxmlformats.org/markup-compatibility/2006">
          <mc:Choice Requires="x14">
            <control shapeId="3263" r:id="rId194" name="Check Box 191">
              <controlPr defaultSize="0" autoFill="0" autoLine="0" autoPict="0">
                <anchor moveWithCells="1">
                  <from>
                    <xdr:col>21</xdr:col>
                    <xdr:colOff>38100</xdr:colOff>
                    <xdr:row>7</xdr:row>
                    <xdr:rowOff>200025</xdr:rowOff>
                  </from>
                  <to>
                    <xdr:col>22</xdr:col>
                    <xdr:colOff>171450</xdr:colOff>
                    <xdr:row>9</xdr:row>
                    <xdr:rowOff>38100</xdr:rowOff>
                  </to>
                </anchor>
              </controlPr>
            </control>
          </mc:Choice>
        </mc:AlternateContent>
        <mc:AlternateContent xmlns:mc="http://schemas.openxmlformats.org/markup-compatibility/2006">
          <mc:Choice Requires="x14">
            <control shapeId="3264" r:id="rId195" name="Check Box 192">
              <controlPr defaultSize="0" autoFill="0" autoLine="0" autoPict="0">
                <anchor moveWithCells="1">
                  <from>
                    <xdr:col>21</xdr:col>
                    <xdr:colOff>38100</xdr:colOff>
                    <xdr:row>8</xdr:row>
                    <xdr:rowOff>200025</xdr:rowOff>
                  </from>
                  <to>
                    <xdr:col>22</xdr:col>
                    <xdr:colOff>171450</xdr:colOff>
                    <xdr:row>10</xdr:row>
                    <xdr:rowOff>19050</xdr:rowOff>
                  </to>
                </anchor>
              </controlPr>
            </control>
          </mc:Choice>
        </mc:AlternateContent>
        <mc:AlternateContent xmlns:mc="http://schemas.openxmlformats.org/markup-compatibility/2006">
          <mc:Choice Requires="x14">
            <control shapeId="3265" r:id="rId196" name="Check Box 193">
              <controlPr defaultSize="0" autoFill="0" autoLine="0" autoPict="0">
                <anchor moveWithCells="1">
                  <from>
                    <xdr:col>13</xdr:col>
                    <xdr:colOff>85725</xdr:colOff>
                    <xdr:row>12</xdr:row>
                    <xdr:rowOff>200025</xdr:rowOff>
                  </from>
                  <to>
                    <xdr:col>14</xdr:col>
                    <xdr:colOff>152400</xdr:colOff>
                    <xdr:row>14</xdr:row>
                    <xdr:rowOff>19050</xdr:rowOff>
                  </to>
                </anchor>
              </controlPr>
            </control>
          </mc:Choice>
        </mc:AlternateContent>
        <mc:AlternateContent xmlns:mc="http://schemas.openxmlformats.org/markup-compatibility/2006">
          <mc:Choice Requires="x14">
            <control shapeId="3266" r:id="rId197" name="Check Box 194">
              <controlPr defaultSize="0" autoFill="0" autoLine="0" autoPict="0">
                <anchor moveWithCells="1">
                  <from>
                    <xdr:col>13</xdr:col>
                    <xdr:colOff>85725</xdr:colOff>
                    <xdr:row>13</xdr:row>
                    <xdr:rowOff>209550</xdr:rowOff>
                  </from>
                  <to>
                    <xdr:col>14</xdr:col>
                    <xdr:colOff>152400</xdr:colOff>
                    <xdr:row>15</xdr:row>
                    <xdr:rowOff>38100</xdr:rowOff>
                  </to>
                </anchor>
              </controlPr>
            </control>
          </mc:Choice>
        </mc:AlternateContent>
        <mc:AlternateContent xmlns:mc="http://schemas.openxmlformats.org/markup-compatibility/2006">
          <mc:Choice Requires="x14">
            <control shapeId="3267" r:id="rId198" name="Check Box 195">
              <controlPr defaultSize="0" autoFill="0" autoLine="0" autoPict="0">
                <anchor moveWithCells="1">
                  <from>
                    <xdr:col>13</xdr:col>
                    <xdr:colOff>85725</xdr:colOff>
                    <xdr:row>14</xdr:row>
                    <xdr:rowOff>209550</xdr:rowOff>
                  </from>
                  <to>
                    <xdr:col>14</xdr:col>
                    <xdr:colOff>152400</xdr:colOff>
                    <xdr:row>16</xdr:row>
                    <xdr:rowOff>28575</xdr:rowOff>
                  </to>
                </anchor>
              </controlPr>
            </control>
          </mc:Choice>
        </mc:AlternateContent>
        <mc:AlternateContent xmlns:mc="http://schemas.openxmlformats.org/markup-compatibility/2006">
          <mc:Choice Requires="x14">
            <control shapeId="3268" r:id="rId199" name="Check Box 196">
              <controlPr defaultSize="0" autoFill="0" autoLine="0" autoPict="0">
                <anchor moveWithCells="1">
                  <from>
                    <xdr:col>15</xdr:col>
                    <xdr:colOff>28575</xdr:colOff>
                    <xdr:row>12</xdr:row>
                    <xdr:rowOff>200025</xdr:rowOff>
                  </from>
                  <to>
                    <xdr:col>16</xdr:col>
                    <xdr:colOff>171450</xdr:colOff>
                    <xdr:row>14</xdr:row>
                    <xdr:rowOff>28575</xdr:rowOff>
                  </to>
                </anchor>
              </controlPr>
            </control>
          </mc:Choice>
        </mc:AlternateContent>
        <mc:AlternateContent xmlns:mc="http://schemas.openxmlformats.org/markup-compatibility/2006">
          <mc:Choice Requires="x14">
            <control shapeId="3269" r:id="rId200" name="Check Box 197">
              <controlPr defaultSize="0" autoFill="0" autoLine="0" autoPict="0">
                <anchor moveWithCells="1">
                  <from>
                    <xdr:col>15</xdr:col>
                    <xdr:colOff>28575</xdr:colOff>
                    <xdr:row>14</xdr:row>
                    <xdr:rowOff>209550</xdr:rowOff>
                  </from>
                  <to>
                    <xdr:col>16</xdr:col>
                    <xdr:colOff>171450</xdr:colOff>
                    <xdr:row>16</xdr:row>
                    <xdr:rowOff>28575</xdr:rowOff>
                  </to>
                </anchor>
              </controlPr>
            </control>
          </mc:Choice>
        </mc:AlternateContent>
        <mc:AlternateContent xmlns:mc="http://schemas.openxmlformats.org/markup-compatibility/2006">
          <mc:Choice Requires="x14">
            <control shapeId="3270" r:id="rId201" name="Check Box 198">
              <controlPr defaultSize="0" autoFill="0" autoLine="0" autoPict="0">
                <anchor moveWithCells="1">
                  <from>
                    <xdr:col>17</xdr:col>
                    <xdr:colOff>57150</xdr:colOff>
                    <xdr:row>12</xdr:row>
                    <xdr:rowOff>200025</xdr:rowOff>
                  </from>
                  <to>
                    <xdr:col>18</xdr:col>
                    <xdr:colOff>161925</xdr:colOff>
                    <xdr:row>14</xdr:row>
                    <xdr:rowOff>28575</xdr:rowOff>
                  </to>
                </anchor>
              </controlPr>
            </control>
          </mc:Choice>
        </mc:AlternateContent>
        <mc:AlternateContent xmlns:mc="http://schemas.openxmlformats.org/markup-compatibility/2006">
          <mc:Choice Requires="x14">
            <control shapeId="3271" r:id="rId202" name="Check Box 199">
              <controlPr defaultSize="0" autoFill="0" autoLine="0" autoPict="0">
                <anchor moveWithCells="1">
                  <from>
                    <xdr:col>19</xdr:col>
                    <xdr:colOff>66675</xdr:colOff>
                    <xdr:row>12</xdr:row>
                    <xdr:rowOff>200025</xdr:rowOff>
                  </from>
                  <to>
                    <xdr:col>20</xdr:col>
                    <xdr:colOff>171450</xdr:colOff>
                    <xdr:row>14</xdr:row>
                    <xdr:rowOff>28575</xdr:rowOff>
                  </to>
                </anchor>
              </controlPr>
            </control>
          </mc:Choice>
        </mc:AlternateContent>
        <mc:AlternateContent xmlns:mc="http://schemas.openxmlformats.org/markup-compatibility/2006">
          <mc:Choice Requires="x14">
            <control shapeId="3272" r:id="rId203" name="Check Box 200">
              <controlPr defaultSize="0" autoFill="0" autoLine="0" autoPict="0">
                <anchor moveWithCells="1">
                  <from>
                    <xdr:col>19</xdr:col>
                    <xdr:colOff>66675</xdr:colOff>
                    <xdr:row>13</xdr:row>
                    <xdr:rowOff>209550</xdr:rowOff>
                  </from>
                  <to>
                    <xdr:col>20</xdr:col>
                    <xdr:colOff>171450</xdr:colOff>
                    <xdr:row>15</xdr:row>
                    <xdr:rowOff>38100</xdr:rowOff>
                  </to>
                </anchor>
              </controlPr>
            </control>
          </mc:Choice>
        </mc:AlternateContent>
        <mc:AlternateContent xmlns:mc="http://schemas.openxmlformats.org/markup-compatibility/2006">
          <mc:Choice Requires="x14">
            <control shapeId="3273" r:id="rId204" name="Check Box 201">
              <controlPr defaultSize="0" autoFill="0" autoLine="0" autoPict="0">
                <anchor moveWithCells="1">
                  <from>
                    <xdr:col>19</xdr:col>
                    <xdr:colOff>66675</xdr:colOff>
                    <xdr:row>14</xdr:row>
                    <xdr:rowOff>200025</xdr:rowOff>
                  </from>
                  <to>
                    <xdr:col>20</xdr:col>
                    <xdr:colOff>171450</xdr:colOff>
                    <xdr:row>16</xdr:row>
                    <xdr:rowOff>28575</xdr:rowOff>
                  </to>
                </anchor>
              </controlPr>
            </control>
          </mc:Choice>
        </mc:AlternateContent>
        <mc:AlternateContent xmlns:mc="http://schemas.openxmlformats.org/markup-compatibility/2006">
          <mc:Choice Requires="x14">
            <control shapeId="3274" r:id="rId205" name="Check Box 202">
              <controlPr defaultSize="0" autoFill="0" autoLine="0" autoPict="0">
                <anchor moveWithCells="1">
                  <from>
                    <xdr:col>21</xdr:col>
                    <xdr:colOff>38100</xdr:colOff>
                    <xdr:row>12</xdr:row>
                    <xdr:rowOff>200025</xdr:rowOff>
                  </from>
                  <to>
                    <xdr:col>22</xdr:col>
                    <xdr:colOff>171450</xdr:colOff>
                    <xdr:row>14</xdr:row>
                    <xdr:rowOff>28575</xdr:rowOff>
                  </to>
                </anchor>
              </controlPr>
            </control>
          </mc:Choice>
        </mc:AlternateContent>
        <mc:AlternateContent xmlns:mc="http://schemas.openxmlformats.org/markup-compatibility/2006">
          <mc:Choice Requires="x14">
            <control shapeId="3275" r:id="rId206" name="Check Box 203">
              <controlPr defaultSize="0" autoFill="0" autoLine="0" autoPict="0">
                <anchor moveWithCells="1">
                  <from>
                    <xdr:col>21</xdr:col>
                    <xdr:colOff>38100</xdr:colOff>
                    <xdr:row>13</xdr:row>
                    <xdr:rowOff>200025</xdr:rowOff>
                  </from>
                  <to>
                    <xdr:col>22</xdr:col>
                    <xdr:colOff>171450</xdr:colOff>
                    <xdr:row>15</xdr:row>
                    <xdr:rowOff>47625</xdr:rowOff>
                  </to>
                </anchor>
              </controlPr>
            </control>
          </mc:Choice>
        </mc:AlternateContent>
        <mc:AlternateContent xmlns:mc="http://schemas.openxmlformats.org/markup-compatibility/2006">
          <mc:Choice Requires="x14">
            <control shapeId="3276" r:id="rId207" name="Check Box 204">
              <controlPr defaultSize="0" autoFill="0" autoLine="0" autoPict="0">
                <anchor moveWithCells="1">
                  <from>
                    <xdr:col>21</xdr:col>
                    <xdr:colOff>38100</xdr:colOff>
                    <xdr:row>14</xdr:row>
                    <xdr:rowOff>200025</xdr:rowOff>
                  </from>
                  <to>
                    <xdr:col>22</xdr:col>
                    <xdr:colOff>171450</xdr:colOff>
                    <xdr:row>16</xdr:row>
                    <xdr:rowOff>28575</xdr:rowOff>
                  </to>
                </anchor>
              </controlPr>
            </control>
          </mc:Choice>
        </mc:AlternateContent>
        <mc:AlternateContent xmlns:mc="http://schemas.openxmlformats.org/markup-compatibility/2006">
          <mc:Choice Requires="x14">
            <control shapeId="3277" r:id="rId208" name="Check Box 205">
              <controlPr defaultSize="0" autoFill="0" autoLine="0" autoPict="0">
                <anchor moveWithCells="1">
                  <from>
                    <xdr:col>13</xdr:col>
                    <xdr:colOff>85725</xdr:colOff>
                    <xdr:row>15</xdr:row>
                    <xdr:rowOff>200025</xdr:rowOff>
                  </from>
                  <to>
                    <xdr:col>14</xdr:col>
                    <xdr:colOff>152400</xdr:colOff>
                    <xdr:row>17</xdr:row>
                    <xdr:rowOff>19050</xdr:rowOff>
                  </to>
                </anchor>
              </controlPr>
            </control>
          </mc:Choice>
        </mc:AlternateContent>
        <mc:AlternateContent xmlns:mc="http://schemas.openxmlformats.org/markup-compatibility/2006">
          <mc:Choice Requires="x14">
            <control shapeId="3278" r:id="rId209" name="Check Box 206">
              <controlPr defaultSize="0" autoFill="0" autoLine="0" autoPict="0">
                <anchor moveWithCells="1">
                  <from>
                    <xdr:col>13</xdr:col>
                    <xdr:colOff>85725</xdr:colOff>
                    <xdr:row>16</xdr:row>
                    <xdr:rowOff>209550</xdr:rowOff>
                  </from>
                  <to>
                    <xdr:col>14</xdr:col>
                    <xdr:colOff>152400</xdr:colOff>
                    <xdr:row>18</xdr:row>
                    <xdr:rowOff>38100</xdr:rowOff>
                  </to>
                </anchor>
              </controlPr>
            </control>
          </mc:Choice>
        </mc:AlternateContent>
        <mc:AlternateContent xmlns:mc="http://schemas.openxmlformats.org/markup-compatibility/2006">
          <mc:Choice Requires="x14">
            <control shapeId="3279" r:id="rId210" name="Check Box 207">
              <controlPr defaultSize="0" autoFill="0" autoLine="0" autoPict="0">
                <anchor moveWithCells="1">
                  <from>
                    <xdr:col>13</xdr:col>
                    <xdr:colOff>85725</xdr:colOff>
                    <xdr:row>17</xdr:row>
                    <xdr:rowOff>209550</xdr:rowOff>
                  </from>
                  <to>
                    <xdr:col>14</xdr:col>
                    <xdr:colOff>152400</xdr:colOff>
                    <xdr:row>19</xdr:row>
                    <xdr:rowOff>28575</xdr:rowOff>
                  </to>
                </anchor>
              </controlPr>
            </control>
          </mc:Choice>
        </mc:AlternateContent>
        <mc:AlternateContent xmlns:mc="http://schemas.openxmlformats.org/markup-compatibility/2006">
          <mc:Choice Requires="x14">
            <control shapeId="3280" r:id="rId211" name="Check Box 208">
              <controlPr defaultSize="0" autoFill="0" autoLine="0" autoPict="0">
                <anchor moveWithCells="1">
                  <from>
                    <xdr:col>15</xdr:col>
                    <xdr:colOff>28575</xdr:colOff>
                    <xdr:row>15</xdr:row>
                    <xdr:rowOff>200025</xdr:rowOff>
                  </from>
                  <to>
                    <xdr:col>16</xdr:col>
                    <xdr:colOff>171450</xdr:colOff>
                    <xdr:row>17</xdr:row>
                    <xdr:rowOff>28575</xdr:rowOff>
                  </to>
                </anchor>
              </controlPr>
            </control>
          </mc:Choice>
        </mc:AlternateContent>
        <mc:AlternateContent xmlns:mc="http://schemas.openxmlformats.org/markup-compatibility/2006">
          <mc:Choice Requires="x14">
            <control shapeId="3281" r:id="rId212" name="Check Box 209">
              <controlPr defaultSize="0" autoFill="0" autoLine="0" autoPict="0">
                <anchor moveWithCells="1">
                  <from>
                    <xdr:col>15</xdr:col>
                    <xdr:colOff>28575</xdr:colOff>
                    <xdr:row>17</xdr:row>
                    <xdr:rowOff>209550</xdr:rowOff>
                  </from>
                  <to>
                    <xdr:col>16</xdr:col>
                    <xdr:colOff>171450</xdr:colOff>
                    <xdr:row>19</xdr:row>
                    <xdr:rowOff>28575</xdr:rowOff>
                  </to>
                </anchor>
              </controlPr>
            </control>
          </mc:Choice>
        </mc:AlternateContent>
        <mc:AlternateContent xmlns:mc="http://schemas.openxmlformats.org/markup-compatibility/2006">
          <mc:Choice Requires="x14">
            <control shapeId="3282" r:id="rId213" name="Check Box 210">
              <controlPr defaultSize="0" autoFill="0" autoLine="0" autoPict="0">
                <anchor moveWithCells="1">
                  <from>
                    <xdr:col>17</xdr:col>
                    <xdr:colOff>57150</xdr:colOff>
                    <xdr:row>15</xdr:row>
                    <xdr:rowOff>200025</xdr:rowOff>
                  </from>
                  <to>
                    <xdr:col>18</xdr:col>
                    <xdr:colOff>161925</xdr:colOff>
                    <xdr:row>17</xdr:row>
                    <xdr:rowOff>28575</xdr:rowOff>
                  </to>
                </anchor>
              </controlPr>
            </control>
          </mc:Choice>
        </mc:AlternateContent>
        <mc:AlternateContent xmlns:mc="http://schemas.openxmlformats.org/markup-compatibility/2006">
          <mc:Choice Requires="x14">
            <control shapeId="3283" r:id="rId214" name="Check Box 211">
              <controlPr defaultSize="0" autoFill="0" autoLine="0" autoPict="0">
                <anchor moveWithCells="1">
                  <from>
                    <xdr:col>19</xdr:col>
                    <xdr:colOff>66675</xdr:colOff>
                    <xdr:row>15</xdr:row>
                    <xdr:rowOff>200025</xdr:rowOff>
                  </from>
                  <to>
                    <xdr:col>20</xdr:col>
                    <xdr:colOff>171450</xdr:colOff>
                    <xdr:row>17</xdr:row>
                    <xdr:rowOff>28575</xdr:rowOff>
                  </to>
                </anchor>
              </controlPr>
            </control>
          </mc:Choice>
        </mc:AlternateContent>
        <mc:AlternateContent xmlns:mc="http://schemas.openxmlformats.org/markup-compatibility/2006">
          <mc:Choice Requires="x14">
            <control shapeId="3284" r:id="rId215" name="Check Box 212">
              <controlPr defaultSize="0" autoFill="0" autoLine="0" autoPict="0">
                <anchor moveWithCells="1">
                  <from>
                    <xdr:col>19</xdr:col>
                    <xdr:colOff>66675</xdr:colOff>
                    <xdr:row>16</xdr:row>
                    <xdr:rowOff>209550</xdr:rowOff>
                  </from>
                  <to>
                    <xdr:col>20</xdr:col>
                    <xdr:colOff>171450</xdr:colOff>
                    <xdr:row>18</xdr:row>
                    <xdr:rowOff>38100</xdr:rowOff>
                  </to>
                </anchor>
              </controlPr>
            </control>
          </mc:Choice>
        </mc:AlternateContent>
        <mc:AlternateContent xmlns:mc="http://schemas.openxmlformats.org/markup-compatibility/2006">
          <mc:Choice Requires="x14">
            <control shapeId="3285" r:id="rId216" name="Check Box 213">
              <controlPr defaultSize="0" autoFill="0" autoLine="0" autoPict="0">
                <anchor moveWithCells="1">
                  <from>
                    <xdr:col>19</xdr:col>
                    <xdr:colOff>66675</xdr:colOff>
                    <xdr:row>17</xdr:row>
                    <xdr:rowOff>200025</xdr:rowOff>
                  </from>
                  <to>
                    <xdr:col>20</xdr:col>
                    <xdr:colOff>171450</xdr:colOff>
                    <xdr:row>19</xdr:row>
                    <xdr:rowOff>28575</xdr:rowOff>
                  </to>
                </anchor>
              </controlPr>
            </control>
          </mc:Choice>
        </mc:AlternateContent>
        <mc:AlternateContent xmlns:mc="http://schemas.openxmlformats.org/markup-compatibility/2006">
          <mc:Choice Requires="x14">
            <control shapeId="3286" r:id="rId217" name="Check Box 214">
              <controlPr defaultSize="0" autoFill="0" autoLine="0" autoPict="0">
                <anchor moveWithCells="1">
                  <from>
                    <xdr:col>21</xdr:col>
                    <xdr:colOff>38100</xdr:colOff>
                    <xdr:row>15</xdr:row>
                    <xdr:rowOff>200025</xdr:rowOff>
                  </from>
                  <to>
                    <xdr:col>22</xdr:col>
                    <xdr:colOff>171450</xdr:colOff>
                    <xdr:row>17</xdr:row>
                    <xdr:rowOff>28575</xdr:rowOff>
                  </to>
                </anchor>
              </controlPr>
            </control>
          </mc:Choice>
        </mc:AlternateContent>
        <mc:AlternateContent xmlns:mc="http://schemas.openxmlformats.org/markup-compatibility/2006">
          <mc:Choice Requires="x14">
            <control shapeId="3287" r:id="rId218" name="Check Box 215">
              <controlPr defaultSize="0" autoFill="0" autoLine="0" autoPict="0">
                <anchor moveWithCells="1">
                  <from>
                    <xdr:col>21</xdr:col>
                    <xdr:colOff>38100</xdr:colOff>
                    <xdr:row>16</xdr:row>
                    <xdr:rowOff>200025</xdr:rowOff>
                  </from>
                  <to>
                    <xdr:col>22</xdr:col>
                    <xdr:colOff>171450</xdr:colOff>
                    <xdr:row>18</xdr:row>
                    <xdr:rowOff>47625</xdr:rowOff>
                  </to>
                </anchor>
              </controlPr>
            </control>
          </mc:Choice>
        </mc:AlternateContent>
        <mc:AlternateContent xmlns:mc="http://schemas.openxmlformats.org/markup-compatibility/2006">
          <mc:Choice Requires="x14">
            <control shapeId="3288" r:id="rId219" name="Check Box 216">
              <controlPr defaultSize="0" autoFill="0" autoLine="0" autoPict="0">
                <anchor moveWithCells="1">
                  <from>
                    <xdr:col>21</xdr:col>
                    <xdr:colOff>38100</xdr:colOff>
                    <xdr:row>17</xdr:row>
                    <xdr:rowOff>200025</xdr:rowOff>
                  </from>
                  <to>
                    <xdr:col>22</xdr:col>
                    <xdr:colOff>171450</xdr:colOff>
                    <xdr:row>19</xdr:row>
                    <xdr:rowOff>28575</xdr:rowOff>
                  </to>
                </anchor>
              </controlPr>
            </control>
          </mc:Choice>
        </mc:AlternateContent>
        <mc:AlternateContent xmlns:mc="http://schemas.openxmlformats.org/markup-compatibility/2006">
          <mc:Choice Requires="x14">
            <control shapeId="3289" r:id="rId220" name="Check Box 217">
              <controlPr defaultSize="0" autoFill="0" autoLine="0" autoPict="0">
                <anchor moveWithCells="1">
                  <from>
                    <xdr:col>13</xdr:col>
                    <xdr:colOff>85725</xdr:colOff>
                    <xdr:row>18</xdr:row>
                    <xdr:rowOff>200025</xdr:rowOff>
                  </from>
                  <to>
                    <xdr:col>14</xdr:col>
                    <xdr:colOff>152400</xdr:colOff>
                    <xdr:row>20</xdr:row>
                    <xdr:rowOff>19050</xdr:rowOff>
                  </to>
                </anchor>
              </controlPr>
            </control>
          </mc:Choice>
        </mc:AlternateContent>
        <mc:AlternateContent xmlns:mc="http://schemas.openxmlformats.org/markup-compatibility/2006">
          <mc:Choice Requires="x14">
            <control shapeId="3290" r:id="rId221" name="Check Box 218">
              <controlPr defaultSize="0" autoFill="0" autoLine="0" autoPict="0">
                <anchor moveWithCells="1">
                  <from>
                    <xdr:col>13</xdr:col>
                    <xdr:colOff>85725</xdr:colOff>
                    <xdr:row>19</xdr:row>
                    <xdr:rowOff>209550</xdr:rowOff>
                  </from>
                  <to>
                    <xdr:col>14</xdr:col>
                    <xdr:colOff>152400</xdr:colOff>
                    <xdr:row>21</xdr:row>
                    <xdr:rowOff>38100</xdr:rowOff>
                  </to>
                </anchor>
              </controlPr>
            </control>
          </mc:Choice>
        </mc:AlternateContent>
        <mc:AlternateContent xmlns:mc="http://schemas.openxmlformats.org/markup-compatibility/2006">
          <mc:Choice Requires="x14">
            <control shapeId="3291" r:id="rId222" name="Check Box 219">
              <controlPr defaultSize="0" autoFill="0" autoLine="0" autoPict="0">
                <anchor moveWithCells="1">
                  <from>
                    <xdr:col>13</xdr:col>
                    <xdr:colOff>85725</xdr:colOff>
                    <xdr:row>20</xdr:row>
                    <xdr:rowOff>209550</xdr:rowOff>
                  </from>
                  <to>
                    <xdr:col>14</xdr:col>
                    <xdr:colOff>152400</xdr:colOff>
                    <xdr:row>22</xdr:row>
                    <xdr:rowOff>28575</xdr:rowOff>
                  </to>
                </anchor>
              </controlPr>
            </control>
          </mc:Choice>
        </mc:AlternateContent>
        <mc:AlternateContent xmlns:mc="http://schemas.openxmlformats.org/markup-compatibility/2006">
          <mc:Choice Requires="x14">
            <control shapeId="3292" r:id="rId223" name="Check Box 220">
              <controlPr defaultSize="0" autoFill="0" autoLine="0" autoPict="0">
                <anchor moveWithCells="1">
                  <from>
                    <xdr:col>15</xdr:col>
                    <xdr:colOff>28575</xdr:colOff>
                    <xdr:row>18</xdr:row>
                    <xdr:rowOff>200025</xdr:rowOff>
                  </from>
                  <to>
                    <xdr:col>16</xdr:col>
                    <xdr:colOff>171450</xdr:colOff>
                    <xdr:row>20</xdr:row>
                    <xdr:rowOff>28575</xdr:rowOff>
                  </to>
                </anchor>
              </controlPr>
            </control>
          </mc:Choice>
        </mc:AlternateContent>
        <mc:AlternateContent xmlns:mc="http://schemas.openxmlformats.org/markup-compatibility/2006">
          <mc:Choice Requires="x14">
            <control shapeId="3293" r:id="rId224" name="Check Box 221">
              <controlPr defaultSize="0" autoFill="0" autoLine="0" autoPict="0">
                <anchor moveWithCells="1">
                  <from>
                    <xdr:col>15</xdr:col>
                    <xdr:colOff>28575</xdr:colOff>
                    <xdr:row>20</xdr:row>
                    <xdr:rowOff>209550</xdr:rowOff>
                  </from>
                  <to>
                    <xdr:col>16</xdr:col>
                    <xdr:colOff>171450</xdr:colOff>
                    <xdr:row>22</xdr:row>
                    <xdr:rowOff>28575</xdr:rowOff>
                  </to>
                </anchor>
              </controlPr>
            </control>
          </mc:Choice>
        </mc:AlternateContent>
        <mc:AlternateContent xmlns:mc="http://schemas.openxmlformats.org/markup-compatibility/2006">
          <mc:Choice Requires="x14">
            <control shapeId="3294" r:id="rId225" name="Check Box 222">
              <controlPr defaultSize="0" autoFill="0" autoLine="0" autoPict="0">
                <anchor moveWithCells="1">
                  <from>
                    <xdr:col>17</xdr:col>
                    <xdr:colOff>57150</xdr:colOff>
                    <xdr:row>18</xdr:row>
                    <xdr:rowOff>200025</xdr:rowOff>
                  </from>
                  <to>
                    <xdr:col>18</xdr:col>
                    <xdr:colOff>161925</xdr:colOff>
                    <xdr:row>20</xdr:row>
                    <xdr:rowOff>28575</xdr:rowOff>
                  </to>
                </anchor>
              </controlPr>
            </control>
          </mc:Choice>
        </mc:AlternateContent>
        <mc:AlternateContent xmlns:mc="http://schemas.openxmlformats.org/markup-compatibility/2006">
          <mc:Choice Requires="x14">
            <control shapeId="3295" r:id="rId226" name="Check Box 223">
              <controlPr defaultSize="0" autoFill="0" autoLine="0" autoPict="0">
                <anchor moveWithCells="1">
                  <from>
                    <xdr:col>19</xdr:col>
                    <xdr:colOff>66675</xdr:colOff>
                    <xdr:row>18</xdr:row>
                    <xdr:rowOff>200025</xdr:rowOff>
                  </from>
                  <to>
                    <xdr:col>20</xdr:col>
                    <xdr:colOff>171450</xdr:colOff>
                    <xdr:row>20</xdr:row>
                    <xdr:rowOff>28575</xdr:rowOff>
                  </to>
                </anchor>
              </controlPr>
            </control>
          </mc:Choice>
        </mc:AlternateContent>
        <mc:AlternateContent xmlns:mc="http://schemas.openxmlformats.org/markup-compatibility/2006">
          <mc:Choice Requires="x14">
            <control shapeId="3296" r:id="rId227" name="Check Box 224">
              <controlPr defaultSize="0" autoFill="0" autoLine="0" autoPict="0">
                <anchor moveWithCells="1">
                  <from>
                    <xdr:col>19</xdr:col>
                    <xdr:colOff>66675</xdr:colOff>
                    <xdr:row>19</xdr:row>
                    <xdr:rowOff>209550</xdr:rowOff>
                  </from>
                  <to>
                    <xdr:col>20</xdr:col>
                    <xdr:colOff>171450</xdr:colOff>
                    <xdr:row>21</xdr:row>
                    <xdr:rowOff>38100</xdr:rowOff>
                  </to>
                </anchor>
              </controlPr>
            </control>
          </mc:Choice>
        </mc:AlternateContent>
        <mc:AlternateContent xmlns:mc="http://schemas.openxmlformats.org/markup-compatibility/2006">
          <mc:Choice Requires="x14">
            <control shapeId="3297" r:id="rId228" name="Check Box 225">
              <controlPr defaultSize="0" autoFill="0" autoLine="0" autoPict="0">
                <anchor moveWithCells="1">
                  <from>
                    <xdr:col>19</xdr:col>
                    <xdr:colOff>66675</xdr:colOff>
                    <xdr:row>20</xdr:row>
                    <xdr:rowOff>200025</xdr:rowOff>
                  </from>
                  <to>
                    <xdr:col>20</xdr:col>
                    <xdr:colOff>171450</xdr:colOff>
                    <xdr:row>22</xdr:row>
                    <xdr:rowOff>28575</xdr:rowOff>
                  </to>
                </anchor>
              </controlPr>
            </control>
          </mc:Choice>
        </mc:AlternateContent>
        <mc:AlternateContent xmlns:mc="http://schemas.openxmlformats.org/markup-compatibility/2006">
          <mc:Choice Requires="x14">
            <control shapeId="3298" r:id="rId229" name="Check Box 226">
              <controlPr defaultSize="0" autoFill="0" autoLine="0" autoPict="0">
                <anchor moveWithCells="1">
                  <from>
                    <xdr:col>21</xdr:col>
                    <xdr:colOff>38100</xdr:colOff>
                    <xdr:row>18</xdr:row>
                    <xdr:rowOff>200025</xdr:rowOff>
                  </from>
                  <to>
                    <xdr:col>22</xdr:col>
                    <xdr:colOff>171450</xdr:colOff>
                    <xdr:row>20</xdr:row>
                    <xdr:rowOff>28575</xdr:rowOff>
                  </to>
                </anchor>
              </controlPr>
            </control>
          </mc:Choice>
        </mc:AlternateContent>
        <mc:AlternateContent xmlns:mc="http://schemas.openxmlformats.org/markup-compatibility/2006">
          <mc:Choice Requires="x14">
            <control shapeId="3299" r:id="rId230" name="Check Box 227">
              <controlPr defaultSize="0" autoFill="0" autoLine="0" autoPict="0">
                <anchor moveWithCells="1">
                  <from>
                    <xdr:col>21</xdr:col>
                    <xdr:colOff>38100</xdr:colOff>
                    <xdr:row>19</xdr:row>
                    <xdr:rowOff>200025</xdr:rowOff>
                  </from>
                  <to>
                    <xdr:col>22</xdr:col>
                    <xdr:colOff>171450</xdr:colOff>
                    <xdr:row>21</xdr:row>
                    <xdr:rowOff>47625</xdr:rowOff>
                  </to>
                </anchor>
              </controlPr>
            </control>
          </mc:Choice>
        </mc:AlternateContent>
        <mc:AlternateContent xmlns:mc="http://schemas.openxmlformats.org/markup-compatibility/2006">
          <mc:Choice Requires="x14">
            <control shapeId="3300" r:id="rId231" name="Check Box 228">
              <controlPr defaultSize="0" autoFill="0" autoLine="0" autoPict="0">
                <anchor moveWithCells="1">
                  <from>
                    <xdr:col>21</xdr:col>
                    <xdr:colOff>38100</xdr:colOff>
                    <xdr:row>20</xdr:row>
                    <xdr:rowOff>200025</xdr:rowOff>
                  </from>
                  <to>
                    <xdr:col>22</xdr:col>
                    <xdr:colOff>171450</xdr:colOff>
                    <xdr:row>22</xdr:row>
                    <xdr:rowOff>28575</xdr:rowOff>
                  </to>
                </anchor>
              </controlPr>
            </control>
          </mc:Choice>
        </mc:AlternateContent>
        <mc:AlternateContent xmlns:mc="http://schemas.openxmlformats.org/markup-compatibility/2006">
          <mc:Choice Requires="x14">
            <control shapeId="3301" r:id="rId232" name="Check Box 229">
              <controlPr defaultSize="0" autoFill="0" autoLine="0" autoPict="0">
                <anchor moveWithCells="1">
                  <from>
                    <xdr:col>13</xdr:col>
                    <xdr:colOff>85725</xdr:colOff>
                    <xdr:row>21</xdr:row>
                    <xdr:rowOff>200025</xdr:rowOff>
                  </from>
                  <to>
                    <xdr:col>14</xdr:col>
                    <xdr:colOff>152400</xdr:colOff>
                    <xdr:row>23</xdr:row>
                    <xdr:rowOff>19050</xdr:rowOff>
                  </to>
                </anchor>
              </controlPr>
            </control>
          </mc:Choice>
        </mc:AlternateContent>
        <mc:AlternateContent xmlns:mc="http://schemas.openxmlformats.org/markup-compatibility/2006">
          <mc:Choice Requires="x14">
            <control shapeId="3302" r:id="rId233" name="Check Box 230">
              <controlPr defaultSize="0" autoFill="0" autoLine="0" autoPict="0">
                <anchor moveWithCells="1">
                  <from>
                    <xdr:col>13</xdr:col>
                    <xdr:colOff>85725</xdr:colOff>
                    <xdr:row>22</xdr:row>
                    <xdr:rowOff>209550</xdr:rowOff>
                  </from>
                  <to>
                    <xdr:col>14</xdr:col>
                    <xdr:colOff>152400</xdr:colOff>
                    <xdr:row>24</xdr:row>
                    <xdr:rowOff>38100</xdr:rowOff>
                  </to>
                </anchor>
              </controlPr>
            </control>
          </mc:Choice>
        </mc:AlternateContent>
        <mc:AlternateContent xmlns:mc="http://schemas.openxmlformats.org/markup-compatibility/2006">
          <mc:Choice Requires="x14">
            <control shapeId="3303" r:id="rId234" name="Check Box 231">
              <controlPr defaultSize="0" autoFill="0" autoLine="0" autoPict="0">
                <anchor moveWithCells="1">
                  <from>
                    <xdr:col>13</xdr:col>
                    <xdr:colOff>85725</xdr:colOff>
                    <xdr:row>23</xdr:row>
                    <xdr:rowOff>209550</xdr:rowOff>
                  </from>
                  <to>
                    <xdr:col>14</xdr:col>
                    <xdr:colOff>152400</xdr:colOff>
                    <xdr:row>25</xdr:row>
                    <xdr:rowOff>28575</xdr:rowOff>
                  </to>
                </anchor>
              </controlPr>
            </control>
          </mc:Choice>
        </mc:AlternateContent>
        <mc:AlternateContent xmlns:mc="http://schemas.openxmlformats.org/markup-compatibility/2006">
          <mc:Choice Requires="x14">
            <control shapeId="3304" r:id="rId235" name="Check Box 232">
              <controlPr defaultSize="0" autoFill="0" autoLine="0" autoPict="0">
                <anchor moveWithCells="1">
                  <from>
                    <xdr:col>15</xdr:col>
                    <xdr:colOff>28575</xdr:colOff>
                    <xdr:row>21</xdr:row>
                    <xdr:rowOff>200025</xdr:rowOff>
                  </from>
                  <to>
                    <xdr:col>16</xdr:col>
                    <xdr:colOff>171450</xdr:colOff>
                    <xdr:row>23</xdr:row>
                    <xdr:rowOff>28575</xdr:rowOff>
                  </to>
                </anchor>
              </controlPr>
            </control>
          </mc:Choice>
        </mc:AlternateContent>
        <mc:AlternateContent xmlns:mc="http://schemas.openxmlformats.org/markup-compatibility/2006">
          <mc:Choice Requires="x14">
            <control shapeId="3305" r:id="rId236" name="Check Box 233">
              <controlPr defaultSize="0" autoFill="0" autoLine="0" autoPict="0">
                <anchor moveWithCells="1">
                  <from>
                    <xdr:col>15</xdr:col>
                    <xdr:colOff>28575</xdr:colOff>
                    <xdr:row>23</xdr:row>
                    <xdr:rowOff>209550</xdr:rowOff>
                  </from>
                  <to>
                    <xdr:col>16</xdr:col>
                    <xdr:colOff>171450</xdr:colOff>
                    <xdr:row>25</xdr:row>
                    <xdr:rowOff>28575</xdr:rowOff>
                  </to>
                </anchor>
              </controlPr>
            </control>
          </mc:Choice>
        </mc:AlternateContent>
        <mc:AlternateContent xmlns:mc="http://schemas.openxmlformats.org/markup-compatibility/2006">
          <mc:Choice Requires="x14">
            <control shapeId="3306" r:id="rId237" name="Check Box 234">
              <controlPr defaultSize="0" autoFill="0" autoLine="0" autoPict="0">
                <anchor moveWithCells="1">
                  <from>
                    <xdr:col>17</xdr:col>
                    <xdr:colOff>57150</xdr:colOff>
                    <xdr:row>21</xdr:row>
                    <xdr:rowOff>200025</xdr:rowOff>
                  </from>
                  <to>
                    <xdr:col>18</xdr:col>
                    <xdr:colOff>161925</xdr:colOff>
                    <xdr:row>23</xdr:row>
                    <xdr:rowOff>28575</xdr:rowOff>
                  </to>
                </anchor>
              </controlPr>
            </control>
          </mc:Choice>
        </mc:AlternateContent>
        <mc:AlternateContent xmlns:mc="http://schemas.openxmlformats.org/markup-compatibility/2006">
          <mc:Choice Requires="x14">
            <control shapeId="3307" r:id="rId238" name="Check Box 235">
              <controlPr defaultSize="0" autoFill="0" autoLine="0" autoPict="0">
                <anchor moveWithCells="1">
                  <from>
                    <xdr:col>19</xdr:col>
                    <xdr:colOff>66675</xdr:colOff>
                    <xdr:row>21</xdr:row>
                    <xdr:rowOff>200025</xdr:rowOff>
                  </from>
                  <to>
                    <xdr:col>20</xdr:col>
                    <xdr:colOff>171450</xdr:colOff>
                    <xdr:row>23</xdr:row>
                    <xdr:rowOff>28575</xdr:rowOff>
                  </to>
                </anchor>
              </controlPr>
            </control>
          </mc:Choice>
        </mc:AlternateContent>
        <mc:AlternateContent xmlns:mc="http://schemas.openxmlformats.org/markup-compatibility/2006">
          <mc:Choice Requires="x14">
            <control shapeId="3308" r:id="rId239" name="Check Box 236">
              <controlPr defaultSize="0" autoFill="0" autoLine="0" autoPict="0">
                <anchor moveWithCells="1">
                  <from>
                    <xdr:col>19</xdr:col>
                    <xdr:colOff>66675</xdr:colOff>
                    <xdr:row>22</xdr:row>
                    <xdr:rowOff>209550</xdr:rowOff>
                  </from>
                  <to>
                    <xdr:col>20</xdr:col>
                    <xdr:colOff>171450</xdr:colOff>
                    <xdr:row>24</xdr:row>
                    <xdr:rowOff>38100</xdr:rowOff>
                  </to>
                </anchor>
              </controlPr>
            </control>
          </mc:Choice>
        </mc:AlternateContent>
        <mc:AlternateContent xmlns:mc="http://schemas.openxmlformats.org/markup-compatibility/2006">
          <mc:Choice Requires="x14">
            <control shapeId="3309" r:id="rId240" name="Check Box 237">
              <controlPr defaultSize="0" autoFill="0" autoLine="0" autoPict="0">
                <anchor moveWithCells="1">
                  <from>
                    <xdr:col>19</xdr:col>
                    <xdr:colOff>66675</xdr:colOff>
                    <xdr:row>23</xdr:row>
                    <xdr:rowOff>200025</xdr:rowOff>
                  </from>
                  <to>
                    <xdr:col>20</xdr:col>
                    <xdr:colOff>171450</xdr:colOff>
                    <xdr:row>25</xdr:row>
                    <xdr:rowOff>28575</xdr:rowOff>
                  </to>
                </anchor>
              </controlPr>
            </control>
          </mc:Choice>
        </mc:AlternateContent>
        <mc:AlternateContent xmlns:mc="http://schemas.openxmlformats.org/markup-compatibility/2006">
          <mc:Choice Requires="x14">
            <control shapeId="3310" r:id="rId241" name="Check Box 238">
              <controlPr defaultSize="0" autoFill="0" autoLine="0" autoPict="0">
                <anchor moveWithCells="1">
                  <from>
                    <xdr:col>21</xdr:col>
                    <xdr:colOff>38100</xdr:colOff>
                    <xdr:row>21</xdr:row>
                    <xdr:rowOff>200025</xdr:rowOff>
                  </from>
                  <to>
                    <xdr:col>22</xdr:col>
                    <xdr:colOff>171450</xdr:colOff>
                    <xdr:row>23</xdr:row>
                    <xdr:rowOff>28575</xdr:rowOff>
                  </to>
                </anchor>
              </controlPr>
            </control>
          </mc:Choice>
        </mc:AlternateContent>
        <mc:AlternateContent xmlns:mc="http://schemas.openxmlformats.org/markup-compatibility/2006">
          <mc:Choice Requires="x14">
            <control shapeId="3311" r:id="rId242" name="Check Box 239">
              <controlPr defaultSize="0" autoFill="0" autoLine="0" autoPict="0">
                <anchor moveWithCells="1">
                  <from>
                    <xdr:col>21</xdr:col>
                    <xdr:colOff>38100</xdr:colOff>
                    <xdr:row>22</xdr:row>
                    <xdr:rowOff>200025</xdr:rowOff>
                  </from>
                  <to>
                    <xdr:col>22</xdr:col>
                    <xdr:colOff>171450</xdr:colOff>
                    <xdr:row>24</xdr:row>
                    <xdr:rowOff>47625</xdr:rowOff>
                  </to>
                </anchor>
              </controlPr>
            </control>
          </mc:Choice>
        </mc:AlternateContent>
        <mc:AlternateContent xmlns:mc="http://schemas.openxmlformats.org/markup-compatibility/2006">
          <mc:Choice Requires="x14">
            <control shapeId="3312" r:id="rId243" name="Check Box 240">
              <controlPr defaultSize="0" autoFill="0" autoLine="0" autoPict="0">
                <anchor moveWithCells="1">
                  <from>
                    <xdr:col>21</xdr:col>
                    <xdr:colOff>38100</xdr:colOff>
                    <xdr:row>23</xdr:row>
                    <xdr:rowOff>200025</xdr:rowOff>
                  </from>
                  <to>
                    <xdr:col>22</xdr:col>
                    <xdr:colOff>171450</xdr:colOff>
                    <xdr:row>25</xdr:row>
                    <xdr:rowOff>28575</xdr:rowOff>
                  </to>
                </anchor>
              </controlPr>
            </control>
          </mc:Choice>
        </mc:AlternateContent>
        <mc:AlternateContent xmlns:mc="http://schemas.openxmlformats.org/markup-compatibility/2006">
          <mc:Choice Requires="x14">
            <control shapeId="3313" r:id="rId244" name="Check Box 241">
              <controlPr defaultSize="0" autoFill="0" autoLine="0" autoPict="0">
                <anchor moveWithCells="1">
                  <from>
                    <xdr:col>13</xdr:col>
                    <xdr:colOff>85725</xdr:colOff>
                    <xdr:row>24</xdr:row>
                    <xdr:rowOff>200025</xdr:rowOff>
                  </from>
                  <to>
                    <xdr:col>14</xdr:col>
                    <xdr:colOff>152400</xdr:colOff>
                    <xdr:row>26</xdr:row>
                    <xdr:rowOff>19050</xdr:rowOff>
                  </to>
                </anchor>
              </controlPr>
            </control>
          </mc:Choice>
        </mc:AlternateContent>
        <mc:AlternateContent xmlns:mc="http://schemas.openxmlformats.org/markup-compatibility/2006">
          <mc:Choice Requires="x14">
            <control shapeId="3314" r:id="rId245" name="Check Box 242">
              <controlPr defaultSize="0" autoFill="0" autoLine="0" autoPict="0">
                <anchor moveWithCells="1">
                  <from>
                    <xdr:col>13</xdr:col>
                    <xdr:colOff>85725</xdr:colOff>
                    <xdr:row>25</xdr:row>
                    <xdr:rowOff>209550</xdr:rowOff>
                  </from>
                  <to>
                    <xdr:col>14</xdr:col>
                    <xdr:colOff>152400</xdr:colOff>
                    <xdr:row>27</xdr:row>
                    <xdr:rowOff>38100</xdr:rowOff>
                  </to>
                </anchor>
              </controlPr>
            </control>
          </mc:Choice>
        </mc:AlternateContent>
        <mc:AlternateContent xmlns:mc="http://schemas.openxmlformats.org/markup-compatibility/2006">
          <mc:Choice Requires="x14">
            <control shapeId="3315" r:id="rId246" name="Check Box 243">
              <controlPr defaultSize="0" autoFill="0" autoLine="0" autoPict="0">
                <anchor moveWithCells="1">
                  <from>
                    <xdr:col>13</xdr:col>
                    <xdr:colOff>85725</xdr:colOff>
                    <xdr:row>26</xdr:row>
                    <xdr:rowOff>209550</xdr:rowOff>
                  </from>
                  <to>
                    <xdr:col>14</xdr:col>
                    <xdr:colOff>152400</xdr:colOff>
                    <xdr:row>28</xdr:row>
                    <xdr:rowOff>28575</xdr:rowOff>
                  </to>
                </anchor>
              </controlPr>
            </control>
          </mc:Choice>
        </mc:AlternateContent>
        <mc:AlternateContent xmlns:mc="http://schemas.openxmlformats.org/markup-compatibility/2006">
          <mc:Choice Requires="x14">
            <control shapeId="3316" r:id="rId247" name="Check Box 244">
              <controlPr defaultSize="0" autoFill="0" autoLine="0" autoPict="0">
                <anchor moveWithCells="1">
                  <from>
                    <xdr:col>15</xdr:col>
                    <xdr:colOff>28575</xdr:colOff>
                    <xdr:row>24</xdr:row>
                    <xdr:rowOff>200025</xdr:rowOff>
                  </from>
                  <to>
                    <xdr:col>16</xdr:col>
                    <xdr:colOff>171450</xdr:colOff>
                    <xdr:row>26</xdr:row>
                    <xdr:rowOff>28575</xdr:rowOff>
                  </to>
                </anchor>
              </controlPr>
            </control>
          </mc:Choice>
        </mc:AlternateContent>
        <mc:AlternateContent xmlns:mc="http://schemas.openxmlformats.org/markup-compatibility/2006">
          <mc:Choice Requires="x14">
            <control shapeId="3317" r:id="rId248" name="Check Box 245">
              <controlPr defaultSize="0" autoFill="0" autoLine="0" autoPict="0">
                <anchor moveWithCells="1">
                  <from>
                    <xdr:col>15</xdr:col>
                    <xdr:colOff>28575</xdr:colOff>
                    <xdr:row>26</xdr:row>
                    <xdr:rowOff>209550</xdr:rowOff>
                  </from>
                  <to>
                    <xdr:col>16</xdr:col>
                    <xdr:colOff>171450</xdr:colOff>
                    <xdr:row>28</xdr:row>
                    <xdr:rowOff>28575</xdr:rowOff>
                  </to>
                </anchor>
              </controlPr>
            </control>
          </mc:Choice>
        </mc:AlternateContent>
        <mc:AlternateContent xmlns:mc="http://schemas.openxmlformats.org/markup-compatibility/2006">
          <mc:Choice Requires="x14">
            <control shapeId="3318" r:id="rId249" name="Check Box 246">
              <controlPr defaultSize="0" autoFill="0" autoLine="0" autoPict="0">
                <anchor moveWithCells="1">
                  <from>
                    <xdr:col>17</xdr:col>
                    <xdr:colOff>57150</xdr:colOff>
                    <xdr:row>24</xdr:row>
                    <xdr:rowOff>200025</xdr:rowOff>
                  </from>
                  <to>
                    <xdr:col>18</xdr:col>
                    <xdr:colOff>161925</xdr:colOff>
                    <xdr:row>26</xdr:row>
                    <xdr:rowOff>28575</xdr:rowOff>
                  </to>
                </anchor>
              </controlPr>
            </control>
          </mc:Choice>
        </mc:AlternateContent>
        <mc:AlternateContent xmlns:mc="http://schemas.openxmlformats.org/markup-compatibility/2006">
          <mc:Choice Requires="x14">
            <control shapeId="3319" r:id="rId250" name="Check Box 247">
              <controlPr defaultSize="0" autoFill="0" autoLine="0" autoPict="0">
                <anchor moveWithCells="1">
                  <from>
                    <xdr:col>19</xdr:col>
                    <xdr:colOff>66675</xdr:colOff>
                    <xdr:row>24</xdr:row>
                    <xdr:rowOff>200025</xdr:rowOff>
                  </from>
                  <to>
                    <xdr:col>20</xdr:col>
                    <xdr:colOff>171450</xdr:colOff>
                    <xdr:row>26</xdr:row>
                    <xdr:rowOff>28575</xdr:rowOff>
                  </to>
                </anchor>
              </controlPr>
            </control>
          </mc:Choice>
        </mc:AlternateContent>
        <mc:AlternateContent xmlns:mc="http://schemas.openxmlformats.org/markup-compatibility/2006">
          <mc:Choice Requires="x14">
            <control shapeId="3320" r:id="rId251" name="Check Box 248">
              <controlPr defaultSize="0" autoFill="0" autoLine="0" autoPict="0">
                <anchor moveWithCells="1">
                  <from>
                    <xdr:col>19</xdr:col>
                    <xdr:colOff>66675</xdr:colOff>
                    <xdr:row>25</xdr:row>
                    <xdr:rowOff>209550</xdr:rowOff>
                  </from>
                  <to>
                    <xdr:col>20</xdr:col>
                    <xdr:colOff>171450</xdr:colOff>
                    <xdr:row>27</xdr:row>
                    <xdr:rowOff>38100</xdr:rowOff>
                  </to>
                </anchor>
              </controlPr>
            </control>
          </mc:Choice>
        </mc:AlternateContent>
        <mc:AlternateContent xmlns:mc="http://schemas.openxmlformats.org/markup-compatibility/2006">
          <mc:Choice Requires="x14">
            <control shapeId="3321" r:id="rId252" name="Check Box 249">
              <controlPr defaultSize="0" autoFill="0" autoLine="0" autoPict="0">
                <anchor moveWithCells="1">
                  <from>
                    <xdr:col>19</xdr:col>
                    <xdr:colOff>66675</xdr:colOff>
                    <xdr:row>26</xdr:row>
                    <xdr:rowOff>200025</xdr:rowOff>
                  </from>
                  <to>
                    <xdr:col>20</xdr:col>
                    <xdr:colOff>171450</xdr:colOff>
                    <xdr:row>28</xdr:row>
                    <xdr:rowOff>28575</xdr:rowOff>
                  </to>
                </anchor>
              </controlPr>
            </control>
          </mc:Choice>
        </mc:AlternateContent>
        <mc:AlternateContent xmlns:mc="http://schemas.openxmlformats.org/markup-compatibility/2006">
          <mc:Choice Requires="x14">
            <control shapeId="3322" r:id="rId253" name="Check Box 250">
              <controlPr defaultSize="0" autoFill="0" autoLine="0" autoPict="0">
                <anchor moveWithCells="1">
                  <from>
                    <xdr:col>21</xdr:col>
                    <xdr:colOff>38100</xdr:colOff>
                    <xdr:row>24</xdr:row>
                    <xdr:rowOff>200025</xdr:rowOff>
                  </from>
                  <to>
                    <xdr:col>22</xdr:col>
                    <xdr:colOff>171450</xdr:colOff>
                    <xdr:row>26</xdr:row>
                    <xdr:rowOff>28575</xdr:rowOff>
                  </to>
                </anchor>
              </controlPr>
            </control>
          </mc:Choice>
        </mc:AlternateContent>
        <mc:AlternateContent xmlns:mc="http://schemas.openxmlformats.org/markup-compatibility/2006">
          <mc:Choice Requires="x14">
            <control shapeId="3323" r:id="rId254" name="Check Box 251">
              <controlPr defaultSize="0" autoFill="0" autoLine="0" autoPict="0">
                <anchor moveWithCells="1">
                  <from>
                    <xdr:col>21</xdr:col>
                    <xdr:colOff>38100</xdr:colOff>
                    <xdr:row>25</xdr:row>
                    <xdr:rowOff>200025</xdr:rowOff>
                  </from>
                  <to>
                    <xdr:col>22</xdr:col>
                    <xdr:colOff>171450</xdr:colOff>
                    <xdr:row>27</xdr:row>
                    <xdr:rowOff>47625</xdr:rowOff>
                  </to>
                </anchor>
              </controlPr>
            </control>
          </mc:Choice>
        </mc:AlternateContent>
        <mc:AlternateContent xmlns:mc="http://schemas.openxmlformats.org/markup-compatibility/2006">
          <mc:Choice Requires="x14">
            <control shapeId="3324" r:id="rId255" name="Check Box 252">
              <controlPr defaultSize="0" autoFill="0" autoLine="0" autoPict="0">
                <anchor moveWithCells="1">
                  <from>
                    <xdr:col>21</xdr:col>
                    <xdr:colOff>38100</xdr:colOff>
                    <xdr:row>26</xdr:row>
                    <xdr:rowOff>200025</xdr:rowOff>
                  </from>
                  <to>
                    <xdr:col>22</xdr:col>
                    <xdr:colOff>171450</xdr:colOff>
                    <xdr:row>28</xdr:row>
                    <xdr:rowOff>28575</xdr:rowOff>
                  </to>
                </anchor>
              </controlPr>
            </control>
          </mc:Choice>
        </mc:AlternateContent>
        <mc:AlternateContent xmlns:mc="http://schemas.openxmlformats.org/markup-compatibility/2006">
          <mc:Choice Requires="x14">
            <control shapeId="3325" r:id="rId256" name="Check Box 253">
              <controlPr defaultSize="0" autoFill="0" autoLine="0" autoPict="0">
                <anchor moveWithCells="1">
                  <from>
                    <xdr:col>13</xdr:col>
                    <xdr:colOff>85725</xdr:colOff>
                    <xdr:row>27</xdr:row>
                    <xdr:rowOff>200025</xdr:rowOff>
                  </from>
                  <to>
                    <xdr:col>14</xdr:col>
                    <xdr:colOff>152400</xdr:colOff>
                    <xdr:row>29</xdr:row>
                    <xdr:rowOff>19050</xdr:rowOff>
                  </to>
                </anchor>
              </controlPr>
            </control>
          </mc:Choice>
        </mc:AlternateContent>
        <mc:AlternateContent xmlns:mc="http://schemas.openxmlformats.org/markup-compatibility/2006">
          <mc:Choice Requires="x14">
            <control shapeId="3326" r:id="rId257" name="Check Box 254">
              <controlPr defaultSize="0" autoFill="0" autoLine="0" autoPict="0">
                <anchor moveWithCells="1">
                  <from>
                    <xdr:col>13</xdr:col>
                    <xdr:colOff>85725</xdr:colOff>
                    <xdr:row>28</xdr:row>
                    <xdr:rowOff>209550</xdr:rowOff>
                  </from>
                  <to>
                    <xdr:col>14</xdr:col>
                    <xdr:colOff>152400</xdr:colOff>
                    <xdr:row>30</xdr:row>
                    <xdr:rowOff>38100</xdr:rowOff>
                  </to>
                </anchor>
              </controlPr>
            </control>
          </mc:Choice>
        </mc:AlternateContent>
        <mc:AlternateContent xmlns:mc="http://schemas.openxmlformats.org/markup-compatibility/2006">
          <mc:Choice Requires="x14">
            <control shapeId="3327" r:id="rId258" name="Check Box 255">
              <controlPr defaultSize="0" autoFill="0" autoLine="0" autoPict="0">
                <anchor moveWithCells="1">
                  <from>
                    <xdr:col>13</xdr:col>
                    <xdr:colOff>85725</xdr:colOff>
                    <xdr:row>29</xdr:row>
                    <xdr:rowOff>209550</xdr:rowOff>
                  </from>
                  <to>
                    <xdr:col>14</xdr:col>
                    <xdr:colOff>152400</xdr:colOff>
                    <xdr:row>31</xdr:row>
                    <xdr:rowOff>28575</xdr:rowOff>
                  </to>
                </anchor>
              </controlPr>
            </control>
          </mc:Choice>
        </mc:AlternateContent>
        <mc:AlternateContent xmlns:mc="http://schemas.openxmlformats.org/markup-compatibility/2006">
          <mc:Choice Requires="x14">
            <control shapeId="3328" r:id="rId259" name="Check Box 256">
              <controlPr defaultSize="0" autoFill="0" autoLine="0" autoPict="0">
                <anchor moveWithCells="1">
                  <from>
                    <xdr:col>15</xdr:col>
                    <xdr:colOff>28575</xdr:colOff>
                    <xdr:row>27</xdr:row>
                    <xdr:rowOff>200025</xdr:rowOff>
                  </from>
                  <to>
                    <xdr:col>16</xdr:col>
                    <xdr:colOff>171450</xdr:colOff>
                    <xdr:row>29</xdr:row>
                    <xdr:rowOff>28575</xdr:rowOff>
                  </to>
                </anchor>
              </controlPr>
            </control>
          </mc:Choice>
        </mc:AlternateContent>
        <mc:AlternateContent xmlns:mc="http://schemas.openxmlformats.org/markup-compatibility/2006">
          <mc:Choice Requires="x14">
            <control shapeId="3329" r:id="rId260" name="Check Box 257">
              <controlPr defaultSize="0" autoFill="0" autoLine="0" autoPict="0">
                <anchor moveWithCells="1">
                  <from>
                    <xdr:col>15</xdr:col>
                    <xdr:colOff>28575</xdr:colOff>
                    <xdr:row>29</xdr:row>
                    <xdr:rowOff>209550</xdr:rowOff>
                  </from>
                  <to>
                    <xdr:col>16</xdr:col>
                    <xdr:colOff>171450</xdr:colOff>
                    <xdr:row>31</xdr:row>
                    <xdr:rowOff>28575</xdr:rowOff>
                  </to>
                </anchor>
              </controlPr>
            </control>
          </mc:Choice>
        </mc:AlternateContent>
        <mc:AlternateContent xmlns:mc="http://schemas.openxmlformats.org/markup-compatibility/2006">
          <mc:Choice Requires="x14">
            <control shapeId="3330" r:id="rId261" name="Check Box 258">
              <controlPr defaultSize="0" autoFill="0" autoLine="0" autoPict="0">
                <anchor moveWithCells="1">
                  <from>
                    <xdr:col>17</xdr:col>
                    <xdr:colOff>57150</xdr:colOff>
                    <xdr:row>27</xdr:row>
                    <xdr:rowOff>200025</xdr:rowOff>
                  </from>
                  <to>
                    <xdr:col>18</xdr:col>
                    <xdr:colOff>161925</xdr:colOff>
                    <xdr:row>29</xdr:row>
                    <xdr:rowOff>28575</xdr:rowOff>
                  </to>
                </anchor>
              </controlPr>
            </control>
          </mc:Choice>
        </mc:AlternateContent>
        <mc:AlternateContent xmlns:mc="http://schemas.openxmlformats.org/markup-compatibility/2006">
          <mc:Choice Requires="x14">
            <control shapeId="3331" r:id="rId262" name="Check Box 259">
              <controlPr defaultSize="0" autoFill="0" autoLine="0" autoPict="0">
                <anchor moveWithCells="1">
                  <from>
                    <xdr:col>19</xdr:col>
                    <xdr:colOff>66675</xdr:colOff>
                    <xdr:row>27</xdr:row>
                    <xdr:rowOff>200025</xdr:rowOff>
                  </from>
                  <to>
                    <xdr:col>20</xdr:col>
                    <xdr:colOff>171450</xdr:colOff>
                    <xdr:row>29</xdr:row>
                    <xdr:rowOff>28575</xdr:rowOff>
                  </to>
                </anchor>
              </controlPr>
            </control>
          </mc:Choice>
        </mc:AlternateContent>
        <mc:AlternateContent xmlns:mc="http://schemas.openxmlformats.org/markup-compatibility/2006">
          <mc:Choice Requires="x14">
            <control shapeId="3332" r:id="rId263" name="Check Box 260">
              <controlPr defaultSize="0" autoFill="0" autoLine="0" autoPict="0">
                <anchor moveWithCells="1">
                  <from>
                    <xdr:col>19</xdr:col>
                    <xdr:colOff>66675</xdr:colOff>
                    <xdr:row>28</xdr:row>
                    <xdr:rowOff>209550</xdr:rowOff>
                  </from>
                  <to>
                    <xdr:col>20</xdr:col>
                    <xdr:colOff>171450</xdr:colOff>
                    <xdr:row>30</xdr:row>
                    <xdr:rowOff>38100</xdr:rowOff>
                  </to>
                </anchor>
              </controlPr>
            </control>
          </mc:Choice>
        </mc:AlternateContent>
        <mc:AlternateContent xmlns:mc="http://schemas.openxmlformats.org/markup-compatibility/2006">
          <mc:Choice Requires="x14">
            <control shapeId="3333" r:id="rId264" name="Check Box 261">
              <controlPr defaultSize="0" autoFill="0" autoLine="0" autoPict="0">
                <anchor moveWithCells="1">
                  <from>
                    <xdr:col>19</xdr:col>
                    <xdr:colOff>66675</xdr:colOff>
                    <xdr:row>29</xdr:row>
                    <xdr:rowOff>200025</xdr:rowOff>
                  </from>
                  <to>
                    <xdr:col>20</xdr:col>
                    <xdr:colOff>171450</xdr:colOff>
                    <xdr:row>31</xdr:row>
                    <xdr:rowOff>28575</xdr:rowOff>
                  </to>
                </anchor>
              </controlPr>
            </control>
          </mc:Choice>
        </mc:AlternateContent>
        <mc:AlternateContent xmlns:mc="http://schemas.openxmlformats.org/markup-compatibility/2006">
          <mc:Choice Requires="x14">
            <control shapeId="3334" r:id="rId265" name="Check Box 262">
              <controlPr defaultSize="0" autoFill="0" autoLine="0" autoPict="0">
                <anchor moveWithCells="1">
                  <from>
                    <xdr:col>21</xdr:col>
                    <xdr:colOff>38100</xdr:colOff>
                    <xdr:row>27</xdr:row>
                    <xdr:rowOff>200025</xdr:rowOff>
                  </from>
                  <to>
                    <xdr:col>22</xdr:col>
                    <xdr:colOff>171450</xdr:colOff>
                    <xdr:row>29</xdr:row>
                    <xdr:rowOff>28575</xdr:rowOff>
                  </to>
                </anchor>
              </controlPr>
            </control>
          </mc:Choice>
        </mc:AlternateContent>
        <mc:AlternateContent xmlns:mc="http://schemas.openxmlformats.org/markup-compatibility/2006">
          <mc:Choice Requires="x14">
            <control shapeId="3335" r:id="rId266" name="Check Box 263">
              <controlPr defaultSize="0" autoFill="0" autoLine="0" autoPict="0">
                <anchor moveWithCells="1">
                  <from>
                    <xdr:col>21</xdr:col>
                    <xdr:colOff>38100</xdr:colOff>
                    <xdr:row>28</xdr:row>
                    <xdr:rowOff>200025</xdr:rowOff>
                  </from>
                  <to>
                    <xdr:col>22</xdr:col>
                    <xdr:colOff>171450</xdr:colOff>
                    <xdr:row>30</xdr:row>
                    <xdr:rowOff>47625</xdr:rowOff>
                  </to>
                </anchor>
              </controlPr>
            </control>
          </mc:Choice>
        </mc:AlternateContent>
        <mc:AlternateContent xmlns:mc="http://schemas.openxmlformats.org/markup-compatibility/2006">
          <mc:Choice Requires="x14">
            <control shapeId="3336" r:id="rId267" name="Check Box 264">
              <controlPr defaultSize="0" autoFill="0" autoLine="0" autoPict="0">
                <anchor moveWithCells="1">
                  <from>
                    <xdr:col>21</xdr:col>
                    <xdr:colOff>38100</xdr:colOff>
                    <xdr:row>29</xdr:row>
                    <xdr:rowOff>200025</xdr:rowOff>
                  </from>
                  <to>
                    <xdr:col>22</xdr:col>
                    <xdr:colOff>171450</xdr:colOff>
                    <xdr:row>31</xdr:row>
                    <xdr:rowOff>28575</xdr:rowOff>
                  </to>
                </anchor>
              </controlPr>
            </control>
          </mc:Choice>
        </mc:AlternateContent>
        <mc:AlternateContent xmlns:mc="http://schemas.openxmlformats.org/markup-compatibility/2006">
          <mc:Choice Requires="x14">
            <control shapeId="3337" r:id="rId268" name="Check Box 265">
              <controlPr defaultSize="0" autoFill="0" autoLine="0" autoPict="0">
                <anchor moveWithCells="1">
                  <from>
                    <xdr:col>13</xdr:col>
                    <xdr:colOff>85725</xdr:colOff>
                    <xdr:row>30</xdr:row>
                    <xdr:rowOff>200025</xdr:rowOff>
                  </from>
                  <to>
                    <xdr:col>14</xdr:col>
                    <xdr:colOff>152400</xdr:colOff>
                    <xdr:row>32</xdr:row>
                    <xdr:rowOff>19050</xdr:rowOff>
                  </to>
                </anchor>
              </controlPr>
            </control>
          </mc:Choice>
        </mc:AlternateContent>
        <mc:AlternateContent xmlns:mc="http://schemas.openxmlformats.org/markup-compatibility/2006">
          <mc:Choice Requires="x14">
            <control shapeId="3338" r:id="rId269" name="Check Box 266">
              <controlPr defaultSize="0" autoFill="0" autoLine="0" autoPict="0">
                <anchor moveWithCells="1">
                  <from>
                    <xdr:col>13</xdr:col>
                    <xdr:colOff>85725</xdr:colOff>
                    <xdr:row>31</xdr:row>
                    <xdr:rowOff>209550</xdr:rowOff>
                  </from>
                  <to>
                    <xdr:col>14</xdr:col>
                    <xdr:colOff>152400</xdr:colOff>
                    <xdr:row>33</xdr:row>
                    <xdr:rowOff>38100</xdr:rowOff>
                  </to>
                </anchor>
              </controlPr>
            </control>
          </mc:Choice>
        </mc:AlternateContent>
        <mc:AlternateContent xmlns:mc="http://schemas.openxmlformats.org/markup-compatibility/2006">
          <mc:Choice Requires="x14">
            <control shapeId="3339" r:id="rId270" name="Check Box 267">
              <controlPr defaultSize="0" autoFill="0" autoLine="0" autoPict="0">
                <anchor moveWithCells="1">
                  <from>
                    <xdr:col>13</xdr:col>
                    <xdr:colOff>85725</xdr:colOff>
                    <xdr:row>32</xdr:row>
                    <xdr:rowOff>209550</xdr:rowOff>
                  </from>
                  <to>
                    <xdr:col>14</xdr:col>
                    <xdr:colOff>152400</xdr:colOff>
                    <xdr:row>34</xdr:row>
                    <xdr:rowOff>28575</xdr:rowOff>
                  </to>
                </anchor>
              </controlPr>
            </control>
          </mc:Choice>
        </mc:AlternateContent>
        <mc:AlternateContent xmlns:mc="http://schemas.openxmlformats.org/markup-compatibility/2006">
          <mc:Choice Requires="x14">
            <control shapeId="3340" r:id="rId271" name="Check Box 268">
              <controlPr defaultSize="0" autoFill="0" autoLine="0" autoPict="0">
                <anchor moveWithCells="1">
                  <from>
                    <xdr:col>15</xdr:col>
                    <xdr:colOff>28575</xdr:colOff>
                    <xdr:row>30</xdr:row>
                    <xdr:rowOff>200025</xdr:rowOff>
                  </from>
                  <to>
                    <xdr:col>16</xdr:col>
                    <xdr:colOff>171450</xdr:colOff>
                    <xdr:row>32</xdr:row>
                    <xdr:rowOff>28575</xdr:rowOff>
                  </to>
                </anchor>
              </controlPr>
            </control>
          </mc:Choice>
        </mc:AlternateContent>
        <mc:AlternateContent xmlns:mc="http://schemas.openxmlformats.org/markup-compatibility/2006">
          <mc:Choice Requires="x14">
            <control shapeId="3341" r:id="rId272" name="Check Box 269">
              <controlPr defaultSize="0" autoFill="0" autoLine="0" autoPict="0">
                <anchor moveWithCells="1">
                  <from>
                    <xdr:col>15</xdr:col>
                    <xdr:colOff>28575</xdr:colOff>
                    <xdr:row>32</xdr:row>
                    <xdr:rowOff>209550</xdr:rowOff>
                  </from>
                  <to>
                    <xdr:col>16</xdr:col>
                    <xdr:colOff>171450</xdr:colOff>
                    <xdr:row>34</xdr:row>
                    <xdr:rowOff>28575</xdr:rowOff>
                  </to>
                </anchor>
              </controlPr>
            </control>
          </mc:Choice>
        </mc:AlternateContent>
        <mc:AlternateContent xmlns:mc="http://schemas.openxmlformats.org/markup-compatibility/2006">
          <mc:Choice Requires="x14">
            <control shapeId="3342" r:id="rId273" name="Check Box 270">
              <controlPr defaultSize="0" autoFill="0" autoLine="0" autoPict="0">
                <anchor moveWithCells="1">
                  <from>
                    <xdr:col>17</xdr:col>
                    <xdr:colOff>57150</xdr:colOff>
                    <xdr:row>30</xdr:row>
                    <xdr:rowOff>200025</xdr:rowOff>
                  </from>
                  <to>
                    <xdr:col>18</xdr:col>
                    <xdr:colOff>161925</xdr:colOff>
                    <xdr:row>32</xdr:row>
                    <xdr:rowOff>28575</xdr:rowOff>
                  </to>
                </anchor>
              </controlPr>
            </control>
          </mc:Choice>
        </mc:AlternateContent>
        <mc:AlternateContent xmlns:mc="http://schemas.openxmlformats.org/markup-compatibility/2006">
          <mc:Choice Requires="x14">
            <control shapeId="3343" r:id="rId274" name="Check Box 271">
              <controlPr defaultSize="0" autoFill="0" autoLine="0" autoPict="0">
                <anchor moveWithCells="1">
                  <from>
                    <xdr:col>19</xdr:col>
                    <xdr:colOff>66675</xdr:colOff>
                    <xdr:row>30</xdr:row>
                    <xdr:rowOff>200025</xdr:rowOff>
                  </from>
                  <to>
                    <xdr:col>20</xdr:col>
                    <xdr:colOff>171450</xdr:colOff>
                    <xdr:row>32</xdr:row>
                    <xdr:rowOff>28575</xdr:rowOff>
                  </to>
                </anchor>
              </controlPr>
            </control>
          </mc:Choice>
        </mc:AlternateContent>
        <mc:AlternateContent xmlns:mc="http://schemas.openxmlformats.org/markup-compatibility/2006">
          <mc:Choice Requires="x14">
            <control shapeId="3344" r:id="rId275" name="Check Box 272">
              <controlPr defaultSize="0" autoFill="0" autoLine="0" autoPict="0">
                <anchor moveWithCells="1">
                  <from>
                    <xdr:col>19</xdr:col>
                    <xdr:colOff>66675</xdr:colOff>
                    <xdr:row>31</xdr:row>
                    <xdr:rowOff>209550</xdr:rowOff>
                  </from>
                  <to>
                    <xdr:col>20</xdr:col>
                    <xdr:colOff>171450</xdr:colOff>
                    <xdr:row>33</xdr:row>
                    <xdr:rowOff>38100</xdr:rowOff>
                  </to>
                </anchor>
              </controlPr>
            </control>
          </mc:Choice>
        </mc:AlternateContent>
        <mc:AlternateContent xmlns:mc="http://schemas.openxmlformats.org/markup-compatibility/2006">
          <mc:Choice Requires="x14">
            <control shapeId="3345" r:id="rId276" name="Check Box 273">
              <controlPr defaultSize="0" autoFill="0" autoLine="0" autoPict="0">
                <anchor moveWithCells="1">
                  <from>
                    <xdr:col>19</xdr:col>
                    <xdr:colOff>66675</xdr:colOff>
                    <xdr:row>32</xdr:row>
                    <xdr:rowOff>200025</xdr:rowOff>
                  </from>
                  <to>
                    <xdr:col>20</xdr:col>
                    <xdr:colOff>171450</xdr:colOff>
                    <xdr:row>34</xdr:row>
                    <xdr:rowOff>28575</xdr:rowOff>
                  </to>
                </anchor>
              </controlPr>
            </control>
          </mc:Choice>
        </mc:AlternateContent>
        <mc:AlternateContent xmlns:mc="http://schemas.openxmlformats.org/markup-compatibility/2006">
          <mc:Choice Requires="x14">
            <control shapeId="3346" r:id="rId277" name="Check Box 274">
              <controlPr defaultSize="0" autoFill="0" autoLine="0" autoPict="0">
                <anchor moveWithCells="1">
                  <from>
                    <xdr:col>21</xdr:col>
                    <xdr:colOff>38100</xdr:colOff>
                    <xdr:row>30</xdr:row>
                    <xdr:rowOff>200025</xdr:rowOff>
                  </from>
                  <to>
                    <xdr:col>22</xdr:col>
                    <xdr:colOff>171450</xdr:colOff>
                    <xdr:row>32</xdr:row>
                    <xdr:rowOff>28575</xdr:rowOff>
                  </to>
                </anchor>
              </controlPr>
            </control>
          </mc:Choice>
        </mc:AlternateContent>
        <mc:AlternateContent xmlns:mc="http://schemas.openxmlformats.org/markup-compatibility/2006">
          <mc:Choice Requires="x14">
            <control shapeId="3347" r:id="rId278" name="Check Box 275">
              <controlPr defaultSize="0" autoFill="0" autoLine="0" autoPict="0">
                <anchor moveWithCells="1">
                  <from>
                    <xdr:col>21</xdr:col>
                    <xdr:colOff>38100</xdr:colOff>
                    <xdr:row>31</xdr:row>
                    <xdr:rowOff>200025</xdr:rowOff>
                  </from>
                  <to>
                    <xdr:col>22</xdr:col>
                    <xdr:colOff>171450</xdr:colOff>
                    <xdr:row>33</xdr:row>
                    <xdr:rowOff>47625</xdr:rowOff>
                  </to>
                </anchor>
              </controlPr>
            </control>
          </mc:Choice>
        </mc:AlternateContent>
        <mc:AlternateContent xmlns:mc="http://schemas.openxmlformats.org/markup-compatibility/2006">
          <mc:Choice Requires="x14">
            <control shapeId="3348" r:id="rId279" name="Check Box 276">
              <controlPr defaultSize="0" autoFill="0" autoLine="0" autoPict="0">
                <anchor moveWithCells="1">
                  <from>
                    <xdr:col>21</xdr:col>
                    <xdr:colOff>38100</xdr:colOff>
                    <xdr:row>32</xdr:row>
                    <xdr:rowOff>200025</xdr:rowOff>
                  </from>
                  <to>
                    <xdr:col>22</xdr:col>
                    <xdr:colOff>171450</xdr:colOff>
                    <xdr:row>34</xdr:row>
                    <xdr:rowOff>28575</xdr:rowOff>
                  </to>
                </anchor>
              </controlPr>
            </control>
          </mc:Choice>
        </mc:AlternateContent>
        <mc:AlternateContent xmlns:mc="http://schemas.openxmlformats.org/markup-compatibility/2006">
          <mc:Choice Requires="x14">
            <control shapeId="3349" r:id="rId280" name="Check Box 277">
              <controlPr defaultSize="0" autoFill="0" autoLine="0" autoPict="0">
                <anchor moveWithCells="1">
                  <from>
                    <xdr:col>13</xdr:col>
                    <xdr:colOff>85725</xdr:colOff>
                    <xdr:row>33</xdr:row>
                    <xdr:rowOff>200025</xdr:rowOff>
                  </from>
                  <to>
                    <xdr:col>14</xdr:col>
                    <xdr:colOff>152400</xdr:colOff>
                    <xdr:row>35</xdr:row>
                    <xdr:rowOff>19050</xdr:rowOff>
                  </to>
                </anchor>
              </controlPr>
            </control>
          </mc:Choice>
        </mc:AlternateContent>
        <mc:AlternateContent xmlns:mc="http://schemas.openxmlformats.org/markup-compatibility/2006">
          <mc:Choice Requires="x14">
            <control shapeId="3350" r:id="rId281" name="Check Box 278">
              <controlPr defaultSize="0" autoFill="0" autoLine="0" autoPict="0">
                <anchor moveWithCells="1">
                  <from>
                    <xdr:col>13</xdr:col>
                    <xdr:colOff>85725</xdr:colOff>
                    <xdr:row>34</xdr:row>
                    <xdr:rowOff>209550</xdr:rowOff>
                  </from>
                  <to>
                    <xdr:col>14</xdr:col>
                    <xdr:colOff>152400</xdr:colOff>
                    <xdr:row>36</xdr:row>
                    <xdr:rowOff>38100</xdr:rowOff>
                  </to>
                </anchor>
              </controlPr>
            </control>
          </mc:Choice>
        </mc:AlternateContent>
        <mc:AlternateContent xmlns:mc="http://schemas.openxmlformats.org/markup-compatibility/2006">
          <mc:Choice Requires="x14">
            <control shapeId="3351" r:id="rId282" name="Check Box 279">
              <controlPr defaultSize="0" autoFill="0" autoLine="0" autoPict="0">
                <anchor moveWithCells="1">
                  <from>
                    <xdr:col>13</xdr:col>
                    <xdr:colOff>85725</xdr:colOff>
                    <xdr:row>35</xdr:row>
                    <xdr:rowOff>209550</xdr:rowOff>
                  </from>
                  <to>
                    <xdr:col>14</xdr:col>
                    <xdr:colOff>152400</xdr:colOff>
                    <xdr:row>37</xdr:row>
                    <xdr:rowOff>28575</xdr:rowOff>
                  </to>
                </anchor>
              </controlPr>
            </control>
          </mc:Choice>
        </mc:AlternateContent>
        <mc:AlternateContent xmlns:mc="http://schemas.openxmlformats.org/markup-compatibility/2006">
          <mc:Choice Requires="x14">
            <control shapeId="3352" r:id="rId283" name="Check Box 280">
              <controlPr defaultSize="0" autoFill="0" autoLine="0" autoPict="0">
                <anchor moveWithCells="1">
                  <from>
                    <xdr:col>15</xdr:col>
                    <xdr:colOff>28575</xdr:colOff>
                    <xdr:row>33</xdr:row>
                    <xdr:rowOff>200025</xdr:rowOff>
                  </from>
                  <to>
                    <xdr:col>16</xdr:col>
                    <xdr:colOff>171450</xdr:colOff>
                    <xdr:row>35</xdr:row>
                    <xdr:rowOff>28575</xdr:rowOff>
                  </to>
                </anchor>
              </controlPr>
            </control>
          </mc:Choice>
        </mc:AlternateContent>
        <mc:AlternateContent xmlns:mc="http://schemas.openxmlformats.org/markup-compatibility/2006">
          <mc:Choice Requires="x14">
            <control shapeId="3353" r:id="rId284" name="Check Box 281">
              <controlPr defaultSize="0" autoFill="0" autoLine="0" autoPict="0">
                <anchor moveWithCells="1">
                  <from>
                    <xdr:col>15</xdr:col>
                    <xdr:colOff>28575</xdr:colOff>
                    <xdr:row>35</xdr:row>
                    <xdr:rowOff>209550</xdr:rowOff>
                  </from>
                  <to>
                    <xdr:col>16</xdr:col>
                    <xdr:colOff>171450</xdr:colOff>
                    <xdr:row>37</xdr:row>
                    <xdr:rowOff>28575</xdr:rowOff>
                  </to>
                </anchor>
              </controlPr>
            </control>
          </mc:Choice>
        </mc:AlternateContent>
        <mc:AlternateContent xmlns:mc="http://schemas.openxmlformats.org/markup-compatibility/2006">
          <mc:Choice Requires="x14">
            <control shapeId="3354" r:id="rId285" name="Check Box 282">
              <controlPr defaultSize="0" autoFill="0" autoLine="0" autoPict="0">
                <anchor moveWithCells="1">
                  <from>
                    <xdr:col>17</xdr:col>
                    <xdr:colOff>57150</xdr:colOff>
                    <xdr:row>33</xdr:row>
                    <xdr:rowOff>200025</xdr:rowOff>
                  </from>
                  <to>
                    <xdr:col>18</xdr:col>
                    <xdr:colOff>161925</xdr:colOff>
                    <xdr:row>35</xdr:row>
                    <xdr:rowOff>28575</xdr:rowOff>
                  </to>
                </anchor>
              </controlPr>
            </control>
          </mc:Choice>
        </mc:AlternateContent>
        <mc:AlternateContent xmlns:mc="http://schemas.openxmlformats.org/markup-compatibility/2006">
          <mc:Choice Requires="x14">
            <control shapeId="3355" r:id="rId286" name="Check Box 283">
              <controlPr defaultSize="0" autoFill="0" autoLine="0" autoPict="0">
                <anchor moveWithCells="1">
                  <from>
                    <xdr:col>19</xdr:col>
                    <xdr:colOff>66675</xdr:colOff>
                    <xdr:row>33</xdr:row>
                    <xdr:rowOff>200025</xdr:rowOff>
                  </from>
                  <to>
                    <xdr:col>20</xdr:col>
                    <xdr:colOff>171450</xdr:colOff>
                    <xdr:row>35</xdr:row>
                    <xdr:rowOff>28575</xdr:rowOff>
                  </to>
                </anchor>
              </controlPr>
            </control>
          </mc:Choice>
        </mc:AlternateContent>
        <mc:AlternateContent xmlns:mc="http://schemas.openxmlformats.org/markup-compatibility/2006">
          <mc:Choice Requires="x14">
            <control shapeId="3356" r:id="rId287" name="Check Box 284">
              <controlPr defaultSize="0" autoFill="0" autoLine="0" autoPict="0">
                <anchor moveWithCells="1">
                  <from>
                    <xdr:col>19</xdr:col>
                    <xdr:colOff>66675</xdr:colOff>
                    <xdr:row>34</xdr:row>
                    <xdr:rowOff>209550</xdr:rowOff>
                  </from>
                  <to>
                    <xdr:col>20</xdr:col>
                    <xdr:colOff>171450</xdr:colOff>
                    <xdr:row>36</xdr:row>
                    <xdr:rowOff>38100</xdr:rowOff>
                  </to>
                </anchor>
              </controlPr>
            </control>
          </mc:Choice>
        </mc:AlternateContent>
        <mc:AlternateContent xmlns:mc="http://schemas.openxmlformats.org/markup-compatibility/2006">
          <mc:Choice Requires="x14">
            <control shapeId="3357" r:id="rId288" name="Check Box 285">
              <controlPr defaultSize="0" autoFill="0" autoLine="0" autoPict="0">
                <anchor moveWithCells="1">
                  <from>
                    <xdr:col>19</xdr:col>
                    <xdr:colOff>66675</xdr:colOff>
                    <xdr:row>35</xdr:row>
                    <xdr:rowOff>200025</xdr:rowOff>
                  </from>
                  <to>
                    <xdr:col>20</xdr:col>
                    <xdr:colOff>171450</xdr:colOff>
                    <xdr:row>37</xdr:row>
                    <xdr:rowOff>28575</xdr:rowOff>
                  </to>
                </anchor>
              </controlPr>
            </control>
          </mc:Choice>
        </mc:AlternateContent>
        <mc:AlternateContent xmlns:mc="http://schemas.openxmlformats.org/markup-compatibility/2006">
          <mc:Choice Requires="x14">
            <control shapeId="3358" r:id="rId289" name="Check Box 286">
              <controlPr defaultSize="0" autoFill="0" autoLine="0" autoPict="0">
                <anchor moveWithCells="1">
                  <from>
                    <xdr:col>21</xdr:col>
                    <xdr:colOff>38100</xdr:colOff>
                    <xdr:row>33</xdr:row>
                    <xdr:rowOff>200025</xdr:rowOff>
                  </from>
                  <to>
                    <xdr:col>22</xdr:col>
                    <xdr:colOff>171450</xdr:colOff>
                    <xdr:row>35</xdr:row>
                    <xdr:rowOff>28575</xdr:rowOff>
                  </to>
                </anchor>
              </controlPr>
            </control>
          </mc:Choice>
        </mc:AlternateContent>
        <mc:AlternateContent xmlns:mc="http://schemas.openxmlformats.org/markup-compatibility/2006">
          <mc:Choice Requires="x14">
            <control shapeId="3359" r:id="rId290" name="Check Box 287">
              <controlPr defaultSize="0" autoFill="0" autoLine="0" autoPict="0">
                <anchor moveWithCells="1">
                  <from>
                    <xdr:col>21</xdr:col>
                    <xdr:colOff>38100</xdr:colOff>
                    <xdr:row>34</xdr:row>
                    <xdr:rowOff>200025</xdr:rowOff>
                  </from>
                  <to>
                    <xdr:col>22</xdr:col>
                    <xdr:colOff>171450</xdr:colOff>
                    <xdr:row>36</xdr:row>
                    <xdr:rowOff>47625</xdr:rowOff>
                  </to>
                </anchor>
              </controlPr>
            </control>
          </mc:Choice>
        </mc:AlternateContent>
        <mc:AlternateContent xmlns:mc="http://schemas.openxmlformats.org/markup-compatibility/2006">
          <mc:Choice Requires="x14">
            <control shapeId="3360" r:id="rId291" name="Check Box 288">
              <controlPr defaultSize="0" autoFill="0" autoLine="0" autoPict="0">
                <anchor moveWithCells="1">
                  <from>
                    <xdr:col>21</xdr:col>
                    <xdr:colOff>38100</xdr:colOff>
                    <xdr:row>35</xdr:row>
                    <xdr:rowOff>200025</xdr:rowOff>
                  </from>
                  <to>
                    <xdr:col>22</xdr:col>
                    <xdr:colOff>171450</xdr:colOff>
                    <xdr:row>37</xdr:row>
                    <xdr:rowOff>28575</xdr:rowOff>
                  </to>
                </anchor>
              </controlPr>
            </control>
          </mc:Choice>
        </mc:AlternateContent>
        <mc:AlternateContent xmlns:mc="http://schemas.openxmlformats.org/markup-compatibility/2006">
          <mc:Choice Requires="x14">
            <control shapeId="3361" r:id="rId292" name="Check Box 289">
              <controlPr defaultSize="0" autoFill="0" autoLine="0" autoPict="0">
                <anchor moveWithCells="1">
                  <from>
                    <xdr:col>13</xdr:col>
                    <xdr:colOff>85725</xdr:colOff>
                    <xdr:row>36</xdr:row>
                    <xdr:rowOff>200025</xdr:rowOff>
                  </from>
                  <to>
                    <xdr:col>14</xdr:col>
                    <xdr:colOff>152400</xdr:colOff>
                    <xdr:row>38</xdr:row>
                    <xdr:rowOff>19050</xdr:rowOff>
                  </to>
                </anchor>
              </controlPr>
            </control>
          </mc:Choice>
        </mc:AlternateContent>
        <mc:AlternateContent xmlns:mc="http://schemas.openxmlformats.org/markup-compatibility/2006">
          <mc:Choice Requires="x14">
            <control shapeId="3362" r:id="rId293" name="Check Box 290">
              <controlPr defaultSize="0" autoFill="0" autoLine="0" autoPict="0">
                <anchor moveWithCells="1">
                  <from>
                    <xdr:col>13</xdr:col>
                    <xdr:colOff>85725</xdr:colOff>
                    <xdr:row>37</xdr:row>
                    <xdr:rowOff>209550</xdr:rowOff>
                  </from>
                  <to>
                    <xdr:col>14</xdr:col>
                    <xdr:colOff>152400</xdr:colOff>
                    <xdr:row>39</xdr:row>
                    <xdr:rowOff>38100</xdr:rowOff>
                  </to>
                </anchor>
              </controlPr>
            </control>
          </mc:Choice>
        </mc:AlternateContent>
        <mc:AlternateContent xmlns:mc="http://schemas.openxmlformats.org/markup-compatibility/2006">
          <mc:Choice Requires="x14">
            <control shapeId="3363" r:id="rId294" name="Check Box 291">
              <controlPr defaultSize="0" autoFill="0" autoLine="0" autoPict="0">
                <anchor moveWithCells="1">
                  <from>
                    <xdr:col>13</xdr:col>
                    <xdr:colOff>85725</xdr:colOff>
                    <xdr:row>38</xdr:row>
                    <xdr:rowOff>209550</xdr:rowOff>
                  </from>
                  <to>
                    <xdr:col>14</xdr:col>
                    <xdr:colOff>152400</xdr:colOff>
                    <xdr:row>40</xdr:row>
                    <xdr:rowOff>28575</xdr:rowOff>
                  </to>
                </anchor>
              </controlPr>
            </control>
          </mc:Choice>
        </mc:AlternateContent>
        <mc:AlternateContent xmlns:mc="http://schemas.openxmlformats.org/markup-compatibility/2006">
          <mc:Choice Requires="x14">
            <control shapeId="3364" r:id="rId295" name="Check Box 292">
              <controlPr defaultSize="0" autoFill="0" autoLine="0" autoPict="0">
                <anchor moveWithCells="1">
                  <from>
                    <xdr:col>15</xdr:col>
                    <xdr:colOff>28575</xdr:colOff>
                    <xdr:row>36</xdr:row>
                    <xdr:rowOff>200025</xdr:rowOff>
                  </from>
                  <to>
                    <xdr:col>16</xdr:col>
                    <xdr:colOff>171450</xdr:colOff>
                    <xdr:row>38</xdr:row>
                    <xdr:rowOff>28575</xdr:rowOff>
                  </to>
                </anchor>
              </controlPr>
            </control>
          </mc:Choice>
        </mc:AlternateContent>
        <mc:AlternateContent xmlns:mc="http://schemas.openxmlformats.org/markup-compatibility/2006">
          <mc:Choice Requires="x14">
            <control shapeId="3365" r:id="rId296" name="Check Box 293">
              <controlPr defaultSize="0" autoFill="0" autoLine="0" autoPict="0">
                <anchor moveWithCells="1">
                  <from>
                    <xdr:col>15</xdr:col>
                    <xdr:colOff>28575</xdr:colOff>
                    <xdr:row>38</xdr:row>
                    <xdr:rowOff>209550</xdr:rowOff>
                  </from>
                  <to>
                    <xdr:col>16</xdr:col>
                    <xdr:colOff>171450</xdr:colOff>
                    <xdr:row>40</xdr:row>
                    <xdr:rowOff>28575</xdr:rowOff>
                  </to>
                </anchor>
              </controlPr>
            </control>
          </mc:Choice>
        </mc:AlternateContent>
        <mc:AlternateContent xmlns:mc="http://schemas.openxmlformats.org/markup-compatibility/2006">
          <mc:Choice Requires="x14">
            <control shapeId="3366" r:id="rId297" name="Check Box 294">
              <controlPr defaultSize="0" autoFill="0" autoLine="0" autoPict="0">
                <anchor moveWithCells="1">
                  <from>
                    <xdr:col>17</xdr:col>
                    <xdr:colOff>57150</xdr:colOff>
                    <xdr:row>36</xdr:row>
                    <xdr:rowOff>200025</xdr:rowOff>
                  </from>
                  <to>
                    <xdr:col>18</xdr:col>
                    <xdr:colOff>161925</xdr:colOff>
                    <xdr:row>38</xdr:row>
                    <xdr:rowOff>28575</xdr:rowOff>
                  </to>
                </anchor>
              </controlPr>
            </control>
          </mc:Choice>
        </mc:AlternateContent>
        <mc:AlternateContent xmlns:mc="http://schemas.openxmlformats.org/markup-compatibility/2006">
          <mc:Choice Requires="x14">
            <control shapeId="3367" r:id="rId298" name="Check Box 295">
              <controlPr defaultSize="0" autoFill="0" autoLine="0" autoPict="0">
                <anchor moveWithCells="1">
                  <from>
                    <xdr:col>19</xdr:col>
                    <xdr:colOff>66675</xdr:colOff>
                    <xdr:row>36</xdr:row>
                    <xdr:rowOff>200025</xdr:rowOff>
                  </from>
                  <to>
                    <xdr:col>20</xdr:col>
                    <xdr:colOff>171450</xdr:colOff>
                    <xdr:row>38</xdr:row>
                    <xdr:rowOff>28575</xdr:rowOff>
                  </to>
                </anchor>
              </controlPr>
            </control>
          </mc:Choice>
        </mc:AlternateContent>
        <mc:AlternateContent xmlns:mc="http://schemas.openxmlformats.org/markup-compatibility/2006">
          <mc:Choice Requires="x14">
            <control shapeId="3368" r:id="rId299" name="Check Box 296">
              <controlPr defaultSize="0" autoFill="0" autoLine="0" autoPict="0">
                <anchor moveWithCells="1">
                  <from>
                    <xdr:col>19</xdr:col>
                    <xdr:colOff>66675</xdr:colOff>
                    <xdr:row>37</xdr:row>
                    <xdr:rowOff>209550</xdr:rowOff>
                  </from>
                  <to>
                    <xdr:col>20</xdr:col>
                    <xdr:colOff>171450</xdr:colOff>
                    <xdr:row>39</xdr:row>
                    <xdr:rowOff>38100</xdr:rowOff>
                  </to>
                </anchor>
              </controlPr>
            </control>
          </mc:Choice>
        </mc:AlternateContent>
        <mc:AlternateContent xmlns:mc="http://schemas.openxmlformats.org/markup-compatibility/2006">
          <mc:Choice Requires="x14">
            <control shapeId="3369" r:id="rId300" name="Check Box 297">
              <controlPr defaultSize="0" autoFill="0" autoLine="0" autoPict="0">
                <anchor moveWithCells="1">
                  <from>
                    <xdr:col>19</xdr:col>
                    <xdr:colOff>66675</xdr:colOff>
                    <xdr:row>38</xdr:row>
                    <xdr:rowOff>200025</xdr:rowOff>
                  </from>
                  <to>
                    <xdr:col>20</xdr:col>
                    <xdr:colOff>171450</xdr:colOff>
                    <xdr:row>40</xdr:row>
                    <xdr:rowOff>28575</xdr:rowOff>
                  </to>
                </anchor>
              </controlPr>
            </control>
          </mc:Choice>
        </mc:AlternateContent>
        <mc:AlternateContent xmlns:mc="http://schemas.openxmlformats.org/markup-compatibility/2006">
          <mc:Choice Requires="x14">
            <control shapeId="3370" r:id="rId301" name="Check Box 298">
              <controlPr defaultSize="0" autoFill="0" autoLine="0" autoPict="0">
                <anchor moveWithCells="1">
                  <from>
                    <xdr:col>21</xdr:col>
                    <xdr:colOff>38100</xdr:colOff>
                    <xdr:row>36</xdr:row>
                    <xdr:rowOff>200025</xdr:rowOff>
                  </from>
                  <to>
                    <xdr:col>22</xdr:col>
                    <xdr:colOff>171450</xdr:colOff>
                    <xdr:row>38</xdr:row>
                    <xdr:rowOff>28575</xdr:rowOff>
                  </to>
                </anchor>
              </controlPr>
            </control>
          </mc:Choice>
        </mc:AlternateContent>
        <mc:AlternateContent xmlns:mc="http://schemas.openxmlformats.org/markup-compatibility/2006">
          <mc:Choice Requires="x14">
            <control shapeId="3371" r:id="rId302" name="Check Box 299">
              <controlPr defaultSize="0" autoFill="0" autoLine="0" autoPict="0">
                <anchor moveWithCells="1">
                  <from>
                    <xdr:col>21</xdr:col>
                    <xdr:colOff>38100</xdr:colOff>
                    <xdr:row>37</xdr:row>
                    <xdr:rowOff>200025</xdr:rowOff>
                  </from>
                  <to>
                    <xdr:col>22</xdr:col>
                    <xdr:colOff>171450</xdr:colOff>
                    <xdr:row>39</xdr:row>
                    <xdr:rowOff>47625</xdr:rowOff>
                  </to>
                </anchor>
              </controlPr>
            </control>
          </mc:Choice>
        </mc:AlternateContent>
        <mc:AlternateContent xmlns:mc="http://schemas.openxmlformats.org/markup-compatibility/2006">
          <mc:Choice Requires="x14">
            <control shapeId="3372" r:id="rId303" name="Check Box 300">
              <controlPr defaultSize="0" autoFill="0" autoLine="0" autoPict="0">
                <anchor moveWithCells="1">
                  <from>
                    <xdr:col>21</xdr:col>
                    <xdr:colOff>38100</xdr:colOff>
                    <xdr:row>38</xdr:row>
                    <xdr:rowOff>200025</xdr:rowOff>
                  </from>
                  <to>
                    <xdr:col>22</xdr:col>
                    <xdr:colOff>171450</xdr:colOff>
                    <xdr:row>40</xdr:row>
                    <xdr:rowOff>28575</xdr:rowOff>
                  </to>
                </anchor>
              </controlPr>
            </control>
          </mc:Choice>
        </mc:AlternateContent>
        <mc:AlternateContent xmlns:mc="http://schemas.openxmlformats.org/markup-compatibility/2006">
          <mc:Choice Requires="x14">
            <control shapeId="3373" r:id="rId304" name="Check Box 301">
              <controlPr defaultSize="0" autoFill="0" autoLine="0" autoPict="0">
                <anchor moveWithCells="1">
                  <from>
                    <xdr:col>13</xdr:col>
                    <xdr:colOff>85725</xdr:colOff>
                    <xdr:row>39</xdr:row>
                    <xdr:rowOff>200025</xdr:rowOff>
                  </from>
                  <to>
                    <xdr:col>14</xdr:col>
                    <xdr:colOff>152400</xdr:colOff>
                    <xdr:row>41</xdr:row>
                    <xdr:rowOff>19050</xdr:rowOff>
                  </to>
                </anchor>
              </controlPr>
            </control>
          </mc:Choice>
        </mc:AlternateContent>
        <mc:AlternateContent xmlns:mc="http://schemas.openxmlformats.org/markup-compatibility/2006">
          <mc:Choice Requires="x14">
            <control shapeId="3374" r:id="rId305" name="Check Box 302">
              <controlPr defaultSize="0" autoFill="0" autoLine="0" autoPict="0">
                <anchor moveWithCells="1">
                  <from>
                    <xdr:col>13</xdr:col>
                    <xdr:colOff>85725</xdr:colOff>
                    <xdr:row>40</xdr:row>
                    <xdr:rowOff>209550</xdr:rowOff>
                  </from>
                  <to>
                    <xdr:col>14</xdr:col>
                    <xdr:colOff>152400</xdr:colOff>
                    <xdr:row>42</xdr:row>
                    <xdr:rowOff>38100</xdr:rowOff>
                  </to>
                </anchor>
              </controlPr>
            </control>
          </mc:Choice>
        </mc:AlternateContent>
        <mc:AlternateContent xmlns:mc="http://schemas.openxmlformats.org/markup-compatibility/2006">
          <mc:Choice Requires="x14">
            <control shapeId="3375" r:id="rId306" name="Check Box 303">
              <controlPr defaultSize="0" autoFill="0" autoLine="0" autoPict="0">
                <anchor moveWithCells="1">
                  <from>
                    <xdr:col>13</xdr:col>
                    <xdr:colOff>85725</xdr:colOff>
                    <xdr:row>41</xdr:row>
                    <xdr:rowOff>209550</xdr:rowOff>
                  </from>
                  <to>
                    <xdr:col>14</xdr:col>
                    <xdr:colOff>152400</xdr:colOff>
                    <xdr:row>43</xdr:row>
                    <xdr:rowOff>28575</xdr:rowOff>
                  </to>
                </anchor>
              </controlPr>
            </control>
          </mc:Choice>
        </mc:AlternateContent>
        <mc:AlternateContent xmlns:mc="http://schemas.openxmlformats.org/markup-compatibility/2006">
          <mc:Choice Requires="x14">
            <control shapeId="3376" r:id="rId307" name="Check Box 304">
              <controlPr defaultSize="0" autoFill="0" autoLine="0" autoPict="0">
                <anchor moveWithCells="1">
                  <from>
                    <xdr:col>15</xdr:col>
                    <xdr:colOff>28575</xdr:colOff>
                    <xdr:row>39</xdr:row>
                    <xdr:rowOff>200025</xdr:rowOff>
                  </from>
                  <to>
                    <xdr:col>16</xdr:col>
                    <xdr:colOff>171450</xdr:colOff>
                    <xdr:row>41</xdr:row>
                    <xdr:rowOff>28575</xdr:rowOff>
                  </to>
                </anchor>
              </controlPr>
            </control>
          </mc:Choice>
        </mc:AlternateContent>
        <mc:AlternateContent xmlns:mc="http://schemas.openxmlformats.org/markup-compatibility/2006">
          <mc:Choice Requires="x14">
            <control shapeId="3377" r:id="rId308" name="Check Box 305">
              <controlPr defaultSize="0" autoFill="0" autoLine="0" autoPict="0">
                <anchor moveWithCells="1">
                  <from>
                    <xdr:col>15</xdr:col>
                    <xdr:colOff>28575</xdr:colOff>
                    <xdr:row>41</xdr:row>
                    <xdr:rowOff>209550</xdr:rowOff>
                  </from>
                  <to>
                    <xdr:col>16</xdr:col>
                    <xdr:colOff>171450</xdr:colOff>
                    <xdr:row>43</xdr:row>
                    <xdr:rowOff>28575</xdr:rowOff>
                  </to>
                </anchor>
              </controlPr>
            </control>
          </mc:Choice>
        </mc:AlternateContent>
        <mc:AlternateContent xmlns:mc="http://schemas.openxmlformats.org/markup-compatibility/2006">
          <mc:Choice Requires="x14">
            <control shapeId="3378" r:id="rId309" name="Check Box 306">
              <controlPr defaultSize="0" autoFill="0" autoLine="0" autoPict="0">
                <anchor moveWithCells="1">
                  <from>
                    <xdr:col>17</xdr:col>
                    <xdr:colOff>57150</xdr:colOff>
                    <xdr:row>39</xdr:row>
                    <xdr:rowOff>200025</xdr:rowOff>
                  </from>
                  <to>
                    <xdr:col>18</xdr:col>
                    <xdr:colOff>161925</xdr:colOff>
                    <xdr:row>41</xdr:row>
                    <xdr:rowOff>28575</xdr:rowOff>
                  </to>
                </anchor>
              </controlPr>
            </control>
          </mc:Choice>
        </mc:AlternateContent>
        <mc:AlternateContent xmlns:mc="http://schemas.openxmlformats.org/markup-compatibility/2006">
          <mc:Choice Requires="x14">
            <control shapeId="3379" r:id="rId310" name="Check Box 307">
              <controlPr defaultSize="0" autoFill="0" autoLine="0" autoPict="0">
                <anchor moveWithCells="1">
                  <from>
                    <xdr:col>19</xdr:col>
                    <xdr:colOff>66675</xdr:colOff>
                    <xdr:row>39</xdr:row>
                    <xdr:rowOff>200025</xdr:rowOff>
                  </from>
                  <to>
                    <xdr:col>20</xdr:col>
                    <xdr:colOff>171450</xdr:colOff>
                    <xdr:row>41</xdr:row>
                    <xdr:rowOff>28575</xdr:rowOff>
                  </to>
                </anchor>
              </controlPr>
            </control>
          </mc:Choice>
        </mc:AlternateContent>
        <mc:AlternateContent xmlns:mc="http://schemas.openxmlformats.org/markup-compatibility/2006">
          <mc:Choice Requires="x14">
            <control shapeId="3380" r:id="rId311" name="Check Box 308">
              <controlPr defaultSize="0" autoFill="0" autoLine="0" autoPict="0">
                <anchor moveWithCells="1">
                  <from>
                    <xdr:col>19</xdr:col>
                    <xdr:colOff>66675</xdr:colOff>
                    <xdr:row>40</xdr:row>
                    <xdr:rowOff>209550</xdr:rowOff>
                  </from>
                  <to>
                    <xdr:col>20</xdr:col>
                    <xdr:colOff>171450</xdr:colOff>
                    <xdr:row>42</xdr:row>
                    <xdr:rowOff>38100</xdr:rowOff>
                  </to>
                </anchor>
              </controlPr>
            </control>
          </mc:Choice>
        </mc:AlternateContent>
        <mc:AlternateContent xmlns:mc="http://schemas.openxmlformats.org/markup-compatibility/2006">
          <mc:Choice Requires="x14">
            <control shapeId="3381" r:id="rId312" name="Check Box 309">
              <controlPr defaultSize="0" autoFill="0" autoLine="0" autoPict="0">
                <anchor moveWithCells="1">
                  <from>
                    <xdr:col>19</xdr:col>
                    <xdr:colOff>66675</xdr:colOff>
                    <xdr:row>41</xdr:row>
                    <xdr:rowOff>200025</xdr:rowOff>
                  </from>
                  <to>
                    <xdr:col>20</xdr:col>
                    <xdr:colOff>171450</xdr:colOff>
                    <xdr:row>43</xdr:row>
                    <xdr:rowOff>28575</xdr:rowOff>
                  </to>
                </anchor>
              </controlPr>
            </control>
          </mc:Choice>
        </mc:AlternateContent>
        <mc:AlternateContent xmlns:mc="http://schemas.openxmlformats.org/markup-compatibility/2006">
          <mc:Choice Requires="x14">
            <control shapeId="3382" r:id="rId313" name="Check Box 310">
              <controlPr defaultSize="0" autoFill="0" autoLine="0" autoPict="0">
                <anchor moveWithCells="1">
                  <from>
                    <xdr:col>21</xdr:col>
                    <xdr:colOff>38100</xdr:colOff>
                    <xdr:row>39</xdr:row>
                    <xdr:rowOff>200025</xdr:rowOff>
                  </from>
                  <to>
                    <xdr:col>22</xdr:col>
                    <xdr:colOff>171450</xdr:colOff>
                    <xdr:row>41</xdr:row>
                    <xdr:rowOff>28575</xdr:rowOff>
                  </to>
                </anchor>
              </controlPr>
            </control>
          </mc:Choice>
        </mc:AlternateContent>
        <mc:AlternateContent xmlns:mc="http://schemas.openxmlformats.org/markup-compatibility/2006">
          <mc:Choice Requires="x14">
            <control shapeId="3383" r:id="rId314" name="Check Box 311">
              <controlPr defaultSize="0" autoFill="0" autoLine="0" autoPict="0">
                <anchor moveWithCells="1">
                  <from>
                    <xdr:col>21</xdr:col>
                    <xdr:colOff>38100</xdr:colOff>
                    <xdr:row>40</xdr:row>
                    <xdr:rowOff>200025</xdr:rowOff>
                  </from>
                  <to>
                    <xdr:col>22</xdr:col>
                    <xdr:colOff>171450</xdr:colOff>
                    <xdr:row>42</xdr:row>
                    <xdr:rowOff>47625</xdr:rowOff>
                  </to>
                </anchor>
              </controlPr>
            </control>
          </mc:Choice>
        </mc:AlternateContent>
        <mc:AlternateContent xmlns:mc="http://schemas.openxmlformats.org/markup-compatibility/2006">
          <mc:Choice Requires="x14">
            <control shapeId="3384" r:id="rId315" name="Check Box 312">
              <controlPr defaultSize="0" autoFill="0" autoLine="0" autoPict="0">
                <anchor moveWithCells="1">
                  <from>
                    <xdr:col>21</xdr:col>
                    <xdr:colOff>38100</xdr:colOff>
                    <xdr:row>41</xdr:row>
                    <xdr:rowOff>200025</xdr:rowOff>
                  </from>
                  <to>
                    <xdr:col>22</xdr:col>
                    <xdr:colOff>171450</xdr:colOff>
                    <xdr:row>43</xdr:row>
                    <xdr:rowOff>28575</xdr:rowOff>
                  </to>
                </anchor>
              </controlPr>
            </control>
          </mc:Choice>
        </mc:AlternateContent>
        <mc:AlternateContent xmlns:mc="http://schemas.openxmlformats.org/markup-compatibility/2006">
          <mc:Choice Requires="x14">
            <control shapeId="3385" r:id="rId316" name="Check Box 313">
              <controlPr defaultSize="0" autoFill="0" autoLine="0" autoPict="0">
                <anchor moveWithCells="1">
                  <from>
                    <xdr:col>13</xdr:col>
                    <xdr:colOff>85725</xdr:colOff>
                    <xdr:row>42</xdr:row>
                    <xdr:rowOff>200025</xdr:rowOff>
                  </from>
                  <to>
                    <xdr:col>14</xdr:col>
                    <xdr:colOff>152400</xdr:colOff>
                    <xdr:row>44</xdr:row>
                    <xdr:rowOff>19050</xdr:rowOff>
                  </to>
                </anchor>
              </controlPr>
            </control>
          </mc:Choice>
        </mc:AlternateContent>
        <mc:AlternateContent xmlns:mc="http://schemas.openxmlformats.org/markup-compatibility/2006">
          <mc:Choice Requires="x14">
            <control shapeId="3386" r:id="rId317" name="Check Box 314">
              <controlPr defaultSize="0" autoFill="0" autoLine="0" autoPict="0">
                <anchor moveWithCells="1">
                  <from>
                    <xdr:col>13</xdr:col>
                    <xdr:colOff>85725</xdr:colOff>
                    <xdr:row>43</xdr:row>
                    <xdr:rowOff>209550</xdr:rowOff>
                  </from>
                  <to>
                    <xdr:col>14</xdr:col>
                    <xdr:colOff>152400</xdr:colOff>
                    <xdr:row>45</xdr:row>
                    <xdr:rowOff>38100</xdr:rowOff>
                  </to>
                </anchor>
              </controlPr>
            </control>
          </mc:Choice>
        </mc:AlternateContent>
        <mc:AlternateContent xmlns:mc="http://schemas.openxmlformats.org/markup-compatibility/2006">
          <mc:Choice Requires="x14">
            <control shapeId="3387" r:id="rId318" name="Check Box 315">
              <controlPr defaultSize="0" autoFill="0" autoLine="0" autoPict="0">
                <anchor moveWithCells="1">
                  <from>
                    <xdr:col>13</xdr:col>
                    <xdr:colOff>85725</xdr:colOff>
                    <xdr:row>44</xdr:row>
                    <xdr:rowOff>209550</xdr:rowOff>
                  </from>
                  <to>
                    <xdr:col>14</xdr:col>
                    <xdr:colOff>152400</xdr:colOff>
                    <xdr:row>46</xdr:row>
                    <xdr:rowOff>28575</xdr:rowOff>
                  </to>
                </anchor>
              </controlPr>
            </control>
          </mc:Choice>
        </mc:AlternateContent>
        <mc:AlternateContent xmlns:mc="http://schemas.openxmlformats.org/markup-compatibility/2006">
          <mc:Choice Requires="x14">
            <control shapeId="3388" r:id="rId319" name="Check Box 316">
              <controlPr defaultSize="0" autoFill="0" autoLine="0" autoPict="0">
                <anchor moveWithCells="1">
                  <from>
                    <xdr:col>15</xdr:col>
                    <xdr:colOff>28575</xdr:colOff>
                    <xdr:row>42</xdr:row>
                    <xdr:rowOff>200025</xdr:rowOff>
                  </from>
                  <to>
                    <xdr:col>16</xdr:col>
                    <xdr:colOff>171450</xdr:colOff>
                    <xdr:row>44</xdr:row>
                    <xdr:rowOff>28575</xdr:rowOff>
                  </to>
                </anchor>
              </controlPr>
            </control>
          </mc:Choice>
        </mc:AlternateContent>
        <mc:AlternateContent xmlns:mc="http://schemas.openxmlformats.org/markup-compatibility/2006">
          <mc:Choice Requires="x14">
            <control shapeId="3389" r:id="rId320" name="Check Box 317">
              <controlPr defaultSize="0" autoFill="0" autoLine="0" autoPict="0">
                <anchor moveWithCells="1">
                  <from>
                    <xdr:col>15</xdr:col>
                    <xdr:colOff>28575</xdr:colOff>
                    <xdr:row>44</xdr:row>
                    <xdr:rowOff>209550</xdr:rowOff>
                  </from>
                  <to>
                    <xdr:col>16</xdr:col>
                    <xdr:colOff>171450</xdr:colOff>
                    <xdr:row>46</xdr:row>
                    <xdr:rowOff>28575</xdr:rowOff>
                  </to>
                </anchor>
              </controlPr>
            </control>
          </mc:Choice>
        </mc:AlternateContent>
        <mc:AlternateContent xmlns:mc="http://schemas.openxmlformats.org/markup-compatibility/2006">
          <mc:Choice Requires="x14">
            <control shapeId="3390" r:id="rId321" name="Check Box 318">
              <controlPr defaultSize="0" autoFill="0" autoLine="0" autoPict="0">
                <anchor moveWithCells="1">
                  <from>
                    <xdr:col>17</xdr:col>
                    <xdr:colOff>57150</xdr:colOff>
                    <xdr:row>42</xdr:row>
                    <xdr:rowOff>200025</xdr:rowOff>
                  </from>
                  <to>
                    <xdr:col>18</xdr:col>
                    <xdr:colOff>161925</xdr:colOff>
                    <xdr:row>44</xdr:row>
                    <xdr:rowOff>28575</xdr:rowOff>
                  </to>
                </anchor>
              </controlPr>
            </control>
          </mc:Choice>
        </mc:AlternateContent>
        <mc:AlternateContent xmlns:mc="http://schemas.openxmlformats.org/markup-compatibility/2006">
          <mc:Choice Requires="x14">
            <control shapeId="3391" r:id="rId322" name="Check Box 319">
              <controlPr defaultSize="0" autoFill="0" autoLine="0" autoPict="0">
                <anchor moveWithCells="1">
                  <from>
                    <xdr:col>19</xdr:col>
                    <xdr:colOff>66675</xdr:colOff>
                    <xdr:row>42</xdr:row>
                    <xdr:rowOff>200025</xdr:rowOff>
                  </from>
                  <to>
                    <xdr:col>20</xdr:col>
                    <xdr:colOff>171450</xdr:colOff>
                    <xdr:row>44</xdr:row>
                    <xdr:rowOff>28575</xdr:rowOff>
                  </to>
                </anchor>
              </controlPr>
            </control>
          </mc:Choice>
        </mc:AlternateContent>
        <mc:AlternateContent xmlns:mc="http://schemas.openxmlformats.org/markup-compatibility/2006">
          <mc:Choice Requires="x14">
            <control shapeId="3392" r:id="rId323" name="Check Box 320">
              <controlPr defaultSize="0" autoFill="0" autoLine="0" autoPict="0">
                <anchor moveWithCells="1">
                  <from>
                    <xdr:col>19</xdr:col>
                    <xdr:colOff>66675</xdr:colOff>
                    <xdr:row>43</xdr:row>
                    <xdr:rowOff>209550</xdr:rowOff>
                  </from>
                  <to>
                    <xdr:col>20</xdr:col>
                    <xdr:colOff>171450</xdr:colOff>
                    <xdr:row>45</xdr:row>
                    <xdr:rowOff>38100</xdr:rowOff>
                  </to>
                </anchor>
              </controlPr>
            </control>
          </mc:Choice>
        </mc:AlternateContent>
        <mc:AlternateContent xmlns:mc="http://schemas.openxmlformats.org/markup-compatibility/2006">
          <mc:Choice Requires="x14">
            <control shapeId="3393" r:id="rId324" name="Check Box 321">
              <controlPr defaultSize="0" autoFill="0" autoLine="0" autoPict="0">
                <anchor moveWithCells="1">
                  <from>
                    <xdr:col>19</xdr:col>
                    <xdr:colOff>66675</xdr:colOff>
                    <xdr:row>44</xdr:row>
                    <xdr:rowOff>200025</xdr:rowOff>
                  </from>
                  <to>
                    <xdr:col>20</xdr:col>
                    <xdr:colOff>171450</xdr:colOff>
                    <xdr:row>46</xdr:row>
                    <xdr:rowOff>28575</xdr:rowOff>
                  </to>
                </anchor>
              </controlPr>
            </control>
          </mc:Choice>
        </mc:AlternateContent>
        <mc:AlternateContent xmlns:mc="http://schemas.openxmlformats.org/markup-compatibility/2006">
          <mc:Choice Requires="x14">
            <control shapeId="3394" r:id="rId325" name="Check Box 322">
              <controlPr defaultSize="0" autoFill="0" autoLine="0" autoPict="0">
                <anchor moveWithCells="1">
                  <from>
                    <xdr:col>21</xdr:col>
                    <xdr:colOff>38100</xdr:colOff>
                    <xdr:row>42</xdr:row>
                    <xdr:rowOff>200025</xdr:rowOff>
                  </from>
                  <to>
                    <xdr:col>22</xdr:col>
                    <xdr:colOff>171450</xdr:colOff>
                    <xdr:row>44</xdr:row>
                    <xdr:rowOff>28575</xdr:rowOff>
                  </to>
                </anchor>
              </controlPr>
            </control>
          </mc:Choice>
        </mc:AlternateContent>
        <mc:AlternateContent xmlns:mc="http://schemas.openxmlformats.org/markup-compatibility/2006">
          <mc:Choice Requires="x14">
            <control shapeId="3395" r:id="rId326" name="Check Box 323">
              <controlPr defaultSize="0" autoFill="0" autoLine="0" autoPict="0">
                <anchor moveWithCells="1">
                  <from>
                    <xdr:col>21</xdr:col>
                    <xdr:colOff>38100</xdr:colOff>
                    <xdr:row>43</xdr:row>
                    <xdr:rowOff>200025</xdr:rowOff>
                  </from>
                  <to>
                    <xdr:col>22</xdr:col>
                    <xdr:colOff>171450</xdr:colOff>
                    <xdr:row>45</xdr:row>
                    <xdr:rowOff>47625</xdr:rowOff>
                  </to>
                </anchor>
              </controlPr>
            </control>
          </mc:Choice>
        </mc:AlternateContent>
        <mc:AlternateContent xmlns:mc="http://schemas.openxmlformats.org/markup-compatibility/2006">
          <mc:Choice Requires="x14">
            <control shapeId="3396" r:id="rId327" name="Check Box 324">
              <controlPr defaultSize="0" autoFill="0" autoLine="0" autoPict="0">
                <anchor moveWithCells="1">
                  <from>
                    <xdr:col>21</xdr:col>
                    <xdr:colOff>38100</xdr:colOff>
                    <xdr:row>44</xdr:row>
                    <xdr:rowOff>200025</xdr:rowOff>
                  </from>
                  <to>
                    <xdr:col>22</xdr:col>
                    <xdr:colOff>171450</xdr:colOff>
                    <xdr:row>46</xdr:row>
                    <xdr:rowOff>28575</xdr:rowOff>
                  </to>
                </anchor>
              </controlPr>
            </control>
          </mc:Choice>
        </mc:AlternateContent>
        <mc:AlternateContent xmlns:mc="http://schemas.openxmlformats.org/markup-compatibility/2006">
          <mc:Choice Requires="x14">
            <control shapeId="3397" r:id="rId328" name="Check Box 325">
              <controlPr defaultSize="0" autoFill="0" autoLine="0" autoPict="0">
                <anchor moveWithCells="1">
                  <from>
                    <xdr:col>13</xdr:col>
                    <xdr:colOff>85725</xdr:colOff>
                    <xdr:row>45</xdr:row>
                    <xdr:rowOff>200025</xdr:rowOff>
                  </from>
                  <to>
                    <xdr:col>14</xdr:col>
                    <xdr:colOff>152400</xdr:colOff>
                    <xdr:row>47</xdr:row>
                    <xdr:rowOff>19050</xdr:rowOff>
                  </to>
                </anchor>
              </controlPr>
            </control>
          </mc:Choice>
        </mc:AlternateContent>
        <mc:AlternateContent xmlns:mc="http://schemas.openxmlformats.org/markup-compatibility/2006">
          <mc:Choice Requires="x14">
            <control shapeId="3398" r:id="rId329" name="Check Box 326">
              <controlPr defaultSize="0" autoFill="0" autoLine="0" autoPict="0">
                <anchor moveWithCells="1">
                  <from>
                    <xdr:col>13</xdr:col>
                    <xdr:colOff>85725</xdr:colOff>
                    <xdr:row>46</xdr:row>
                    <xdr:rowOff>209550</xdr:rowOff>
                  </from>
                  <to>
                    <xdr:col>14</xdr:col>
                    <xdr:colOff>152400</xdr:colOff>
                    <xdr:row>48</xdr:row>
                    <xdr:rowOff>38100</xdr:rowOff>
                  </to>
                </anchor>
              </controlPr>
            </control>
          </mc:Choice>
        </mc:AlternateContent>
        <mc:AlternateContent xmlns:mc="http://schemas.openxmlformats.org/markup-compatibility/2006">
          <mc:Choice Requires="x14">
            <control shapeId="3399" r:id="rId330" name="Check Box 327">
              <controlPr defaultSize="0" autoFill="0" autoLine="0" autoPict="0">
                <anchor moveWithCells="1">
                  <from>
                    <xdr:col>13</xdr:col>
                    <xdr:colOff>85725</xdr:colOff>
                    <xdr:row>47</xdr:row>
                    <xdr:rowOff>209550</xdr:rowOff>
                  </from>
                  <to>
                    <xdr:col>14</xdr:col>
                    <xdr:colOff>152400</xdr:colOff>
                    <xdr:row>49</xdr:row>
                    <xdr:rowOff>28575</xdr:rowOff>
                  </to>
                </anchor>
              </controlPr>
            </control>
          </mc:Choice>
        </mc:AlternateContent>
        <mc:AlternateContent xmlns:mc="http://schemas.openxmlformats.org/markup-compatibility/2006">
          <mc:Choice Requires="x14">
            <control shapeId="3400" r:id="rId331" name="Check Box 328">
              <controlPr defaultSize="0" autoFill="0" autoLine="0" autoPict="0">
                <anchor moveWithCells="1">
                  <from>
                    <xdr:col>15</xdr:col>
                    <xdr:colOff>28575</xdr:colOff>
                    <xdr:row>45</xdr:row>
                    <xdr:rowOff>200025</xdr:rowOff>
                  </from>
                  <to>
                    <xdr:col>16</xdr:col>
                    <xdr:colOff>171450</xdr:colOff>
                    <xdr:row>47</xdr:row>
                    <xdr:rowOff>28575</xdr:rowOff>
                  </to>
                </anchor>
              </controlPr>
            </control>
          </mc:Choice>
        </mc:AlternateContent>
        <mc:AlternateContent xmlns:mc="http://schemas.openxmlformats.org/markup-compatibility/2006">
          <mc:Choice Requires="x14">
            <control shapeId="3401" r:id="rId332" name="Check Box 329">
              <controlPr defaultSize="0" autoFill="0" autoLine="0" autoPict="0">
                <anchor moveWithCells="1">
                  <from>
                    <xdr:col>15</xdr:col>
                    <xdr:colOff>28575</xdr:colOff>
                    <xdr:row>47</xdr:row>
                    <xdr:rowOff>209550</xdr:rowOff>
                  </from>
                  <to>
                    <xdr:col>16</xdr:col>
                    <xdr:colOff>171450</xdr:colOff>
                    <xdr:row>49</xdr:row>
                    <xdr:rowOff>28575</xdr:rowOff>
                  </to>
                </anchor>
              </controlPr>
            </control>
          </mc:Choice>
        </mc:AlternateContent>
        <mc:AlternateContent xmlns:mc="http://schemas.openxmlformats.org/markup-compatibility/2006">
          <mc:Choice Requires="x14">
            <control shapeId="3402" r:id="rId333" name="Check Box 330">
              <controlPr defaultSize="0" autoFill="0" autoLine="0" autoPict="0">
                <anchor moveWithCells="1">
                  <from>
                    <xdr:col>17</xdr:col>
                    <xdr:colOff>57150</xdr:colOff>
                    <xdr:row>45</xdr:row>
                    <xdr:rowOff>200025</xdr:rowOff>
                  </from>
                  <to>
                    <xdr:col>18</xdr:col>
                    <xdr:colOff>161925</xdr:colOff>
                    <xdr:row>47</xdr:row>
                    <xdr:rowOff>28575</xdr:rowOff>
                  </to>
                </anchor>
              </controlPr>
            </control>
          </mc:Choice>
        </mc:AlternateContent>
        <mc:AlternateContent xmlns:mc="http://schemas.openxmlformats.org/markup-compatibility/2006">
          <mc:Choice Requires="x14">
            <control shapeId="3403" r:id="rId334" name="Check Box 331">
              <controlPr defaultSize="0" autoFill="0" autoLine="0" autoPict="0">
                <anchor moveWithCells="1">
                  <from>
                    <xdr:col>19</xdr:col>
                    <xdr:colOff>66675</xdr:colOff>
                    <xdr:row>45</xdr:row>
                    <xdr:rowOff>200025</xdr:rowOff>
                  </from>
                  <to>
                    <xdr:col>20</xdr:col>
                    <xdr:colOff>171450</xdr:colOff>
                    <xdr:row>47</xdr:row>
                    <xdr:rowOff>28575</xdr:rowOff>
                  </to>
                </anchor>
              </controlPr>
            </control>
          </mc:Choice>
        </mc:AlternateContent>
        <mc:AlternateContent xmlns:mc="http://schemas.openxmlformats.org/markup-compatibility/2006">
          <mc:Choice Requires="x14">
            <control shapeId="3404" r:id="rId335" name="Check Box 332">
              <controlPr defaultSize="0" autoFill="0" autoLine="0" autoPict="0">
                <anchor moveWithCells="1">
                  <from>
                    <xdr:col>19</xdr:col>
                    <xdr:colOff>66675</xdr:colOff>
                    <xdr:row>46</xdr:row>
                    <xdr:rowOff>209550</xdr:rowOff>
                  </from>
                  <to>
                    <xdr:col>20</xdr:col>
                    <xdr:colOff>171450</xdr:colOff>
                    <xdr:row>48</xdr:row>
                    <xdr:rowOff>38100</xdr:rowOff>
                  </to>
                </anchor>
              </controlPr>
            </control>
          </mc:Choice>
        </mc:AlternateContent>
        <mc:AlternateContent xmlns:mc="http://schemas.openxmlformats.org/markup-compatibility/2006">
          <mc:Choice Requires="x14">
            <control shapeId="3405" r:id="rId336" name="Check Box 333">
              <controlPr defaultSize="0" autoFill="0" autoLine="0" autoPict="0">
                <anchor moveWithCells="1">
                  <from>
                    <xdr:col>19</xdr:col>
                    <xdr:colOff>66675</xdr:colOff>
                    <xdr:row>47</xdr:row>
                    <xdr:rowOff>200025</xdr:rowOff>
                  </from>
                  <to>
                    <xdr:col>20</xdr:col>
                    <xdr:colOff>171450</xdr:colOff>
                    <xdr:row>49</xdr:row>
                    <xdr:rowOff>28575</xdr:rowOff>
                  </to>
                </anchor>
              </controlPr>
            </control>
          </mc:Choice>
        </mc:AlternateContent>
        <mc:AlternateContent xmlns:mc="http://schemas.openxmlformats.org/markup-compatibility/2006">
          <mc:Choice Requires="x14">
            <control shapeId="3406" r:id="rId337" name="Check Box 334">
              <controlPr defaultSize="0" autoFill="0" autoLine="0" autoPict="0">
                <anchor moveWithCells="1">
                  <from>
                    <xdr:col>21</xdr:col>
                    <xdr:colOff>38100</xdr:colOff>
                    <xdr:row>45</xdr:row>
                    <xdr:rowOff>200025</xdr:rowOff>
                  </from>
                  <to>
                    <xdr:col>22</xdr:col>
                    <xdr:colOff>171450</xdr:colOff>
                    <xdr:row>47</xdr:row>
                    <xdr:rowOff>28575</xdr:rowOff>
                  </to>
                </anchor>
              </controlPr>
            </control>
          </mc:Choice>
        </mc:AlternateContent>
        <mc:AlternateContent xmlns:mc="http://schemas.openxmlformats.org/markup-compatibility/2006">
          <mc:Choice Requires="x14">
            <control shapeId="3407" r:id="rId338" name="Check Box 335">
              <controlPr defaultSize="0" autoFill="0" autoLine="0" autoPict="0">
                <anchor moveWithCells="1">
                  <from>
                    <xdr:col>21</xdr:col>
                    <xdr:colOff>38100</xdr:colOff>
                    <xdr:row>46</xdr:row>
                    <xdr:rowOff>200025</xdr:rowOff>
                  </from>
                  <to>
                    <xdr:col>22</xdr:col>
                    <xdr:colOff>171450</xdr:colOff>
                    <xdr:row>48</xdr:row>
                    <xdr:rowOff>47625</xdr:rowOff>
                  </to>
                </anchor>
              </controlPr>
            </control>
          </mc:Choice>
        </mc:AlternateContent>
        <mc:AlternateContent xmlns:mc="http://schemas.openxmlformats.org/markup-compatibility/2006">
          <mc:Choice Requires="x14">
            <control shapeId="3408" r:id="rId339" name="Check Box 336">
              <controlPr defaultSize="0" autoFill="0" autoLine="0" autoPict="0">
                <anchor moveWithCells="1">
                  <from>
                    <xdr:col>21</xdr:col>
                    <xdr:colOff>38100</xdr:colOff>
                    <xdr:row>47</xdr:row>
                    <xdr:rowOff>200025</xdr:rowOff>
                  </from>
                  <to>
                    <xdr:col>22</xdr:col>
                    <xdr:colOff>171450</xdr:colOff>
                    <xdr:row>49</xdr:row>
                    <xdr:rowOff>28575</xdr:rowOff>
                  </to>
                </anchor>
              </controlPr>
            </control>
          </mc:Choice>
        </mc:AlternateContent>
        <mc:AlternateContent xmlns:mc="http://schemas.openxmlformats.org/markup-compatibility/2006">
          <mc:Choice Requires="x14">
            <control shapeId="3409" r:id="rId340" name="Check Box 337">
              <controlPr defaultSize="0" autoFill="0" autoLine="0" autoPict="0">
                <anchor moveWithCells="1">
                  <from>
                    <xdr:col>13</xdr:col>
                    <xdr:colOff>85725</xdr:colOff>
                    <xdr:row>48</xdr:row>
                    <xdr:rowOff>200025</xdr:rowOff>
                  </from>
                  <to>
                    <xdr:col>14</xdr:col>
                    <xdr:colOff>152400</xdr:colOff>
                    <xdr:row>50</xdr:row>
                    <xdr:rowOff>19050</xdr:rowOff>
                  </to>
                </anchor>
              </controlPr>
            </control>
          </mc:Choice>
        </mc:AlternateContent>
        <mc:AlternateContent xmlns:mc="http://schemas.openxmlformats.org/markup-compatibility/2006">
          <mc:Choice Requires="x14">
            <control shapeId="3410" r:id="rId341" name="Check Box 338">
              <controlPr defaultSize="0" autoFill="0" autoLine="0" autoPict="0">
                <anchor moveWithCells="1">
                  <from>
                    <xdr:col>13</xdr:col>
                    <xdr:colOff>85725</xdr:colOff>
                    <xdr:row>49</xdr:row>
                    <xdr:rowOff>209550</xdr:rowOff>
                  </from>
                  <to>
                    <xdr:col>14</xdr:col>
                    <xdr:colOff>152400</xdr:colOff>
                    <xdr:row>51</xdr:row>
                    <xdr:rowOff>38100</xdr:rowOff>
                  </to>
                </anchor>
              </controlPr>
            </control>
          </mc:Choice>
        </mc:AlternateContent>
        <mc:AlternateContent xmlns:mc="http://schemas.openxmlformats.org/markup-compatibility/2006">
          <mc:Choice Requires="x14">
            <control shapeId="3411" r:id="rId342" name="Check Box 339">
              <controlPr defaultSize="0" autoFill="0" autoLine="0" autoPict="0">
                <anchor moveWithCells="1">
                  <from>
                    <xdr:col>13</xdr:col>
                    <xdr:colOff>85725</xdr:colOff>
                    <xdr:row>50</xdr:row>
                    <xdr:rowOff>209550</xdr:rowOff>
                  </from>
                  <to>
                    <xdr:col>14</xdr:col>
                    <xdr:colOff>152400</xdr:colOff>
                    <xdr:row>52</xdr:row>
                    <xdr:rowOff>28575</xdr:rowOff>
                  </to>
                </anchor>
              </controlPr>
            </control>
          </mc:Choice>
        </mc:AlternateContent>
        <mc:AlternateContent xmlns:mc="http://schemas.openxmlformats.org/markup-compatibility/2006">
          <mc:Choice Requires="x14">
            <control shapeId="3412" r:id="rId343" name="Check Box 340">
              <controlPr defaultSize="0" autoFill="0" autoLine="0" autoPict="0">
                <anchor moveWithCells="1">
                  <from>
                    <xdr:col>15</xdr:col>
                    <xdr:colOff>28575</xdr:colOff>
                    <xdr:row>48</xdr:row>
                    <xdr:rowOff>200025</xdr:rowOff>
                  </from>
                  <to>
                    <xdr:col>16</xdr:col>
                    <xdr:colOff>171450</xdr:colOff>
                    <xdr:row>50</xdr:row>
                    <xdr:rowOff>28575</xdr:rowOff>
                  </to>
                </anchor>
              </controlPr>
            </control>
          </mc:Choice>
        </mc:AlternateContent>
        <mc:AlternateContent xmlns:mc="http://schemas.openxmlformats.org/markup-compatibility/2006">
          <mc:Choice Requires="x14">
            <control shapeId="3413" r:id="rId344" name="Check Box 341">
              <controlPr defaultSize="0" autoFill="0" autoLine="0" autoPict="0">
                <anchor moveWithCells="1">
                  <from>
                    <xdr:col>15</xdr:col>
                    <xdr:colOff>28575</xdr:colOff>
                    <xdr:row>50</xdr:row>
                    <xdr:rowOff>209550</xdr:rowOff>
                  </from>
                  <to>
                    <xdr:col>16</xdr:col>
                    <xdr:colOff>171450</xdr:colOff>
                    <xdr:row>52</xdr:row>
                    <xdr:rowOff>28575</xdr:rowOff>
                  </to>
                </anchor>
              </controlPr>
            </control>
          </mc:Choice>
        </mc:AlternateContent>
        <mc:AlternateContent xmlns:mc="http://schemas.openxmlformats.org/markup-compatibility/2006">
          <mc:Choice Requires="x14">
            <control shapeId="3414" r:id="rId345" name="Check Box 342">
              <controlPr defaultSize="0" autoFill="0" autoLine="0" autoPict="0">
                <anchor moveWithCells="1">
                  <from>
                    <xdr:col>17</xdr:col>
                    <xdr:colOff>57150</xdr:colOff>
                    <xdr:row>48</xdr:row>
                    <xdr:rowOff>200025</xdr:rowOff>
                  </from>
                  <to>
                    <xdr:col>18</xdr:col>
                    <xdr:colOff>161925</xdr:colOff>
                    <xdr:row>50</xdr:row>
                    <xdr:rowOff>28575</xdr:rowOff>
                  </to>
                </anchor>
              </controlPr>
            </control>
          </mc:Choice>
        </mc:AlternateContent>
        <mc:AlternateContent xmlns:mc="http://schemas.openxmlformats.org/markup-compatibility/2006">
          <mc:Choice Requires="x14">
            <control shapeId="3415" r:id="rId346" name="Check Box 343">
              <controlPr defaultSize="0" autoFill="0" autoLine="0" autoPict="0">
                <anchor moveWithCells="1">
                  <from>
                    <xdr:col>19</xdr:col>
                    <xdr:colOff>66675</xdr:colOff>
                    <xdr:row>48</xdr:row>
                    <xdr:rowOff>200025</xdr:rowOff>
                  </from>
                  <to>
                    <xdr:col>20</xdr:col>
                    <xdr:colOff>171450</xdr:colOff>
                    <xdr:row>50</xdr:row>
                    <xdr:rowOff>28575</xdr:rowOff>
                  </to>
                </anchor>
              </controlPr>
            </control>
          </mc:Choice>
        </mc:AlternateContent>
        <mc:AlternateContent xmlns:mc="http://schemas.openxmlformats.org/markup-compatibility/2006">
          <mc:Choice Requires="x14">
            <control shapeId="3416" r:id="rId347" name="Check Box 344">
              <controlPr defaultSize="0" autoFill="0" autoLine="0" autoPict="0">
                <anchor moveWithCells="1">
                  <from>
                    <xdr:col>19</xdr:col>
                    <xdr:colOff>66675</xdr:colOff>
                    <xdr:row>49</xdr:row>
                    <xdr:rowOff>209550</xdr:rowOff>
                  </from>
                  <to>
                    <xdr:col>20</xdr:col>
                    <xdr:colOff>171450</xdr:colOff>
                    <xdr:row>51</xdr:row>
                    <xdr:rowOff>38100</xdr:rowOff>
                  </to>
                </anchor>
              </controlPr>
            </control>
          </mc:Choice>
        </mc:AlternateContent>
        <mc:AlternateContent xmlns:mc="http://schemas.openxmlformats.org/markup-compatibility/2006">
          <mc:Choice Requires="x14">
            <control shapeId="3417" r:id="rId348" name="Check Box 345">
              <controlPr defaultSize="0" autoFill="0" autoLine="0" autoPict="0">
                <anchor moveWithCells="1">
                  <from>
                    <xdr:col>19</xdr:col>
                    <xdr:colOff>66675</xdr:colOff>
                    <xdr:row>50</xdr:row>
                    <xdr:rowOff>200025</xdr:rowOff>
                  </from>
                  <to>
                    <xdr:col>20</xdr:col>
                    <xdr:colOff>171450</xdr:colOff>
                    <xdr:row>52</xdr:row>
                    <xdr:rowOff>28575</xdr:rowOff>
                  </to>
                </anchor>
              </controlPr>
            </control>
          </mc:Choice>
        </mc:AlternateContent>
        <mc:AlternateContent xmlns:mc="http://schemas.openxmlformats.org/markup-compatibility/2006">
          <mc:Choice Requires="x14">
            <control shapeId="3418" r:id="rId349" name="Check Box 346">
              <controlPr defaultSize="0" autoFill="0" autoLine="0" autoPict="0">
                <anchor moveWithCells="1">
                  <from>
                    <xdr:col>21</xdr:col>
                    <xdr:colOff>38100</xdr:colOff>
                    <xdr:row>48</xdr:row>
                    <xdr:rowOff>200025</xdr:rowOff>
                  </from>
                  <to>
                    <xdr:col>22</xdr:col>
                    <xdr:colOff>171450</xdr:colOff>
                    <xdr:row>50</xdr:row>
                    <xdr:rowOff>28575</xdr:rowOff>
                  </to>
                </anchor>
              </controlPr>
            </control>
          </mc:Choice>
        </mc:AlternateContent>
        <mc:AlternateContent xmlns:mc="http://schemas.openxmlformats.org/markup-compatibility/2006">
          <mc:Choice Requires="x14">
            <control shapeId="3419" r:id="rId350" name="Check Box 347">
              <controlPr defaultSize="0" autoFill="0" autoLine="0" autoPict="0">
                <anchor moveWithCells="1">
                  <from>
                    <xdr:col>21</xdr:col>
                    <xdr:colOff>38100</xdr:colOff>
                    <xdr:row>49</xdr:row>
                    <xdr:rowOff>200025</xdr:rowOff>
                  </from>
                  <to>
                    <xdr:col>22</xdr:col>
                    <xdr:colOff>171450</xdr:colOff>
                    <xdr:row>51</xdr:row>
                    <xdr:rowOff>47625</xdr:rowOff>
                  </to>
                </anchor>
              </controlPr>
            </control>
          </mc:Choice>
        </mc:AlternateContent>
        <mc:AlternateContent xmlns:mc="http://schemas.openxmlformats.org/markup-compatibility/2006">
          <mc:Choice Requires="x14">
            <control shapeId="3420" r:id="rId351" name="Check Box 348">
              <controlPr defaultSize="0" autoFill="0" autoLine="0" autoPict="0">
                <anchor moveWithCells="1">
                  <from>
                    <xdr:col>21</xdr:col>
                    <xdr:colOff>38100</xdr:colOff>
                    <xdr:row>50</xdr:row>
                    <xdr:rowOff>200025</xdr:rowOff>
                  </from>
                  <to>
                    <xdr:col>22</xdr:col>
                    <xdr:colOff>171450</xdr:colOff>
                    <xdr:row>52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37</vt:i4>
      </vt:variant>
    </vt:vector>
  </HeadingPairs>
  <TitlesOfParts>
    <vt:vector size="42" baseType="lpstr">
      <vt:lpstr>一本化</vt:lpstr>
      <vt:lpstr>マスター</vt:lpstr>
      <vt:lpstr>リスト</vt:lpstr>
      <vt:lpstr>長リスト</vt:lpstr>
      <vt:lpstr>様式１－６（着色なし) 手引き記載例</vt:lpstr>
      <vt:lpstr>Ⅰ</vt:lpstr>
      <vt:lpstr>Ⅱ</vt:lpstr>
      <vt:lpstr>一本化!Print_Area</vt:lpstr>
      <vt:lpstr>'様式１－６（着色なし) 手引き記載例'!Print_Area</vt:lpstr>
      <vt:lpstr>マスター!Print_Titles</vt:lpstr>
      <vt:lpstr>リスト!Print_Titles</vt:lpstr>
      <vt:lpstr>一本化!Print_Titles</vt:lpstr>
      <vt:lpstr>長リスト!Print_Titles</vt:lpstr>
      <vt:lpstr>その他</vt:lpstr>
      <vt:lpstr>その他１</vt:lpstr>
      <vt:lpstr>ため池</vt:lpstr>
      <vt:lpstr>ため池１</vt:lpstr>
      <vt:lpstr>共計</vt:lpstr>
      <vt:lpstr>共施</vt:lpstr>
      <vt:lpstr>共施１</vt:lpstr>
      <vt:lpstr>啓農</vt:lpstr>
      <vt:lpstr>啓発</vt:lpstr>
      <vt:lpstr>景観</vt:lpstr>
      <vt:lpstr>計画</vt:lpstr>
      <vt:lpstr>計画１</vt:lpstr>
      <vt:lpstr>工種</vt:lpstr>
      <vt:lpstr>施設</vt:lpstr>
      <vt:lpstr>施農</vt:lpstr>
      <vt:lpstr>取組内容</vt:lpstr>
      <vt:lpstr>推進</vt:lpstr>
      <vt:lpstr>推進１</vt:lpstr>
      <vt:lpstr>水</vt:lpstr>
      <vt:lpstr>水田</vt:lpstr>
      <vt:lpstr>水路</vt:lpstr>
      <vt:lpstr>水路１</vt:lpstr>
      <vt:lpstr>生</vt:lpstr>
      <vt:lpstr>対象活動</vt:lpstr>
      <vt:lpstr>農地</vt:lpstr>
      <vt:lpstr>農地１</vt:lpstr>
      <vt:lpstr>農道</vt:lpstr>
      <vt:lpstr>農道１</vt:lpstr>
      <vt:lpstr>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OKAMURA</cp:lastModifiedBy>
  <cp:lastPrinted>2018-05-24T05:17:11Z</cp:lastPrinted>
  <dcterms:created xsi:type="dcterms:W3CDTF">2010-10-14T08:57:00Z</dcterms:created>
  <dcterms:modified xsi:type="dcterms:W3CDTF">2018-05-24T05:17:14Z</dcterms:modified>
</cp:coreProperties>
</file>