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675" windowWidth="12120" windowHeight="9000" activeTab="0"/>
  </bookViews>
  <sheets>
    <sheet name="集計表" sheetId="1" r:id="rId1"/>
  </sheets>
  <externalReferences>
    <externalReference r:id="rId4"/>
  </externalReferences>
  <definedNames>
    <definedName name="_xlnm.Print_Area" localSheetId="0">'集計表'!$B$1:$Z$27</definedName>
    <definedName name="_xlnm.Print_Area">'集計表'!$A$1:$Z$27</definedName>
    <definedName name="_xlnm.Print_Titles" localSheetId="0">'集計表'!$B:$D,'集計表'!$1:$1</definedName>
  </definedNames>
  <calcPr fullCalcOnLoad="1" refMode="R1C1"/>
</workbook>
</file>

<file path=xl/sharedStrings.xml><?xml version="1.0" encoding="utf-8"?>
<sst xmlns="http://schemas.openxmlformats.org/spreadsheetml/2006/main" count="56" uniqueCount="30">
  <si>
    <t>別紙１</t>
  </si>
  <si>
    <t>　</t>
  </si>
  <si>
    <t>区　　分</t>
  </si>
  <si>
    <t>高知土木</t>
  </si>
  <si>
    <t>須崎土木</t>
  </si>
  <si>
    <t>主管課発注等</t>
  </si>
  <si>
    <t>合　　計</t>
  </si>
  <si>
    <t xml:space="preserve"> </t>
  </si>
  <si>
    <t>箇所数</t>
  </si>
  <si>
    <t>事 業 費</t>
  </si>
  <si>
    <t>（単位　千円）</t>
  </si>
  <si>
    <t>土木部計</t>
  </si>
  <si>
    <t>予算額</t>
  </si>
  <si>
    <r>
      <t>　事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費</t>
    </r>
  </si>
  <si>
    <t>都市計画課</t>
  </si>
  <si>
    <t>安芸土木</t>
  </si>
  <si>
    <t>中央東土木</t>
  </si>
  <si>
    <t>中央西土木</t>
  </si>
  <si>
    <t>幡多土木</t>
  </si>
  <si>
    <t>道路課</t>
  </si>
  <si>
    <t>土木企画課</t>
  </si>
  <si>
    <t>建設管理課</t>
  </si>
  <si>
    <t>河川課</t>
  </si>
  <si>
    <t>防災砂防課</t>
  </si>
  <si>
    <t>公園下水道課</t>
  </si>
  <si>
    <t>住宅課</t>
  </si>
  <si>
    <t xml:space="preserve">  (箇所付率)</t>
  </si>
  <si>
    <t>　　平成２６年度公共事業箇所付集計表</t>
  </si>
  <si>
    <t>港湾・海岸課（港湾）</t>
  </si>
  <si>
    <t>港湾・海岸課（海岸）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</si>
</sst>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%\);\(\-0.0%\)"/>
    <numFmt numFmtId="177" formatCode="#,##0_ "/>
    <numFmt numFmtId="178" formatCode="#,##0;[Red]\-#,##0;&quot;-&quot;_;"/>
    <numFmt numFmtId="179" formatCode="#,##0;[Red]\-#,##0;&quot;－&quot;_;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9.95"/>
      <color indexed="12"/>
      <name val="Arial"/>
      <family val="2"/>
    </font>
    <font>
      <u val="single"/>
      <sz val="9.95"/>
      <color indexed="3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/>
    </xf>
    <xf numFmtId="3" fontId="4" fillId="0" borderId="22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176" fontId="4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56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4" fillId="0" borderId="65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0" borderId="68" xfId="0" applyNumberFormat="1" applyFont="1" applyBorder="1" applyAlignment="1">
      <alignment/>
    </xf>
    <xf numFmtId="3" fontId="4" fillId="0" borderId="69" xfId="0" applyNumberFormat="1" applyFont="1" applyBorder="1" applyAlignment="1">
      <alignment horizontal="left"/>
    </xf>
    <xf numFmtId="3" fontId="4" fillId="0" borderId="70" xfId="0" applyNumberFormat="1" applyFont="1" applyBorder="1" applyAlignment="1">
      <alignment/>
    </xf>
    <xf numFmtId="3" fontId="4" fillId="0" borderId="71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3" fontId="4" fillId="0" borderId="68" xfId="0" applyNumberFormat="1" applyFont="1" applyBorder="1" applyAlignment="1">
      <alignment horizontal="center"/>
    </xf>
    <xf numFmtId="3" fontId="4" fillId="0" borderId="73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0" borderId="75" xfId="0" applyNumberFormat="1" applyFont="1" applyBorder="1" applyAlignment="1">
      <alignment/>
    </xf>
    <xf numFmtId="3" fontId="4" fillId="0" borderId="76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/>
    </xf>
    <xf numFmtId="3" fontId="4" fillId="0" borderId="78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79" xfId="0" applyNumberFormat="1" applyFont="1" applyBorder="1" applyAlignment="1">
      <alignment/>
    </xf>
    <xf numFmtId="176" fontId="4" fillId="0" borderId="8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3" fontId="4" fillId="0" borderId="83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84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85" xfId="0" applyNumberFormat="1" applyFont="1" applyBorder="1" applyAlignment="1">
      <alignment/>
    </xf>
    <xf numFmtId="3" fontId="4" fillId="0" borderId="8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38" fontId="4" fillId="0" borderId="40" xfId="0" applyNumberFormat="1" applyFont="1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3" fontId="4" fillId="0" borderId="87" xfId="0" applyNumberFormat="1" applyFont="1" applyBorder="1" applyAlignment="1">
      <alignment horizontal="center"/>
    </xf>
    <xf numFmtId="0" fontId="0" fillId="0" borderId="86" xfId="0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3" fontId="4" fillId="0" borderId="8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shrinkToFit="1"/>
    </xf>
    <xf numFmtId="3" fontId="4" fillId="0" borderId="15" xfId="0" applyNumberFormat="1" applyFont="1" applyBorder="1" applyAlignment="1">
      <alignment horizontal="center" shrinkToFit="1"/>
    </xf>
    <xf numFmtId="3" fontId="7" fillId="0" borderId="15" xfId="0" applyNumberFormat="1" applyFont="1" applyBorder="1" applyAlignment="1">
      <alignment shrinkToFit="1"/>
    </xf>
    <xf numFmtId="3" fontId="4" fillId="0" borderId="90" xfId="0" applyNumberFormat="1" applyFont="1" applyBorder="1" applyAlignment="1">
      <alignment horizontal="center" shrinkToFit="1"/>
    </xf>
    <xf numFmtId="3" fontId="7" fillId="0" borderId="17" xfId="0" applyNumberFormat="1" applyFont="1" applyBorder="1" applyAlignment="1">
      <alignment shrinkToFit="1"/>
    </xf>
    <xf numFmtId="3" fontId="4" fillId="0" borderId="82" xfId="0" applyNumberFormat="1" applyFont="1" applyBorder="1" applyAlignment="1">
      <alignment horizontal="center" shrinkToFit="1"/>
    </xf>
    <xf numFmtId="3" fontId="4" fillId="0" borderId="70" xfId="0" applyNumberFormat="1" applyFont="1" applyBorder="1" applyAlignment="1">
      <alignment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1&#65306;&#12481;&#12540;&#12501;&#26989;&#21209;&#65288;&#24179;&#25104;26&#24180;&#24230;&#65289;\10&#65306;H26&#31623;&#25152;&#20184;&#12369;&#20844;&#34920;\&#65320;&#65298;&#65302;&#20998;\&#65320;&#65298;&#65302;&#21508;&#35506;&#25552;&#20986;&#20998;\03&#65306;&#27827;&#24029;&#35506;\26&#12463;&#12525;&#12473;&#34920;&#65288;&#27827;&#24029;&#3550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積算"/>
      <sheetName val="集計表"/>
    </sheetNames>
    <sheetDataSet>
      <sheetData sheetId="0">
        <row r="22">
          <cell r="I22">
            <v>7208089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28"/>
  <sheetViews>
    <sheetView showGridLines="0" showZeros="0" tabSelected="1" showOutlineSymbols="0" view="pageBreakPreview" zoomScaleSheetLayoutView="100" zoomScalePageLayoutView="0" workbookViewId="0" topLeftCell="A7">
      <pane xSplit="4" topLeftCell="G1" activePane="topRight" state="frozen"/>
      <selection pane="topLeft" activeCell="A1" sqref="A1"/>
      <selection pane="topRight" activeCell="F21" sqref="F21"/>
    </sheetView>
  </sheetViews>
  <sheetFormatPr defaultColWidth="10.6640625" defaultRowHeight="15"/>
  <cols>
    <col min="1" max="1" width="1.66796875" style="1" customWidth="1"/>
    <col min="2" max="2" width="3.21484375" style="1" customWidth="1"/>
    <col min="3" max="3" width="1.66796875" style="1" customWidth="1"/>
    <col min="4" max="4" width="10.21484375" style="1" customWidth="1"/>
    <col min="5" max="5" width="4.77734375" style="1" customWidth="1"/>
    <col min="6" max="6" width="9.6640625" style="1" customWidth="1"/>
    <col min="7" max="7" width="4.77734375" style="1" customWidth="1"/>
    <col min="8" max="8" width="10.10546875" style="1" customWidth="1"/>
    <col min="9" max="9" width="4.77734375" style="1" customWidth="1"/>
    <col min="10" max="10" width="10.6640625" style="1" customWidth="1"/>
    <col min="11" max="11" width="4.77734375" style="1" customWidth="1"/>
    <col min="12" max="12" width="10.6640625" style="1" customWidth="1"/>
    <col min="13" max="13" width="4.77734375" style="1" customWidth="1"/>
    <col min="14" max="14" width="10.6640625" style="1" customWidth="1"/>
    <col min="15" max="15" width="4.77734375" style="1" customWidth="1"/>
    <col min="16" max="16" width="8.88671875" style="1" customWidth="1"/>
    <col min="17" max="17" width="4.77734375" style="1" customWidth="1"/>
    <col min="18" max="18" width="10.6640625" style="1" customWidth="1"/>
    <col min="19" max="19" width="4.77734375" style="1" customWidth="1"/>
    <col min="20" max="20" width="10.6640625" style="1" customWidth="1"/>
    <col min="21" max="21" width="4.77734375" style="1" customWidth="1"/>
    <col min="22" max="22" width="10.6640625" style="1" customWidth="1"/>
    <col min="23" max="23" width="4.77734375" style="1" customWidth="1"/>
    <col min="24" max="24" width="10.6640625" style="1" customWidth="1"/>
    <col min="25" max="25" width="5.77734375" style="1" customWidth="1"/>
    <col min="26" max="26" width="13.3359375" style="1" customWidth="1"/>
    <col min="27" max="27" width="1.66796875" style="1" customWidth="1"/>
    <col min="28" max="30" width="10.6640625" style="1" customWidth="1"/>
    <col min="31" max="31" width="1.66796875" style="1" customWidth="1"/>
    <col min="32" max="32" width="3.6640625" style="1" customWidth="1"/>
    <col min="33" max="33" width="2.6640625" style="1" customWidth="1"/>
    <col min="34" max="34" width="11.6640625" style="1" customWidth="1"/>
    <col min="35" max="39" width="10.6640625" style="1" customWidth="1"/>
    <col min="40" max="40" width="1.66796875" style="1" customWidth="1"/>
    <col min="41" max="41" width="3.6640625" style="1" customWidth="1"/>
    <col min="42" max="42" width="2.6640625" style="1" customWidth="1"/>
    <col min="43" max="43" width="11.6640625" style="1" customWidth="1"/>
    <col min="44" max="48" width="10.6640625" style="1" customWidth="1"/>
    <col min="49" max="49" width="1.66796875" style="1" customWidth="1"/>
    <col min="50" max="50" width="3.6640625" style="1" customWidth="1"/>
    <col min="51" max="51" width="2.6640625" style="1" customWidth="1"/>
    <col min="52" max="52" width="11.6640625" style="1" customWidth="1"/>
    <col min="53" max="53" width="10.6640625" style="1" customWidth="1"/>
    <col min="54" max="54" width="11.6640625" style="1" customWidth="1"/>
    <col min="55" max="57" width="10.6640625" style="1" customWidth="1"/>
    <col min="58" max="58" width="1.66796875" style="1" customWidth="1"/>
    <col min="59" max="63" width="10.6640625" style="1" customWidth="1"/>
    <col min="64" max="64" width="1.66796875" style="1" customWidth="1"/>
    <col min="65" max="79" width="10.6640625" style="1" customWidth="1"/>
    <col min="80" max="80" width="12.6640625" style="1" customWidth="1"/>
    <col min="81" max="16384" width="10.6640625" style="1" customWidth="1"/>
  </cols>
  <sheetData>
    <row r="1" spans="1:87" ht="18.75">
      <c r="A1" s="2"/>
      <c r="B1" s="2" t="s">
        <v>0</v>
      </c>
      <c r="C1" s="2"/>
      <c r="D1" s="2"/>
      <c r="E1" s="2"/>
      <c r="F1" s="2"/>
      <c r="G1" s="2"/>
      <c r="H1" s="3" t="s">
        <v>27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ht="15" thickBot="1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1</v>
      </c>
      <c r="Q2" s="2"/>
      <c r="R2" s="2" t="s">
        <v>1</v>
      </c>
      <c r="S2" s="2"/>
      <c r="T2" s="2"/>
      <c r="U2" s="2"/>
      <c r="V2" s="2"/>
      <c r="W2" s="2"/>
      <c r="X2" s="2"/>
      <c r="Y2" s="2"/>
      <c r="Z2" s="2" t="s">
        <v>10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7" ht="14.25">
      <c r="A3" s="2"/>
      <c r="B3" s="66"/>
      <c r="C3" s="34"/>
      <c r="D3" s="34"/>
      <c r="E3" s="67"/>
      <c r="F3" s="34"/>
      <c r="G3" s="49"/>
      <c r="H3" s="34"/>
      <c r="I3" s="49"/>
      <c r="J3" s="34"/>
      <c r="K3" s="49"/>
      <c r="L3" s="34"/>
      <c r="M3" s="49"/>
      <c r="N3" s="68"/>
      <c r="O3" s="34"/>
      <c r="P3" s="34"/>
      <c r="Q3" s="49"/>
      <c r="R3" s="69"/>
      <c r="S3" s="67"/>
      <c r="T3" s="46"/>
      <c r="U3" s="34"/>
      <c r="V3" s="34"/>
      <c r="W3" s="49"/>
      <c r="X3" s="46"/>
      <c r="Y3" s="67"/>
      <c r="Z3" s="35"/>
      <c r="AA3" s="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7" ht="15">
      <c r="A4" s="2"/>
      <c r="B4" s="70" t="s">
        <v>1</v>
      </c>
      <c r="C4" s="23" t="s">
        <v>2</v>
      </c>
      <c r="D4" s="23"/>
      <c r="E4" s="113" t="s">
        <v>20</v>
      </c>
      <c r="F4" s="114"/>
      <c r="G4" s="115" t="s">
        <v>21</v>
      </c>
      <c r="H4" s="114"/>
      <c r="I4" s="115" t="s">
        <v>22</v>
      </c>
      <c r="J4" s="114"/>
      <c r="K4" s="116" t="s">
        <v>23</v>
      </c>
      <c r="L4" s="117"/>
      <c r="M4" s="116" t="s">
        <v>19</v>
      </c>
      <c r="N4" s="118"/>
      <c r="O4" s="119" t="s">
        <v>14</v>
      </c>
      <c r="P4" s="117"/>
      <c r="Q4" s="116" t="s">
        <v>24</v>
      </c>
      <c r="R4" s="120"/>
      <c r="S4" s="121" t="s">
        <v>25</v>
      </c>
      <c r="T4" s="117"/>
      <c r="U4" s="111" t="s">
        <v>28</v>
      </c>
      <c r="V4" s="112"/>
      <c r="W4" s="111" t="s">
        <v>29</v>
      </c>
      <c r="X4" s="112"/>
      <c r="Y4" s="8"/>
      <c r="Z4" s="71" t="s">
        <v>11</v>
      </c>
      <c r="AA4" s="2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87" ht="15" thickBot="1">
      <c r="A5" s="2"/>
      <c r="B5" s="70"/>
      <c r="C5" s="23"/>
      <c r="D5" s="23"/>
      <c r="E5" s="122" t="s">
        <v>8</v>
      </c>
      <c r="F5" s="123" t="s">
        <v>9</v>
      </c>
      <c r="G5" s="124" t="s">
        <v>8</v>
      </c>
      <c r="H5" s="123" t="s">
        <v>9</v>
      </c>
      <c r="I5" s="124" t="s">
        <v>8</v>
      </c>
      <c r="J5" s="123" t="s">
        <v>9</v>
      </c>
      <c r="K5" s="124" t="s">
        <v>8</v>
      </c>
      <c r="L5" s="123" t="s">
        <v>9</v>
      </c>
      <c r="M5" s="124" t="s">
        <v>8</v>
      </c>
      <c r="N5" s="125" t="s">
        <v>9</v>
      </c>
      <c r="O5" s="126" t="s">
        <v>8</v>
      </c>
      <c r="P5" s="123" t="s">
        <v>9</v>
      </c>
      <c r="Q5" s="124" t="s">
        <v>8</v>
      </c>
      <c r="R5" s="127" t="s">
        <v>9</v>
      </c>
      <c r="S5" s="122" t="s">
        <v>8</v>
      </c>
      <c r="T5" s="123" t="s">
        <v>9</v>
      </c>
      <c r="U5" s="124" t="s">
        <v>8</v>
      </c>
      <c r="V5" s="123" t="s">
        <v>9</v>
      </c>
      <c r="W5" s="124" t="s">
        <v>8</v>
      </c>
      <c r="X5" s="123" t="s">
        <v>9</v>
      </c>
      <c r="Y5" s="122" t="s">
        <v>8</v>
      </c>
      <c r="Z5" s="128" t="s">
        <v>13</v>
      </c>
      <c r="AA5" s="23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87" ht="14.25">
      <c r="A6" s="2"/>
      <c r="B6" s="73"/>
      <c r="C6" s="5"/>
      <c r="D6" s="53"/>
      <c r="E6" s="58"/>
      <c r="F6" s="7"/>
      <c r="G6" s="7"/>
      <c r="H6" s="7"/>
      <c r="I6" s="85"/>
      <c r="J6" s="85"/>
      <c r="K6" s="7"/>
      <c r="L6" s="7"/>
      <c r="M6" s="7"/>
      <c r="N6" s="52"/>
      <c r="O6" s="105"/>
      <c r="P6" s="85"/>
      <c r="Q6" s="85"/>
      <c r="R6" s="91"/>
      <c r="S6" s="95"/>
      <c r="T6" s="85"/>
      <c r="U6" s="7"/>
      <c r="V6" s="7"/>
      <c r="W6" s="85"/>
      <c r="X6" s="85"/>
      <c r="Y6" s="6"/>
      <c r="Z6" s="74"/>
      <c r="AA6" s="23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87" ht="14.25">
      <c r="A7" s="2"/>
      <c r="B7" s="75">
        <v>1</v>
      </c>
      <c r="C7" s="23" t="s">
        <v>15</v>
      </c>
      <c r="D7" s="54"/>
      <c r="E7" s="59">
        <v>2</v>
      </c>
      <c r="F7" s="9">
        <v>136800</v>
      </c>
      <c r="G7" s="9"/>
      <c r="H7" s="9"/>
      <c r="I7" s="86">
        <v>29</v>
      </c>
      <c r="J7" s="86">
        <v>2241297</v>
      </c>
      <c r="K7" s="9">
        <v>19</v>
      </c>
      <c r="L7" s="9">
        <v>340356</v>
      </c>
      <c r="M7" s="86">
        <v>55</v>
      </c>
      <c r="N7" s="100">
        <v>1857411</v>
      </c>
      <c r="O7" s="90">
        <v>2</v>
      </c>
      <c r="P7" s="86">
        <f>244323+152941</f>
        <v>397264</v>
      </c>
      <c r="Q7" s="86">
        <v>2</v>
      </c>
      <c r="R7" s="92">
        <v>65001</v>
      </c>
      <c r="S7" s="96"/>
      <c r="T7" s="86"/>
      <c r="U7" s="86">
        <v>5</v>
      </c>
      <c r="V7" s="86">
        <v>30000</v>
      </c>
      <c r="W7" s="86">
        <v>21</v>
      </c>
      <c r="X7" s="86">
        <v>653498</v>
      </c>
      <c r="Y7" s="51">
        <f>SUM(E7,G7,I7,K7,M7,O7,Q7,U7,W7,S7)</f>
        <v>135</v>
      </c>
      <c r="Z7" s="76">
        <f>SUM(F7,H7,J7,L7,N7,P7,R7,V7,X7,T7)</f>
        <v>5721627</v>
      </c>
      <c r="AA7" s="23" t="s">
        <v>7</v>
      </c>
      <c r="AB7" s="2" t="s">
        <v>7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1:87" ht="14.25">
      <c r="A8" s="2"/>
      <c r="B8" s="77"/>
      <c r="C8" s="12"/>
      <c r="D8" s="60"/>
      <c r="E8" s="61"/>
      <c r="F8" s="10"/>
      <c r="G8" s="10"/>
      <c r="H8" s="10"/>
      <c r="I8" s="87"/>
      <c r="J8" s="87"/>
      <c r="K8" s="10"/>
      <c r="L8" s="10"/>
      <c r="M8" s="87"/>
      <c r="N8" s="101"/>
      <c r="O8" s="106"/>
      <c r="P8" s="87"/>
      <c r="Q8" s="87"/>
      <c r="R8" s="93"/>
      <c r="S8" s="97"/>
      <c r="T8" s="87"/>
      <c r="U8" s="87"/>
      <c r="V8" s="87"/>
      <c r="W8" s="87"/>
      <c r="X8" s="87"/>
      <c r="Y8" s="8"/>
      <c r="Z8" s="78"/>
      <c r="AA8" s="2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ht="14.25">
      <c r="A9" s="2"/>
      <c r="B9" s="75">
        <v>2</v>
      </c>
      <c r="C9" s="23" t="s">
        <v>16</v>
      </c>
      <c r="D9" s="54"/>
      <c r="E9" s="59">
        <v>2</v>
      </c>
      <c r="F9" s="9">
        <v>328300</v>
      </c>
      <c r="G9" s="9">
        <v>1</v>
      </c>
      <c r="H9" s="9">
        <v>2119</v>
      </c>
      <c r="I9" s="86">
        <v>27</v>
      </c>
      <c r="J9" s="86">
        <v>615400</v>
      </c>
      <c r="K9" s="9">
        <v>19</v>
      </c>
      <c r="L9" s="9">
        <v>410086</v>
      </c>
      <c r="M9" s="86">
        <v>92</v>
      </c>
      <c r="N9" s="102">
        <v>4084819</v>
      </c>
      <c r="O9" s="90"/>
      <c r="P9" s="86"/>
      <c r="Q9" s="86">
        <v>1</v>
      </c>
      <c r="R9" s="92">
        <v>116244</v>
      </c>
      <c r="S9" s="96"/>
      <c r="T9" s="86"/>
      <c r="U9" s="86">
        <v>1</v>
      </c>
      <c r="V9" s="86">
        <v>3500</v>
      </c>
      <c r="W9" s="86">
        <v>8</v>
      </c>
      <c r="X9" s="86">
        <v>536390</v>
      </c>
      <c r="Y9" s="51">
        <f>SUM(E9,G9,I9,K9,M9,O9,Q9,U9,W9,S9)</f>
        <v>151</v>
      </c>
      <c r="Z9" s="76">
        <f>SUM(F9,H9,J9,L9,N9,P9,R9,V9,X9,T9)</f>
        <v>6096858</v>
      </c>
      <c r="AA9" s="23" t="s">
        <v>7</v>
      </c>
      <c r="AB9" s="2" t="s">
        <v>7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ht="14.25">
      <c r="A10" s="2"/>
      <c r="B10" s="77"/>
      <c r="C10" s="12"/>
      <c r="D10" s="60"/>
      <c r="E10" s="61"/>
      <c r="F10" s="10"/>
      <c r="G10" s="10"/>
      <c r="H10" s="10"/>
      <c r="I10" s="87"/>
      <c r="J10" s="87"/>
      <c r="K10" s="10"/>
      <c r="L10" s="10"/>
      <c r="M10" s="87"/>
      <c r="N10" s="101"/>
      <c r="O10" s="106"/>
      <c r="P10" s="87"/>
      <c r="Q10" s="87"/>
      <c r="R10" s="93"/>
      <c r="S10" s="97"/>
      <c r="T10" s="87"/>
      <c r="U10" s="87"/>
      <c r="V10" s="87"/>
      <c r="W10" s="87"/>
      <c r="X10" s="87"/>
      <c r="Y10" s="8"/>
      <c r="Z10" s="78"/>
      <c r="AA10" s="23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4.25">
      <c r="A11" s="2"/>
      <c r="B11" s="75">
        <v>3</v>
      </c>
      <c r="C11" s="23" t="s">
        <v>3</v>
      </c>
      <c r="D11" s="54"/>
      <c r="E11" s="59">
        <v>1</v>
      </c>
      <c r="F11" s="9">
        <v>344400</v>
      </c>
      <c r="G11" s="9"/>
      <c r="H11" s="9"/>
      <c r="I11" s="86">
        <v>36</v>
      </c>
      <c r="J11" s="86">
        <v>2172879</v>
      </c>
      <c r="K11" s="9">
        <v>7</v>
      </c>
      <c r="L11" s="9">
        <v>124887</v>
      </c>
      <c r="M11" s="86">
        <v>51</v>
      </c>
      <c r="N11" s="102">
        <v>3806527</v>
      </c>
      <c r="O11" s="90">
        <v>9</v>
      </c>
      <c r="P11" s="86">
        <f>104712+52356+3141+35294+117647+117647+4705+11764+23529</f>
        <v>470795</v>
      </c>
      <c r="Q11" s="86">
        <v>2</v>
      </c>
      <c r="R11" s="92">
        <v>114900</v>
      </c>
      <c r="S11" s="96"/>
      <c r="T11" s="86"/>
      <c r="U11" s="86">
        <v>6</v>
      </c>
      <c r="V11" s="86">
        <f>127180+250000</f>
        <v>377180</v>
      </c>
      <c r="W11" s="86">
        <v>6</v>
      </c>
      <c r="X11" s="86">
        <v>903509</v>
      </c>
      <c r="Y11" s="51">
        <f>SUM(E11,G11,I11,K11,M11,O11,Q11,U11,W11,S11)</f>
        <v>118</v>
      </c>
      <c r="Z11" s="76">
        <f>SUM(F11,H11,J11,L11,N11,P11,R11,V11,X11,T11)</f>
        <v>8315077</v>
      </c>
      <c r="AA11" s="23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4.25">
      <c r="A12" s="2"/>
      <c r="B12" s="77"/>
      <c r="C12" s="12"/>
      <c r="D12" s="60"/>
      <c r="E12" s="61"/>
      <c r="F12" s="10"/>
      <c r="G12" s="10"/>
      <c r="H12" s="10"/>
      <c r="I12" s="87"/>
      <c r="J12" s="87"/>
      <c r="K12" s="10"/>
      <c r="L12" s="10"/>
      <c r="M12" s="87"/>
      <c r="N12" s="101"/>
      <c r="O12" s="106"/>
      <c r="P12" s="87"/>
      <c r="Q12" s="87"/>
      <c r="R12" s="93"/>
      <c r="S12" s="97"/>
      <c r="T12" s="87"/>
      <c r="U12" s="87"/>
      <c r="V12" s="87"/>
      <c r="W12" s="87"/>
      <c r="X12" s="87"/>
      <c r="Y12" s="11"/>
      <c r="Z12" s="72"/>
      <c r="AA12" s="23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4.25">
      <c r="A13" s="2"/>
      <c r="B13" s="75">
        <v>4</v>
      </c>
      <c r="C13" s="23" t="s">
        <v>17</v>
      </c>
      <c r="D13" s="54"/>
      <c r="E13" s="59">
        <v>2</v>
      </c>
      <c r="F13" s="9">
        <v>210800</v>
      </c>
      <c r="G13" s="9"/>
      <c r="H13" s="9"/>
      <c r="I13" s="86">
        <v>36</v>
      </c>
      <c r="J13" s="86">
        <v>801170</v>
      </c>
      <c r="K13" s="9">
        <v>50</v>
      </c>
      <c r="L13" s="9">
        <v>933521</v>
      </c>
      <c r="M13" s="86">
        <v>98</v>
      </c>
      <c r="N13" s="102">
        <v>2229506</v>
      </c>
      <c r="O13" s="90"/>
      <c r="P13" s="86"/>
      <c r="Q13" s="86"/>
      <c r="R13" s="92"/>
      <c r="S13" s="96"/>
      <c r="T13" s="86"/>
      <c r="U13" s="86"/>
      <c r="V13" s="86"/>
      <c r="W13" s="86">
        <v>3</v>
      </c>
      <c r="X13" s="86">
        <v>585100</v>
      </c>
      <c r="Y13" s="51">
        <f>SUM(E13,G13,I13,K13,M13,O13,Q13,U13,W13,S13)</f>
        <v>189</v>
      </c>
      <c r="Z13" s="76">
        <f>SUM(F13,H13,J13,L13,N13,P13,R13,V13,X13,T13)</f>
        <v>4760097</v>
      </c>
      <c r="AA13" s="23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14.25">
      <c r="A14" s="2"/>
      <c r="B14" s="77"/>
      <c r="C14" s="12"/>
      <c r="D14" s="60"/>
      <c r="E14" s="61"/>
      <c r="F14" s="10"/>
      <c r="G14" s="10"/>
      <c r="H14" s="10"/>
      <c r="I14" s="87"/>
      <c r="J14" s="87"/>
      <c r="K14" s="10"/>
      <c r="L14" s="10"/>
      <c r="M14" s="87"/>
      <c r="N14" s="101"/>
      <c r="O14" s="106"/>
      <c r="P14" s="87"/>
      <c r="Q14" s="87"/>
      <c r="R14" s="93"/>
      <c r="S14" s="97"/>
      <c r="T14" s="87"/>
      <c r="U14" s="87"/>
      <c r="V14" s="87"/>
      <c r="W14" s="87"/>
      <c r="X14" s="87"/>
      <c r="Y14" s="11"/>
      <c r="Z14" s="72"/>
      <c r="AA14" s="2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ht="14.25">
      <c r="A15" s="2"/>
      <c r="B15" s="75">
        <v>5</v>
      </c>
      <c r="C15" s="23" t="s">
        <v>4</v>
      </c>
      <c r="D15" s="54"/>
      <c r="E15" s="59">
        <v>2</v>
      </c>
      <c r="F15" s="9">
        <v>268400</v>
      </c>
      <c r="G15" s="9">
        <v>1</v>
      </c>
      <c r="H15" s="9">
        <v>1249</v>
      </c>
      <c r="I15" s="86">
        <v>27</v>
      </c>
      <c r="J15" s="86">
        <v>217101</v>
      </c>
      <c r="K15" s="9">
        <v>28</v>
      </c>
      <c r="L15" s="9">
        <v>479663</v>
      </c>
      <c r="M15" s="86">
        <v>100</v>
      </c>
      <c r="N15" s="102">
        <v>3418613</v>
      </c>
      <c r="O15" s="90"/>
      <c r="P15" s="86"/>
      <c r="Q15" s="86"/>
      <c r="R15" s="92"/>
      <c r="S15" s="96"/>
      <c r="T15" s="86"/>
      <c r="U15" s="86">
        <v>4</v>
      </c>
      <c r="V15" s="86">
        <v>92000</v>
      </c>
      <c r="W15" s="86">
        <v>8</v>
      </c>
      <c r="X15" s="86">
        <v>32902</v>
      </c>
      <c r="Y15" s="51">
        <f>SUM(E15,G15,I15,K15,M15,O15,Q15,U15,W15,S15)</f>
        <v>170</v>
      </c>
      <c r="Z15" s="76">
        <f>SUM(F15,H15,J15,L15,N15,P15,R15,V15,X15,T15)</f>
        <v>4509928</v>
      </c>
      <c r="AA15" s="2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14.25">
      <c r="A16" s="2"/>
      <c r="B16" s="77"/>
      <c r="C16" s="12"/>
      <c r="D16" s="60"/>
      <c r="E16" s="61"/>
      <c r="F16" s="10"/>
      <c r="G16" s="10"/>
      <c r="H16" s="10"/>
      <c r="I16" s="87"/>
      <c r="J16" s="87"/>
      <c r="K16" s="10"/>
      <c r="L16" s="10"/>
      <c r="M16" s="87"/>
      <c r="N16" s="101"/>
      <c r="O16" s="106"/>
      <c r="P16" s="87"/>
      <c r="Q16" s="87"/>
      <c r="R16" s="93"/>
      <c r="S16" s="97"/>
      <c r="T16" s="87"/>
      <c r="U16" s="87"/>
      <c r="V16" s="87"/>
      <c r="W16" s="87"/>
      <c r="X16" s="87"/>
      <c r="Y16" s="11"/>
      <c r="Z16" s="72"/>
      <c r="AA16" s="2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14.25">
      <c r="A17" s="2"/>
      <c r="B17" s="75">
        <v>6</v>
      </c>
      <c r="C17" s="23" t="s">
        <v>18</v>
      </c>
      <c r="D17" s="54"/>
      <c r="E17" s="59">
        <v>3</v>
      </c>
      <c r="F17" s="9">
        <v>311300</v>
      </c>
      <c r="G17" s="9"/>
      <c r="H17" s="9"/>
      <c r="I17" s="86">
        <v>52</v>
      </c>
      <c r="J17" s="86">
        <v>485961</v>
      </c>
      <c r="K17" s="9">
        <v>26</v>
      </c>
      <c r="L17" s="9">
        <v>438410</v>
      </c>
      <c r="M17" s="86">
        <v>112</v>
      </c>
      <c r="N17" s="102">
        <v>4833803</v>
      </c>
      <c r="O17" s="90"/>
      <c r="P17" s="86"/>
      <c r="Q17" s="86">
        <v>1</v>
      </c>
      <c r="R17" s="92">
        <v>44705</v>
      </c>
      <c r="S17" s="96"/>
      <c r="T17" s="86"/>
      <c r="U17" s="86">
        <v>14</v>
      </c>
      <c r="V17" s="86">
        <v>794686</v>
      </c>
      <c r="W17" s="86">
        <v>10</v>
      </c>
      <c r="X17" s="86">
        <v>49677</v>
      </c>
      <c r="Y17" s="51">
        <f>SUM(E17,G17,I17,K17,M17,O17,Q17,U17,W17,S17)</f>
        <v>218</v>
      </c>
      <c r="Z17" s="76">
        <f>SUM(F17,H17,J17,L17,N17,P17,R17,V17,X17,T17)</f>
        <v>6958542</v>
      </c>
      <c r="AA17" s="2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ht="14.25">
      <c r="A18" s="2"/>
      <c r="B18" s="77"/>
      <c r="C18" s="12"/>
      <c r="D18" s="60"/>
      <c r="E18" s="61"/>
      <c r="F18" s="10"/>
      <c r="G18" s="10"/>
      <c r="H18" s="10"/>
      <c r="I18" s="87"/>
      <c r="J18" s="87"/>
      <c r="K18" s="10"/>
      <c r="L18" s="10"/>
      <c r="M18" s="87"/>
      <c r="N18" s="101"/>
      <c r="O18" s="106"/>
      <c r="P18" s="87"/>
      <c r="Q18" s="87"/>
      <c r="R18" s="93"/>
      <c r="S18" s="97"/>
      <c r="T18" s="87"/>
      <c r="U18" s="87"/>
      <c r="V18" s="87"/>
      <c r="W18" s="87"/>
      <c r="X18" s="87"/>
      <c r="Y18" s="8"/>
      <c r="Z18" s="78"/>
      <c r="AA18" s="2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ht="14.25">
      <c r="A19" s="2"/>
      <c r="B19" s="75">
        <v>7</v>
      </c>
      <c r="C19" s="23" t="s">
        <v>5</v>
      </c>
      <c r="D19" s="54"/>
      <c r="E19" s="59"/>
      <c r="F19" s="9"/>
      <c r="G19" s="9"/>
      <c r="H19" s="9"/>
      <c r="I19" s="86">
        <v>9</v>
      </c>
      <c r="J19" s="86">
        <v>422523</v>
      </c>
      <c r="K19" s="9">
        <v>8</v>
      </c>
      <c r="L19" s="9">
        <v>62370</v>
      </c>
      <c r="M19" s="86">
        <v>4</v>
      </c>
      <c r="N19" s="102">
        <v>38542</v>
      </c>
      <c r="O19" s="90">
        <v>3</v>
      </c>
      <c r="P19" s="86">
        <v>35695</v>
      </c>
      <c r="Q19" s="86"/>
      <c r="R19" s="92"/>
      <c r="S19" s="96">
        <v>3</v>
      </c>
      <c r="T19" s="86">
        <v>913969</v>
      </c>
      <c r="U19" s="86">
        <v>1</v>
      </c>
      <c r="V19" s="86">
        <v>24900</v>
      </c>
      <c r="W19" s="86">
        <v>2</v>
      </c>
      <c r="X19" s="86">
        <v>17651</v>
      </c>
      <c r="Y19" s="51">
        <f>SUM(E19,G19,I19,K19,M19,O19,Q19,U19,W19,S19)</f>
        <v>30</v>
      </c>
      <c r="Z19" s="76">
        <f>SUM(F19,H19,J19,L19,N19,P19,R19,V19,X19,T19)</f>
        <v>1515650</v>
      </c>
      <c r="AA19" s="2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ht="14.25">
      <c r="A20" s="2"/>
      <c r="B20" s="77"/>
      <c r="C20" s="12"/>
      <c r="D20" s="60"/>
      <c r="E20" s="61"/>
      <c r="F20" s="10"/>
      <c r="G20" s="10"/>
      <c r="H20" s="10"/>
      <c r="I20" s="87"/>
      <c r="J20" s="87"/>
      <c r="K20" s="10"/>
      <c r="L20" s="10"/>
      <c r="M20" s="10"/>
      <c r="N20" s="43"/>
      <c r="O20" s="106"/>
      <c r="P20" s="87"/>
      <c r="Q20" s="87"/>
      <c r="R20" s="93"/>
      <c r="S20" s="97"/>
      <c r="T20" s="87"/>
      <c r="U20" s="87"/>
      <c r="V20" s="87"/>
      <c r="W20" s="10"/>
      <c r="X20" s="10"/>
      <c r="Y20" s="11"/>
      <c r="Z20" s="72"/>
      <c r="AA20" s="2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ht="28.5" customHeight="1" thickBot="1">
      <c r="A21" s="2"/>
      <c r="B21" s="75"/>
      <c r="C21" s="23"/>
      <c r="D21" s="54"/>
      <c r="E21" s="59"/>
      <c r="F21" s="9">
        <v>0</v>
      </c>
      <c r="G21" s="9"/>
      <c r="H21" s="9"/>
      <c r="I21" s="86"/>
      <c r="J21" s="86"/>
      <c r="K21" s="9"/>
      <c r="L21" s="9"/>
      <c r="M21" s="9"/>
      <c r="N21" s="42"/>
      <c r="O21" s="107"/>
      <c r="P21" s="108"/>
      <c r="Q21" s="86"/>
      <c r="R21" s="92"/>
      <c r="S21" s="96"/>
      <c r="T21" s="86"/>
      <c r="U21" s="86"/>
      <c r="V21" s="86"/>
      <c r="W21" s="9"/>
      <c r="X21" s="9"/>
      <c r="Y21" s="51">
        <f>SUM(E21,G21,I21,K21,M21,O21,Q21,U21,W21,S21)</f>
        <v>0</v>
      </c>
      <c r="Z21" s="76">
        <f>SUM(F21,H21,J21,L21,N21,P21,R21,V21,X21,T21)</f>
        <v>0</v>
      </c>
      <c r="AA21" s="2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ht="15" thickTop="1">
      <c r="A22" s="2"/>
      <c r="B22" s="79"/>
      <c r="C22" s="13"/>
      <c r="D22" s="62"/>
      <c r="E22" s="63"/>
      <c r="F22" s="15"/>
      <c r="G22" s="15"/>
      <c r="H22" s="15"/>
      <c r="I22" s="15"/>
      <c r="J22" s="15"/>
      <c r="K22" s="15"/>
      <c r="L22" s="15"/>
      <c r="M22" s="15"/>
      <c r="N22" s="44"/>
      <c r="O22" s="13"/>
      <c r="P22" s="15"/>
      <c r="Q22" s="15"/>
      <c r="R22" s="56"/>
      <c r="S22" s="98"/>
      <c r="T22" s="88"/>
      <c r="U22" s="88"/>
      <c r="V22" s="88"/>
      <c r="W22" s="15"/>
      <c r="X22" s="15"/>
      <c r="Y22" s="14"/>
      <c r="Z22" s="80"/>
      <c r="AA22" s="2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ht="14.25">
      <c r="A23" s="2"/>
      <c r="B23" s="70"/>
      <c r="C23" s="23" t="s">
        <v>6</v>
      </c>
      <c r="D23" s="54"/>
      <c r="E23" s="59">
        <f>SUM(E6:E21)</f>
        <v>12</v>
      </c>
      <c r="F23" s="9">
        <f>SUM(F6:F21)</f>
        <v>1600000</v>
      </c>
      <c r="G23" s="9">
        <f aca="true" t="shared" si="0" ref="G23:Y23">SUM(G6:G21)</f>
        <v>2</v>
      </c>
      <c r="H23" s="9">
        <f t="shared" si="0"/>
        <v>3368</v>
      </c>
      <c r="I23" s="9">
        <f t="shared" si="0"/>
        <v>216</v>
      </c>
      <c r="J23" s="9">
        <f t="shared" si="0"/>
        <v>6956331</v>
      </c>
      <c r="K23" s="9">
        <f t="shared" si="0"/>
        <v>157</v>
      </c>
      <c r="L23" s="9">
        <f t="shared" si="0"/>
        <v>2789293</v>
      </c>
      <c r="M23" s="9">
        <f t="shared" si="0"/>
        <v>512</v>
      </c>
      <c r="N23" s="42">
        <f t="shared" si="0"/>
        <v>20269221</v>
      </c>
      <c r="O23" s="23">
        <f aca="true" t="shared" si="1" ref="O23:X23">SUM(O6:O21)</f>
        <v>14</v>
      </c>
      <c r="P23" s="9">
        <f t="shared" si="1"/>
        <v>903754</v>
      </c>
      <c r="Q23" s="9">
        <f t="shared" si="1"/>
        <v>6</v>
      </c>
      <c r="R23" s="55">
        <f t="shared" si="1"/>
        <v>340850</v>
      </c>
      <c r="S23" s="96">
        <f t="shared" si="1"/>
        <v>3</v>
      </c>
      <c r="T23" s="86">
        <f t="shared" si="1"/>
        <v>913969</v>
      </c>
      <c r="U23" s="86">
        <f t="shared" si="1"/>
        <v>31</v>
      </c>
      <c r="V23" s="86">
        <f t="shared" si="1"/>
        <v>1322266</v>
      </c>
      <c r="W23" s="42">
        <f t="shared" si="1"/>
        <v>58</v>
      </c>
      <c r="X23" s="42">
        <f t="shared" si="1"/>
        <v>2778727</v>
      </c>
      <c r="Y23" s="8">
        <f t="shared" si="0"/>
        <v>1011</v>
      </c>
      <c r="Z23" s="78">
        <f>SUM(Z6:Z21)</f>
        <v>37877779</v>
      </c>
      <c r="AA23" s="2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ht="15" thickBot="1">
      <c r="A24" s="2"/>
      <c r="B24" s="75"/>
      <c r="C24" s="23"/>
      <c r="D24" s="64"/>
      <c r="E24" s="65"/>
      <c r="F24" s="28"/>
      <c r="G24" s="28"/>
      <c r="H24" s="29"/>
      <c r="I24" s="28"/>
      <c r="J24" s="28"/>
      <c r="K24" s="28"/>
      <c r="L24" s="28"/>
      <c r="M24" s="28"/>
      <c r="N24" s="29"/>
      <c r="O24" s="50"/>
      <c r="P24" s="28"/>
      <c r="Q24" s="29"/>
      <c r="R24" s="57"/>
      <c r="S24" s="99"/>
      <c r="T24" s="89"/>
      <c r="U24" s="29"/>
      <c r="V24" s="42"/>
      <c r="W24" s="42"/>
      <c r="X24" s="42"/>
      <c r="Y24" s="51"/>
      <c r="Z24" s="78"/>
      <c r="AA24" s="2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ht="14.25">
      <c r="A25" s="2"/>
      <c r="B25" s="33"/>
      <c r="C25" s="34"/>
      <c r="D25" s="35"/>
      <c r="E25" s="23"/>
      <c r="F25" s="27"/>
      <c r="G25" s="23"/>
      <c r="H25" s="27"/>
      <c r="I25" s="26"/>
      <c r="J25" s="27"/>
      <c r="K25" s="23"/>
      <c r="L25" s="27"/>
      <c r="M25" s="26"/>
      <c r="N25" s="41"/>
      <c r="O25" s="23"/>
      <c r="P25" s="27"/>
      <c r="Q25" s="23"/>
      <c r="R25" s="54"/>
      <c r="S25" s="8"/>
      <c r="T25" s="23"/>
      <c r="U25" s="47"/>
      <c r="V25" s="46"/>
      <c r="W25" s="49"/>
      <c r="X25" s="46"/>
      <c r="Y25" s="6"/>
      <c r="Z25" s="81"/>
      <c r="AA25" s="2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14.25">
      <c r="A26" s="2"/>
      <c r="B26" s="37"/>
      <c r="C26" s="30" t="s">
        <v>12</v>
      </c>
      <c r="D26" s="38"/>
      <c r="E26" s="30"/>
      <c r="F26" s="25">
        <v>1600000</v>
      </c>
      <c r="G26" s="30"/>
      <c r="H26" s="25">
        <v>53447</v>
      </c>
      <c r="I26" s="24"/>
      <c r="J26" s="110">
        <f>'[1]積算'!I22</f>
        <v>7208089</v>
      </c>
      <c r="K26" s="30"/>
      <c r="L26" s="25">
        <v>3017223</v>
      </c>
      <c r="M26" s="24"/>
      <c r="N26" s="103">
        <v>22319068</v>
      </c>
      <c r="O26" s="30"/>
      <c r="P26" s="109">
        <f>35924+463527+523554</f>
        <v>1023005</v>
      </c>
      <c r="Q26" s="30"/>
      <c r="R26" s="94">
        <v>858739</v>
      </c>
      <c r="S26" s="8"/>
      <c r="T26" s="90">
        <v>952729</v>
      </c>
      <c r="U26" s="48"/>
      <c r="V26" s="104">
        <v>1484267</v>
      </c>
      <c r="W26" s="40"/>
      <c r="X26" s="104">
        <v>3553527</v>
      </c>
      <c r="Y26" s="8"/>
      <c r="Z26" s="82">
        <f>SUM(E26:X26)</f>
        <v>42070094</v>
      </c>
      <c r="AA26" s="2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27.75" customHeight="1" thickBot="1">
      <c r="A27" s="2"/>
      <c r="B27" s="83" t="s">
        <v>26</v>
      </c>
      <c r="C27" s="39"/>
      <c r="D27" s="36"/>
      <c r="E27" s="32"/>
      <c r="F27" s="31">
        <f>F23/F26</f>
        <v>1</v>
      </c>
      <c r="G27" s="17"/>
      <c r="H27" s="18">
        <f>H23/H26</f>
        <v>0.06301569779407637</v>
      </c>
      <c r="I27" s="19"/>
      <c r="J27" s="20">
        <f>J23/J26</f>
        <v>0.9650728507930465</v>
      </c>
      <c r="K27" s="19"/>
      <c r="L27" s="20">
        <f>L23/L26</f>
        <v>0.9244570255496528</v>
      </c>
      <c r="M27" s="19"/>
      <c r="N27" s="45">
        <f>N23/N26</f>
        <v>0.9081571416870992</v>
      </c>
      <c r="O27" s="20"/>
      <c r="P27" s="20">
        <f>P23/P26</f>
        <v>0.883430677269417</v>
      </c>
      <c r="Q27" s="19"/>
      <c r="R27" s="22">
        <f>R23/R26</f>
        <v>0.3969192036229867</v>
      </c>
      <c r="S27" s="21"/>
      <c r="T27" s="20">
        <f>T23/T26</f>
        <v>0.959316867650717</v>
      </c>
      <c r="U27" s="19"/>
      <c r="V27" s="45">
        <f>V23/V26</f>
        <v>0.8908545430168562</v>
      </c>
      <c r="W27" s="20"/>
      <c r="X27" s="20">
        <f>X23/X26</f>
        <v>0.7819631031366865</v>
      </c>
      <c r="Y27" s="21"/>
      <c r="Z27" s="84">
        <f>Z23/Z26</f>
        <v>0.9003492837453608</v>
      </c>
      <c r="AA27" s="2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14.25">
      <c r="A28" s="2"/>
      <c r="B28" s="23"/>
      <c r="C28" s="23"/>
      <c r="D28" s="23" t="s">
        <v>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1:8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8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1:8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1:8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</row>
    <row r="88" spans="1:8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</row>
    <row r="90" spans="1:8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1:8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8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99" spans="1:8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1:8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:8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:8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:8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:8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:8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:8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:8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:8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:8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:8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:8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:8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:87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:87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:87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:87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:87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:87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:87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:87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:87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:87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:87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:87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:87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:87" ht="14.25">
      <c r="A128" s="2"/>
      <c r="B128" s="2"/>
      <c r="C128" s="2"/>
      <c r="D128" s="16" t="s">
        <v>7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</sheetData>
  <sheetProtection/>
  <mergeCells count="10">
    <mergeCell ref="U4:V4"/>
    <mergeCell ref="W4:X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170101</dc:creator>
  <cp:keywords/>
  <dc:description>部内各課箇所付け概要（平成１０年度最終）</dc:description>
  <cp:lastModifiedBy>ioas_user</cp:lastModifiedBy>
  <cp:lastPrinted>2014-07-25T08:04:10Z</cp:lastPrinted>
  <dcterms:created xsi:type="dcterms:W3CDTF">2001-06-18T02:27:19Z</dcterms:created>
  <dcterms:modified xsi:type="dcterms:W3CDTF">2014-07-25T08:10:25Z</dcterms:modified>
  <cp:category/>
  <cp:version/>
  <cp:contentType/>
  <cp:contentStatus/>
</cp:coreProperties>
</file>