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75" windowWidth="12120" windowHeight="9000" tabRatio="332" activeTab="0"/>
  </bookViews>
  <sheets>
    <sheet name="集計表" sheetId="1" r:id="rId1"/>
  </sheets>
  <externalReferences>
    <externalReference r:id="rId4"/>
  </externalReferences>
  <definedNames>
    <definedName name="_xlnm.Print_Area" localSheetId="0">'集計表'!$B$1:$Z$27</definedName>
    <definedName name="_xlnm.Print_Area">'集計表'!$A$1:$Z$27</definedName>
    <definedName name="_xlnm.Print_Titles" localSheetId="0">'集計表'!$B:$D,'集計表'!$1:$1</definedName>
  </definedNames>
  <calcPr fullCalcOnLoad="1"/>
</workbook>
</file>

<file path=xl/sharedStrings.xml><?xml version="1.0" encoding="utf-8"?>
<sst xmlns="http://schemas.openxmlformats.org/spreadsheetml/2006/main" count="56" uniqueCount="30">
  <si>
    <t>別紙１</t>
  </si>
  <si>
    <t>　</t>
  </si>
  <si>
    <t>区　　分</t>
  </si>
  <si>
    <t>高知土木</t>
  </si>
  <si>
    <t>須崎土木</t>
  </si>
  <si>
    <t>主管課発注等</t>
  </si>
  <si>
    <t>合　　計</t>
  </si>
  <si>
    <t xml:space="preserve"> </t>
  </si>
  <si>
    <t>箇所数</t>
  </si>
  <si>
    <t>事 業 費</t>
  </si>
  <si>
    <t>（単位　千円）</t>
  </si>
  <si>
    <t>土木部計</t>
  </si>
  <si>
    <t>都市計画課</t>
  </si>
  <si>
    <t>安芸土木</t>
  </si>
  <si>
    <t>中央東土木</t>
  </si>
  <si>
    <t>中央西土木</t>
  </si>
  <si>
    <t>幡多土木</t>
  </si>
  <si>
    <t>道路課</t>
  </si>
  <si>
    <t>土木企画課</t>
  </si>
  <si>
    <t>建設管理課</t>
  </si>
  <si>
    <t>河川課</t>
  </si>
  <si>
    <t>防災砂防課</t>
  </si>
  <si>
    <t>公園下水道課</t>
  </si>
  <si>
    <t>住宅課</t>
  </si>
  <si>
    <t>港湾・海岸課（港湾）</t>
  </si>
  <si>
    <t>港湾・海岸課（海岸）</t>
  </si>
  <si>
    <t>予算額</t>
  </si>
  <si>
    <t xml:space="preserve">  (箇所付率)</t>
  </si>
  <si>
    <t>　事 業 費</t>
  </si>
  <si>
    <t>　　                        平成２７年度公共事業箇所付集計表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</si>
</sst>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;\(\-0.0%\)"/>
    <numFmt numFmtId="177" formatCode="#,##0_ "/>
    <numFmt numFmtId="178" formatCode="#,##0;[Red]\-#,##0;&quot;-&quot;_;"/>
    <numFmt numFmtId="179" formatCode="#,##0;[Red]\-#,##0;&quot;－&quot;_;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.95"/>
      <color indexed="12"/>
      <name val="Arial"/>
      <family val="2"/>
    </font>
    <font>
      <u val="single"/>
      <sz val="9.9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0" fillId="0" borderId="52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54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176" fontId="10" fillId="0" borderId="40" xfId="0" applyNumberFormat="1" applyFont="1" applyBorder="1" applyAlignment="1">
      <alignment/>
    </xf>
    <xf numFmtId="176" fontId="10" fillId="0" borderId="38" xfId="0" applyNumberFormat="1" applyFont="1" applyBorder="1" applyAlignment="1">
      <alignment/>
    </xf>
    <xf numFmtId="176" fontId="10" fillId="0" borderId="56" xfId="0" applyNumberFormat="1" applyFont="1" applyBorder="1" applyAlignment="1">
      <alignment/>
    </xf>
    <xf numFmtId="176" fontId="10" fillId="0" borderId="57" xfId="0" applyNumberFormat="1" applyFont="1" applyBorder="1" applyAlignment="1">
      <alignment/>
    </xf>
    <xf numFmtId="176" fontId="10" fillId="0" borderId="58" xfId="0" applyNumberFormat="1" applyFont="1" applyBorder="1" applyAlignment="1">
      <alignment/>
    </xf>
    <xf numFmtId="176" fontId="10" fillId="0" borderId="59" xfId="0" applyNumberFormat="1" applyFont="1" applyBorder="1" applyAlignment="1">
      <alignment/>
    </xf>
    <xf numFmtId="176" fontId="10" fillId="0" borderId="58" xfId="0" applyNumberFormat="1" applyFont="1" applyFill="1" applyBorder="1" applyAlignment="1">
      <alignment/>
    </xf>
    <xf numFmtId="176" fontId="10" fillId="0" borderId="60" xfId="0" applyNumberFormat="1" applyFont="1" applyBorder="1" applyAlignment="1">
      <alignment/>
    </xf>
    <xf numFmtId="176" fontId="10" fillId="0" borderId="61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62" xfId="0" applyNumberFormat="1" applyFont="1" applyBorder="1" applyAlignment="1">
      <alignment/>
    </xf>
    <xf numFmtId="3" fontId="10" fillId="0" borderId="35" xfId="0" applyNumberFormat="1" applyFont="1" applyBorder="1" applyAlignment="1">
      <alignment horizontal="center"/>
    </xf>
    <xf numFmtId="3" fontId="10" fillId="0" borderId="63" xfId="0" applyNumberFormat="1" applyFont="1" applyBorder="1" applyAlignment="1">
      <alignment/>
    </xf>
    <xf numFmtId="3" fontId="10" fillId="0" borderId="64" xfId="0" applyNumberFormat="1" applyFont="1" applyBorder="1" applyAlignment="1">
      <alignment/>
    </xf>
    <xf numFmtId="3" fontId="10" fillId="0" borderId="65" xfId="0" applyNumberFormat="1" applyFont="1" applyBorder="1" applyAlignment="1">
      <alignment horizontal="center"/>
    </xf>
    <xf numFmtId="3" fontId="10" fillId="0" borderId="66" xfId="0" applyNumberFormat="1" applyFont="1" applyBorder="1" applyAlignment="1">
      <alignment/>
    </xf>
    <xf numFmtId="3" fontId="10" fillId="0" borderId="67" xfId="0" applyNumberFormat="1" applyFont="1" applyBorder="1" applyAlignment="1">
      <alignment/>
    </xf>
    <xf numFmtId="3" fontId="10" fillId="0" borderId="68" xfId="0" applyNumberFormat="1" applyFont="1" applyBorder="1" applyAlignment="1">
      <alignment horizontal="center"/>
    </xf>
    <xf numFmtId="3" fontId="10" fillId="0" borderId="69" xfId="0" applyNumberFormat="1" applyFont="1" applyBorder="1" applyAlignment="1">
      <alignment/>
    </xf>
    <xf numFmtId="3" fontId="10" fillId="0" borderId="56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/>
    </xf>
    <xf numFmtId="3" fontId="10" fillId="0" borderId="70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54" xfId="0" applyNumberFormat="1" applyFont="1" applyBorder="1" applyAlignment="1">
      <alignment horizontal="left"/>
    </xf>
    <xf numFmtId="3" fontId="10" fillId="0" borderId="24" xfId="0" applyNumberFormat="1" applyFont="1" applyBorder="1" applyAlignment="1">
      <alignment horizontal="center"/>
    </xf>
    <xf numFmtId="3" fontId="10" fillId="0" borderId="73" xfId="0" applyNumberFormat="1" applyFont="1" applyBorder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4&#65306;&#38450;&#28797;&#30722;&#38450;&#35506;\H271&#12463;&#12525;&#12473;&#34920;&#65288;&#38450;&#28797;&#30722;&#38450;&#3550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集計表"/>
    </sheetNames>
    <sheetDataSet>
      <sheetData sheetId="0">
        <row r="4">
          <cell r="G4">
            <v>242371000</v>
          </cell>
        </row>
        <row r="5">
          <cell r="G5">
            <v>17</v>
          </cell>
        </row>
        <row r="6">
          <cell r="G6">
            <v>389220000</v>
          </cell>
        </row>
        <row r="7">
          <cell r="G7">
            <v>19</v>
          </cell>
        </row>
        <row r="8">
          <cell r="G8">
            <v>410445000</v>
          </cell>
        </row>
        <row r="9">
          <cell r="G9">
            <v>9</v>
          </cell>
        </row>
        <row r="10">
          <cell r="G10">
            <v>823187000</v>
          </cell>
        </row>
        <row r="11">
          <cell r="G11">
            <v>44</v>
          </cell>
        </row>
        <row r="12">
          <cell r="G12">
            <v>578869000</v>
          </cell>
        </row>
        <row r="13">
          <cell r="G13">
            <v>31</v>
          </cell>
        </row>
        <row r="14">
          <cell r="G14">
            <v>572372000</v>
          </cell>
        </row>
        <row r="15">
          <cell r="G15">
            <v>33</v>
          </cell>
        </row>
        <row r="16">
          <cell r="G16">
            <v>261555000</v>
          </cell>
        </row>
        <row r="17">
          <cell r="G17">
            <v>12</v>
          </cell>
        </row>
        <row r="24">
          <cell r="I24">
            <v>3719433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28"/>
  <sheetViews>
    <sheetView showGridLines="0" showZeros="0" tabSelected="1" showOutlineSymbols="0" view="pageBreakPreview" zoomScale="60" zoomScalePageLayoutView="0" workbookViewId="0" topLeftCell="A1">
      <pane xSplit="4" topLeftCell="E1" activePane="topRight" state="frozen"/>
      <selection pane="topLeft" activeCell="A1" sqref="A1"/>
      <selection pane="topRight" activeCell="V10" sqref="V10"/>
    </sheetView>
  </sheetViews>
  <sheetFormatPr defaultColWidth="10.6640625" defaultRowHeight="15"/>
  <cols>
    <col min="1" max="1" width="1.66796875" style="1" customWidth="1"/>
    <col min="2" max="2" width="3.6640625" style="1" customWidth="1"/>
    <col min="3" max="3" width="1.66796875" style="1" customWidth="1"/>
    <col min="4" max="4" width="11.21484375" style="1" customWidth="1"/>
    <col min="5" max="5" width="5.6640625" style="1" customWidth="1"/>
    <col min="6" max="6" width="12.6640625" style="1" customWidth="1"/>
    <col min="7" max="7" width="5.6640625" style="1" customWidth="1"/>
    <col min="8" max="8" width="9.5546875" style="1" customWidth="1"/>
    <col min="9" max="9" width="5.88671875" style="1" customWidth="1"/>
    <col min="10" max="10" width="11.5546875" style="1" customWidth="1"/>
    <col min="11" max="11" width="5.6640625" style="1" customWidth="1"/>
    <col min="12" max="12" width="11.5546875" style="1" customWidth="1"/>
    <col min="13" max="13" width="5.6640625" style="1" customWidth="1"/>
    <col min="14" max="14" width="12.5546875" style="1" customWidth="1"/>
    <col min="15" max="15" width="5.6640625" style="1" customWidth="1"/>
    <col min="16" max="16" width="12.3359375" style="1" customWidth="1"/>
    <col min="17" max="17" width="5.77734375" style="1" customWidth="1"/>
    <col min="18" max="18" width="10.6640625" style="1" customWidth="1"/>
    <col min="19" max="19" width="5.6640625" style="1" customWidth="1"/>
    <col min="20" max="20" width="10.6640625" style="1" customWidth="1"/>
    <col min="21" max="21" width="5.6640625" style="1" customWidth="1"/>
    <col min="22" max="22" width="13.6640625" style="1" customWidth="1"/>
    <col min="23" max="23" width="5.6640625" style="1" customWidth="1"/>
    <col min="24" max="24" width="15.77734375" style="1" customWidth="1"/>
    <col min="25" max="25" width="7.6640625" style="1" customWidth="1"/>
    <col min="26" max="26" width="14.6640625" style="1" customWidth="1"/>
    <col min="27" max="27" width="1.66796875" style="1" customWidth="1"/>
    <col min="28" max="30" width="10.6640625" style="1" customWidth="1"/>
    <col min="31" max="31" width="1.66796875" style="1" customWidth="1"/>
    <col min="32" max="32" width="3.6640625" style="1" customWidth="1"/>
    <col min="33" max="33" width="2.6640625" style="1" customWidth="1"/>
    <col min="34" max="34" width="11.6640625" style="1" customWidth="1"/>
    <col min="35" max="39" width="10.6640625" style="1" customWidth="1"/>
    <col min="40" max="40" width="1.66796875" style="1" customWidth="1"/>
    <col min="41" max="41" width="3.6640625" style="1" customWidth="1"/>
    <col min="42" max="42" width="2.6640625" style="1" customWidth="1"/>
    <col min="43" max="43" width="11.6640625" style="1" customWidth="1"/>
    <col min="44" max="48" width="10.6640625" style="1" customWidth="1"/>
    <col min="49" max="49" width="1.66796875" style="1" customWidth="1"/>
    <col min="50" max="50" width="3.6640625" style="1" customWidth="1"/>
    <col min="51" max="51" width="2.6640625" style="1" customWidth="1"/>
    <col min="52" max="52" width="11.6640625" style="1" customWidth="1"/>
    <col min="53" max="53" width="10.6640625" style="1" customWidth="1"/>
    <col min="54" max="54" width="11.6640625" style="1" customWidth="1"/>
    <col min="55" max="57" width="10.6640625" style="1" customWidth="1"/>
    <col min="58" max="58" width="1.66796875" style="1" customWidth="1"/>
    <col min="59" max="63" width="10.6640625" style="1" customWidth="1"/>
    <col min="64" max="64" width="1.66796875" style="1" customWidth="1"/>
    <col min="65" max="79" width="10.6640625" style="1" customWidth="1"/>
    <col min="80" max="80" width="12.6640625" style="1" customWidth="1"/>
    <col min="81" max="16384" width="10.6640625" style="1" customWidth="1"/>
  </cols>
  <sheetData>
    <row r="1" spans="1:87" ht="18.75">
      <c r="A1" s="2"/>
      <c r="B1" s="69" t="s">
        <v>0</v>
      </c>
      <c r="C1" s="2"/>
      <c r="D1" s="2"/>
      <c r="E1" s="2"/>
      <c r="F1" s="2"/>
      <c r="G1" s="2"/>
      <c r="H1" s="3" t="s">
        <v>29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5" thickBo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</v>
      </c>
      <c r="Q2" s="2"/>
      <c r="R2" s="2" t="s">
        <v>1</v>
      </c>
      <c r="S2" s="2"/>
      <c r="T2" s="2"/>
      <c r="U2" s="2"/>
      <c r="V2" s="2"/>
      <c r="W2" s="2"/>
      <c r="X2" s="2"/>
      <c r="Y2" s="2"/>
      <c r="Z2" s="2" t="s">
        <v>10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4.25" customHeight="1">
      <c r="A3" s="2"/>
      <c r="B3" s="5"/>
      <c r="C3" s="6"/>
      <c r="D3" s="6"/>
      <c r="E3" s="15"/>
      <c r="F3" s="14"/>
      <c r="G3" s="12"/>
      <c r="H3" s="14"/>
      <c r="I3" s="12"/>
      <c r="J3" s="14"/>
      <c r="K3" s="12"/>
      <c r="L3" s="14"/>
      <c r="M3" s="12"/>
      <c r="N3" s="81"/>
      <c r="O3" s="14"/>
      <c r="P3" s="14"/>
      <c r="Q3" s="12"/>
      <c r="R3" s="14"/>
      <c r="S3" s="12"/>
      <c r="T3" s="82"/>
      <c r="U3" s="14"/>
      <c r="V3" s="14"/>
      <c r="W3" s="12"/>
      <c r="X3" s="82"/>
      <c r="Y3" s="15"/>
      <c r="Z3" s="48"/>
      <c r="AA3" s="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14.25" customHeight="1">
      <c r="A4" s="2"/>
      <c r="B4" s="7" t="s">
        <v>1</v>
      </c>
      <c r="C4" s="2" t="s">
        <v>2</v>
      </c>
      <c r="D4" s="2"/>
      <c r="E4" s="27" t="s">
        <v>18</v>
      </c>
      <c r="F4" s="69"/>
      <c r="G4" s="18" t="s">
        <v>19</v>
      </c>
      <c r="H4" s="69"/>
      <c r="I4" s="18" t="s">
        <v>20</v>
      </c>
      <c r="J4" s="69"/>
      <c r="K4" s="18" t="s">
        <v>21</v>
      </c>
      <c r="L4" s="44"/>
      <c r="M4" s="18" t="s">
        <v>17</v>
      </c>
      <c r="N4" s="42"/>
      <c r="O4" s="83" t="s">
        <v>12</v>
      </c>
      <c r="P4" s="55"/>
      <c r="Q4" s="69" t="s">
        <v>22</v>
      </c>
      <c r="R4" s="20"/>
      <c r="S4" s="56" t="s">
        <v>23</v>
      </c>
      <c r="T4" s="55"/>
      <c r="U4" s="10" t="s">
        <v>24</v>
      </c>
      <c r="V4" s="69"/>
      <c r="W4" s="10" t="s">
        <v>25</v>
      </c>
      <c r="X4" s="55"/>
      <c r="Y4" s="27"/>
      <c r="Z4" s="84" t="s">
        <v>11</v>
      </c>
      <c r="AA4" s="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8" thickBot="1">
      <c r="A5" s="2"/>
      <c r="B5" s="7"/>
      <c r="C5" s="2"/>
      <c r="D5" s="2"/>
      <c r="E5" s="30" t="s">
        <v>8</v>
      </c>
      <c r="F5" s="85" t="s">
        <v>9</v>
      </c>
      <c r="G5" s="24" t="s">
        <v>8</v>
      </c>
      <c r="H5" s="85" t="s">
        <v>9</v>
      </c>
      <c r="I5" s="24" t="s">
        <v>8</v>
      </c>
      <c r="J5" s="85" t="s">
        <v>9</v>
      </c>
      <c r="K5" s="24" t="s">
        <v>8</v>
      </c>
      <c r="L5" s="85" t="s">
        <v>9</v>
      </c>
      <c r="M5" s="24" t="s">
        <v>8</v>
      </c>
      <c r="N5" s="86" t="s">
        <v>9</v>
      </c>
      <c r="O5" s="26" t="s">
        <v>8</v>
      </c>
      <c r="P5" s="85" t="s">
        <v>9</v>
      </c>
      <c r="Q5" s="24" t="s">
        <v>8</v>
      </c>
      <c r="R5" s="85" t="s">
        <v>9</v>
      </c>
      <c r="S5" s="24" t="s">
        <v>8</v>
      </c>
      <c r="T5" s="85" t="s">
        <v>9</v>
      </c>
      <c r="U5" s="24" t="s">
        <v>8</v>
      </c>
      <c r="V5" s="85" t="s">
        <v>9</v>
      </c>
      <c r="W5" s="24" t="s">
        <v>8</v>
      </c>
      <c r="X5" s="85" t="s">
        <v>9</v>
      </c>
      <c r="Y5" s="30" t="s">
        <v>8</v>
      </c>
      <c r="Z5" s="31" t="s">
        <v>28</v>
      </c>
      <c r="AA5" s="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9.5" customHeight="1">
      <c r="A6" s="2"/>
      <c r="B6" s="15"/>
      <c r="C6" s="14"/>
      <c r="D6" s="48"/>
      <c r="E6" s="11"/>
      <c r="F6" s="12"/>
      <c r="G6" s="12"/>
      <c r="H6" s="12"/>
      <c r="I6" s="12"/>
      <c r="J6" s="12"/>
      <c r="K6" s="12"/>
      <c r="L6" s="12"/>
      <c r="M6" s="12"/>
      <c r="N6" s="13"/>
      <c r="O6" s="14"/>
      <c r="P6" s="12"/>
      <c r="Q6" s="12"/>
      <c r="R6" s="12"/>
      <c r="S6" s="12"/>
      <c r="T6" s="12"/>
      <c r="U6" s="12"/>
      <c r="V6" s="12"/>
      <c r="W6" s="12"/>
      <c r="X6" s="12"/>
      <c r="Y6" s="15"/>
      <c r="Z6" s="16"/>
      <c r="AA6" s="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19.5" customHeight="1">
      <c r="A7" s="2"/>
      <c r="B7" s="68">
        <v>1</v>
      </c>
      <c r="C7" s="69" t="s">
        <v>13</v>
      </c>
      <c r="D7" s="57"/>
      <c r="E7" s="17">
        <v>2</v>
      </c>
      <c r="F7" s="18">
        <v>136800</v>
      </c>
      <c r="G7" s="18"/>
      <c r="H7" s="18"/>
      <c r="I7" s="18">
        <v>22</v>
      </c>
      <c r="J7" s="18">
        <v>2137300</v>
      </c>
      <c r="K7" s="18">
        <f>'[1]Sheet1'!G5</f>
        <v>17</v>
      </c>
      <c r="L7" s="18">
        <f>'[1]Sheet1'!G4/1000</f>
        <v>242371</v>
      </c>
      <c r="M7" s="18">
        <v>61</v>
      </c>
      <c r="N7" s="19">
        <v>1723007</v>
      </c>
      <c r="O7" s="20">
        <v>3</v>
      </c>
      <c r="P7" s="18">
        <v>379493</v>
      </c>
      <c r="Q7" s="18">
        <v>3</v>
      </c>
      <c r="R7" s="18">
        <f>15293+210000</f>
        <v>225293</v>
      </c>
      <c r="S7" s="18"/>
      <c r="T7" s="18"/>
      <c r="U7" s="18">
        <v>7</v>
      </c>
      <c r="V7" s="18">
        <v>227899</v>
      </c>
      <c r="W7" s="18">
        <v>17</v>
      </c>
      <c r="X7" s="18">
        <v>920958</v>
      </c>
      <c r="Y7" s="21">
        <f>SUM(E7,G7,I7,K7,M7,O7,Q7,U7,W7,S7)</f>
        <v>132</v>
      </c>
      <c r="Z7" s="22">
        <f>SUM(F7,H7,J7,L7,N7,P7,R7,V7,X7,T7)</f>
        <v>5993121</v>
      </c>
      <c r="AA7" s="7" t="s">
        <v>7</v>
      </c>
      <c r="AB7" s="2" t="s">
        <v>7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ht="19.5" customHeight="1">
      <c r="A8" s="2"/>
      <c r="B8" s="30"/>
      <c r="C8" s="26"/>
      <c r="D8" s="70"/>
      <c r="E8" s="23"/>
      <c r="F8" s="24"/>
      <c r="G8" s="24"/>
      <c r="H8" s="24"/>
      <c r="I8" s="24"/>
      <c r="J8" s="24"/>
      <c r="K8" s="24"/>
      <c r="L8" s="24"/>
      <c r="M8" s="24"/>
      <c r="N8" s="25"/>
      <c r="O8" s="26"/>
      <c r="P8" s="24"/>
      <c r="Q8" s="24"/>
      <c r="R8" s="24"/>
      <c r="S8" s="24"/>
      <c r="T8" s="24"/>
      <c r="U8" s="24"/>
      <c r="V8" s="24"/>
      <c r="W8" s="24"/>
      <c r="X8" s="24"/>
      <c r="Y8" s="27"/>
      <c r="Z8" s="28"/>
      <c r="AA8" s="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9.5" customHeight="1">
      <c r="A9" s="2"/>
      <c r="B9" s="68">
        <v>2</v>
      </c>
      <c r="C9" s="69" t="s">
        <v>14</v>
      </c>
      <c r="D9" s="57"/>
      <c r="E9" s="17">
        <v>2</v>
      </c>
      <c r="F9" s="18">
        <v>328300</v>
      </c>
      <c r="G9" s="18"/>
      <c r="H9" s="18"/>
      <c r="I9" s="18">
        <v>27</v>
      </c>
      <c r="J9" s="18">
        <v>719833</v>
      </c>
      <c r="K9" s="18">
        <f>'[1]Sheet1'!G7</f>
        <v>19</v>
      </c>
      <c r="L9" s="18">
        <f>'[1]Sheet1'!G6/1000</f>
        <v>389220</v>
      </c>
      <c r="M9" s="18">
        <v>118</v>
      </c>
      <c r="N9" s="29">
        <v>3702808</v>
      </c>
      <c r="O9" s="20">
        <v>1</v>
      </c>
      <c r="P9" s="18">
        <v>311111</v>
      </c>
      <c r="Q9" s="18">
        <v>1</v>
      </c>
      <c r="R9" s="18">
        <v>70588</v>
      </c>
      <c r="S9" s="18"/>
      <c r="T9" s="18"/>
      <c r="U9" s="18">
        <v>3</v>
      </c>
      <c r="V9" s="18">
        <v>6153</v>
      </c>
      <c r="W9" s="18">
        <v>9</v>
      </c>
      <c r="X9" s="18">
        <v>1287452</v>
      </c>
      <c r="Y9" s="21">
        <f>SUM(E9,G9,I9,K9,M9,O9,Q9,U9,W9,S9)</f>
        <v>180</v>
      </c>
      <c r="Z9" s="22">
        <f>SUM(F9,H9,J9,L9,N9,P9,R9,V9,X9,T9)</f>
        <v>6815465</v>
      </c>
      <c r="AA9" s="7" t="s">
        <v>7</v>
      </c>
      <c r="AB9" s="2" t="s">
        <v>7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9.5" customHeight="1">
      <c r="A10" s="2"/>
      <c r="B10" s="30"/>
      <c r="C10" s="26"/>
      <c r="D10" s="70"/>
      <c r="E10" s="23"/>
      <c r="F10" s="24"/>
      <c r="G10" s="24"/>
      <c r="H10" s="24"/>
      <c r="I10" s="24"/>
      <c r="J10" s="24"/>
      <c r="K10" s="24"/>
      <c r="L10" s="24"/>
      <c r="M10" s="24"/>
      <c r="N10" s="25"/>
      <c r="O10" s="26"/>
      <c r="P10" s="24"/>
      <c r="Q10" s="24"/>
      <c r="R10" s="24"/>
      <c r="S10" s="24"/>
      <c r="T10" s="24"/>
      <c r="U10" s="24"/>
      <c r="V10" s="24"/>
      <c r="W10" s="24"/>
      <c r="X10" s="24"/>
      <c r="Y10" s="27"/>
      <c r="Z10" s="28"/>
      <c r="AA10" s="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9.5" customHeight="1">
      <c r="A11" s="2"/>
      <c r="B11" s="68">
        <v>3</v>
      </c>
      <c r="C11" s="69" t="s">
        <v>3</v>
      </c>
      <c r="D11" s="57"/>
      <c r="E11" s="17">
        <v>1</v>
      </c>
      <c r="F11" s="18">
        <v>344400</v>
      </c>
      <c r="G11" s="18"/>
      <c r="H11" s="18"/>
      <c r="I11" s="18">
        <v>38</v>
      </c>
      <c r="J11" s="18">
        <v>2902391</v>
      </c>
      <c r="K11" s="18">
        <f>'[1]Sheet1'!G9</f>
        <v>9</v>
      </c>
      <c r="L11" s="18">
        <f>'[1]Sheet1'!G8/1000</f>
        <v>410445</v>
      </c>
      <c r="M11" s="18">
        <v>54</v>
      </c>
      <c r="N11" s="29">
        <v>3876797</v>
      </c>
      <c r="O11" s="20">
        <v>9</v>
      </c>
      <c r="P11" s="18">
        <v>909938</v>
      </c>
      <c r="Q11" s="18">
        <v>2</v>
      </c>
      <c r="R11" s="18">
        <f>31302+42000</f>
        <v>73302</v>
      </c>
      <c r="S11" s="18"/>
      <c r="T11" s="18"/>
      <c r="U11" s="18">
        <v>16</v>
      </c>
      <c r="V11" s="18">
        <v>596896</v>
      </c>
      <c r="W11" s="18">
        <v>8</v>
      </c>
      <c r="X11" s="18">
        <v>1765662</v>
      </c>
      <c r="Y11" s="21">
        <f>SUM(E11,G11,I11,K11,M11,O11,Q11,U11,W11,S11)</f>
        <v>137</v>
      </c>
      <c r="Z11" s="22">
        <f>SUM(F11,H11,J11,L11,N11,P11,R11,V11,X11,T11)</f>
        <v>10879831</v>
      </c>
      <c r="AA11" s="7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9.5" customHeight="1">
      <c r="A12" s="2"/>
      <c r="B12" s="30"/>
      <c r="C12" s="26"/>
      <c r="D12" s="70"/>
      <c r="E12" s="23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4"/>
      <c r="Q12" s="24"/>
      <c r="R12" s="24"/>
      <c r="S12" s="24"/>
      <c r="T12" s="24"/>
      <c r="U12" s="24"/>
      <c r="V12" s="24"/>
      <c r="W12" s="24"/>
      <c r="X12" s="24"/>
      <c r="Y12" s="30"/>
      <c r="Z12" s="31"/>
      <c r="AA12" s="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9.5" customHeight="1">
      <c r="A13" s="2"/>
      <c r="B13" s="68">
        <v>4</v>
      </c>
      <c r="C13" s="69" t="s">
        <v>15</v>
      </c>
      <c r="D13" s="57"/>
      <c r="E13" s="17">
        <v>2</v>
      </c>
      <c r="F13" s="18">
        <v>210800</v>
      </c>
      <c r="G13" s="18">
        <v>1</v>
      </c>
      <c r="H13" s="18">
        <v>2469</v>
      </c>
      <c r="I13" s="18">
        <v>35</v>
      </c>
      <c r="J13" s="18">
        <v>1876138</v>
      </c>
      <c r="K13" s="18">
        <f>'[1]Sheet1'!G11</f>
        <v>44</v>
      </c>
      <c r="L13" s="18">
        <f>'[1]Sheet1'!G10/1000</f>
        <v>823187</v>
      </c>
      <c r="M13" s="18">
        <v>102</v>
      </c>
      <c r="N13" s="29">
        <v>3004682</v>
      </c>
      <c r="O13" s="20"/>
      <c r="P13" s="18"/>
      <c r="Q13" s="18"/>
      <c r="R13" s="18"/>
      <c r="S13" s="18"/>
      <c r="T13" s="18"/>
      <c r="U13" s="18"/>
      <c r="V13" s="18"/>
      <c r="W13" s="18">
        <v>4</v>
      </c>
      <c r="X13" s="18">
        <v>761109</v>
      </c>
      <c r="Y13" s="21">
        <f>SUM(E13,G13,I13,K13,M13,O13,Q13,U13,W13,S13)</f>
        <v>188</v>
      </c>
      <c r="Z13" s="22">
        <f>SUM(F13,H13,J13,L13,N13,P13,R13,V13,X13,T13)</f>
        <v>6678385</v>
      </c>
      <c r="AA13" s="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9.5" customHeight="1">
      <c r="A14" s="2"/>
      <c r="B14" s="30"/>
      <c r="C14" s="26"/>
      <c r="D14" s="70"/>
      <c r="E14" s="23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4"/>
      <c r="Q14" s="24"/>
      <c r="R14" s="24"/>
      <c r="S14" s="24"/>
      <c r="T14" s="24"/>
      <c r="U14" s="24"/>
      <c r="V14" s="24"/>
      <c r="W14" s="24"/>
      <c r="X14" s="24"/>
      <c r="Y14" s="30"/>
      <c r="Z14" s="31"/>
      <c r="AA14" s="7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9.5" customHeight="1">
      <c r="A15" s="2"/>
      <c r="B15" s="68">
        <v>5</v>
      </c>
      <c r="C15" s="69" t="s">
        <v>4</v>
      </c>
      <c r="D15" s="57"/>
      <c r="E15" s="17">
        <v>2</v>
      </c>
      <c r="F15" s="18">
        <v>268400</v>
      </c>
      <c r="G15" s="18"/>
      <c r="H15" s="18"/>
      <c r="I15" s="18">
        <v>20</v>
      </c>
      <c r="J15" s="18">
        <v>170500</v>
      </c>
      <c r="K15" s="18">
        <f>'[1]Sheet1'!G13</f>
        <v>31</v>
      </c>
      <c r="L15" s="18">
        <f>'[1]Sheet1'!G12/1000</f>
        <v>578869</v>
      </c>
      <c r="M15" s="18">
        <v>122</v>
      </c>
      <c r="N15" s="29">
        <v>4791608</v>
      </c>
      <c r="O15" s="20"/>
      <c r="P15" s="18"/>
      <c r="Q15" s="18"/>
      <c r="R15" s="18"/>
      <c r="S15" s="18"/>
      <c r="T15" s="18"/>
      <c r="U15" s="18">
        <v>9</v>
      </c>
      <c r="V15" s="18">
        <v>156201</v>
      </c>
      <c r="W15" s="18">
        <v>9</v>
      </c>
      <c r="X15" s="18">
        <v>94691</v>
      </c>
      <c r="Y15" s="21">
        <f>SUM(E15,G15,I15,K15,M15,O15,Q15,U15,W15,S15)</f>
        <v>193</v>
      </c>
      <c r="Z15" s="22">
        <f>SUM(F15,H15,J15,L15,N15,P15,R15,V15,X15,T15)</f>
        <v>6060269</v>
      </c>
      <c r="AA15" s="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9.5" customHeight="1">
      <c r="A16" s="2"/>
      <c r="B16" s="30"/>
      <c r="C16" s="26"/>
      <c r="D16" s="70"/>
      <c r="E16" s="23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4"/>
      <c r="Q16" s="24"/>
      <c r="R16" s="24"/>
      <c r="S16" s="24"/>
      <c r="T16" s="24"/>
      <c r="U16" s="24"/>
      <c r="V16" s="24"/>
      <c r="W16" s="24"/>
      <c r="X16" s="24"/>
      <c r="Y16" s="30"/>
      <c r="Z16" s="31"/>
      <c r="AA16" s="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9.5" customHeight="1">
      <c r="A17" s="2"/>
      <c r="B17" s="68">
        <v>6</v>
      </c>
      <c r="C17" s="69" t="s">
        <v>16</v>
      </c>
      <c r="D17" s="57"/>
      <c r="E17" s="17">
        <v>3</v>
      </c>
      <c r="F17" s="18">
        <v>311300</v>
      </c>
      <c r="G17" s="18"/>
      <c r="H17" s="18"/>
      <c r="I17" s="18">
        <v>25</v>
      </c>
      <c r="J17" s="18">
        <v>415798</v>
      </c>
      <c r="K17" s="18">
        <f>'[1]Sheet1'!G15</f>
        <v>33</v>
      </c>
      <c r="L17" s="18">
        <f>'[1]Sheet1'!G14/1000</f>
        <v>572372</v>
      </c>
      <c r="M17" s="18">
        <v>118</v>
      </c>
      <c r="N17" s="29">
        <v>5064666</v>
      </c>
      <c r="O17" s="20">
        <v>1</v>
      </c>
      <c r="P17" s="18">
        <v>11111</v>
      </c>
      <c r="Q17" s="18">
        <v>1</v>
      </c>
      <c r="R17" s="18">
        <v>43060</v>
      </c>
      <c r="S17" s="18"/>
      <c r="T17" s="18"/>
      <c r="U17" s="18">
        <v>19</v>
      </c>
      <c r="V17" s="18">
        <v>810785</v>
      </c>
      <c r="W17" s="18">
        <v>10</v>
      </c>
      <c r="X17" s="18">
        <v>169419</v>
      </c>
      <c r="Y17" s="21">
        <f>SUM(E17,G17,I17,K17,M17,O17,Q17,U17,W17,S17)</f>
        <v>210</v>
      </c>
      <c r="Z17" s="22">
        <f>SUM(F17,H17,J17,L17,N17,P17,R17,V17,X17,T17)</f>
        <v>7398511</v>
      </c>
      <c r="AA17" s="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9.5" customHeight="1">
      <c r="A18" s="2"/>
      <c r="B18" s="30"/>
      <c r="C18" s="26"/>
      <c r="D18" s="70"/>
      <c r="E18" s="23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4"/>
      <c r="Q18" s="24"/>
      <c r="R18" s="24"/>
      <c r="S18" s="24"/>
      <c r="T18" s="24"/>
      <c r="U18" s="24"/>
      <c r="V18" s="24"/>
      <c r="W18" s="24"/>
      <c r="X18" s="24"/>
      <c r="Y18" s="27"/>
      <c r="Z18" s="28"/>
      <c r="AA18" s="7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9.5" customHeight="1">
      <c r="A19" s="2"/>
      <c r="B19" s="68">
        <v>7</v>
      </c>
      <c r="C19" s="1" t="s">
        <v>5</v>
      </c>
      <c r="D19" s="57"/>
      <c r="E19" s="17"/>
      <c r="F19" s="18"/>
      <c r="G19" s="18"/>
      <c r="H19" s="18"/>
      <c r="I19" s="18">
        <v>8</v>
      </c>
      <c r="J19" s="18">
        <v>177780</v>
      </c>
      <c r="K19" s="18">
        <f>'[1]Sheet1'!G17</f>
        <v>12</v>
      </c>
      <c r="L19" s="18">
        <f>'[1]Sheet1'!G16/1000</f>
        <v>261555</v>
      </c>
      <c r="M19" s="18">
        <v>2</v>
      </c>
      <c r="N19" s="29">
        <v>83770</v>
      </c>
      <c r="O19" s="20">
        <v>7</v>
      </c>
      <c r="P19" s="18">
        <v>102537</v>
      </c>
      <c r="Q19" s="18"/>
      <c r="R19" s="18"/>
      <c r="S19" s="18">
        <v>6</v>
      </c>
      <c r="T19" s="18">
        <v>197858</v>
      </c>
      <c r="U19" s="18">
        <v>4</v>
      </c>
      <c r="V19" s="18">
        <v>30562</v>
      </c>
      <c r="W19" s="18">
        <v>5</v>
      </c>
      <c r="X19" s="18">
        <v>44451</v>
      </c>
      <c r="Y19" s="21">
        <f>SUM(E19,G19,I19,K19,M19,O19,Q19,U19,W19,S19)</f>
        <v>44</v>
      </c>
      <c r="Z19" s="22">
        <f>SUM(F19,H19,J19,L19,N19,P19,R19,V19,X19,T19)</f>
        <v>898513</v>
      </c>
      <c r="AA19" s="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9.5" customHeight="1">
      <c r="A20" s="2"/>
      <c r="B20" s="30"/>
      <c r="C20" s="26"/>
      <c r="D20" s="70"/>
      <c r="E20" s="23"/>
      <c r="F20" s="24"/>
      <c r="G20" s="24"/>
      <c r="H20" s="24"/>
      <c r="I20" s="24"/>
      <c r="J20" s="24"/>
      <c r="K20" s="24"/>
      <c r="L20" s="24"/>
      <c r="M20" s="24"/>
      <c r="N20" s="25"/>
      <c r="O20" s="26"/>
      <c r="P20" s="24"/>
      <c r="Q20" s="24"/>
      <c r="R20" s="24"/>
      <c r="S20" s="24"/>
      <c r="T20" s="24"/>
      <c r="U20" s="24"/>
      <c r="V20" s="24"/>
      <c r="W20" s="24"/>
      <c r="X20" s="24"/>
      <c r="Y20" s="30"/>
      <c r="Z20" s="31"/>
      <c r="AA20" s="7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9.5" customHeight="1" thickBot="1">
      <c r="A21" s="2"/>
      <c r="B21" s="68"/>
      <c r="C21" s="69"/>
      <c r="D21" s="57"/>
      <c r="E21" s="17"/>
      <c r="F21" s="18">
        <v>0</v>
      </c>
      <c r="G21" s="18"/>
      <c r="H21" s="18"/>
      <c r="I21" s="18"/>
      <c r="J21" s="18">
        <v>0</v>
      </c>
      <c r="K21" s="18"/>
      <c r="L21" s="18"/>
      <c r="M21" s="18"/>
      <c r="N21" s="29"/>
      <c r="O21" s="20"/>
      <c r="P21" s="18"/>
      <c r="Q21" s="18"/>
      <c r="R21" s="18"/>
      <c r="S21" s="18"/>
      <c r="T21" s="18"/>
      <c r="U21" s="18"/>
      <c r="V21" s="18"/>
      <c r="W21" s="18"/>
      <c r="X21" s="18"/>
      <c r="Y21" s="21">
        <f>SUM(E21,G21,I21,K21,M21,O21,Q21,U21,W21,S21)</f>
        <v>0</v>
      </c>
      <c r="Z21" s="22">
        <f>SUM(F21,H21,J21,L21,N21,P21,R21,V21,X21,T21)</f>
        <v>0</v>
      </c>
      <c r="AA21" s="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9.5" customHeight="1" thickTop="1">
      <c r="A22" s="2"/>
      <c r="B22" s="71"/>
      <c r="C22" s="35"/>
      <c r="D22" s="72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3"/>
      <c r="Q22" s="33"/>
      <c r="R22" s="33"/>
      <c r="S22" s="33"/>
      <c r="T22" s="33"/>
      <c r="U22" s="33"/>
      <c r="V22" s="33"/>
      <c r="W22" s="33"/>
      <c r="X22" s="33"/>
      <c r="Y22" s="36"/>
      <c r="Z22" s="37"/>
      <c r="AA22" s="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9.5" customHeight="1">
      <c r="A23" s="2"/>
      <c r="B23" s="27"/>
      <c r="C23" s="69" t="s">
        <v>6</v>
      </c>
      <c r="D23" s="57"/>
      <c r="E23" s="17">
        <f>SUM(E6:E21)</f>
        <v>12</v>
      </c>
      <c r="F23" s="18">
        <f>SUM(F6:F21)</f>
        <v>1600000</v>
      </c>
      <c r="G23" s="18">
        <f aca="true" t="shared" si="0" ref="G23:M23">SUM(G6:G21)</f>
        <v>1</v>
      </c>
      <c r="H23" s="18">
        <f t="shared" si="0"/>
        <v>2469</v>
      </c>
      <c r="I23" s="18">
        <f t="shared" si="0"/>
        <v>175</v>
      </c>
      <c r="J23" s="18">
        <f t="shared" si="0"/>
        <v>8399740</v>
      </c>
      <c r="K23" s="18">
        <f t="shared" si="0"/>
        <v>165</v>
      </c>
      <c r="L23" s="18">
        <f t="shared" si="0"/>
        <v>3278019</v>
      </c>
      <c r="M23" s="18">
        <f t="shared" si="0"/>
        <v>577</v>
      </c>
      <c r="N23" s="29">
        <f>SUM(N6:N21)</f>
        <v>22247338</v>
      </c>
      <c r="O23" s="20">
        <f>SUM(O6:O21)</f>
        <v>21</v>
      </c>
      <c r="P23" s="18">
        <f>SUM(P6:P21)</f>
        <v>1714190</v>
      </c>
      <c r="Q23" s="18">
        <f>SUM(Q6:Q21)</f>
        <v>7</v>
      </c>
      <c r="R23" s="18">
        <f>SUM(R6:R21)</f>
        <v>412243</v>
      </c>
      <c r="S23" s="18">
        <f aca="true" t="shared" si="1" ref="S23:Z23">SUM(S6:S21)</f>
        <v>6</v>
      </c>
      <c r="T23" s="18">
        <f t="shared" si="1"/>
        <v>197858</v>
      </c>
      <c r="U23" s="18">
        <f t="shared" si="1"/>
        <v>58</v>
      </c>
      <c r="V23" s="18">
        <f t="shared" si="1"/>
        <v>1828496</v>
      </c>
      <c r="W23" s="29">
        <f t="shared" si="1"/>
        <v>62</v>
      </c>
      <c r="X23" s="29">
        <f t="shared" si="1"/>
        <v>5043742</v>
      </c>
      <c r="Y23" s="27">
        <f t="shared" si="1"/>
        <v>1084</v>
      </c>
      <c r="Z23" s="28">
        <f t="shared" si="1"/>
        <v>44724095</v>
      </c>
      <c r="AA23" s="7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9.5" customHeight="1" thickBot="1">
      <c r="A24" s="2"/>
      <c r="B24" s="68"/>
      <c r="C24" s="69"/>
      <c r="D24" s="73"/>
      <c r="E24" s="38"/>
      <c r="F24" s="39"/>
      <c r="G24" s="39"/>
      <c r="H24" s="40"/>
      <c r="I24" s="39"/>
      <c r="J24" s="39"/>
      <c r="K24" s="39"/>
      <c r="L24" s="39"/>
      <c r="M24" s="39"/>
      <c r="N24" s="40"/>
      <c r="O24" s="41"/>
      <c r="P24" s="39"/>
      <c r="Q24" s="40"/>
      <c r="R24" s="39"/>
      <c r="S24" s="39"/>
      <c r="T24" s="39"/>
      <c r="U24" s="40"/>
      <c r="V24" s="29"/>
      <c r="W24" s="29"/>
      <c r="X24" s="29"/>
      <c r="Y24" s="21"/>
      <c r="Z24" s="28"/>
      <c r="AA24" s="7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9.5" customHeight="1">
      <c r="A25" s="2"/>
      <c r="B25" s="74"/>
      <c r="C25" s="75"/>
      <c r="D25" s="76"/>
      <c r="E25" s="20"/>
      <c r="F25" s="42"/>
      <c r="G25" s="20"/>
      <c r="H25" s="42"/>
      <c r="I25" s="43"/>
      <c r="J25" s="42"/>
      <c r="K25" s="20"/>
      <c r="L25" s="42"/>
      <c r="M25" s="43"/>
      <c r="N25" s="44"/>
      <c r="O25" s="20"/>
      <c r="P25" s="42"/>
      <c r="Q25" s="20"/>
      <c r="R25" s="20"/>
      <c r="S25" s="18"/>
      <c r="T25" s="20"/>
      <c r="U25" s="45"/>
      <c r="V25" s="46"/>
      <c r="W25" s="47"/>
      <c r="X25" s="46"/>
      <c r="Y25" s="15"/>
      <c r="Z25" s="48"/>
      <c r="AA25" s="7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7.25" customHeight="1">
      <c r="A26" s="2"/>
      <c r="B26" s="77"/>
      <c r="C26" s="49" t="s">
        <v>26</v>
      </c>
      <c r="D26" s="78"/>
      <c r="E26" s="49"/>
      <c r="F26" s="50">
        <v>1600000</v>
      </c>
      <c r="G26" s="49"/>
      <c r="H26" s="50">
        <v>188507</v>
      </c>
      <c r="I26" s="51"/>
      <c r="J26" s="50">
        <v>8954504</v>
      </c>
      <c r="K26" s="49"/>
      <c r="L26" s="50">
        <f>'[1]Sheet1'!I24</f>
        <v>3719433</v>
      </c>
      <c r="M26" s="51"/>
      <c r="N26" s="52">
        <v>23625942</v>
      </c>
      <c r="O26" s="49"/>
      <c r="P26" s="50">
        <v>1777245</v>
      </c>
      <c r="Q26" s="49"/>
      <c r="R26" s="53">
        <v>442168</v>
      </c>
      <c r="S26" s="18"/>
      <c r="T26" s="20">
        <f>600671+21912</f>
        <v>622583</v>
      </c>
      <c r="U26" s="54"/>
      <c r="V26" s="55">
        <v>2479217</v>
      </c>
      <c r="W26" s="56"/>
      <c r="X26" s="55">
        <v>6038192</v>
      </c>
      <c r="Y26" s="27"/>
      <c r="Z26" s="57">
        <f>SUM(F26,H26,J26,L26,N26,P26,R26,V26,X26,T26)</f>
        <v>49447791</v>
      </c>
      <c r="AA26" s="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33.75" customHeight="1" thickBot="1">
      <c r="A27" s="2"/>
      <c r="B27" s="58" t="s">
        <v>27</v>
      </c>
      <c r="C27" s="79"/>
      <c r="D27" s="80"/>
      <c r="E27" s="58"/>
      <c r="F27" s="59">
        <f>F23/F26</f>
        <v>1</v>
      </c>
      <c r="G27" s="60"/>
      <c r="H27" s="61">
        <f>H23/H26</f>
        <v>0.013097656850939223</v>
      </c>
      <c r="I27" s="62"/>
      <c r="J27" s="63">
        <f>J23/J26</f>
        <v>0.9380463730877779</v>
      </c>
      <c r="K27" s="62"/>
      <c r="L27" s="63">
        <f>L23/L26</f>
        <v>0.8813222337920861</v>
      </c>
      <c r="M27" s="62"/>
      <c r="N27" s="64">
        <f>N23/N26</f>
        <v>0.941648718175978</v>
      </c>
      <c r="O27" s="63"/>
      <c r="P27" s="63">
        <f>P23/P26</f>
        <v>0.9645209298661692</v>
      </c>
      <c r="Q27" s="62"/>
      <c r="R27" s="65">
        <f>R23/R26</f>
        <v>0.9323221038157442</v>
      </c>
      <c r="S27" s="62"/>
      <c r="T27" s="63">
        <f>T23/T26</f>
        <v>0.3178018031330762</v>
      </c>
      <c r="U27" s="62"/>
      <c r="V27" s="64">
        <f>V23/V26</f>
        <v>0.7375296313311824</v>
      </c>
      <c r="W27" s="63"/>
      <c r="X27" s="63">
        <f>X23/X26</f>
        <v>0.8353066613317364</v>
      </c>
      <c r="Y27" s="66"/>
      <c r="Z27" s="67">
        <f>Z23/Z26</f>
        <v>0.9044710409813858</v>
      </c>
      <c r="AA27" s="7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4.25">
      <c r="A28" s="2"/>
      <c r="B28" s="9"/>
      <c r="C28" s="9"/>
      <c r="D28" s="9" t="s">
        <v>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4.25">
      <c r="A128" s="2"/>
      <c r="B128" s="2"/>
      <c r="C128" s="2"/>
      <c r="D128" s="8" t="s">
        <v>7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</sheetData>
  <sheetProtection/>
  <printOptions/>
  <pageMargins left="0.6023622047244095" right="0.2362204724409449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170101</dc:creator>
  <cp:keywords/>
  <dc:description>部内各課箇所付け概要（平成１０年度最終）</dc:description>
  <cp:lastModifiedBy>ioas_user</cp:lastModifiedBy>
  <cp:lastPrinted>2015-07-24T01:53:50Z</cp:lastPrinted>
  <dcterms:created xsi:type="dcterms:W3CDTF">2001-06-18T02:27:19Z</dcterms:created>
  <dcterms:modified xsi:type="dcterms:W3CDTF">2015-07-24T02:41:47Z</dcterms:modified>
  <cp:category/>
  <cp:version/>
  <cp:contentType/>
  <cp:contentStatus/>
</cp:coreProperties>
</file>