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20" windowHeight="11980"/>
  </bookViews>
  <sheets>
    <sheet name="R7.9末" sheetId="2" r:id="rId1"/>
  </sheets>
  <externalReferences>
    <externalReference r:id="rId2"/>
  </externalReferences>
  <definedNames>
    <definedName name="_xlnm._FilterDatabase" localSheetId="0" hidden="1">'R7.9末'!$A$10:$AJ$49</definedName>
    <definedName name="_xlnm.Print_Area" localSheetId="0">'R7.9末'!$A$1:$AK$53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<sst xmlns="http://schemas.openxmlformats.org/spreadsheetml/2006/main" xmlns:r="http://schemas.openxmlformats.org/officeDocument/2006/relationships" count="80" uniqueCount="80">
  <si>
    <t>名簿提供
同意者数</t>
    <rPh sb="0" eb="2">
      <t>めいぼ</t>
    </rPh>
    <rPh sb="2" eb="4">
      <t>ていきょう</t>
    </rPh>
    <rPh sb="5" eb="8">
      <t>どういしゃ</t>
    </rPh>
    <rPh sb="8" eb="9">
      <t>すう</t>
    </rPh>
    <phoneticPr fontId="1" type="Hiragana"/>
  </si>
  <si>
    <t>田野町</t>
    <rPh sb="0" eb="3">
      <t>タノチョウ</t>
    </rPh>
    <phoneticPr fontId="19"/>
  </si>
  <si>
    <t>避難行動要支援者対策取組状況調査（令和７年９月末時点）</t>
    <rPh sb="17" eb="19">
      <t>れいわ</t>
    </rPh>
    <rPh sb="20" eb="21">
      <t>とし</t>
    </rPh>
    <rPh sb="22" eb="23">
      <t>がつ</t>
    </rPh>
    <rPh sb="23" eb="24">
      <t>まつ</t>
    </rPh>
    <phoneticPr fontId="1" type="Hiragana"/>
  </si>
  <si>
    <t>いの町</t>
    <rPh sb="2" eb="3">
      <t>マチ</t>
    </rPh>
    <phoneticPr fontId="19"/>
  </si>
  <si>
    <t>安芸</t>
    <rPh sb="0" eb="2">
      <t>あき</t>
    </rPh>
    <phoneticPr fontId="1" type="Hiragana"/>
  </si>
  <si>
    <t>全　体</t>
  </si>
  <si>
    <t>中央西</t>
    <rPh sb="0" eb="3">
      <t>ちゅうおうにし</t>
    </rPh>
    <phoneticPr fontId="1" type="Hiragana"/>
  </si>
  <si>
    <t>須崎</t>
    <rPh sb="0" eb="2">
      <t>すさき</t>
    </rPh>
    <phoneticPr fontId="1" type="Hiragana"/>
  </si>
  <si>
    <t>圏域</t>
    <rPh sb="0" eb="2">
      <t>けんいき</t>
    </rPh>
    <phoneticPr fontId="1" type="Hiragana"/>
  </si>
  <si>
    <t>檮原町</t>
    <rPh sb="0" eb="3">
      <t>ユスハラチョウ</t>
    </rPh>
    <phoneticPr fontId="19"/>
  </si>
  <si>
    <t>宿毛市</t>
    <rPh sb="0" eb="3">
      <t>スクモシ</t>
    </rPh>
    <phoneticPr fontId="19"/>
  </si>
  <si>
    <t>高知市</t>
    <rPh sb="0" eb="3">
      <t>こうちし</t>
    </rPh>
    <phoneticPr fontId="1" type="Hiragana"/>
  </si>
  <si>
    <t>市町村名</t>
    <rPh sb="0" eb="4">
      <t>しちょうそんめい</t>
    </rPh>
    <phoneticPr fontId="1" type="Hiragana"/>
  </si>
  <si>
    <t>南国市</t>
    <rPh sb="0" eb="3">
      <t>ナンコクシ</t>
    </rPh>
    <phoneticPr fontId="19"/>
  </si>
  <si>
    <t>D÷C</t>
  </si>
  <si>
    <t>中央東</t>
    <rPh sb="0" eb="3">
      <t>ちゅうおうひがし</t>
    </rPh>
    <phoneticPr fontId="1" type="Hiragana"/>
  </si>
  <si>
    <t>日高村</t>
    <rPh sb="0" eb="3">
      <t>ヒダカムラ</t>
    </rPh>
    <phoneticPr fontId="19"/>
  </si>
  <si>
    <t>幡多</t>
    <rPh sb="0" eb="2">
      <t>はた</t>
    </rPh>
    <phoneticPr fontId="1" type="Hiragana"/>
  </si>
  <si>
    <t>避難行動要支援者数</t>
    <rPh sb="0" eb="8">
      <t>ひなんこうどうようしえんしゃ</t>
    </rPh>
    <rPh sb="8" eb="9">
      <t>かず</t>
    </rPh>
    <phoneticPr fontId="1" type="Hiragana"/>
  </si>
  <si>
    <t>優先度が高い対象者数</t>
  </si>
  <si>
    <t>合計</t>
    <rPh sb="0" eb="2">
      <t>ごうけい</t>
    </rPh>
    <phoneticPr fontId="1" type="Hiragana"/>
  </si>
  <si>
    <t>須崎市</t>
    <rPh sb="0" eb="3">
      <t>スサキシ</t>
    </rPh>
    <phoneticPr fontId="19"/>
  </si>
  <si>
    <t>中土佐町</t>
    <rPh sb="0" eb="4">
      <t>ナカトサチョウ</t>
    </rPh>
    <phoneticPr fontId="19"/>
  </si>
  <si>
    <t>合計（高知市除く）</t>
    <rPh sb="0" eb="2">
      <t>ごうけい</t>
    </rPh>
    <rPh sb="3" eb="6">
      <t>こうちし</t>
    </rPh>
    <rPh sb="6" eb="7">
      <t>のぞ</t>
    </rPh>
    <phoneticPr fontId="1" type="Hiragana"/>
  </si>
  <si>
    <t>優先度が高い
対象者ベース</t>
    <rPh sb="0" eb="3">
      <t>ゆうせんど</t>
    </rPh>
    <rPh sb="4" eb="5">
      <t>たか</t>
    </rPh>
    <rPh sb="7" eb="10">
      <t>たいしょうしゃ</t>
    </rPh>
    <phoneticPr fontId="1" type="Hiragana"/>
  </si>
  <si>
    <t>高知市</t>
    <rPh sb="0" eb="3">
      <t>コウチシ</t>
    </rPh>
    <phoneticPr fontId="19"/>
  </si>
  <si>
    <t>室戸市</t>
    <rPh sb="0" eb="3">
      <t>ムロトシ</t>
    </rPh>
    <phoneticPr fontId="19"/>
  </si>
  <si>
    <t>A</t>
  </si>
  <si>
    <t>安芸市</t>
    <rPh sb="0" eb="3">
      <t>アキシ</t>
    </rPh>
    <phoneticPr fontId="19"/>
  </si>
  <si>
    <t>奈半利町</t>
    <rPh sb="0" eb="4">
      <t>ナハリチョウ</t>
    </rPh>
    <phoneticPr fontId="19"/>
  </si>
  <si>
    <t>東洋町</t>
    <rPh sb="0" eb="3">
      <t>トウヨウチョウ</t>
    </rPh>
    <phoneticPr fontId="19"/>
  </si>
  <si>
    <t>安田町</t>
    <rPh sb="0" eb="3">
      <t>ヤスダチョウ</t>
    </rPh>
    <phoneticPr fontId="19"/>
  </si>
  <si>
    <t>北川村</t>
    <rPh sb="0" eb="3">
      <t>キタガワムラ</t>
    </rPh>
    <phoneticPr fontId="19"/>
  </si>
  <si>
    <t>優先度が高い以外の対象者数</t>
    <rPh sb="6" eb="8">
      <t>いがい</t>
    </rPh>
    <rPh sb="9" eb="12">
      <t>たいしょうしゃ</t>
    </rPh>
    <rPh sb="12" eb="13">
      <t>すう</t>
    </rPh>
    <phoneticPr fontId="1" type="Hiragana"/>
  </si>
  <si>
    <t>馬路村</t>
    <rPh sb="0" eb="3">
      <t>ウマジムラ</t>
    </rPh>
    <phoneticPr fontId="19"/>
  </si>
  <si>
    <t>芸西村</t>
    <rPh sb="0" eb="3">
      <t>ゲイセイムラ</t>
    </rPh>
    <phoneticPr fontId="19"/>
  </si>
  <si>
    <t>計</t>
    <rPh sb="0" eb="1">
      <t>けい</t>
    </rPh>
    <phoneticPr fontId="1" type="Hiragana"/>
  </si>
  <si>
    <t>香南市</t>
    <rPh sb="0" eb="3">
      <t>コウナンシ</t>
    </rPh>
    <phoneticPr fontId="19"/>
  </si>
  <si>
    <t>大川村</t>
    <rPh sb="0" eb="3">
      <t>オオカワムラ</t>
    </rPh>
    <phoneticPr fontId="19"/>
  </si>
  <si>
    <t>香美市</t>
    <rPh sb="0" eb="3">
      <t>カミシ</t>
    </rPh>
    <phoneticPr fontId="19"/>
  </si>
  <si>
    <t>計画作成
同意者数</t>
  </si>
  <si>
    <t>本山町</t>
    <rPh sb="0" eb="3">
      <t>モトヤマチョウ</t>
    </rPh>
    <phoneticPr fontId="19"/>
  </si>
  <si>
    <t>越知町</t>
    <rPh sb="0" eb="3">
      <t>オチチョウ</t>
    </rPh>
    <phoneticPr fontId="19"/>
  </si>
  <si>
    <t>大豊町</t>
    <rPh sb="0" eb="3">
      <t>オオトヨチョウ</t>
    </rPh>
    <phoneticPr fontId="19"/>
  </si>
  <si>
    <t>名簿提供同意
ベース</t>
    <rPh sb="0" eb="2">
      <t>めいぼ</t>
    </rPh>
    <rPh sb="2" eb="4">
      <t>ていきょう</t>
    </rPh>
    <rPh sb="4" eb="6">
      <t>どうい</t>
    </rPh>
    <phoneticPr fontId="1" type="Hiragana"/>
  </si>
  <si>
    <t>土佐町</t>
    <rPh sb="0" eb="3">
      <t>トサチョウ</t>
    </rPh>
    <phoneticPr fontId="19"/>
  </si>
  <si>
    <t>避難行動要支援者対策取組状況調査（令和７年9月末時点）</t>
  </si>
  <si>
    <t>土佐市</t>
    <rPh sb="0" eb="3">
      <t>トサシ</t>
    </rPh>
    <phoneticPr fontId="19"/>
  </si>
  <si>
    <t>仁淀川町</t>
    <rPh sb="0" eb="4">
      <t>ニヨドガワチョウ</t>
    </rPh>
    <phoneticPr fontId="19"/>
  </si>
  <si>
    <t>四万十市</t>
    <rPh sb="0" eb="4">
      <t>シマントシ</t>
    </rPh>
    <phoneticPr fontId="19"/>
  </si>
  <si>
    <t>佐川町</t>
    <rPh sb="0" eb="3">
      <t>サカワチョウ</t>
    </rPh>
    <phoneticPr fontId="19"/>
  </si>
  <si>
    <t>津野町</t>
    <rPh sb="0" eb="3">
      <t>ツノチョウ</t>
    </rPh>
    <phoneticPr fontId="19"/>
  </si>
  <si>
    <t>四万十町</t>
    <rPh sb="0" eb="4">
      <t>シマントチョウ</t>
    </rPh>
    <phoneticPr fontId="19"/>
  </si>
  <si>
    <t>土佐清水市</t>
    <rPh sb="0" eb="5">
      <t>トサシミズシ</t>
    </rPh>
    <phoneticPr fontId="19"/>
  </si>
  <si>
    <t>個別避難計画作成数</t>
    <rPh sb="0" eb="2">
      <t>こべつ</t>
    </rPh>
    <rPh sb="2" eb="4">
      <t>ひなん</t>
    </rPh>
    <rPh sb="4" eb="6">
      <t>けいかく</t>
    </rPh>
    <rPh sb="6" eb="9">
      <t>さくせいすう</t>
    </rPh>
    <phoneticPr fontId="1" type="Hiragana"/>
  </si>
  <si>
    <t>大月町</t>
    <rPh sb="0" eb="3">
      <t>オオツキチョウ</t>
    </rPh>
    <phoneticPr fontId="19"/>
  </si>
  <si>
    <t>三原村</t>
    <rPh sb="0" eb="3">
      <t>ミハラムラ</t>
    </rPh>
    <phoneticPr fontId="19"/>
  </si>
  <si>
    <t>計画作成同意
ベース</t>
    <rPh sb="0" eb="2">
      <t>けいかく</t>
    </rPh>
    <rPh sb="2" eb="4">
      <t>さくせい</t>
    </rPh>
    <rPh sb="4" eb="6">
      <t>どうい</t>
    </rPh>
    <phoneticPr fontId="1" type="Hiragana"/>
  </si>
  <si>
    <t>黒潮町</t>
    <rPh sb="0" eb="3">
      <t>クロシオチョウ</t>
    </rPh>
    <phoneticPr fontId="19"/>
  </si>
  <si>
    <t>B</t>
  </si>
  <si>
    <t>C</t>
  </si>
  <si>
    <t>D</t>
  </si>
  <si>
    <t>計画作成率</t>
  </si>
  <si>
    <t>避難行動
要支援者
ベース</t>
  </si>
  <si>
    <t>全体のうち、優先度が高い対象者</t>
    <rPh sb="0" eb="2">
      <t>ぜんたい</t>
    </rPh>
    <rPh sb="6" eb="9">
      <t>ゆうせんど</t>
    </rPh>
    <rPh sb="10" eb="11">
      <t>たか</t>
    </rPh>
    <rPh sb="12" eb="15">
      <t>たいしょうしゃ</t>
    </rPh>
    <phoneticPr fontId="1" type="Hiragana"/>
  </si>
  <si>
    <t>D÷A</t>
  </si>
  <si>
    <t>D÷B</t>
  </si>
  <si>
    <t>全体のうち、優先度が高い対象者以外の方</t>
    <rPh sb="0" eb="2">
      <t>ぜんたい</t>
    </rPh>
    <rPh sb="6" eb="9">
      <t>ゆうせんど</t>
    </rPh>
    <rPh sb="10" eb="11">
      <t>たか</t>
    </rPh>
    <rPh sb="12" eb="15">
      <t>たいしょうしゃ</t>
    </rPh>
    <rPh sb="15" eb="17">
      <t>いがい</t>
    </rPh>
    <rPh sb="18" eb="19">
      <t>かた</t>
    </rPh>
    <phoneticPr fontId="1" type="Hiragana"/>
  </si>
  <si>
    <t>優先度が高い
対象者以外の方ベース</t>
    <rPh sb="0" eb="3">
      <t>ゆうせんど</t>
    </rPh>
    <rPh sb="4" eb="5">
      <t>たか</t>
    </rPh>
    <rPh sb="7" eb="10">
      <t>たいしょうしゃ</t>
    </rPh>
    <rPh sb="10" eb="12">
      <t>いがい</t>
    </rPh>
    <rPh sb="13" eb="14">
      <t>かた</t>
    </rPh>
    <phoneticPr fontId="1" type="Hiragana"/>
  </si>
  <si>
    <t>全体のうち、津波浸水区域内（L2）</t>
    <rPh sb="0" eb="2">
      <t>ぜんたい</t>
    </rPh>
    <phoneticPr fontId="1" type="Hiragana"/>
  </si>
  <si>
    <t>避難行動要支援者数</t>
  </si>
  <si>
    <t>優先度が高い対象者数</t>
    <rPh sb="0" eb="3">
      <t>ゆうせんど</t>
    </rPh>
    <rPh sb="4" eb="5">
      <t>たか</t>
    </rPh>
    <rPh sb="6" eb="9">
      <t>たいしょうしゃ</t>
    </rPh>
    <rPh sb="9" eb="10">
      <t>すう</t>
    </rPh>
    <phoneticPr fontId="1" type="Hiragana"/>
  </si>
  <si>
    <t>名簿情報提供同意者数</t>
    <rPh sb="0" eb="2">
      <t>めいぼ</t>
    </rPh>
    <rPh sb="2" eb="4">
      <t>じょうほう</t>
    </rPh>
    <rPh sb="4" eb="6">
      <t>ていきょう</t>
    </rPh>
    <rPh sb="6" eb="9">
      <t>どういしゃ</t>
    </rPh>
    <rPh sb="9" eb="10">
      <t>すう</t>
    </rPh>
    <phoneticPr fontId="1" type="Hiragana"/>
  </si>
  <si>
    <t>E</t>
  </si>
  <si>
    <t>計画作成率</t>
    <rPh sb="0" eb="2">
      <t>けいかく</t>
    </rPh>
    <rPh sb="2" eb="4">
      <t>さくせい</t>
    </rPh>
    <rPh sb="4" eb="5">
      <t>りつ</t>
    </rPh>
    <phoneticPr fontId="1" type="Hiragana"/>
  </si>
  <si>
    <t>E÷A</t>
  </si>
  <si>
    <t>E÷B</t>
  </si>
  <si>
    <t>名簿提供同意　
ベース</t>
    <rPh sb="0" eb="2">
      <t>めいぼ</t>
    </rPh>
    <rPh sb="2" eb="4">
      <t>ていきょう</t>
    </rPh>
    <rPh sb="4" eb="6">
      <t>どうい</t>
    </rPh>
    <phoneticPr fontId="1" type="Hiragana"/>
  </si>
  <si>
    <t>E÷C</t>
  </si>
  <si>
    <t>E÷D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</si>
</sst>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2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游ゴシック"/>
      <family val="3"/>
      <scheme val="minor"/>
    </font>
    <font>
      <sz val="11"/>
      <color theme="1"/>
      <name val="メイリオ"/>
      <family val="3"/>
    </font>
    <font>
      <sz val="11"/>
      <color auto="1"/>
      <name val="メイリオ"/>
      <family val="3"/>
    </font>
    <font>
      <sz val="14"/>
      <color auto="1"/>
      <name val="メイリオ"/>
      <family val="3"/>
    </font>
    <font>
      <sz val="18"/>
      <color auto="1"/>
      <name val="メイリオ"/>
      <family val="3"/>
    </font>
    <font>
      <sz val="18"/>
      <color theme="1"/>
      <name val="メイリオ"/>
      <family val="3"/>
    </font>
    <font>
      <sz val="16"/>
      <color theme="1"/>
      <name val="メイリオ"/>
      <family val="3"/>
    </font>
    <font>
      <sz val="16"/>
      <color auto="1"/>
      <name val="メイリオ"/>
      <family val="3"/>
    </font>
    <font>
      <sz val="14"/>
      <color theme="1"/>
      <name val="メイリオ"/>
      <family val="3"/>
    </font>
    <font>
      <sz val="40"/>
      <color theme="1"/>
      <name val="メイリオ"/>
      <family val="3"/>
    </font>
    <font>
      <sz val="28"/>
      <color theme="1"/>
      <name val="メイリオ"/>
      <family val="3"/>
    </font>
    <font>
      <sz val="20"/>
      <color theme="1"/>
      <name val="メイリオ"/>
      <family val="3"/>
    </font>
    <font>
      <sz val="36"/>
      <color theme="1"/>
      <name val="メイリオ"/>
      <family val="3"/>
    </font>
    <font>
      <sz val="12"/>
      <color theme="1"/>
      <name val="メイリオ"/>
      <family val="3"/>
    </font>
    <font>
      <b/>
      <sz val="14"/>
      <color rgb="FFFF0000"/>
      <name val="メイリオ"/>
      <family val="3"/>
    </font>
    <font>
      <b/>
      <sz val="18"/>
      <color rgb="FFFF0000"/>
      <name val="メイリオ"/>
      <family val="3"/>
    </font>
    <font>
      <b/>
      <sz val="16"/>
      <color rgb="FFFF0000"/>
      <name val="メイリオ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00000000000000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38" fontId="3" fillId="0" borderId="0" xfId="1" applyFont="1" applyProtection="1">
      <alignment vertical="center"/>
    </xf>
    <xf numFmtId="38" fontId="3" fillId="0" borderId="0" xfId="1" applyFont="1" applyAlignment="1" applyProtection="1">
      <alignment horizontal="center" vertical="center"/>
    </xf>
    <xf numFmtId="38" fontId="3" fillId="0" borderId="0" xfId="1" applyFont="1" applyAlignment="1" applyProtection="1">
      <alignment horizontal="right" vertical="center"/>
    </xf>
    <xf numFmtId="38" fontId="4" fillId="0" borderId="0" xfId="1" applyFont="1" applyFill="1" applyProtection="1">
      <alignment vertical="center"/>
    </xf>
    <xf numFmtId="176" fontId="3" fillId="0" borderId="0" xfId="2" applyNumberFormat="1" applyFont="1" applyProtection="1">
      <alignment vertical="center"/>
    </xf>
    <xf numFmtId="176" fontId="4" fillId="0" borderId="0" xfId="2" applyNumberFormat="1" applyFont="1" applyFill="1" applyProtection="1">
      <alignment vertical="center"/>
    </xf>
    <xf numFmtId="176" fontId="3" fillId="0" borderId="0" xfId="2" applyNumberFormat="1" applyFont="1" applyAlignment="1" applyProtection="1">
      <alignment horizontal="righ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38" fontId="10" fillId="0" borderId="0" xfId="1" applyFont="1" applyProtection="1">
      <alignment vertical="center"/>
    </xf>
    <xf numFmtId="38" fontId="10" fillId="0" borderId="0" xfId="1" applyFont="1" applyAlignment="1" applyProtection="1">
      <alignment horizontal="center" vertical="center"/>
    </xf>
    <xf numFmtId="38" fontId="7" fillId="0" borderId="0" xfId="1" applyFont="1" applyProtection="1">
      <alignment vertical="center"/>
    </xf>
    <xf numFmtId="38" fontId="8" fillId="0" borderId="0" xfId="1" applyFont="1" applyProtection="1">
      <alignment vertical="center"/>
    </xf>
    <xf numFmtId="38" fontId="11" fillId="0" borderId="0" xfId="1" applyFont="1" applyBorder="1" applyAlignment="1" applyProtection="1">
      <alignment vertical="center"/>
    </xf>
    <xf numFmtId="38" fontId="12" fillId="0" borderId="1" xfId="1" applyFont="1" applyBorder="1" applyAlignment="1" applyProtection="1">
      <alignment horizontal="left" vertical="center"/>
    </xf>
    <xf numFmtId="38" fontId="7" fillId="2" borderId="2" xfId="1" applyFont="1" applyFill="1" applyBorder="1" applyAlignment="1" applyProtection="1">
      <alignment horizontal="center" vertical="center"/>
    </xf>
    <xf numFmtId="38" fontId="7" fillId="2" borderId="3" xfId="1" applyFont="1" applyFill="1" applyBorder="1" applyAlignment="1" applyProtection="1">
      <alignment horizontal="center" vertical="center"/>
    </xf>
    <xf numFmtId="38" fontId="7" fillId="2" borderId="4" xfId="1" applyFont="1" applyFill="1" applyBorder="1" applyAlignment="1" applyProtection="1">
      <alignment horizontal="center" vertical="center"/>
    </xf>
    <xf numFmtId="38" fontId="7" fillId="0" borderId="5" xfId="1" applyFont="1" applyBorder="1" applyAlignment="1" applyProtection="1">
      <alignment horizontal="center" vertical="center"/>
    </xf>
    <xf numFmtId="38" fontId="7" fillId="0" borderId="6" xfId="1" applyFont="1" applyBorder="1" applyAlignment="1" applyProtection="1">
      <alignment horizontal="center" vertical="center"/>
    </xf>
    <xf numFmtId="38" fontId="7" fillId="0" borderId="7" xfId="1" applyFont="1" applyBorder="1" applyAlignment="1" applyProtection="1">
      <alignment horizontal="center" vertical="center"/>
    </xf>
    <xf numFmtId="38" fontId="7" fillId="0" borderId="8" xfId="1" applyFont="1" applyBorder="1" applyAlignment="1" applyProtection="1">
      <alignment horizontal="center" vertical="center"/>
    </xf>
    <xf numFmtId="38" fontId="8" fillId="0" borderId="0" xfId="1" applyFont="1" applyAlignment="1" applyProtection="1">
      <alignment horizontal="center" vertical="center"/>
    </xf>
    <xf numFmtId="38" fontId="8" fillId="3" borderId="9" xfId="1" applyFont="1" applyFill="1" applyBorder="1" applyAlignment="1" applyProtection="1">
      <alignment horizontal="center" vertical="center"/>
    </xf>
    <xf numFmtId="38" fontId="7" fillId="2" borderId="6" xfId="1" applyFont="1" applyFill="1" applyBorder="1" applyAlignment="1" applyProtection="1">
      <alignment horizontal="center" vertical="center"/>
    </xf>
    <xf numFmtId="38" fontId="7" fillId="2" borderId="7" xfId="1" applyFont="1" applyFill="1" applyBorder="1" applyAlignment="1" applyProtection="1">
      <alignment horizontal="center" vertical="center"/>
    </xf>
    <xf numFmtId="38" fontId="7" fillId="2" borderId="8" xfId="1" applyFont="1" applyFill="1" applyBorder="1" applyAlignment="1" applyProtection="1">
      <alignment horizontal="center" vertical="center"/>
    </xf>
    <xf numFmtId="38" fontId="7" fillId="3" borderId="5" xfId="1" applyFont="1" applyFill="1" applyBorder="1" applyAlignment="1" applyProtection="1">
      <alignment horizontal="center" vertical="center"/>
    </xf>
    <xf numFmtId="38" fontId="8" fillId="3" borderId="10" xfId="1" applyFont="1" applyFill="1" applyBorder="1" applyAlignment="1" applyProtection="1">
      <alignment horizontal="center" vertical="center"/>
    </xf>
    <xf numFmtId="38" fontId="7" fillId="2" borderId="2" xfId="1" applyFont="1" applyFill="1" applyBorder="1" applyAlignment="1" applyProtection="1">
      <alignment horizontal="center" vertical="center" wrapText="1"/>
    </xf>
    <xf numFmtId="38" fontId="7" fillId="2" borderId="3" xfId="1" applyFont="1" applyFill="1" applyBorder="1" applyAlignment="1" applyProtection="1">
      <alignment horizontal="center" vertical="center" wrapText="1"/>
    </xf>
    <xf numFmtId="38" fontId="8" fillId="3" borderId="4" xfId="1" applyFont="1" applyFill="1" applyBorder="1" applyAlignment="1" applyProtection="1">
      <alignment horizontal="center" wrapText="1"/>
    </xf>
    <xf numFmtId="38" fontId="13" fillId="0" borderId="5" xfId="1" applyFont="1" applyBorder="1" applyAlignment="1">
      <alignment horizontal="right" vertical="center"/>
    </xf>
    <xf numFmtId="38" fontId="13" fillId="3" borderId="5" xfId="1" applyFont="1" applyFill="1" applyBorder="1" applyAlignment="1">
      <alignment horizontal="right" vertical="center"/>
    </xf>
    <xf numFmtId="38" fontId="13" fillId="0" borderId="0" xfId="1" applyFont="1" applyAlignment="1">
      <alignment horizontal="right" vertical="center"/>
    </xf>
    <xf numFmtId="38" fontId="13" fillId="3" borderId="11" xfId="1" applyFont="1" applyFill="1" applyBorder="1" applyAlignment="1">
      <alignment horizontal="right" vertical="center"/>
    </xf>
    <xf numFmtId="38" fontId="7" fillId="2" borderId="12" xfId="1" applyFont="1" applyFill="1" applyBorder="1" applyAlignment="1" applyProtection="1">
      <alignment horizontal="left"/>
    </xf>
    <xf numFmtId="38" fontId="7" fillId="2" borderId="1" xfId="1" applyFont="1" applyFill="1" applyBorder="1" applyAlignment="1" applyProtection="1">
      <alignment wrapText="1"/>
    </xf>
    <xf numFmtId="38" fontId="8" fillId="3" borderId="4" xfId="1" applyFont="1" applyFill="1" applyBorder="1" applyAlignment="1" applyProtection="1">
      <alignment horizontal="center" vertical="center"/>
    </xf>
    <xf numFmtId="38" fontId="13" fillId="0" borderId="0" xfId="1" applyFont="1">
      <alignment vertical="center"/>
    </xf>
    <xf numFmtId="38" fontId="7" fillId="2" borderId="12" xfId="1" applyFont="1" applyFill="1" applyBorder="1" applyAlignment="1" applyProtection="1">
      <alignment wrapText="1"/>
    </xf>
    <xf numFmtId="38" fontId="7" fillId="2" borderId="2" xfId="1" applyFont="1" applyFill="1" applyBorder="1" applyAlignment="1" applyProtection="1">
      <alignment wrapText="1"/>
    </xf>
    <xf numFmtId="38" fontId="7" fillId="2" borderId="7" xfId="1" applyFont="1" applyFill="1" applyBorder="1" applyAlignment="1" applyProtection="1">
      <alignment horizontal="center" vertical="center" wrapText="1"/>
    </xf>
    <xf numFmtId="38" fontId="7" fillId="2" borderId="13" xfId="1" applyFont="1" applyFill="1" applyBorder="1" applyAlignment="1" applyProtection="1">
      <alignment horizontal="left"/>
    </xf>
    <xf numFmtId="38" fontId="7" fillId="2" borderId="14" xfId="1" applyFont="1" applyFill="1" applyBorder="1" applyAlignment="1" applyProtection="1"/>
    <xf numFmtId="38" fontId="7" fillId="2" borderId="13" xfId="1" applyFont="1" applyFill="1" applyBorder="1" applyAlignment="1" applyProtection="1"/>
    <xf numFmtId="38" fontId="7" fillId="2" borderId="15" xfId="1" applyFont="1" applyFill="1" applyBorder="1" applyAlignment="1" applyProtection="1"/>
    <xf numFmtId="38" fontId="7" fillId="2" borderId="6" xfId="1" applyFont="1" applyFill="1" applyBorder="1" applyAlignment="1" applyProtection="1">
      <alignment horizontal="center" vertical="center" wrapText="1"/>
    </xf>
    <xf numFmtId="176" fontId="10" fillId="2" borderId="6" xfId="2" applyNumberFormat="1" applyFont="1" applyFill="1" applyBorder="1" applyAlignment="1" applyProtection="1">
      <alignment horizontal="center" vertical="center" wrapText="1"/>
    </xf>
    <xf numFmtId="176" fontId="10" fillId="2" borderId="7" xfId="2" applyNumberFormat="1" applyFont="1" applyFill="1" applyBorder="1" applyAlignment="1" applyProtection="1">
      <alignment horizontal="center" vertical="center"/>
    </xf>
    <xf numFmtId="176" fontId="8" fillId="3" borderId="8" xfId="2" applyNumberFormat="1" applyFont="1" applyFill="1" applyBorder="1" applyAlignment="1" applyProtection="1">
      <alignment horizontal="center" vertical="center"/>
    </xf>
    <xf numFmtId="176" fontId="13" fillId="0" borderId="5" xfId="2" applyNumberFormat="1" applyFont="1" applyFill="1" applyBorder="1" applyProtection="1">
      <alignment vertical="center"/>
    </xf>
    <xf numFmtId="176" fontId="13" fillId="0" borderId="5" xfId="1" applyNumberFormat="1" applyFont="1" applyFill="1" applyBorder="1" applyAlignment="1">
      <alignment horizontal="right" vertical="center"/>
    </xf>
    <xf numFmtId="9" fontId="13" fillId="0" borderId="5" xfId="1" applyNumberFormat="1" applyFont="1" applyFill="1" applyBorder="1" applyAlignment="1">
      <alignment horizontal="right" vertical="center"/>
    </xf>
    <xf numFmtId="176" fontId="13" fillId="3" borderId="5" xfId="1" applyNumberFormat="1" applyFont="1" applyFill="1" applyBorder="1" applyAlignment="1">
      <alignment horizontal="right" vertical="center"/>
    </xf>
    <xf numFmtId="9" fontId="13" fillId="0" borderId="5" xfId="2" applyFont="1" applyFill="1" applyBorder="1" applyProtection="1">
      <alignment vertical="center"/>
    </xf>
    <xf numFmtId="176" fontId="13" fillId="3" borderId="11" xfId="1" applyNumberFormat="1" applyFont="1" applyFill="1" applyBorder="1" applyAlignment="1">
      <alignment horizontal="right" vertical="center"/>
    </xf>
    <xf numFmtId="176" fontId="13" fillId="3" borderId="16" xfId="1" applyNumberFormat="1" applyFont="1" applyFill="1" applyBorder="1" applyAlignment="1">
      <alignment horizontal="right" vertical="center"/>
    </xf>
    <xf numFmtId="9" fontId="11" fillId="0" borderId="0" xfId="2" applyFont="1" applyBorder="1" applyAlignment="1" applyProtection="1">
      <alignment vertical="center"/>
    </xf>
    <xf numFmtId="176" fontId="13" fillId="0" borderId="1" xfId="2" applyNumberFormat="1" applyFont="1" applyBorder="1" applyAlignment="1" applyProtection="1">
      <alignment horizontal="center" vertical="center"/>
    </xf>
    <xf numFmtId="38" fontId="7" fillId="2" borderId="12" xfId="1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38" fontId="7" fillId="2" borderId="1" xfId="1" applyFont="1" applyFill="1" applyBorder="1" applyAlignment="1" applyProtection="1">
      <alignment horizontal="center" vertical="center"/>
    </xf>
    <xf numFmtId="176" fontId="13" fillId="3" borderId="5" xfId="2" applyNumberFormat="1" applyFont="1" applyFill="1" applyBorder="1" applyProtection="1">
      <alignment vertical="center"/>
    </xf>
    <xf numFmtId="176" fontId="13" fillId="0" borderId="0" xfId="2" applyNumberFormat="1" applyFont="1" applyProtection="1">
      <alignment vertical="center"/>
    </xf>
    <xf numFmtId="176" fontId="13" fillId="3" borderId="11" xfId="2" applyNumberFormat="1" applyFont="1" applyFill="1" applyBorder="1" applyProtection="1">
      <alignment vertical="center"/>
    </xf>
    <xf numFmtId="176" fontId="13" fillId="3" borderId="16" xfId="2" applyNumberFormat="1" applyFont="1" applyFill="1" applyBorder="1" applyProtection="1">
      <alignment vertical="center"/>
    </xf>
    <xf numFmtId="176" fontId="10" fillId="0" borderId="0" xfId="2" applyNumberFormat="1" applyFont="1" applyProtection="1">
      <alignment vertical="center"/>
    </xf>
    <xf numFmtId="38" fontId="7" fillId="2" borderId="13" xfId="1" applyFont="1" applyFill="1" applyBorder="1" applyAlignment="1" applyProtection="1">
      <alignment horizontal="center" vertical="center"/>
    </xf>
    <xf numFmtId="38" fontId="7" fillId="2" borderId="17" xfId="1" applyFont="1" applyFill="1" applyBorder="1" applyAlignment="1" applyProtection="1">
      <alignment horizontal="center" vertical="center"/>
    </xf>
    <xf numFmtId="38" fontId="7" fillId="2" borderId="14" xfId="1" applyFont="1" applyFill="1" applyBorder="1" applyAlignment="1" applyProtection="1">
      <alignment horizontal="center" vertical="center"/>
    </xf>
    <xf numFmtId="176" fontId="10" fillId="2" borderId="7" xfId="2" applyNumberFormat="1" applyFont="1" applyFill="1" applyBorder="1" applyAlignment="1" applyProtection="1">
      <alignment horizontal="center" vertical="center" wrapText="1"/>
    </xf>
    <xf numFmtId="176" fontId="13" fillId="3" borderId="18" xfId="2" applyNumberFormat="1" applyFont="1" applyFill="1" applyBorder="1" applyProtection="1">
      <alignment vertical="center"/>
    </xf>
    <xf numFmtId="38" fontId="7" fillId="0" borderId="0" xfId="1" applyFont="1" applyFill="1" applyBorder="1" applyAlignment="1" applyProtection="1">
      <alignment horizontal="center" vertical="center"/>
    </xf>
    <xf numFmtId="176" fontId="10" fillId="0" borderId="3" xfId="2" applyNumberFormat="1" applyFont="1" applyFill="1" applyBorder="1" applyAlignment="1" applyProtection="1">
      <alignment horizontal="center" vertical="center" wrapText="1"/>
    </xf>
    <xf numFmtId="176" fontId="8" fillId="0" borderId="3" xfId="2" applyNumberFormat="1" applyFont="1" applyFill="1" applyBorder="1" applyAlignment="1" applyProtection="1">
      <alignment horizontal="center" vertical="center"/>
    </xf>
    <xf numFmtId="176" fontId="13" fillId="0" borderId="7" xfId="2" applyNumberFormat="1" applyFont="1" applyFill="1" applyBorder="1" applyProtection="1">
      <alignment vertical="center"/>
    </xf>
    <xf numFmtId="9" fontId="13" fillId="0" borderId="7" xfId="2" applyFont="1" applyFill="1" applyBorder="1" applyProtection="1">
      <alignment vertical="center"/>
    </xf>
    <xf numFmtId="176" fontId="13" fillId="0" borderId="0" xfId="2" applyNumberFormat="1" applyFont="1" applyFill="1" applyBorder="1" applyProtection="1">
      <alignment vertical="center"/>
    </xf>
    <xf numFmtId="176" fontId="13" fillId="0" borderId="3" xfId="2" applyNumberFormat="1" applyFont="1" applyFill="1" applyBorder="1" applyProtection="1">
      <alignment vertical="center"/>
    </xf>
    <xf numFmtId="38" fontId="12" fillId="0" borderId="0" xfId="1" applyFont="1" applyProtection="1">
      <alignment vertical="center"/>
    </xf>
    <xf numFmtId="38" fontId="13" fillId="3" borderId="19" xfId="1" applyFont="1" applyFill="1" applyBorder="1" applyAlignment="1">
      <alignment horizontal="right" vertical="center"/>
    </xf>
    <xf numFmtId="38" fontId="7" fillId="0" borderId="0" xfId="1" applyFont="1" applyFill="1" applyAlignment="1" applyProtection="1">
      <alignment horizontal="center" vertical="center"/>
    </xf>
    <xf numFmtId="176" fontId="10" fillId="0" borderId="0" xfId="2" applyNumberFormat="1" applyFont="1" applyFill="1" applyBorder="1" applyAlignment="1" applyProtection="1">
      <alignment horizontal="center" vertical="center" wrapText="1"/>
    </xf>
    <xf numFmtId="176" fontId="8" fillId="0" borderId="0" xfId="2" applyNumberFormat="1" applyFont="1" applyFill="1" applyAlignment="1" applyProtection="1">
      <alignment horizontal="center" vertical="center"/>
    </xf>
    <xf numFmtId="176" fontId="13" fillId="0" borderId="5" xfId="1" applyNumberFormat="1" applyFont="1" applyBorder="1" applyAlignment="1">
      <alignment horizontal="center" vertical="center"/>
    </xf>
    <xf numFmtId="9" fontId="13" fillId="0" borderId="5" xfId="1" applyNumberFormat="1" applyFont="1" applyBorder="1" applyAlignment="1">
      <alignment horizontal="center" vertical="center"/>
    </xf>
    <xf numFmtId="176" fontId="13" fillId="0" borderId="5" xfId="2" applyNumberFormat="1" applyFont="1" applyFill="1" applyBorder="1" applyAlignment="1" applyProtection="1">
      <alignment horizontal="center" vertical="center"/>
    </xf>
    <xf numFmtId="9" fontId="13" fillId="0" borderId="5" xfId="2" applyFont="1" applyFill="1" applyBorder="1" applyAlignment="1" applyProtection="1">
      <alignment horizontal="right" vertical="center"/>
    </xf>
    <xf numFmtId="9" fontId="13" fillId="0" borderId="5" xfId="2" applyFont="1" applyFill="1" applyBorder="1" applyAlignment="1" applyProtection="1">
      <alignment horizontal="center" vertical="center"/>
    </xf>
    <xf numFmtId="9" fontId="13" fillId="3" borderId="5" xfId="2" applyFont="1" applyFill="1" applyBorder="1" applyProtection="1">
      <alignment vertical="center"/>
    </xf>
    <xf numFmtId="38" fontId="14" fillId="0" borderId="0" xfId="1" applyFont="1" applyBorder="1" applyAlignment="1" applyProtection="1">
      <alignment vertical="center"/>
    </xf>
    <xf numFmtId="38" fontId="8" fillId="0" borderId="0" xfId="1" applyFont="1" applyFill="1" applyAlignment="1" applyProtection="1">
      <alignment horizontal="left" vertical="center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left" vertical="top" wrapText="1"/>
    </xf>
    <xf numFmtId="38" fontId="10" fillId="0" borderId="0" xfId="1" applyFont="1" applyFill="1" applyBorder="1" applyAlignment="1" applyProtection="1">
      <alignment horizontal="left" vertical="top"/>
    </xf>
    <xf numFmtId="38" fontId="8" fillId="0" borderId="17" xfId="1" applyFont="1" applyFill="1" applyBorder="1" applyProtection="1">
      <alignment vertical="center"/>
    </xf>
    <xf numFmtId="38" fontId="3" fillId="0" borderId="0" xfId="1" applyFont="1" applyBorder="1" applyProtection="1">
      <alignment vertical="center"/>
    </xf>
    <xf numFmtId="38" fontId="8" fillId="0" borderId="20" xfId="1" applyFont="1" applyFill="1" applyBorder="1" applyProtection="1">
      <alignment vertical="center"/>
    </xf>
    <xf numFmtId="38" fontId="8" fillId="3" borderId="10" xfId="1" applyFont="1" applyFill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13" fillId="0" borderId="0" xfId="1" applyFont="1" applyProtection="1">
      <alignment vertical="center"/>
    </xf>
    <xf numFmtId="38" fontId="13" fillId="0" borderId="5" xfId="1" applyFont="1" applyBorder="1">
      <alignment vertical="center"/>
    </xf>
    <xf numFmtId="38" fontId="13" fillId="0" borderId="21" xfId="1" applyFont="1" applyBorder="1" applyAlignment="1">
      <alignment horizontal="right" vertical="center"/>
    </xf>
    <xf numFmtId="38" fontId="13" fillId="0" borderId="0" xfId="1" applyFont="1" applyAlignment="1">
      <alignment horizontal="center" vertical="center"/>
    </xf>
    <xf numFmtId="38" fontId="10" fillId="0" borderId="0" xfId="1" applyFont="1" applyAlignment="1" applyProtection="1">
      <alignment horizontal="left" vertical="center"/>
    </xf>
    <xf numFmtId="38" fontId="7" fillId="2" borderId="12" xfId="1" applyFont="1" applyFill="1" applyBorder="1" applyAlignment="1" applyProtection="1">
      <alignment horizontal="left" vertical="center"/>
    </xf>
    <xf numFmtId="38" fontId="7" fillId="2" borderId="12" xfId="1" applyFont="1" applyFill="1" applyBorder="1" applyAlignment="1" applyProtection="1"/>
    <xf numFmtId="38" fontId="8" fillId="3" borderId="8" xfId="1" applyFont="1" applyFill="1" applyBorder="1" applyAlignment="1" applyProtection="1">
      <alignment horizontal="center" vertical="center"/>
    </xf>
    <xf numFmtId="176" fontId="13" fillId="0" borderId="8" xfId="1" applyNumberFormat="1" applyFont="1" applyBorder="1">
      <alignment vertical="center"/>
    </xf>
    <xf numFmtId="9" fontId="13" fillId="0" borderId="8" xfId="1" applyNumberFormat="1" applyFont="1" applyBorder="1">
      <alignment vertical="center"/>
    </xf>
    <xf numFmtId="176" fontId="10" fillId="0" borderId="0" xfId="1" applyNumberFormat="1" applyFont="1" applyAlignment="1" applyProtection="1">
      <alignment horizontal="center" vertical="center"/>
    </xf>
    <xf numFmtId="176" fontId="13" fillId="0" borderId="5" xfId="1" applyNumberFormat="1" applyFont="1" applyBorder="1">
      <alignment vertical="center"/>
    </xf>
    <xf numFmtId="9" fontId="13" fillId="0" borderId="5" xfId="1" applyNumberFormat="1" applyFont="1" applyBorder="1">
      <alignment vertical="center"/>
    </xf>
    <xf numFmtId="176" fontId="13" fillId="3" borderId="5" xfId="1" applyNumberFormat="1" applyFont="1" applyFill="1" applyBorder="1">
      <alignment vertical="center"/>
    </xf>
    <xf numFmtId="176" fontId="13" fillId="0" borderId="21" xfId="1" applyNumberFormat="1" applyFont="1" applyBorder="1" applyAlignment="1">
      <alignment horizontal="right" vertical="center"/>
    </xf>
    <xf numFmtId="176" fontId="13" fillId="0" borderId="0" xfId="1" applyNumberFormat="1" applyFont="1" applyAlignment="1">
      <alignment horizontal="center" vertical="center"/>
    </xf>
    <xf numFmtId="176" fontId="15" fillId="2" borderId="6" xfId="2" applyNumberFormat="1" applyFont="1" applyFill="1" applyBorder="1" applyAlignment="1" applyProtection="1">
      <alignment horizontal="center" vertical="center" wrapText="1"/>
    </xf>
    <xf numFmtId="176" fontId="15" fillId="2" borderId="7" xfId="2" applyNumberFormat="1" applyFont="1" applyFill="1" applyBorder="1" applyAlignment="1" applyProtection="1">
      <alignment horizontal="center" vertical="center" wrapText="1"/>
    </xf>
    <xf numFmtId="176" fontId="8" fillId="3" borderId="14" xfId="1" applyNumberFormat="1" applyFont="1" applyFill="1" applyBorder="1" applyAlignment="1" applyProtection="1">
      <alignment horizontal="center" vertical="center"/>
    </xf>
    <xf numFmtId="176" fontId="13" fillId="0" borderId="5" xfId="2" applyNumberFormat="1" applyFont="1" applyFill="1" applyBorder="1" applyAlignment="1" applyProtection="1">
      <alignment horizontal="right" vertical="center"/>
    </xf>
    <xf numFmtId="176" fontId="13" fillId="0" borderId="21" xfId="2" applyNumberFormat="1" applyFont="1" applyFill="1" applyBorder="1" applyAlignment="1" applyProtection="1">
      <alignment horizontal="right" vertical="center"/>
    </xf>
    <xf numFmtId="176" fontId="13" fillId="3" borderId="5" xfId="2" applyNumberFormat="1" applyFont="1" applyFill="1" applyBorder="1" applyAlignment="1" applyProtection="1">
      <alignment horizontal="right" vertical="center"/>
    </xf>
    <xf numFmtId="176" fontId="13" fillId="0" borderId="0" xfId="2" applyNumberFormat="1" applyFont="1" applyAlignment="1">
      <alignment horizontal="right" vertical="center"/>
    </xf>
    <xf numFmtId="176" fontId="13" fillId="3" borderId="16" xfId="2" applyNumberFormat="1" applyFont="1" applyFill="1" applyBorder="1" applyAlignment="1" applyProtection="1">
      <alignment horizontal="right" vertical="center"/>
    </xf>
    <xf numFmtId="176" fontId="13" fillId="0" borderId="21" xfId="2" applyNumberFormat="1" applyFont="1" applyFill="1" applyBorder="1" applyProtection="1">
      <alignment vertical="center"/>
    </xf>
    <xf numFmtId="38" fontId="5" fillId="0" borderId="0" xfId="1" applyFont="1" applyProtection="1">
      <alignment vertical="center"/>
    </xf>
    <xf numFmtId="38" fontId="16" fillId="0" borderId="0" xfId="1" applyFont="1" applyAlignment="1" applyProtection="1">
      <alignment horizontal="left" vertical="center"/>
    </xf>
    <xf numFmtId="38" fontId="16" fillId="0" borderId="0" xfId="1" applyFont="1" applyAlignment="1" applyProtection="1">
      <alignment horizontal="center" vertical="center"/>
    </xf>
    <xf numFmtId="38" fontId="17" fillId="0" borderId="0" xfId="1" applyFont="1" applyAlignment="1" applyProtection="1">
      <alignment horizontal="left" vertical="center" wrapText="1"/>
    </xf>
    <xf numFmtId="38" fontId="18" fillId="0" borderId="0" xfId="1" applyFont="1" applyAlignment="1" applyProtection="1">
      <alignment horizontal="left" vertical="center" wrapText="1"/>
    </xf>
    <xf numFmtId="38" fontId="9" fillId="0" borderId="0" xfId="1" applyFont="1">
      <alignment vertical="center"/>
    </xf>
  </cellXfs>
  <cellStyles count="3">
    <cellStyle name="標準" xfId="0" builtinId="0"/>
    <cellStyle name="桁区切り" xfId="1" builtinId="6"/>
    <cellStyle name="パーセント" xfId="2" builtinId="5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4%20&#12304;&#28797;&#23475;&#26178;&#35201;&#37197;&#24942;&#32773;&#25903;&#25588;&#23460;&#12305;\031&#12288;&#20491;&#21029;&#36991;&#38627;&#35336;&#30011;&#20316;&#25104;&#38306;&#20418;\01_&#20316;&#25104;&#29366;&#27841;&#35519;&#26619;\R7.9&#26411;&#35519;&#26619;\3.&#12392;&#12426;&#12414;&#12392;&#12417;\1.&#35201;&#37197;&#24942;&#32773;\&#9734;&#12304;&#24418;&#24335;&#22793;&#26356;&#12305;HP&#20844;&#38283;&#29992;&#12288;&#20491;&#21029;&#36991;&#38627;&#35336;&#30011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5.9末"/>
      <sheetName val="R6.3末"/>
      <sheetName val="R6.9末"/>
      <sheetName val="R7.3末"/>
      <sheetName val="R7.9末"/>
      <sheetName val="ここを更新"/>
    </sheetNames>
    <sheetDataSet>
      <sheetData sheetId="0"/>
      <sheetData sheetId="1"/>
      <sheetData sheetId="2"/>
      <sheetData sheetId="3"/>
      <sheetData sheetId="4"/>
      <sheetData sheetId="5">
        <row r="13">
          <cell r="D13">
            <v>19393</v>
          </cell>
          <cell r="E13">
            <v>14131</v>
          </cell>
          <cell r="F13">
            <v>6997</v>
          </cell>
          <cell r="G13">
            <v>6922</v>
          </cell>
          <cell r="L13">
            <v>3154</v>
          </cell>
          <cell r="M13">
            <v>2076</v>
          </cell>
          <cell r="N13">
            <v>1283</v>
          </cell>
          <cell r="O13">
            <v>1269</v>
          </cell>
          <cell r="Q13">
            <v>7691</v>
          </cell>
          <cell r="R13">
            <v>2990</v>
          </cell>
          <cell r="S13">
            <v>1976</v>
          </cell>
          <cell r="T13">
            <v>1217</v>
          </cell>
          <cell r="U13">
            <v>1203</v>
          </cell>
        </row>
        <row r="14">
          <cell r="D14">
            <v>264</v>
          </cell>
          <cell r="E14">
            <v>89</v>
          </cell>
          <cell r="F14">
            <v>40</v>
          </cell>
          <cell r="G14">
            <v>40</v>
          </cell>
          <cell r="L14">
            <v>264</v>
          </cell>
          <cell r="M14">
            <v>89</v>
          </cell>
          <cell r="N14">
            <v>40</v>
          </cell>
          <cell r="O14">
            <v>40</v>
          </cell>
          <cell r="Q14">
            <v>182</v>
          </cell>
          <cell r="R14">
            <v>182</v>
          </cell>
          <cell r="S14">
            <v>54</v>
          </cell>
          <cell r="T14">
            <v>20</v>
          </cell>
          <cell r="U14">
            <v>20</v>
          </cell>
        </row>
        <row r="15">
          <cell r="D15">
            <v>310</v>
          </cell>
          <cell r="E15">
            <v>243</v>
          </cell>
          <cell r="F15">
            <v>243</v>
          </cell>
          <cell r="G15">
            <v>176</v>
          </cell>
          <cell r="L15">
            <v>161</v>
          </cell>
          <cell r="M15">
            <v>133</v>
          </cell>
          <cell r="N15">
            <v>133</v>
          </cell>
          <cell r="O15">
            <v>122</v>
          </cell>
          <cell r="Q15">
            <v>122</v>
          </cell>
          <cell r="R15">
            <v>122</v>
          </cell>
          <cell r="S15">
            <v>97</v>
          </cell>
          <cell r="T15">
            <v>97</v>
          </cell>
          <cell r="U15">
            <v>88</v>
          </cell>
        </row>
        <row r="16">
          <cell r="D16">
            <v>35</v>
          </cell>
          <cell r="E16">
            <v>35</v>
          </cell>
          <cell r="F16">
            <v>35</v>
          </cell>
          <cell r="G16">
            <v>35</v>
          </cell>
          <cell r="L16">
            <v>35</v>
          </cell>
          <cell r="M16">
            <v>35</v>
          </cell>
          <cell r="N16">
            <v>35</v>
          </cell>
          <cell r="O16">
            <v>35</v>
          </cell>
          <cell r="Q16">
            <v>31</v>
          </cell>
          <cell r="R16">
            <v>31</v>
          </cell>
          <cell r="S16">
            <v>31</v>
          </cell>
          <cell r="T16">
            <v>31</v>
          </cell>
          <cell r="U16">
            <v>31</v>
          </cell>
        </row>
        <row r="17">
          <cell r="D17">
            <v>142</v>
          </cell>
          <cell r="E17">
            <v>83</v>
          </cell>
          <cell r="F17">
            <v>83</v>
          </cell>
          <cell r="G17">
            <v>83</v>
          </cell>
          <cell r="L17">
            <v>121</v>
          </cell>
          <cell r="M17">
            <v>79</v>
          </cell>
          <cell r="N17">
            <v>79</v>
          </cell>
          <cell r="O17">
            <v>79</v>
          </cell>
          <cell r="Q17">
            <v>121</v>
          </cell>
          <cell r="R17">
            <v>121</v>
          </cell>
          <cell r="S17">
            <v>79</v>
          </cell>
          <cell r="T17">
            <v>79</v>
          </cell>
          <cell r="U17">
            <v>79</v>
          </cell>
        </row>
        <row r="18">
          <cell r="D18">
            <v>56</v>
          </cell>
          <cell r="E18">
            <v>33</v>
          </cell>
          <cell r="F18">
            <v>33</v>
          </cell>
          <cell r="G18">
            <v>25</v>
          </cell>
          <cell r="L18">
            <v>28</v>
          </cell>
          <cell r="M18">
            <v>16</v>
          </cell>
          <cell r="N18">
            <v>16</v>
          </cell>
          <cell r="O18">
            <v>15</v>
          </cell>
          <cell r="Q18">
            <v>56</v>
          </cell>
          <cell r="R18">
            <v>28</v>
          </cell>
          <cell r="S18">
            <v>16</v>
          </cell>
          <cell r="T18">
            <v>16</v>
          </cell>
          <cell r="U18">
            <v>15</v>
          </cell>
        </row>
        <row r="19">
          <cell r="D19">
            <v>76</v>
          </cell>
          <cell r="E19">
            <v>26</v>
          </cell>
          <cell r="F19">
            <v>26</v>
          </cell>
          <cell r="G19">
            <v>26</v>
          </cell>
          <cell r="L19">
            <v>42</v>
          </cell>
          <cell r="M19">
            <v>15</v>
          </cell>
          <cell r="N19">
            <v>15</v>
          </cell>
          <cell r="O19">
            <v>15</v>
          </cell>
          <cell r="Q19">
            <v>42</v>
          </cell>
          <cell r="R19">
            <v>42</v>
          </cell>
          <cell r="S19">
            <v>15</v>
          </cell>
          <cell r="T19">
            <v>15</v>
          </cell>
          <cell r="U19">
            <v>15</v>
          </cell>
        </row>
        <row r="20">
          <cell r="D20">
            <v>22</v>
          </cell>
          <cell r="E20">
            <v>16</v>
          </cell>
          <cell r="F20">
            <v>16</v>
          </cell>
          <cell r="G20">
            <v>16</v>
          </cell>
          <cell r="L20">
            <v>22</v>
          </cell>
          <cell r="M20">
            <v>16</v>
          </cell>
          <cell r="N20">
            <v>16</v>
          </cell>
          <cell r="O20">
            <v>16</v>
          </cell>
        </row>
        <row r="21">
          <cell r="D21">
            <v>61</v>
          </cell>
          <cell r="E21">
            <v>59</v>
          </cell>
          <cell r="F21">
            <v>59</v>
          </cell>
          <cell r="G21">
            <v>59</v>
          </cell>
          <cell r="L21">
            <v>61</v>
          </cell>
          <cell r="M21">
            <v>59</v>
          </cell>
          <cell r="N21">
            <v>59</v>
          </cell>
          <cell r="O21">
            <v>59</v>
          </cell>
        </row>
        <row r="22">
          <cell r="D22">
            <v>721</v>
          </cell>
          <cell r="E22">
            <v>55</v>
          </cell>
          <cell r="F22">
            <v>55</v>
          </cell>
          <cell r="G22">
            <v>41</v>
          </cell>
          <cell r="L22">
            <v>18</v>
          </cell>
          <cell r="M22">
            <v>18</v>
          </cell>
          <cell r="N22">
            <v>10</v>
          </cell>
          <cell r="O22">
            <v>6</v>
          </cell>
          <cell r="Q22">
            <v>18</v>
          </cell>
          <cell r="R22">
            <v>18</v>
          </cell>
          <cell r="S22">
            <v>10</v>
          </cell>
          <cell r="T22">
            <v>10</v>
          </cell>
          <cell r="U22">
            <v>6</v>
          </cell>
        </row>
        <row r="23">
          <cell r="D23">
            <v>1087</v>
          </cell>
          <cell r="E23">
            <v>503</v>
          </cell>
          <cell r="F23">
            <v>503</v>
          </cell>
          <cell r="G23">
            <v>491</v>
          </cell>
          <cell r="L23">
            <v>1087</v>
          </cell>
          <cell r="M23">
            <v>503</v>
          </cell>
          <cell r="N23">
            <v>503</v>
          </cell>
          <cell r="O23">
            <v>491</v>
          </cell>
          <cell r="Q23">
            <v>244</v>
          </cell>
          <cell r="R23">
            <v>244</v>
          </cell>
          <cell r="S23">
            <v>116</v>
          </cell>
          <cell r="T23">
            <v>116</v>
          </cell>
          <cell r="U23">
            <v>114</v>
          </cell>
        </row>
        <row r="24">
          <cell r="D24">
            <v>466</v>
          </cell>
          <cell r="E24">
            <v>256</v>
          </cell>
          <cell r="F24">
            <v>256</v>
          </cell>
          <cell r="G24">
            <v>29</v>
          </cell>
          <cell r="L24">
            <v>36</v>
          </cell>
          <cell r="M24">
            <v>36</v>
          </cell>
          <cell r="N24">
            <v>36</v>
          </cell>
          <cell r="O24">
            <v>27</v>
          </cell>
          <cell r="Q24">
            <v>139</v>
          </cell>
          <cell r="R24">
            <v>36</v>
          </cell>
          <cell r="S24">
            <v>36</v>
          </cell>
          <cell r="T24">
            <v>36</v>
          </cell>
          <cell r="U24">
            <v>36</v>
          </cell>
        </row>
        <row r="25">
          <cell r="D25">
            <v>1186</v>
          </cell>
          <cell r="E25">
            <v>295</v>
          </cell>
          <cell r="F25">
            <v>288</v>
          </cell>
          <cell r="G25">
            <v>280</v>
          </cell>
          <cell r="L25">
            <v>515</v>
          </cell>
          <cell r="M25">
            <v>250</v>
          </cell>
          <cell r="N25">
            <v>246</v>
          </cell>
          <cell r="O25">
            <v>243</v>
          </cell>
        </row>
        <row r="26">
          <cell r="D26">
            <v>83</v>
          </cell>
          <cell r="E26">
            <v>80</v>
          </cell>
          <cell r="F26">
            <v>80</v>
          </cell>
          <cell r="G26">
            <v>80</v>
          </cell>
          <cell r="L26">
            <v>27</v>
          </cell>
          <cell r="M26">
            <v>27</v>
          </cell>
          <cell r="N26">
            <v>27</v>
          </cell>
          <cell r="O26">
            <v>27</v>
          </cell>
        </row>
        <row r="27">
          <cell r="D27">
            <v>56</v>
          </cell>
          <cell r="E27">
            <v>17</v>
          </cell>
          <cell r="F27">
            <v>17</v>
          </cell>
          <cell r="G27">
            <v>17</v>
          </cell>
          <cell r="L27">
            <v>56</v>
          </cell>
          <cell r="M27">
            <v>17</v>
          </cell>
          <cell r="N27">
            <v>17</v>
          </cell>
          <cell r="O27">
            <v>17</v>
          </cell>
        </row>
        <row r="28">
          <cell r="D28">
            <v>38</v>
          </cell>
          <cell r="E28">
            <v>38</v>
          </cell>
          <cell r="F28">
            <v>38</v>
          </cell>
          <cell r="G28">
            <v>38</v>
          </cell>
          <cell r="L28">
            <v>38</v>
          </cell>
          <cell r="M28">
            <v>38</v>
          </cell>
          <cell r="N28">
            <v>38</v>
          </cell>
          <cell r="O28">
            <v>38</v>
          </cell>
        </row>
        <row r="29">
          <cell r="D29">
            <v>38</v>
          </cell>
          <cell r="E29">
            <v>22</v>
          </cell>
          <cell r="F29">
            <v>22</v>
          </cell>
          <cell r="G29">
            <v>22</v>
          </cell>
          <cell r="L29">
            <v>38</v>
          </cell>
          <cell r="M29">
            <v>22</v>
          </cell>
          <cell r="N29">
            <v>22</v>
          </cell>
          <cell r="O29">
            <v>22</v>
          </cell>
        </row>
        <row r="30">
          <cell r="D30">
            <v>672</v>
          </cell>
          <cell r="E30">
            <v>433</v>
          </cell>
          <cell r="F30">
            <v>424</v>
          </cell>
          <cell r="G30">
            <v>424</v>
          </cell>
          <cell r="L30">
            <v>443</v>
          </cell>
          <cell r="M30">
            <v>208</v>
          </cell>
          <cell r="N30">
            <v>200</v>
          </cell>
          <cell r="O30">
            <v>200</v>
          </cell>
          <cell r="Q30">
            <v>163</v>
          </cell>
          <cell r="R30">
            <v>98</v>
          </cell>
          <cell r="S30">
            <v>47</v>
          </cell>
          <cell r="T30">
            <v>44</v>
          </cell>
          <cell r="U30">
            <v>44</v>
          </cell>
        </row>
        <row r="31">
          <cell r="D31">
            <v>552</v>
          </cell>
          <cell r="E31">
            <v>382</v>
          </cell>
          <cell r="F31">
            <v>306</v>
          </cell>
          <cell r="G31">
            <v>306</v>
          </cell>
          <cell r="L31">
            <v>390</v>
          </cell>
          <cell r="M31">
            <v>211</v>
          </cell>
          <cell r="N31">
            <v>169</v>
          </cell>
          <cell r="O31">
            <v>169</v>
          </cell>
        </row>
        <row r="32">
          <cell r="D32">
            <v>298</v>
          </cell>
          <cell r="E32">
            <v>184</v>
          </cell>
          <cell r="F32">
            <v>184</v>
          </cell>
          <cell r="G32">
            <v>168</v>
          </cell>
          <cell r="L32">
            <v>298</v>
          </cell>
          <cell r="M32">
            <v>184</v>
          </cell>
          <cell r="N32">
            <v>184</v>
          </cell>
          <cell r="O32">
            <v>168</v>
          </cell>
        </row>
        <row r="33">
          <cell r="D33">
            <v>1083</v>
          </cell>
          <cell r="E33">
            <v>622</v>
          </cell>
          <cell r="F33">
            <v>241</v>
          </cell>
          <cell r="G33">
            <v>241</v>
          </cell>
          <cell r="L33">
            <v>622</v>
          </cell>
          <cell r="M33">
            <v>622</v>
          </cell>
          <cell r="N33">
            <v>241</v>
          </cell>
          <cell r="O33">
            <v>241</v>
          </cell>
        </row>
        <row r="34">
          <cell r="D34">
            <v>738</v>
          </cell>
          <cell r="E34">
            <v>504</v>
          </cell>
          <cell r="F34">
            <v>504</v>
          </cell>
          <cell r="G34">
            <v>504</v>
          </cell>
          <cell r="L34">
            <v>236</v>
          </cell>
          <cell r="M34">
            <v>236</v>
          </cell>
          <cell r="N34">
            <v>236</v>
          </cell>
          <cell r="O34">
            <v>236</v>
          </cell>
        </row>
        <row r="35">
          <cell r="D35">
            <v>439</v>
          </cell>
          <cell r="E35">
            <v>136</v>
          </cell>
          <cell r="F35">
            <v>136</v>
          </cell>
          <cell r="G35">
            <v>125</v>
          </cell>
          <cell r="L35">
            <v>439</v>
          </cell>
          <cell r="M35">
            <v>136</v>
          </cell>
          <cell r="N35">
            <v>136</v>
          </cell>
          <cell r="O35">
            <v>125</v>
          </cell>
        </row>
        <row r="36">
          <cell r="D36">
            <v>583</v>
          </cell>
          <cell r="E36">
            <v>228</v>
          </cell>
          <cell r="F36">
            <v>222</v>
          </cell>
          <cell r="G36">
            <v>222</v>
          </cell>
          <cell r="L36">
            <v>583</v>
          </cell>
          <cell r="M36">
            <v>228</v>
          </cell>
          <cell r="N36">
            <v>222</v>
          </cell>
          <cell r="O36">
            <v>222</v>
          </cell>
          <cell r="Q36">
            <v>358</v>
          </cell>
          <cell r="R36">
            <v>358</v>
          </cell>
          <cell r="S36">
            <v>144</v>
          </cell>
          <cell r="T36">
            <v>138</v>
          </cell>
          <cell r="U36">
            <v>138</v>
          </cell>
        </row>
        <row r="37">
          <cell r="D37">
            <v>166</v>
          </cell>
          <cell r="E37">
            <v>126</v>
          </cell>
          <cell r="F37">
            <v>125</v>
          </cell>
          <cell r="G37">
            <v>123</v>
          </cell>
          <cell r="L37">
            <v>138</v>
          </cell>
          <cell r="M37">
            <v>116</v>
          </cell>
          <cell r="N37">
            <v>115</v>
          </cell>
          <cell r="O37">
            <v>113</v>
          </cell>
          <cell r="Q37">
            <v>138</v>
          </cell>
          <cell r="R37">
            <v>138</v>
          </cell>
          <cell r="S37">
            <v>116</v>
          </cell>
          <cell r="T37">
            <v>115</v>
          </cell>
          <cell r="U37">
            <v>113</v>
          </cell>
        </row>
        <row r="38">
          <cell r="D38">
            <v>30</v>
          </cell>
          <cell r="E38">
            <v>30</v>
          </cell>
          <cell r="F38">
            <v>30</v>
          </cell>
          <cell r="G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27</v>
          </cell>
        </row>
        <row r="39">
          <cell r="D39">
            <v>152</v>
          </cell>
          <cell r="E39">
            <v>105</v>
          </cell>
          <cell r="F39">
            <v>48</v>
          </cell>
          <cell r="G39">
            <v>48</v>
          </cell>
          <cell r="L39">
            <v>48</v>
          </cell>
          <cell r="M39">
            <v>48</v>
          </cell>
          <cell r="N39">
            <v>48</v>
          </cell>
          <cell r="O39">
            <v>48</v>
          </cell>
        </row>
        <row r="40">
          <cell r="D40">
            <v>1652</v>
          </cell>
          <cell r="E40">
            <v>1017</v>
          </cell>
          <cell r="F40">
            <v>1017</v>
          </cell>
          <cell r="G40">
            <v>1013</v>
          </cell>
          <cell r="L40">
            <v>301</v>
          </cell>
          <cell r="M40">
            <v>227</v>
          </cell>
          <cell r="N40">
            <v>227</v>
          </cell>
          <cell r="O40">
            <v>226</v>
          </cell>
          <cell r="Q40">
            <v>164</v>
          </cell>
          <cell r="R40">
            <v>146</v>
          </cell>
          <cell r="S40">
            <v>146</v>
          </cell>
          <cell r="T40">
            <v>146</v>
          </cell>
          <cell r="U40">
            <v>146</v>
          </cell>
        </row>
        <row r="41">
          <cell r="D41">
            <v>293</v>
          </cell>
          <cell r="E41">
            <v>228</v>
          </cell>
          <cell r="F41">
            <v>178</v>
          </cell>
          <cell r="G41">
            <v>178</v>
          </cell>
          <cell r="L41">
            <v>159</v>
          </cell>
          <cell r="M41">
            <v>138</v>
          </cell>
          <cell r="N41">
            <v>114</v>
          </cell>
          <cell r="O41">
            <v>114</v>
          </cell>
          <cell r="Q41">
            <v>159</v>
          </cell>
          <cell r="R41">
            <v>159</v>
          </cell>
          <cell r="S41">
            <v>138</v>
          </cell>
          <cell r="T41">
            <v>138</v>
          </cell>
          <cell r="U41">
            <v>114</v>
          </cell>
        </row>
        <row r="42">
          <cell r="D42">
            <v>150</v>
          </cell>
          <cell r="E42">
            <v>141</v>
          </cell>
          <cell r="F42">
            <v>136</v>
          </cell>
          <cell r="G42">
            <v>130</v>
          </cell>
          <cell r="L42">
            <v>150</v>
          </cell>
          <cell r="M42">
            <v>141</v>
          </cell>
          <cell r="N42">
            <v>136</v>
          </cell>
          <cell r="O42">
            <v>130</v>
          </cell>
          <cell r="Q42">
            <v>105</v>
          </cell>
          <cell r="R42">
            <v>105</v>
          </cell>
          <cell r="S42">
            <v>97</v>
          </cell>
          <cell r="T42">
            <v>93</v>
          </cell>
          <cell r="U42">
            <v>89</v>
          </cell>
        </row>
        <row r="43">
          <cell r="D43">
            <v>565</v>
          </cell>
          <cell r="E43">
            <v>565</v>
          </cell>
          <cell r="F43">
            <v>565</v>
          </cell>
          <cell r="G43">
            <v>565</v>
          </cell>
          <cell r="L43">
            <v>172</v>
          </cell>
          <cell r="M43">
            <v>172</v>
          </cell>
          <cell r="N43">
            <v>172</v>
          </cell>
          <cell r="O43">
            <v>172</v>
          </cell>
          <cell r="Q43">
            <v>172</v>
          </cell>
          <cell r="R43">
            <v>172</v>
          </cell>
          <cell r="S43">
            <v>172</v>
          </cell>
          <cell r="T43">
            <v>172</v>
          </cell>
          <cell r="U43">
            <v>172</v>
          </cell>
        </row>
        <row r="44">
          <cell r="D44">
            <v>191</v>
          </cell>
          <cell r="E44">
            <v>87</v>
          </cell>
          <cell r="F44">
            <v>87</v>
          </cell>
          <cell r="G44">
            <v>87</v>
          </cell>
          <cell r="L44">
            <v>60</v>
          </cell>
          <cell r="M44">
            <v>60</v>
          </cell>
          <cell r="N44">
            <v>60</v>
          </cell>
          <cell r="O44">
            <v>60</v>
          </cell>
          <cell r="Q44">
            <v>106</v>
          </cell>
          <cell r="R44">
            <v>60</v>
          </cell>
          <cell r="S44">
            <v>60</v>
          </cell>
          <cell r="T44">
            <v>60</v>
          </cell>
          <cell r="U44">
            <v>60</v>
          </cell>
        </row>
        <row r="45">
          <cell r="D45">
            <v>31</v>
          </cell>
          <cell r="E45">
            <v>31</v>
          </cell>
          <cell r="F45">
            <v>31</v>
          </cell>
          <cell r="G45">
            <v>31</v>
          </cell>
          <cell r="L45">
            <v>10</v>
          </cell>
          <cell r="M45">
            <v>10</v>
          </cell>
          <cell r="N45">
            <v>10</v>
          </cell>
          <cell r="O45">
            <v>10</v>
          </cell>
        </row>
        <row r="46">
          <cell r="D46">
            <v>260</v>
          </cell>
          <cell r="E46">
            <v>210</v>
          </cell>
          <cell r="F46">
            <v>210</v>
          </cell>
          <cell r="G46">
            <v>210</v>
          </cell>
          <cell r="L46">
            <v>260</v>
          </cell>
          <cell r="M46">
            <v>210</v>
          </cell>
          <cell r="N46">
            <v>210</v>
          </cell>
          <cell r="O46">
            <v>210</v>
          </cell>
          <cell r="Q46">
            <v>170</v>
          </cell>
          <cell r="R46">
            <v>170</v>
          </cell>
          <cell r="S46">
            <v>136</v>
          </cell>
          <cell r="T46">
            <v>136</v>
          </cell>
          <cell r="U46">
            <v>136</v>
          </cell>
        </row>
      </sheetData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AL54"/>
  <sheetViews>
    <sheetView showGridLines="0" tabSelected="1" view="pageBreakPreview" zoomScale="40" zoomScaleSheetLayoutView="40" workbookViewId="0">
      <pane ySplit="10" topLeftCell="A11" activePane="bottomLeft" state="frozen"/>
      <selection pane="bottomLeft" activeCell="AA2" sqref="AA2"/>
    </sheetView>
  </sheetViews>
  <sheetFormatPr defaultRowHeight="17.5"/>
  <cols>
    <col min="1" max="1" width="1" style="1" customWidth="1"/>
    <col min="2" max="2" width="12.625" style="2" customWidth="1"/>
    <col min="3" max="3" width="16.5" style="2" customWidth="1"/>
    <col min="4" max="4" width="16.625" style="3" customWidth="1"/>
    <col min="5" max="5" width="16.625" style="1" customWidth="1"/>
    <col min="6" max="6" width="16.625" style="4" customWidth="1"/>
    <col min="7" max="7" width="16.625" style="1" customWidth="1"/>
    <col min="8" max="8" width="16.625" style="4" customWidth="1"/>
    <col min="9" max="9" width="16.625" style="5" customWidth="1"/>
    <col min="10" max="10" width="16.625" style="6" customWidth="1"/>
    <col min="11" max="11" width="4.375" style="4" customWidth="1"/>
    <col min="12" max="18" width="16.625" style="4" customWidth="1"/>
    <col min="19" max="19" width="4.375" style="4" customWidth="1"/>
    <col min="20" max="26" width="16.625" style="4" customWidth="1"/>
    <col min="27" max="27" width="4" style="4" customWidth="1"/>
    <col min="28" max="28" width="25.625" style="1" customWidth="1"/>
    <col min="29" max="29" width="16.625" style="1" customWidth="1"/>
    <col min="30" max="31" width="16.625" style="2" customWidth="1"/>
    <col min="32" max="32" width="16.625" style="4" customWidth="1"/>
    <col min="33" max="33" width="16.625" style="2" customWidth="1"/>
    <col min="34" max="34" width="16.625" style="4" customWidth="1"/>
    <col min="35" max="35" width="16.625" style="6" customWidth="1"/>
    <col min="36" max="36" width="16.625" style="7" customWidth="1"/>
    <col min="37" max="37" width="16.625" style="6" customWidth="1"/>
    <col min="38" max="38" width="27.875" style="4" customWidth="1"/>
    <col min="39" max="16384" width="9" style="4" customWidth="1"/>
  </cols>
  <sheetData>
    <row r="1" spans="1:38" s="8" customFormat="1" ht="71.25" customHeight="1">
      <c r="A1" s="1"/>
      <c r="B1" s="19" t="s">
        <v>2</v>
      </c>
      <c r="C1" s="19"/>
      <c r="D1" s="19"/>
      <c r="E1" s="19"/>
      <c r="F1" s="19"/>
      <c r="G1" s="19"/>
      <c r="H1" s="19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97" t="s">
        <v>46</v>
      </c>
      <c r="AB1" s="19"/>
      <c r="AC1" s="19"/>
      <c r="AD1" s="19"/>
      <c r="AE1" s="19"/>
      <c r="AF1" s="19"/>
      <c r="AG1" s="19"/>
      <c r="AH1" s="19"/>
      <c r="AI1" s="19"/>
      <c r="AJ1" s="64"/>
      <c r="AK1" s="64"/>
      <c r="AL1" s="1"/>
    </row>
    <row r="2" spans="1:38" s="9" customFormat="1" ht="44">
      <c r="A2" s="15"/>
      <c r="B2" s="20" t="s">
        <v>5</v>
      </c>
      <c r="C2" s="20"/>
      <c r="D2" s="20"/>
      <c r="E2" s="15"/>
      <c r="F2" s="15"/>
      <c r="G2" s="15"/>
      <c r="H2" s="15"/>
      <c r="I2" s="65"/>
      <c r="J2" s="73"/>
      <c r="K2" s="73"/>
      <c r="L2" s="86" t="s">
        <v>64</v>
      </c>
      <c r="M2" s="73"/>
      <c r="N2" s="73"/>
      <c r="O2" s="73"/>
      <c r="P2" s="73"/>
      <c r="Q2" s="73"/>
      <c r="R2" s="73"/>
      <c r="S2" s="73"/>
      <c r="T2" s="86" t="s">
        <v>67</v>
      </c>
      <c r="U2" s="73"/>
      <c r="V2" s="73"/>
      <c r="W2" s="73"/>
      <c r="X2" s="73"/>
      <c r="Y2" s="73"/>
      <c r="Z2" s="73"/>
      <c r="AA2" s="15"/>
      <c r="AB2" s="86" t="s">
        <v>69</v>
      </c>
      <c r="AC2" s="107"/>
      <c r="AD2" s="111"/>
      <c r="AE2" s="16"/>
      <c r="AF2" s="16"/>
      <c r="AG2" s="16"/>
      <c r="AH2" s="16"/>
      <c r="AI2" s="117"/>
      <c r="AJ2" s="65"/>
      <c r="AK2" s="73"/>
      <c r="AL2" s="132"/>
    </row>
    <row r="3" spans="1:38" s="9" customFormat="1" ht="10" customHeight="1">
      <c r="A3" s="15"/>
      <c r="B3" s="21" t="s">
        <v>8</v>
      </c>
      <c r="C3" s="30" t="s">
        <v>12</v>
      </c>
      <c r="D3" s="35" t="s">
        <v>18</v>
      </c>
      <c r="E3" s="42"/>
      <c r="F3" s="42"/>
      <c r="G3" s="49"/>
      <c r="H3" s="21" t="s">
        <v>62</v>
      </c>
      <c r="I3" s="66"/>
      <c r="J3" s="74"/>
      <c r="K3" s="79"/>
      <c r="L3" s="35" t="s">
        <v>19</v>
      </c>
      <c r="M3" s="42"/>
      <c r="N3" s="42"/>
      <c r="O3" s="49"/>
      <c r="P3" s="21" t="s">
        <v>62</v>
      </c>
      <c r="Q3" s="66"/>
      <c r="R3" s="74"/>
      <c r="S3" s="88"/>
      <c r="T3" s="35" t="s">
        <v>33</v>
      </c>
      <c r="U3" s="42"/>
      <c r="V3" s="42"/>
      <c r="W3" s="49"/>
      <c r="X3" s="21" t="s">
        <v>62</v>
      </c>
      <c r="Y3" s="66"/>
      <c r="Z3" s="74"/>
      <c r="AA3" s="98"/>
      <c r="AB3" s="21" t="s">
        <v>12</v>
      </c>
      <c r="AC3" s="35" t="s">
        <v>70</v>
      </c>
      <c r="AD3" s="112"/>
      <c r="AE3" s="66"/>
      <c r="AF3" s="66"/>
      <c r="AG3" s="66"/>
      <c r="AH3" s="21" t="s">
        <v>74</v>
      </c>
      <c r="AI3" s="66"/>
      <c r="AJ3" s="66"/>
      <c r="AK3" s="74"/>
      <c r="AL3" s="132"/>
    </row>
    <row r="4" spans="1:38" s="10" customFormat="1" ht="10" customHeight="1">
      <c r="A4" s="16"/>
      <c r="B4" s="22"/>
      <c r="C4" s="31"/>
      <c r="D4" s="36"/>
      <c r="E4" s="43"/>
      <c r="F4" s="43"/>
      <c r="G4" s="50"/>
      <c r="H4" s="22"/>
      <c r="I4" s="67"/>
      <c r="J4" s="75"/>
      <c r="K4" s="79"/>
      <c r="L4" s="36"/>
      <c r="M4" s="43"/>
      <c r="N4" s="43"/>
      <c r="O4" s="50"/>
      <c r="P4" s="22"/>
      <c r="Q4" s="67"/>
      <c r="R4" s="75"/>
      <c r="S4" s="79"/>
      <c r="T4" s="36"/>
      <c r="U4" s="43"/>
      <c r="V4" s="43"/>
      <c r="W4" s="50"/>
      <c r="X4" s="22"/>
      <c r="Y4" s="67"/>
      <c r="Z4" s="75"/>
      <c r="AA4" s="99"/>
      <c r="AB4" s="22"/>
      <c r="AC4" s="36"/>
      <c r="AD4" s="35" t="s">
        <v>71</v>
      </c>
      <c r="AE4" s="46"/>
      <c r="AF4" s="46"/>
      <c r="AG4" s="113"/>
      <c r="AH4" s="22"/>
      <c r="AI4" s="67"/>
      <c r="AJ4" s="67"/>
      <c r="AK4" s="75"/>
      <c r="AL4" s="133"/>
    </row>
    <row r="5" spans="1:38" s="10" customFormat="1" ht="10" customHeight="1">
      <c r="A5" s="16"/>
      <c r="B5" s="22"/>
      <c r="C5" s="31"/>
      <c r="D5" s="36"/>
      <c r="E5" s="35" t="s">
        <v>0</v>
      </c>
      <c r="F5" s="46"/>
      <c r="G5" s="51"/>
      <c r="H5" s="22"/>
      <c r="I5" s="67"/>
      <c r="J5" s="75"/>
      <c r="K5" s="79"/>
      <c r="L5" s="36"/>
      <c r="M5" s="35" t="s">
        <v>0</v>
      </c>
      <c r="N5" s="46"/>
      <c r="O5" s="51"/>
      <c r="P5" s="22"/>
      <c r="Q5" s="67"/>
      <c r="R5" s="75"/>
      <c r="S5" s="79"/>
      <c r="T5" s="36"/>
      <c r="U5" s="35" t="s">
        <v>0</v>
      </c>
      <c r="V5" s="46"/>
      <c r="W5" s="51"/>
      <c r="X5" s="22"/>
      <c r="Y5" s="67"/>
      <c r="Z5" s="75"/>
      <c r="AA5" s="99"/>
      <c r="AB5" s="22"/>
      <c r="AC5" s="36"/>
      <c r="AD5" s="36"/>
      <c r="AE5" s="47"/>
      <c r="AF5" s="46"/>
      <c r="AG5" s="113"/>
      <c r="AH5" s="22"/>
      <c r="AI5" s="67"/>
      <c r="AJ5" s="67"/>
      <c r="AK5" s="75"/>
      <c r="AL5" s="133"/>
    </row>
    <row r="6" spans="1:38" s="10" customFormat="1" ht="10" customHeight="1">
      <c r="A6" s="16"/>
      <c r="B6" s="22"/>
      <c r="C6" s="31"/>
      <c r="D6" s="36"/>
      <c r="E6" s="36"/>
      <c r="F6" s="47"/>
      <c r="G6" s="52"/>
      <c r="H6" s="23"/>
      <c r="I6" s="68"/>
      <c r="J6" s="76"/>
      <c r="K6" s="79"/>
      <c r="L6" s="36"/>
      <c r="M6" s="36"/>
      <c r="N6" s="47"/>
      <c r="O6" s="52"/>
      <c r="P6" s="23"/>
      <c r="Q6" s="68"/>
      <c r="R6" s="76"/>
      <c r="S6" s="79"/>
      <c r="T6" s="36"/>
      <c r="U6" s="36"/>
      <c r="V6" s="47"/>
      <c r="W6" s="52"/>
      <c r="X6" s="23"/>
      <c r="Y6" s="68"/>
      <c r="Z6" s="76"/>
      <c r="AA6" s="99"/>
      <c r="AB6" s="22"/>
      <c r="AC6" s="36"/>
      <c r="AD6" s="36"/>
      <c r="AE6" s="48" t="s">
        <v>72</v>
      </c>
      <c r="AF6" s="46"/>
      <c r="AG6" s="113"/>
      <c r="AH6" s="23"/>
      <c r="AI6" s="68"/>
      <c r="AJ6" s="68"/>
      <c r="AK6" s="76"/>
      <c r="AL6" s="133"/>
    </row>
    <row r="7" spans="1:38" s="10" customFormat="1" ht="22" customHeight="1">
      <c r="A7" s="16"/>
      <c r="B7" s="22"/>
      <c r="C7" s="31"/>
      <c r="D7" s="36"/>
      <c r="E7" s="36"/>
      <c r="F7" s="48" t="s">
        <v>40</v>
      </c>
      <c r="G7" s="53" t="s">
        <v>54</v>
      </c>
      <c r="H7" s="54" t="s">
        <v>63</v>
      </c>
      <c r="I7" s="54" t="s">
        <v>44</v>
      </c>
      <c r="J7" s="54" t="s">
        <v>57</v>
      </c>
      <c r="K7" s="80"/>
      <c r="L7" s="36"/>
      <c r="M7" s="36"/>
      <c r="N7" s="48" t="s">
        <v>40</v>
      </c>
      <c r="O7" s="53" t="s">
        <v>54</v>
      </c>
      <c r="P7" s="54" t="s">
        <v>24</v>
      </c>
      <c r="Q7" s="54" t="s">
        <v>44</v>
      </c>
      <c r="R7" s="54" t="s">
        <v>57</v>
      </c>
      <c r="S7" s="89"/>
      <c r="T7" s="36"/>
      <c r="U7" s="36"/>
      <c r="V7" s="48" t="s">
        <v>40</v>
      </c>
      <c r="W7" s="53" t="s">
        <v>54</v>
      </c>
      <c r="X7" s="54" t="s">
        <v>68</v>
      </c>
      <c r="Y7" s="54" t="s">
        <v>44</v>
      </c>
      <c r="Z7" s="54" t="s">
        <v>57</v>
      </c>
      <c r="AA7" s="99"/>
      <c r="AB7" s="22"/>
      <c r="AC7" s="36"/>
      <c r="AD7" s="36"/>
      <c r="AE7" s="48"/>
      <c r="AF7" s="48" t="s">
        <v>40</v>
      </c>
      <c r="AG7" s="53" t="s">
        <v>54</v>
      </c>
      <c r="AH7" s="54" t="s">
        <v>63</v>
      </c>
      <c r="AI7" s="54" t="s">
        <v>24</v>
      </c>
      <c r="AJ7" s="123" t="s">
        <v>77</v>
      </c>
      <c r="AK7" s="123" t="s">
        <v>57</v>
      </c>
      <c r="AL7" s="133"/>
    </row>
    <row r="8" spans="1:38" s="10" customFormat="1" ht="35" customHeight="1">
      <c r="A8" s="16"/>
      <c r="B8" s="22"/>
      <c r="C8" s="31"/>
      <c r="D8" s="36"/>
      <c r="E8" s="36"/>
      <c r="F8" s="48"/>
      <c r="G8" s="48"/>
      <c r="H8" s="55"/>
      <c r="I8" s="55"/>
      <c r="J8" s="77"/>
      <c r="K8" s="80"/>
      <c r="L8" s="36"/>
      <c r="M8" s="36"/>
      <c r="N8" s="48"/>
      <c r="O8" s="48"/>
      <c r="P8" s="77"/>
      <c r="Q8" s="55"/>
      <c r="R8" s="77"/>
      <c r="S8" s="89"/>
      <c r="T8" s="36"/>
      <c r="U8" s="36"/>
      <c r="V8" s="48"/>
      <c r="W8" s="48"/>
      <c r="X8" s="77"/>
      <c r="Y8" s="55"/>
      <c r="Z8" s="77"/>
      <c r="AA8" s="100"/>
      <c r="AB8" s="22"/>
      <c r="AC8" s="36"/>
      <c r="AD8" s="36"/>
      <c r="AE8" s="48"/>
      <c r="AF8" s="48"/>
      <c r="AG8" s="48"/>
      <c r="AH8" s="55"/>
      <c r="AI8" s="77"/>
      <c r="AJ8" s="124"/>
      <c r="AK8" s="124"/>
      <c r="AL8" s="133"/>
    </row>
    <row r="9" spans="1:38" s="10" customFormat="1" ht="22.5" customHeight="1">
      <c r="A9" s="16"/>
      <c r="B9" s="22"/>
      <c r="C9" s="31"/>
      <c r="D9" s="36"/>
      <c r="E9" s="36"/>
      <c r="F9" s="48"/>
      <c r="G9" s="48"/>
      <c r="H9" s="55"/>
      <c r="I9" s="55"/>
      <c r="J9" s="77"/>
      <c r="K9" s="80"/>
      <c r="L9" s="36"/>
      <c r="M9" s="36"/>
      <c r="N9" s="48"/>
      <c r="O9" s="48"/>
      <c r="P9" s="77"/>
      <c r="Q9" s="55"/>
      <c r="R9" s="77"/>
      <c r="S9" s="89"/>
      <c r="T9" s="36"/>
      <c r="U9" s="36"/>
      <c r="V9" s="48"/>
      <c r="W9" s="48"/>
      <c r="X9" s="77"/>
      <c r="Y9" s="55"/>
      <c r="Z9" s="77"/>
      <c r="AA9" s="101"/>
      <c r="AB9" s="22"/>
      <c r="AC9" s="36"/>
      <c r="AD9" s="36"/>
      <c r="AE9" s="48"/>
      <c r="AF9" s="48"/>
      <c r="AG9" s="48"/>
      <c r="AH9" s="55"/>
      <c r="AI9" s="77"/>
      <c r="AJ9" s="124"/>
      <c r="AK9" s="124"/>
      <c r="AL9" s="133"/>
    </row>
    <row r="10" spans="1:38" s="10" customFormat="1" ht="27" customHeight="1">
      <c r="A10" s="16"/>
      <c r="B10" s="23"/>
      <c r="C10" s="32"/>
      <c r="D10" s="37" t="s">
        <v>27</v>
      </c>
      <c r="E10" s="44" t="s">
        <v>59</v>
      </c>
      <c r="F10" s="44" t="s">
        <v>60</v>
      </c>
      <c r="G10" s="44" t="s">
        <v>61</v>
      </c>
      <c r="H10" s="56" t="s">
        <v>65</v>
      </c>
      <c r="I10" s="56" t="s">
        <v>66</v>
      </c>
      <c r="J10" s="56" t="s">
        <v>14</v>
      </c>
      <c r="K10" s="81"/>
      <c r="L10" s="37" t="s">
        <v>27</v>
      </c>
      <c r="M10" s="44" t="s">
        <v>59</v>
      </c>
      <c r="N10" s="44" t="s">
        <v>60</v>
      </c>
      <c r="O10" s="44" t="s">
        <v>61</v>
      </c>
      <c r="P10" s="56" t="s">
        <v>65</v>
      </c>
      <c r="Q10" s="56" t="s">
        <v>66</v>
      </c>
      <c r="R10" s="56" t="s">
        <v>14</v>
      </c>
      <c r="S10" s="90"/>
      <c r="T10" s="37" t="s">
        <v>27</v>
      </c>
      <c r="U10" s="44" t="s">
        <v>59</v>
      </c>
      <c r="V10" s="44" t="s">
        <v>60</v>
      </c>
      <c r="W10" s="44" t="s">
        <v>61</v>
      </c>
      <c r="X10" s="56" t="s">
        <v>65</v>
      </c>
      <c r="Y10" s="56" t="s">
        <v>66</v>
      </c>
      <c r="Z10" s="56" t="s">
        <v>14</v>
      </c>
      <c r="AA10" s="16"/>
      <c r="AB10" s="23"/>
      <c r="AC10" s="37" t="s">
        <v>27</v>
      </c>
      <c r="AD10" s="44" t="s">
        <v>59</v>
      </c>
      <c r="AE10" s="44" t="s">
        <v>60</v>
      </c>
      <c r="AF10" s="44" t="s">
        <v>61</v>
      </c>
      <c r="AG10" s="114" t="s">
        <v>73</v>
      </c>
      <c r="AH10" s="56" t="s">
        <v>75</v>
      </c>
      <c r="AI10" s="56" t="s">
        <v>76</v>
      </c>
      <c r="AJ10" s="125" t="s">
        <v>78</v>
      </c>
      <c r="AK10" s="56" t="s">
        <v>79</v>
      </c>
      <c r="AL10" s="134"/>
    </row>
    <row r="11" spans="1:38" s="11" customFormat="1" ht="32" customHeight="1">
      <c r="A11" s="17"/>
      <c r="B11" s="24" t="s">
        <v>11</v>
      </c>
      <c r="C11" s="24" t="s">
        <v>25</v>
      </c>
      <c r="D11" s="38">
        <f>[1]ここを更新!D13</f>
        <v>19393</v>
      </c>
      <c r="E11" s="38">
        <f>[1]ここを更新!E13</f>
        <v>14131</v>
      </c>
      <c r="F11" s="38">
        <f>[1]ここを更新!F13</f>
        <v>6997</v>
      </c>
      <c r="G11" s="38">
        <f>[1]ここを更新!G13</f>
        <v>6922</v>
      </c>
      <c r="H11" s="57">
        <f t="shared" ref="H11:H49" si="0">G11/D11</f>
        <v>0.35693291393801885</v>
      </c>
      <c r="I11" s="57">
        <f t="shared" ref="I11:I49" si="1">G11/E11</f>
        <v>0.48984502158375204</v>
      </c>
      <c r="J11" s="57">
        <f t="shared" ref="J11:J49" si="2">G11/F11</f>
        <v>0.98928112048020578</v>
      </c>
      <c r="K11" s="82"/>
      <c r="L11" s="38">
        <f>[1]ここを更新!L13</f>
        <v>3154</v>
      </c>
      <c r="M11" s="38">
        <f>[1]ここを更新!M13</f>
        <v>2076</v>
      </c>
      <c r="N11" s="38">
        <f>[1]ここを更新!N13</f>
        <v>1283</v>
      </c>
      <c r="O11" s="38">
        <f>[1]ここを更新!O13</f>
        <v>1269</v>
      </c>
      <c r="P11" s="58">
        <f t="shared" ref="P11:P49" si="3">O11/L11</f>
        <v>0.4023462270133164</v>
      </c>
      <c r="Q11" s="57">
        <f t="shared" ref="Q11:Q49" si="4">O11/M11</f>
        <v>0.61127167630057799</v>
      </c>
      <c r="R11" s="57">
        <f t="shared" ref="R11:R49" si="5">O11/N11</f>
        <v>0.98908807482462979</v>
      </c>
      <c r="S11" s="82"/>
      <c r="T11" s="38">
        <f t="shared" ref="T11:W20" si="6">D11-L11</f>
        <v>16239</v>
      </c>
      <c r="U11" s="38">
        <f t="shared" si="6"/>
        <v>12055</v>
      </c>
      <c r="V11" s="38">
        <f t="shared" si="6"/>
        <v>5714</v>
      </c>
      <c r="W11" s="38">
        <f t="shared" si="6"/>
        <v>5653</v>
      </c>
      <c r="X11" s="58">
        <f t="shared" ref="X11:X20" si="7">IFERROR(W11/T11,"－")</f>
        <v>0.34811256850791306</v>
      </c>
      <c r="Y11" s="57">
        <f t="shared" ref="Y11:Y20" si="8">IFERROR(W11/U11,"－")</f>
        <v>0.46893405226047286</v>
      </c>
      <c r="Z11" s="57">
        <f t="shared" ref="Z11:Z20" si="9">IFERROR(W11/V11,"－")</f>
        <v>0.98932446622331116</v>
      </c>
      <c r="AA11" s="102"/>
      <c r="AB11" s="24" t="s">
        <v>25</v>
      </c>
      <c r="AC11" s="108">
        <f>[1]ここを更新!Q13</f>
        <v>7691</v>
      </c>
      <c r="AD11" s="108">
        <f>[1]ここを更新!R13</f>
        <v>2990</v>
      </c>
      <c r="AE11" s="108">
        <f>[1]ここを更新!S13</f>
        <v>1976</v>
      </c>
      <c r="AF11" s="108">
        <f>[1]ここを更新!T13</f>
        <v>1217</v>
      </c>
      <c r="AG11" s="108">
        <f>[1]ここを更新!U13</f>
        <v>1203</v>
      </c>
      <c r="AH11" s="115">
        <f t="shared" ref="AH11:AH17" si="10">AG11/AC11</f>
        <v>0.15641659082043949</v>
      </c>
      <c r="AI11" s="115">
        <f t="shared" ref="AI11:AI17" si="11">AG11/AD11</f>
        <v>0.40234113712374581</v>
      </c>
      <c r="AJ11" s="126">
        <f t="shared" ref="AJ11:AJ17" si="12">AG11/AE11</f>
        <v>0.60880566801619429</v>
      </c>
      <c r="AK11" s="57">
        <f t="shared" ref="AK11:AK17" si="13">AG11/AF11</f>
        <v>0.98849630238290875</v>
      </c>
      <c r="AL11" s="135"/>
    </row>
    <row r="12" spans="1:38" s="11" customFormat="1" ht="32" customHeight="1">
      <c r="A12" s="17"/>
      <c r="B12" s="25" t="s">
        <v>4</v>
      </c>
      <c r="C12" s="24" t="s">
        <v>26</v>
      </c>
      <c r="D12" s="38">
        <f>[1]ここを更新!D14</f>
        <v>264</v>
      </c>
      <c r="E12" s="38">
        <f>[1]ここを更新!E14</f>
        <v>89</v>
      </c>
      <c r="F12" s="38">
        <f>[1]ここを更新!F14</f>
        <v>40</v>
      </c>
      <c r="G12" s="38">
        <f>[1]ここを更新!G14</f>
        <v>40</v>
      </c>
      <c r="H12" s="58">
        <f t="shared" si="0"/>
        <v>0.15151515151515152</v>
      </c>
      <c r="I12" s="57">
        <f t="shared" si="1"/>
        <v>0.449438202247191</v>
      </c>
      <c r="J12" s="61">
        <f t="shared" si="2"/>
        <v>1</v>
      </c>
      <c r="K12" s="82"/>
      <c r="L12" s="38">
        <f>[1]ここを更新!L14</f>
        <v>264</v>
      </c>
      <c r="M12" s="38">
        <f>[1]ここを更新!M14</f>
        <v>89</v>
      </c>
      <c r="N12" s="38">
        <f>[1]ここを更新!N14</f>
        <v>40</v>
      </c>
      <c r="O12" s="38">
        <f>[1]ここを更新!O14</f>
        <v>40</v>
      </c>
      <c r="P12" s="58">
        <f t="shared" si="3"/>
        <v>0.15151515151515152</v>
      </c>
      <c r="Q12" s="57">
        <f t="shared" si="4"/>
        <v>0.449438202247191</v>
      </c>
      <c r="R12" s="61">
        <f t="shared" si="5"/>
        <v>1</v>
      </c>
      <c r="S12" s="82"/>
      <c r="T12" s="38">
        <f t="shared" si="6"/>
        <v>0</v>
      </c>
      <c r="U12" s="38">
        <f t="shared" si="6"/>
        <v>0</v>
      </c>
      <c r="V12" s="38">
        <f t="shared" si="6"/>
        <v>0</v>
      </c>
      <c r="W12" s="38">
        <f t="shared" si="6"/>
        <v>0</v>
      </c>
      <c r="X12" s="91" t="str">
        <f t="shared" si="7"/>
        <v>－</v>
      </c>
      <c r="Y12" s="93" t="str">
        <f t="shared" si="8"/>
        <v>－</v>
      </c>
      <c r="Z12" s="93" t="str">
        <f t="shared" si="9"/>
        <v>－</v>
      </c>
      <c r="AA12" s="102"/>
      <c r="AB12" s="24" t="s">
        <v>26</v>
      </c>
      <c r="AC12" s="108">
        <f>[1]ここを更新!Q14</f>
        <v>182</v>
      </c>
      <c r="AD12" s="108">
        <f>[1]ここを更新!R14</f>
        <v>182</v>
      </c>
      <c r="AE12" s="108">
        <f>[1]ここを更新!S14</f>
        <v>54</v>
      </c>
      <c r="AF12" s="108">
        <f>[1]ここを更新!T14</f>
        <v>20</v>
      </c>
      <c r="AG12" s="108">
        <f>[1]ここを更新!U14</f>
        <v>20</v>
      </c>
      <c r="AH12" s="115">
        <f t="shared" si="10"/>
        <v>0.10989010989010989</v>
      </c>
      <c r="AI12" s="118">
        <f t="shared" si="11"/>
        <v>0.10989010989010989</v>
      </c>
      <c r="AJ12" s="126">
        <f t="shared" si="12"/>
        <v>0.37037037037037035</v>
      </c>
      <c r="AK12" s="57">
        <f t="shared" si="13"/>
        <v>1</v>
      </c>
      <c r="AL12" s="135"/>
    </row>
    <row r="13" spans="1:38" s="11" customFormat="1" ht="32" customHeight="1">
      <c r="A13" s="17"/>
      <c r="B13" s="26"/>
      <c r="C13" s="24" t="s">
        <v>28</v>
      </c>
      <c r="D13" s="38">
        <f>[1]ここを更新!D15</f>
        <v>310</v>
      </c>
      <c r="E13" s="38">
        <f>[1]ここを更新!E15</f>
        <v>243</v>
      </c>
      <c r="F13" s="38">
        <f>[1]ここを更新!F15</f>
        <v>243</v>
      </c>
      <c r="G13" s="38">
        <f>[1]ここを更新!G15</f>
        <v>176</v>
      </c>
      <c r="H13" s="58">
        <f t="shared" si="0"/>
        <v>0.56774193548387097</v>
      </c>
      <c r="I13" s="57">
        <f t="shared" si="1"/>
        <v>0.72427983539094654</v>
      </c>
      <c r="J13" s="57">
        <f t="shared" si="2"/>
        <v>0.72427983539094654</v>
      </c>
      <c r="K13" s="82"/>
      <c r="L13" s="38">
        <f>[1]ここを更新!L15</f>
        <v>161</v>
      </c>
      <c r="M13" s="38">
        <f>[1]ここを更新!M15</f>
        <v>133</v>
      </c>
      <c r="N13" s="38">
        <f>[1]ここを更新!N15</f>
        <v>133</v>
      </c>
      <c r="O13" s="38">
        <f>[1]ここを更新!O15</f>
        <v>122</v>
      </c>
      <c r="P13" s="58">
        <f t="shared" si="3"/>
        <v>0.75776397515527949</v>
      </c>
      <c r="Q13" s="57">
        <f t="shared" si="4"/>
        <v>0.91729323308270672</v>
      </c>
      <c r="R13" s="57">
        <f t="shared" si="5"/>
        <v>0.91729323308270672</v>
      </c>
      <c r="S13" s="82"/>
      <c r="T13" s="38">
        <f t="shared" si="6"/>
        <v>149</v>
      </c>
      <c r="U13" s="38">
        <f t="shared" si="6"/>
        <v>110</v>
      </c>
      <c r="V13" s="38">
        <f t="shared" si="6"/>
        <v>110</v>
      </c>
      <c r="W13" s="38">
        <f t="shared" si="6"/>
        <v>54</v>
      </c>
      <c r="X13" s="58">
        <f t="shared" si="7"/>
        <v>0.36241610738255031</v>
      </c>
      <c r="Y13" s="57">
        <f t="shared" si="8"/>
        <v>0.49090909090909091</v>
      </c>
      <c r="Z13" s="57">
        <f t="shared" si="9"/>
        <v>0.49090909090909091</v>
      </c>
      <c r="AA13" s="102"/>
      <c r="AB13" s="24" t="s">
        <v>28</v>
      </c>
      <c r="AC13" s="108">
        <f>[1]ここを更新!Q15</f>
        <v>122</v>
      </c>
      <c r="AD13" s="108">
        <f>[1]ここを更新!R15</f>
        <v>122</v>
      </c>
      <c r="AE13" s="108">
        <f>[1]ここを更新!S15</f>
        <v>97</v>
      </c>
      <c r="AF13" s="108">
        <f>[1]ここを更新!T15</f>
        <v>97</v>
      </c>
      <c r="AG13" s="108">
        <f>[1]ここを更新!U15</f>
        <v>88</v>
      </c>
      <c r="AH13" s="115">
        <f t="shared" si="10"/>
        <v>0.72131147540983609</v>
      </c>
      <c r="AI13" s="118">
        <f t="shared" si="11"/>
        <v>0.72131147540983609</v>
      </c>
      <c r="AJ13" s="126">
        <f t="shared" si="12"/>
        <v>0.90721649484536082</v>
      </c>
      <c r="AK13" s="57">
        <f t="shared" si="13"/>
        <v>0.90721649484536082</v>
      </c>
      <c r="AL13" s="135"/>
    </row>
    <row r="14" spans="1:38" s="11" customFormat="1" ht="32" customHeight="1">
      <c r="A14" s="17"/>
      <c r="B14" s="26"/>
      <c r="C14" s="24" t="s">
        <v>30</v>
      </c>
      <c r="D14" s="38">
        <f>[1]ここを更新!D16</f>
        <v>35</v>
      </c>
      <c r="E14" s="38">
        <f>[1]ここを更新!E16</f>
        <v>35</v>
      </c>
      <c r="F14" s="38">
        <f>[1]ここを更新!F16</f>
        <v>35</v>
      </c>
      <c r="G14" s="38">
        <f>[1]ここを更新!G16</f>
        <v>35</v>
      </c>
      <c r="H14" s="59">
        <f t="shared" si="0"/>
        <v>1</v>
      </c>
      <c r="I14" s="61">
        <f t="shared" si="1"/>
        <v>1</v>
      </c>
      <c r="J14" s="61">
        <f t="shared" si="2"/>
        <v>1</v>
      </c>
      <c r="K14" s="83"/>
      <c r="L14" s="38">
        <f>[1]ここを更新!L16</f>
        <v>35</v>
      </c>
      <c r="M14" s="38">
        <f>[1]ここを更新!M16</f>
        <v>35</v>
      </c>
      <c r="N14" s="38">
        <f>[1]ここを更新!N16</f>
        <v>35</v>
      </c>
      <c r="O14" s="38">
        <f>[1]ここを更新!O16</f>
        <v>35</v>
      </c>
      <c r="P14" s="59">
        <f t="shared" si="3"/>
        <v>1</v>
      </c>
      <c r="Q14" s="61">
        <f t="shared" si="4"/>
        <v>1</v>
      </c>
      <c r="R14" s="61">
        <f t="shared" si="5"/>
        <v>1</v>
      </c>
      <c r="S14" s="83"/>
      <c r="T14" s="38">
        <f t="shared" si="6"/>
        <v>0</v>
      </c>
      <c r="U14" s="38">
        <f t="shared" si="6"/>
        <v>0</v>
      </c>
      <c r="V14" s="38">
        <f t="shared" si="6"/>
        <v>0</v>
      </c>
      <c r="W14" s="38">
        <f t="shared" si="6"/>
        <v>0</v>
      </c>
      <c r="X14" s="59" t="str">
        <f t="shared" si="7"/>
        <v>－</v>
      </c>
      <c r="Y14" s="61" t="str">
        <f t="shared" si="8"/>
        <v>－</v>
      </c>
      <c r="Z14" s="61" t="str">
        <f t="shared" si="9"/>
        <v>－</v>
      </c>
      <c r="AA14" s="102"/>
      <c r="AB14" s="24" t="s">
        <v>30</v>
      </c>
      <c r="AC14" s="108">
        <f>[1]ここを更新!Q16</f>
        <v>31</v>
      </c>
      <c r="AD14" s="108">
        <f>[1]ここを更新!R16</f>
        <v>31</v>
      </c>
      <c r="AE14" s="108">
        <f>[1]ここを更新!S16</f>
        <v>31</v>
      </c>
      <c r="AF14" s="108">
        <f>[1]ここを更新!T16</f>
        <v>31</v>
      </c>
      <c r="AG14" s="108">
        <f>[1]ここを更新!U16</f>
        <v>31</v>
      </c>
      <c r="AH14" s="116">
        <f t="shared" si="10"/>
        <v>1</v>
      </c>
      <c r="AI14" s="119">
        <f t="shared" si="11"/>
        <v>1</v>
      </c>
      <c r="AJ14" s="94">
        <f t="shared" si="12"/>
        <v>1</v>
      </c>
      <c r="AK14" s="61">
        <f t="shared" si="13"/>
        <v>1</v>
      </c>
      <c r="AL14" s="135"/>
    </row>
    <row r="15" spans="1:38" s="11" customFormat="1" ht="32" customHeight="1">
      <c r="A15" s="17"/>
      <c r="B15" s="26"/>
      <c r="C15" s="24" t="s">
        <v>29</v>
      </c>
      <c r="D15" s="38">
        <f>[1]ここを更新!D17</f>
        <v>142</v>
      </c>
      <c r="E15" s="38">
        <f>[1]ここを更新!E17</f>
        <v>83</v>
      </c>
      <c r="F15" s="38">
        <f>[1]ここを更新!F17</f>
        <v>83</v>
      </c>
      <c r="G15" s="38">
        <f>[1]ここを更新!G17</f>
        <v>83</v>
      </c>
      <c r="H15" s="59">
        <f t="shared" si="0"/>
        <v>0.58450704225352113</v>
      </c>
      <c r="I15" s="61">
        <f t="shared" si="1"/>
        <v>1</v>
      </c>
      <c r="J15" s="61">
        <f t="shared" si="2"/>
        <v>1</v>
      </c>
      <c r="K15" s="83"/>
      <c r="L15" s="38">
        <f>[1]ここを更新!L17</f>
        <v>121</v>
      </c>
      <c r="M15" s="38">
        <f>[1]ここを更新!M17</f>
        <v>79</v>
      </c>
      <c r="N15" s="38">
        <f>[1]ここを更新!N17</f>
        <v>79</v>
      </c>
      <c r="O15" s="38">
        <f>[1]ここを更新!O17</f>
        <v>79</v>
      </c>
      <c r="P15" s="59">
        <f t="shared" si="3"/>
        <v>0.65289256198347112</v>
      </c>
      <c r="Q15" s="61">
        <f t="shared" si="4"/>
        <v>1</v>
      </c>
      <c r="R15" s="61">
        <f t="shared" si="5"/>
        <v>1</v>
      </c>
      <c r="S15" s="83"/>
      <c r="T15" s="38">
        <f t="shared" si="6"/>
        <v>21</v>
      </c>
      <c r="U15" s="38">
        <f t="shared" si="6"/>
        <v>4</v>
      </c>
      <c r="V15" s="38">
        <f t="shared" si="6"/>
        <v>4</v>
      </c>
      <c r="W15" s="38">
        <f t="shared" si="6"/>
        <v>4</v>
      </c>
      <c r="X15" s="59">
        <f t="shared" si="7"/>
        <v>0.19047619047619047</v>
      </c>
      <c r="Y15" s="94">
        <f t="shared" si="8"/>
        <v>1</v>
      </c>
      <c r="Z15" s="94">
        <f t="shared" si="9"/>
        <v>1</v>
      </c>
      <c r="AA15" s="102"/>
      <c r="AB15" s="24" t="s">
        <v>29</v>
      </c>
      <c r="AC15" s="108">
        <f>[1]ここを更新!Q17</f>
        <v>121</v>
      </c>
      <c r="AD15" s="108">
        <f>[1]ここを更新!R17</f>
        <v>121</v>
      </c>
      <c r="AE15" s="108">
        <f>[1]ここを更新!S17</f>
        <v>79</v>
      </c>
      <c r="AF15" s="108">
        <f>[1]ここを更新!T17</f>
        <v>79</v>
      </c>
      <c r="AG15" s="108">
        <f>[1]ここを更新!U17</f>
        <v>79</v>
      </c>
      <c r="AH15" s="115">
        <f t="shared" si="10"/>
        <v>0.65289256198347112</v>
      </c>
      <c r="AI15" s="119">
        <f t="shared" si="11"/>
        <v>0.65289256198347112</v>
      </c>
      <c r="AJ15" s="94">
        <f t="shared" si="12"/>
        <v>1</v>
      </c>
      <c r="AK15" s="61">
        <f t="shared" si="13"/>
        <v>1</v>
      </c>
      <c r="AL15" s="135"/>
    </row>
    <row r="16" spans="1:38" s="11" customFormat="1" ht="32" customHeight="1">
      <c r="A16" s="17"/>
      <c r="B16" s="26"/>
      <c r="C16" s="24" t="s">
        <v>1</v>
      </c>
      <c r="D16" s="38">
        <f>[1]ここを更新!D18</f>
        <v>56</v>
      </c>
      <c r="E16" s="38">
        <f>[1]ここを更新!E18</f>
        <v>33</v>
      </c>
      <c r="F16" s="38">
        <f>[1]ここを更新!F18</f>
        <v>33</v>
      </c>
      <c r="G16" s="38">
        <f>[1]ここを更新!G18</f>
        <v>25</v>
      </c>
      <c r="H16" s="58">
        <f t="shared" si="0"/>
        <v>0.44642857142857145</v>
      </c>
      <c r="I16" s="57">
        <f t="shared" si="1"/>
        <v>0.75757575757575757</v>
      </c>
      <c r="J16" s="57">
        <f t="shared" si="2"/>
        <v>0.75757575757575757</v>
      </c>
      <c r="K16" s="83"/>
      <c r="L16" s="38">
        <f>[1]ここを更新!L18</f>
        <v>28</v>
      </c>
      <c r="M16" s="38">
        <f>[1]ここを更新!M18</f>
        <v>16</v>
      </c>
      <c r="N16" s="38">
        <f>[1]ここを更新!N18</f>
        <v>16</v>
      </c>
      <c r="O16" s="38">
        <f>[1]ここを更新!O18</f>
        <v>15</v>
      </c>
      <c r="P16" s="58">
        <f t="shared" si="3"/>
        <v>0.5357142857142857</v>
      </c>
      <c r="Q16" s="57">
        <f t="shared" si="4"/>
        <v>0.9375</v>
      </c>
      <c r="R16" s="57">
        <f t="shared" si="5"/>
        <v>0.9375</v>
      </c>
      <c r="S16" s="83"/>
      <c r="T16" s="38">
        <f t="shared" si="6"/>
        <v>28</v>
      </c>
      <c r="U16" s="38">
        <f t="shared" si="6"/>
        <v>17</v>
      </c>
      <c r="V16" s="38">
        <f t="shared" si="6"/>
        <v>17</v>
      </c>
      <c r="W16" s="38">
        <f t="shared" si="6"/>
        <v>10</v>
      </c>
      <c r="X16" s="58">
        <f t="shared" si="7"/>
        <v>0.35714285714285715</v>
      </c>
      <c r="Y16" s="57">
        <f t="shared" si="8"/>
        <v>0.58823529411764708</v>
      </c>
      <c r="Z16" s="57">
        <f t="shared" si="9"/>
        <v>0.58823529411764708</v>
      </c>
      <c r="AA16" s="102"/>
      <c r="AB16" s="24" t="s">
        <v>1</v>
      </c>
      <c r="AC16" s="108">
        <f>[1]ここを更新!Q18</f>
        <v>56</v>
      </c>
      <c r="AD16" s="108">
        <f>[1]ここを更新!R18</f>
        <v>28</v>
      </c>
      <c r="AE16" s="108">
        <f>[1]ここを更新!S18</f>
        <v>16</v>
      </c>
      <c r="AF16" s="108">
        <f>[1]ここを更新!T18</f>
        <v>16</v>
      </c>
      <c r="AG16" s="108">
        <f>[1]ここを更新!U18</f>
        <v>15</v>
      </c>
      <c r="AH16" s="115">
        <f t="shared" si="10"/>
        <v>0.26785714285714285</v>
      </c>
      <c r="AI16" s="118">
        <f t="shared" si="11"/>
        <v>0.5357142857142857</v>
      </c>
      <c r="AJ16" s="94">
        <f t="shared" si="12"/>
        <v>0.9375</v>
      </c>
      <c r="AK16" s="61">
        <f t="shared" si="13"/>
        <v>0.9375</v>
      </c>
      <c r="AL16" s="135"/>
    </row>
    <row r="17" spans="1:38" s="11" customFormat="1" ht="32" customHeight="1">
      <c r="A17" s="17"/>
      <c r="B17" s="26"/>
      <c r="C17" s="24" t="s">
        <v>31</v>
      </c>
      <c r="D17" s="38">
        <f>[1]ここを更新!D19</f>
        <v>76</v>
      </c>
      <c r="E17" s="38">
        <f>[1]ここを更新!E19</f>
        <v>26</v>
      </c>
      <c r="F17" s="38">
        <f>[1]ここを更新!F19</f>
        <v>26</v>
      </c>
      <c r="G17" s="38">
        <f>[1]ここを更新!G19</f>
        <v>26</v>
      </c>
      <c r="H17" s="58">
        <f t="shared" si="0"/>
        <v>0.34210526315789475</v>
      </c>
      <c r="I17" s="61">
        <f t="shared" si="1"/>
        <v>1</v>
      </c>
      <c r="J17" s="61">
        <f t="shared" si="2"/>
        <v>1</v>
      </c>
      <c r="K17" s="83"/>
      <c r="L17" s="38">
        <f>[1]ここを更新!L19</f>
        <v>42</v>
      </c>
      <c r="M17" s="38">
        <f>[1]ここを更新!M19</f>
        <v>15</v>
      </c>
      <c r="N17" s="38">
        <f>[1]ここを更新!N19</f>
        <v>15</v>
      </c>
      <c r="O17" s="38">
        <f>[1]ここを更新!O19</f>
        <v>15</v>
      </c>
      <c r="P17" s="58">
        <f t="shared" si="3"/>
        <v>0.35714285714285715</v>
      </c>
      <c r="Q17" s="61">
        <f t="shared" si="4"/>
        <v>1</v>
      </c>
      <c r="R17" s="61">
        <f t="shared" si="5"/>
        <v>1</v>
      </c>
      <c r="S17" s="83"/>
      <c r="T17" s="38">
        <f t="shared" si="6"/>
        <v>34</v>
      </c>
      <c r="U17" s="38">
        <f t="shared" si="6"/>
        <v>11</v>
      </c>
      <c r="V17" s="38">
        <f t="shared" si="6"/>
        <v>11</v>
      </c>
      <c r="W17" s="38">
        <f t="shared" si="6"/>
        <v>11</v>
      </c>
      <c r="X17" s="58">
        <f t="shared" si="7"/>
        <v>0.3235294117647059</v>
      </c>
      <c r="Y17" s="61">
        <f t="shared" si="8"/>
        <v>1</v>
      </c>
      <c r="Z17" s="61">
        <f t="shared" si="9"/>
        <v>1</v>
      </c>
      <c r="AA17" s="102"/>
      <c r="AB17" s="24" t="s">
        <v>31</v>
      </c>
      <c r="AC17" s="108">
        <f>[1]ここを更新!Q19</f>
        <v>42</v>
      </c>
      <c r="AD17" s="108">
        <f>[1]ここを更新!R19</f>
        <v>42</v>
      </c>
      <c r="AE17" s="108">
        <f>[1]ここを更新!S19</f>
        <v>15</v>
      </c>
      <c r="AF17" s="108">
        <f>[1]ここを更新!T19</f>
        <v>15</v>
      </c>
      <c r="AG17" s="108">
        <f>[1]ここを更新!U19</f>
        <v>15</v>
      </c>
      <c r="AH17" s="115">
        <f t="shared" si="10"/>
        <v>0.35714285714285715</v>
      </c>
      <c r="AI17" s="118">
        <f t="shared" si="11"/>
        <v>0.35714285714285715</v>
      </c>
      <c r="AJ17" s="94">
        <f t="shared" si="12"/>
        <v>1</v>
      </c>
      <c r="AK17" s="61">
        <f t="shared" si="13"/>
        <v>1</v>
      </c>
      <c r="AL17" s="135"/>
    </row>
    <row r="18" spans="1:38" s="11" customFormat="1" ht="32" customHeight="1">
      <c r="A18" s="17"/>
      <c r="B18" s="26"/>
      <c r="C18" s="24" t="s">
        <v>32</v>
      </c>
      <c r="D18" s="38">
        <f>[1]ここを更新!D20</f>
        <v>22</v>
      </c>
      <c r="E18" s="38">
        <f>[1]ここを更新!E20</f>
        <v>16</v>
      </c>
      <c r="F18" s="38">
        <f>[1]ここを更新!F20</f>
        <v>16</v>
      </c>
      <c r="G18" s="38">
        <f>[1]ここを更新!G20</f>
        <v>16</v>
      </c>
      <c r="H18" s="58">
        <f t="shared" si="0"/>
        <v>0.72727272727272729</v>
      </c>
      <c r="I18" s="61">
        <f t="shared" si="1"/>
        <v>1</v>
      </c>
      <c r="J18" s="61">
        <f t="shared" si="2"/>
        <v>1</v>
      </c>
      <c r="K18" s="82"/>
      <c r="L18" s="38">
        <f>[1]ここを更新!L20</f>
        <v>22</v>
      </c>
      <c r="M18" s="38">
        <f>[1]ここを更新!M20</f>
        <v>16</v>
      </c>
      <c r="N18" s="38">
        <f>[1]ここを更新!N20</f>
        <v>16</v>
      </c>
      <c r="O18" s="38">
        <f>[1]ここを更新!O20</f>
        <v>16</v>
      </c>
      <c r="P18" s="58">
        <f t="shared" si="3"/>
        <v>0.72727272727272729</v>
      </c>
      <c r="Q18" s="61">
        <f t="shared" si="4"/>
        <v>1</v>
      </c>
      <c r="R18" s="61">
        <f t="shared" si="5"/>
        <v>1</v>
      </c>
      <c r="S18" s="82"/>
      <c r="T18" s="38">
        <f t="shared" si="6"/>
        <v>0</v>
      </c>
      <c r="U18" s="38">
        <f t="shared" si="6"/>
        <v>0</v>
      </c>
      <c r="V18" s="38">
        <f t="shared" si="6"/>
        <v>0</v>
      </c>
      <c r="W18" s="38">
        <f t="shared" si="6"/>
        <v>0</v>
      </c>
      <c r="X18" s="59" t="str">
        <f t="shared" si="7"/>
        <v>－</v>
      </c>
      <c r="Y18" s="93" t="str">
        <f t="shared" si="8"/>
        <v>－</v>
      </c>
      <c r="Z18" s="93" t="str">
        <f t="shared" si="9"/>
        <v>－</v>
      </c>
      <c r="AA18" s="102"/>
      <c r="AB18" s="24" t="s">
        <v>32</v>
      </c>
      <c r="AC18" s="109"/>
      <c r="AD18" s="109"/>
      <c r="AE18" s="109"/>
      <c r="AF18" s="109"/>
      <c r="AG18" s="109"/>
      <c r="AH18" s="109"/>
      <c r="AI18" s="109"/>
      <c r="AJ18" s="127"/>
      <c r="AK18" s="131"/>
      <c r="AL18" s="135"/>
    </row>
    <row r="19" spans="1:38" s="11" customFormat="1" ht="32" customHeight="1">
      <c r="A19" s="17"/>
      <c r="B19" s="26"/>
      <c r="C19" s="24" t="s">
        <v>34</v>
      </c>
      <c r="D19" s="38">
        <f>[1]ここを更新!D21</f>
        <v>61</v>
      </c>
      <c r="E19" s="38">
        <f>[1]ここを更新!E21</f>
        <v>59</v>
      </c>
      <c r="F19" s="38">
        <f>[1]ここを更新!F21</f>
        <v>59</v>
      </c>
      <c r="G19" s="38">
        <f>[1]ここを更新!G21</f>
        <v>59</v>
      </c>
      <c r="H19" s="58">
        <f t="shared" si="0"/>
        <v>0.96721311475409832</v>
      </c>
      <c r="I19" s="61">
        <f t="shared" si="1"/>
        <v>1</v>
      </c>
      <c r="J19" s="61">
        <f t="shared" si="2"/>
        <v>1</v>
      </c>
      <c r="K19" s="83"/>
      <c r="L19" s="38">
        <f>[1]ここを更新!L21</f>
        <v>61</v>
      </c>
      <c r="M19" s="38">
        <f>[1]ここを更新!M21</f>
        <v>59</v>
      </c>
      <c r="N19" s="38">
        <f>[1]ここを更新!N21</f>
        <v>59</v>
      </c>
      <c r="O19" s="38">
        <f>[1]ここを更新!O21</f>
        <v>59</v>
      </c>
      <c r="P19" s="58">
        <f t="shared" si="3"/>
        <v>0.96721311475409832</v>
      </c>
      <c r="Q19" s="61">
        <f t="shared" si="4"/>
        <v>1</v>
      </c>
      <c r="R19" s="61">
        <f t="shared" si="5"/>
        <v>1</v>
      </c>
      <c r="S19" s="83"/>
      <c r="T19" s="38">
        <f t="shared" si="6"/>
        <v>0</v>
      </c>
      <c r="U19" s="38">
        <f t="shared" si="6"/>
        <v>0</v>
      </c>
      <c r="V19" s="38">
        <f t="shared" si="6"/>
        <v>0</v>
      </c>
      <c r="W19" s="38">
        <f t="shared" si="6"/>
        <v>0</v>
      </c>
      <c r="X19" s="91" t="str">
        <f t="shared" si="7"/>
        <v>－</v>
      </c>
      <c r="Y19" s="95" t="str">
        <f t="shared" si="8"/>
        <v>－</v>
      </c>
      <c r="Z19" s="95" t="str">
        <f t="shared" si="9"/>
        <v>－</v>
      </c>
      <c r="AA19" s="102"/>
      <c r="AB19" s="24" t="s">
        <v>34</v>
      </c>
      <c r="AC19" s="109"/>
      <c r="AD19" s="109"/>
      <c r="AE19" s="109"/>
      <c r="AF19" s="109"/>
      <c r="AG19" s="109"/>
      <c r="AH19" s="109"/>
      <c r="AI19" s="109"/>
      <c r="AJ19" s="127"/>
      <c r="AK19" s="131"/>
      <c r="AL19" s="135"/>
    </row>
    <row r="20" spans="1:38" s="11" customFormat="1" ht="32" customHeight="1">
      <c r="A20" s="17"/>
      <c r="B20" s="26"/>
      <c r="C20" s="24" t="s">
        <v>35</v>
      </c>
      <c r="D20" s="38">
        <f>[1]ここを更新!D22</f>
        <v>721</v>
      </c>
      <c r="E20" s="38">
        <f>[1]ここを更新!E22</f>
        <v>55</v>
      </c>
      <c r="F20" s="38">
        <f>[1]ここを更新!F22</f>
        <v>55</v>
      </c>
      <c r="G20" s="38">
        <f>[1]ここを更新!G22</f>
        <v>41</v>
      </c>
      <c r="H20" s="58">
        <f t="shared" si="0"/>
        <v>5.6865464632454926e-002</v>
      </c>
      <c r="I20" s="57">
        <f t="shared" si="1"/>
        <v>0.74545454545454548</v>
      </c>
      <c r="J20" s="57">
        <f t="shared" si="2"/>
        <v>0.74545454545454548</v>
      </c>
      <c r="K20" s="82"/>
      <c r="L20" s="38">
        <f>[1]ここを更新!L22</f>
        <v>18</v>
      </c>
      <c r="M20" s="38">
        <f>[1]ここを更新!M22</f>
        <v>18</v>
      </c>
      <c r="N20" s="38">
        <f>[1]ここを更新!N22</f>
        <v>10</v>
      </c>
      <c r="O20" s="38">
        <f>[1]ここを更新!O22</f>
        <v>6</v>
      </c>
      <c r="P20" s="58">
        <f t="shared" si="3"/>
        <v>0.33333333333333331</v>
      </c>
      <c r="Q20" s="57">
        <f t="shared" si="4"/>
        <v>0.33333333333333331</v>
      </c>
      <c r="R20" s="57">
        <f t="shared" si="5"/>
        <v>0.6</v>
      </c>
      <c r="S20" s="82"/>
      <c r="T20" s="38">
        <f t="shared" si="6"/>
        <v>703</v>
      </c>
      <c r="U20" s="38">
        <f t="shared" si="6"/>
        <v>37</v>
      </c>
      <c r="V20" s="38">
        <f t="shared" si="6"/>
        <v>45</v>
      </c>
      <c r="W20" s="38">
        <f t="shared" si="6"/>
        <v>35</v>
      </c>
      <c r="X20" s="58">
        <f t="shared" si="7"/>
        <v>4.9786628733997154e-002</v>
      </c>
      <c r="Y20" s="57">
        <f t="shared" si="8"/>
        <v>0.94594594594594594</v>
      </c>
      <c r="Z20" s="57">
        <f t="shared" si="9"/>
        <v>0.77777777777777779</v>
      </c>
      <c r="AA20" s="102"/>
      <c r="AB20" s="24" t="s">
        <v>35</v>
      </c>
      <c r="AC20" s="108">
        <f>[1]ここを更新!Q22</f>
        <v>18</v>
      </c>
      <c r="AD20" s="108">
        <f>[1]ここを更新!R22</f>
        <v>18</v>
      </c>
      <c r="AE20" s="108">
        <f>[1]ここを更新!S22</f>
        <v>10</v>
      </c>
      <c r="AF20" s="108">
        <f>[1]ここを更新!T22</f>
        <v>10</v>
      </c>
      <c r="AG20" s="108">
        <f>[1]ここを更新!U22</f>
        <v>6</v>
      </c>
      <c r="AH20" s="115">
        <f>AG20/AC20</f>
        <v>0.33333333333333331</v>
      </c>
      <c r="AI20" s="118">
        <f>AG20/AD20</f>
        <v>0.33333333333333331</v>
      </c>
      <c r="AJ20" s="126">
        <f>AG20/AE20</f>
        <v>0.6</v>
      </c>
      <c r="AK20" s="57">
        <f>AG20/AF20</f>
        <v>0.6</v>
      </c>
      <c r="AL20" s="135"/>
    </row>
    <row r="21" spans="1:38" s="11" customFormat="1" ht="32" customHeight="1">
      <c r="A21" s="17"/>
      <c r="B21" s="27"/>
      <c r="C21" s="33" t="s">
        <v>36</v>
      </c>
      <c r="D21" s="39">
        <f>SUM(D12:D20)</f>
        <v>1687</v>
      </c>
      <c r="E21" s="39">
        <f>SUM(E12:E20)</f>
        <v>639</v>
      </c>
      <c r="F21" s="39">
        <f>SUM(F12:F20)</f>
        <v>590</v>
      </c>
      <c r="G21" s="39">
        <f>SUM(G12:G20)</f>
        <v>501</v>
      </c>
      <c r="H21" s="60">
        <f t="shared" si="0"/>
        <v>0.2969768820391227</v>
      </c>
      <c r="I21" s="69">
        <f t="shared" si="1"/>
        <v>0.784037558685446</v>
      </c>
      <c r="J21" s="69">
        <f t="shared" si="2"/>
        <v>0.8491525423728814</v>
      </c>
      <c r="K21" s="82"/>
      <c r="L21" s="39">
        <f>SUM(L12:L20)</f>
        <v>752</v>
      </c>
      <c r="M21" s="39">
        <f>SUM(M12:M20)</f>
        <v>460</v>
      </c>
      <c r="N21" s="39">
        <f>SUM(N12:N20)</f>
        <v>403</v>
      </c>
      <c r="O21" s="39">
        <f>SUM(O12:O20)</f>
        <v>387</v>
      </c>
      <c r="P21" s="60">
        <f t="shared" si="3"/>
        <v>0.5146276595744681</v>
      </c>
      <c r="Q21" s="69">
        <f t="shared" si="4"/>
        <v>0.84130434782608698</v>
      </c>
      <c r="R21" s="69">
        <f t="shared" si="5"/>
        <v>0.96029776674937961</v>
      </c>
      <c r="S21" s="82"/>
      <c r="T21" s="39">
        <f>SUM(T12:T20)</f>
        <v>935</v>
      </c>
      <c r="U21" s="39">
        <f>SUM(U12:U20)</f>
        <v>179</v>
      </c>
      <c r="V21" s="39">
        <f>SUM(V12:V20)</f>
        <v>187</v>
      </c>
      <c r="W21" s="39">
        <f>SUM(W12:W20)</f>
        <v>114</v>
      </c>
      <c r="X21" s="60">
        <f>W21/T21</f>
        <v>0.12192513368983957</v>
      </c>
      <c r="Y21" s="69">
        <f>W21/U21</f>
        <v>0.63687150837988826</v>
      </c>
      <c r="Z21" s="69">
        <f>W21/V21</f>
        <v>0.60962566844919786</v>
      </c>
      <c r="AA21" s="102"/>
      <c r="AB21" s="33" t="s">
        <v>36</v>
      </c>
      <c r="AC21" s="39">
        <f>SUM(AC12:AC20)</f>
        <v>572</v>
      </c>
      <c r="AD21" s="39">
        <f>SUM(AD12:AD20)</f>
        <v>544</v>
      </c>
      <c r="AE21" s="39">
        <f>SUM(AE12:AE20)</f>
        <v>302</v>
      </c>
      <c r="AF21" s="39">
        <f>SUM(AF12:AF20)</f>
        <v>268</v>
      </c>
      <c r="AG21" s="39">
        <f>SUM(AG12:AG20)</f>
        <v>254</v>
      </c>
      <c r="AH21" s="60">
        <f>AG21/AC21</f>
        <v>0.44405594405594406</v>
      </c>
      <c r="AI21" s="120">
        <f>AG21/AD21</f>
        <v>0.46691176470588236</v>
      </c>
      <c r="AJ21" s="128">
        <f>AG21/AE21</f>
        <v>0.84105960264900659</v>
      </c>
      <c r="AK21" s="69">
        <f>AG21/AF21</f>
        <v>0.94776119402985071</v>
      </c>
      <c r="AL21" s="135"/>
    </row>
    <row r="22" spans="1:38" s="11" customFormat="1" ht="32" customHeight="1">
      <c r="A22" s="17"/>
      <c r="B22" s="25" t="s">
        <v>15</v>
      </c>
      <c r="C22" s="24" t="s">
        <v>13</v>
      </c>
      <c r="D22" s="38">
        <f>[1]ここを更新!D23</f>
        <v>1087</v>
      </c>
      <c r="E22" s="38">
        <f>[1]ここを更新!E23</f>
        <v>503</v>
      </c>
      <c r="F22" s="38">
        <f>[1]ここを更新!F23</f>
        <v>503</v>
      </c>
      <c r="G22" s="38">
        <f>[1]ここを更新!G23</f>
        <v>491</v>
      </c>
      <c r="H22" s="57">
        <f t="shared" si="0"/>
        <v>0.45170193192272307</v>
      </c>
      <c r="I22" s="57">
        <f t="shared" si="1"/>
        <v>0.97614314115308154</v>
      </c>
      <c r="J22" s="57">
        <f t="shared" si="2"/>
        <v>0.97614314115308154</v>
      </c>
      <c r="K22" s="82"/>
      <c r="L22" s="38">
        <f>[1]ここを更新!L23</f>
        <v>1087</v>
      </c>
      <c r="M22" s="38">
        <f>[1]ここを更新!M23</f>
        <v>503</v>
      </c>
      <c r="N22" s="38">
        <f>[1]ここを更新!N23</f>
        <v>503</v>
      </c>
      <c r="O22" s="38">
        <f>[1]ここを更新!O23</f>
        <v>491</v>
      </c>
      <c r="P22" s="58">
        <f t="shared" si="3"/>
        <v>0.45170193192272307</v>
      </c>
      <c r="Q22" s="57">
        <f t="shared" si="4"/>
        <v>0.97614314115308154</v>
      </c>
      <c r="R22" s="57">
        <f t="shared" si="5"/>
        <v>0.97614314115308154</v>
      </c>
      <c r="S22" s="82"/>
      <c r="T22" s="38">
        <f t="shared" ref="T22:W28" si="14">D22-L22</f>
        <v>0</v>
      </c>
      <c r="U22" s="38">
        <f t="shared" si="14"/>
        <v>0</v>
      </c>
      <c r="V22" s="38">
        <f t="shared" si="14"/>
        <v>0</v>
      </c>
      <c r="W22" s="38">
        <f t="shared" si="14"/>
        <v>0</v>
      </c>
      <c r="X22" s="91" t="str">
        <f t="shared" ref="X22:X28" si="15">IFERROR(W22/T22,"－")</f>
        <v>－</v>
      </c>
      <c r="Y22" s="93" t="str">
        <f t="shared" ref="Y22:Y28" si="16">IFERROR(W22/U22,"－")</f>
        <v>－</v>
      </c>
      <c r="Z22" s="93" t="str">
        <f t="shared" ref="Z22:Z28" si="17">IFERROR(W22/V22,"－")</f>
        <v>－</v>
      </c>
      <c r="AA22" s="102"/>
      <c r="AB22" s="24" t="s">
        <v>13</v>
      </c>
      <c r="AC22" s="108">
        <f>[1]ここを更新!Q23</f>
        <v>244</v>
      </c>
      <c r="AD22" s="108">
        <f>[1]ここを更新!R23</f>
        <v>244</v>
      </c>
      <c r="AE22" s="108">
        <f>[1]ここを更新!S23</f>
        <v>116</v>
      </c>
      <c r="AF22" s="108">
        <f>[1]ここを更新!T23</f>
        <v>116</v>
      </c>
      <c r="AG22" s="108">
        <f>[1]ここを更新!U23</f>
        <v>114</v>
      </c>
      <c r="AH22" s="115">
        <f>AG22/AC22</f>
        <v>0.46721311475409838</v>
      </c>
      <c r="AI22" s="118">
        <f>AG22/AD22</f>
        <v>0.46721311475409838</v>
      </c>
      <c r="AJ22" s="126">
        <f>AG22/AE22</f>
        <v>0.98275862068965514</v>
      </c>
      <c r="AK22" s="57">
        <f>AG22/AF22</f>
        <v>0.98275862068965514</v>
      </c>
      <c r="AL22" s="135"/>
    </row>
    <row r="23" spans="1:38" s="11" customFormat="1" ht="32" customHeight="1">
      <c r="A23" s="17"/>
      <c r="B23" s="26"/>
      <c r="C23" s="24" t="s">
        <v>37</v>
      </c>
      <c r="D23" s="38">
        <f>[1]ここを更新!D24</f>
        <v>466</v>
      </c>
      <c r="E23" s="38">
        <f>[1]ここを更新!E24</f>
        <v>256</v>
      </c>
      <c r="F23" s="38">
        <f>[1]ここを更新!F24</f>
        <v>256</v>
      </c>
      <c r="G23" s="38">
        <f>[1]ここを更新!G24</f>
        <v>29</v>
      </c>
      <c r="H23" s="57">
        <f t="shared" si="0"/>
        <v>6.2231759656652362e-002</v>
      </c>
      <c r="I23" s="57">
        <f t="shared" si="1"/>
        <v>0.11328125</v>
      </c>
      <c r="J23" s="57">
        <f t="shared" si="2"/>
        <v>0.11328125</v>
      </c>
      <c r="K23" s="83"/>
      <c r="L23" s="38">
        <f>[1]ここを更新!L24</f>
        <v>36</v>
      </c>
      <c r="M23" s="38">
        <f>[1]ここを更新!M24</f>
        <v>36</v>
      </c>
      <c r="N23" s="38">
        <f>[1]ここを更新!N24</f>
        <v>36</v>
      </c>
      <c r="O23" s="38">
        <f>[1]ここを更新!O24</f>
        <v>27</v>
      </c>
      <c r="P23" s="58">
        <f t="shared" si="3"/>
        <v>0.75</v>
      </c>
      <c r="Q23" s="57">
        <f t="shared" si="4"/>
        <v>0.75</v>
      </c>
      <c r="R23" s="57">
        <f t="shared" si="5"/>
        <v>0.75</v>
      </c>
      <c r="S23" s="83"/>
      <c r="T23" s="38">
        <f t="shared" si="14"/>
        <v>430</v>
      </c>
      <c r="U23" s="38">
        <f t="shared" si="14"/>
        <v>220</v>
      </c>
      <c r="V23" s="38">
        <f t="shared" si="14"/>
        <v>220</v>
      </c>
      <c r="W23" s="38">
        <f t="shared" si="14"/>
        <v>2</v>
      </c>
      <c r="X23" s="58">
        <f t="shared" si="15"/>
        <v>4.6511627906976744e-003</v>
      </c>
      <c r="Y23" s="57">
        <f t="shared" si="16"/>
        <v>9.0909090909090905e-003</v>
      </c>
      <c r="Z23" s="57">
        <f t="shared" si="17"/>
        <v>9.0909090909090905e-003</v>
      </c>
      <c r="AA23" s="102"/>
      <c r="AB23" s="24" t="s">
        <v>37</v>
      </c>
      <c r="AC23" s="108">
        <f>[1]ここを更新!Q24</f>
        <v>139</v>
      </c>
      <c r="AD23" s="108">
        <f>[1]ここを更新!R24</f>
        <v>36</v>
      </c>
      <c r="AE23" s="108">
        <f>[1]ここを更新!S24</f>
        <v>36</v>
      </c>
      <c r="AF23" s="108">
        <f>[1]ここを更新!T24</f>
        <v>36</v>
      </c>
      <c r="AG23" s="108">
        <f>[1]ここを更新!U24</f>
        <v>36</v>
      </c>
      <c r="AH23" s="115">
        <f>AG23/AC23</f>
        <v>0.25899280575539568</v>
      </c>
      <c r="AI23" s="119">
        <f>AG23/AD23</f>
        <v>1</v>
      </c>
      <c r="AJ23" s="94">
        <f>AG23/AE23</f>
        <v>1</v>
      </c>
      <c r="AK23" s="61">
        <f>AG23/AF23</f>
        <v>1</v>
      </c>
      <c r="AL23" s="135"/>
    </row>
    <row r="24" spans="1:38" s="11" customFormat="1" ht="32" customHeight="1">
      <c r="A24" s="17"/>
      <c r="B24" s="26"/>
      <c r="C24" s="24" t="s">
        <v>39</v>
      </c>
      <c r="D24" s="38">
        <f>[1]ここを更新!D25</f>
        <v>1186</v>
      </c>
      <c r="E24" s="38">
        <f>[1]ここを更新!E25</f>
        <v>295</v>
      </c>
      <c r="F24" s="38">
        <f>[1]ここを更新!F25</f>
        <v>288</v>
      </c>
      <c r="G24" s="38">
        <f>[1]ここを更新!G25</f>
        <v>280</v>
      </c>
      <c r="H24" s="57">
        <f t="shared" si="0"/>
        <v>0.23608768971332209</v>
      </c>
      <c r="I24" s="57">
        <f t="shared" si="1"/>
        <v>0.94915254237288138</v>
      </c>
      <c r="J24" s="57">
        <f t="shared" si="2"/>
        <v>0.97222222222222221</v>
      </c>
      <c r="K24" s="82"/>
      <c r="L24" s="38">
        <f>[1]ここを更新!L25</f>
        <v>515</v>
      </c>
      <c r="M24" s="38">
        <f>[1]ここを更新!M25</f>
        <v>250</v>
      </c>
      <c r="N24" s="38">
        <f>[1]ここを更新!N25</f>
        <v>246</v>
      </c>
      <c r="O24" s="38">
        <f>[1]ここを更新!O25</f>
        <v>243</v>
      </c>
      <c r="P24" s="58">
        <f t="shared" si="3"/>
        <v>0.47184466019417476</v>
      </c>
      <c r="Q24" s="57">
        <f t="shared" si="4"/>
        <v>0.97199999999999998</v>
      </c>
      <c r="R24" s="57">
        <f t="shared" si="5"/>
        <v>0.98780487804878048</v>
      </c>
      <c r="S24" s="82"/>
      <c r="T24" s="38">
        <f t="shared" si="14"/>
        <v>671</v>
      </c>
      <c r="U24" s="38">
        <f t="shared" si="14"/>
        <v>45</v>
      </c>
      <c r="V24" s="38">
        <f t="shared" si="14"/>
        <v>42</v>
      </c>
      <c r="W24" s="38">
        <f t="shared" si="14"/>
        <v>37</v>
      </c>
      <c r="X24" s="58">
        <f t="shared" si="15"/>
        <v>5.5141579731743669e-002</v>
      </c>
      <c r="Y24" s="57">
        <f t="shared" si="16"/>
        <v>0.82222222222222219</v>
      </c>
      <c r="Z24" s="57">
        <f t="shared" si="17"/>
        <v>0.88095238095238093</v>
      </c>
      <c r="AA24" s="102"/>
      <c r="AB24" s="24" t="s">
        <v>39</v>
      </c>
      <c r="AC24" s="109"/>
      <c r="AD24" s="109"/>
      <c r="AE24" s="109"/>
      <c r="AF24" s="109"/>
      <c r="AG24" s="109"/>
      <c r="AH24" s="109"/>
      <c r="AI24" s="121"/>
      <c r="AJ24" s="127"/>
      <c r="AK24" s="131"/>
      <c r="AL24" s="135"/>
    </row>
    <row r="25" spans="1:38" s="11" customFormat="1" ht="32" customHeight="1">
      <c r="A25" s="17"/>
      <c r="B25" s="26"/>
      <c r="C25" s="24" t="s">
        <v>41</v>
      </c>
      <c r="D25" s="38">
        <f>[1]ここを更新!D26</f>
        <v>83</v>
      </c>
      <c r="E25" s="38">
        <f>[1]ここを更新!E26</f>
        <v>80</v>
      </c>
      <c r="F25" s="38">
        <f>[1]ここを更新!F26</f>
        <v>80</v>
      </c>
      <c r="G25" s="38">
        <f>[1]ここを更新!G26</f>
        <v>80</v>
      </c>
      <c r="H25" s="57">
        <f t="shared" si="0"/>
        <v>0.96385542168674698</v>
      </c>
      <c r="I25" s="61">
        <f t="shared" si="1"/>
        <v>1</v>
      </c>
      <c r="J25" s="61">
        <f t="shared" si="2"/>
        <v>1</v>
      </c>
      <c r="K25" s="83"/>
      <c r="L25" s="38">
        <f>[1]ここを更新!L26</f>
        <v>27</v>
      </c>
      <c r="M25" s="38">
        <f>[1]ここを更新!M26</f>
        <v>27</v>
      </c>
      <c r="N25" s="38">
        <f>[1]ここを更新!N26</f>
        <v>27</v>
      </c>
      <c r="O25" s="38">
        <f>[1]ここを更新!O26</f>
        <v>27</v>
      </c>
      <c r="P25" s="59">
        <f t="shared" si="3"/>
        <v>1</v>
      </c>
      <c r="Q25" s="61">
        <f t="shared" si="4"/>
        <v>1</v>
      </c>
      <c r="R25" s="61">
        <f t="shared" si="5"/>
        <v>1</v>
      </c>
      <c r="S25" s="83"/>
      <c r="T25" s="38">
        <f t="shared" si="14"/>
        <v>56</v>
      </c>
      <c r="U25" s="38">
        <f t="shared" si="14"/>
        <v>53</v>
      </c>
      <c r="V25" s="38">
        <f t="shared" si="14"/>
        <v>53</v>
      </c>
      <c r="W25" s="38">
        <f t="shared" si="14"/>
        <v>53</v>
      </c>
      <c r="X25" s="58">
        <f t="shared" si="15"/>
        <v>0.9464285714285714</v>
      </c>
      <c r="Y25" s="61">
        <f t="shared" si="16"/>
        <v>1</v>
      </c>
      <c r="Z25" s="61">
        <f t="shared" si="17"/>
        <v>1</v>
      </c>
      <c r="AA25" s="102"/>
      <c r="AB25" s="24" t="s">
        <v>41</v>
      </c>
      <c r="AC25" s="109"/>
      <c r="AD25" s="109"/>
      <c r="AE25" s="109"/>
      <c r="AF25" s="109"/>
      <c r="AG25" s="109"/>
      <c r="AH25" s="109"/>
      <c r="AI25" s="121"/>
      <c r="AJ25" s="127"/>
      <c r="AK25" s="131"/>
      <c r="AL25" s="135"/>
    </row>
    <row r="26" spans="1:38" s="11" customFormat="1" ht="32" customHeight="1">
      <c r="A26" s="17"/>
      <c r="B26" s="26"/>
      <c r="C26" s="24" t="s">
        <v>43</v>
      </c>
      <c r="D26" s="38">
        <f>[1]ここを更新!D27</f>
        <v>56</v>
      </c>
      <c r="E26" s="38">
        <f>[1]ここを更新!E27</f>
        <v>17</v>
      </c>
      <c r="F26" s="38">
        <f>[1]ここを更新!F27</f>
        <v>17</v>
      </c>
      <c r="G26" s="38">
        <f>[1]ここを更新!G27</f>
        <v>17</v>
      </c>
      <c r="H26" s="57">
        <f t="shared" si="0"/>
        <v>0.30357142857142855</v>
      </c>
      <c r="I26" s="61">
        <f t="shared" si="1"/>
        <v>1</v>
      </c>
      <c r="J26" s="61">
        <f t="shared" si="2"/>
        <v>1</v>
      </c>
      <c r="K26" s="83"/>
      <c r="L26" s="38">
        <f>[1]ここを更新!L27</f>
        <v>56</v>
      </c>
      <c r="M26" s="38">
        <f>[1]ここを更新!M27</f>
        <v>17</v>
      </c>
      <c r="N26" s="38">
        <f>[1]ここを更新!N27</f>
        <v>17</v>
      </c>
      <c r="O26" s="38">
        <f>[1]ここを更新!O27</f>
        <v>17</v>
      </c>
      <c r="P26" s="58">
        <f t="shared" si="3"/>
        <v>0.30357142857142855</v>
      </c>
      <c r="Q26" s="61">
        <f t="shared" si="4"/>
        <v>1</v>
      </c>
      <c r="R26" s="61">
        <f t="shared" si="5"/>
        <v>1</v>
      </c>
      <c r="S26" s="83"/>
      <c r="T26" s="38">
        <f t="shared" si="14"/>
        <v>0</v>
      </c>
      <c r="U26" s="38">
        <f t="shared" si="14"/>
        <v>0</v>
      </c>
      <c r="V26" s="38">
        <f t="shared" si="14"/>
        <v>0</v>
      </c>
      <c r="W26" s="38">
        <f t="shared" si="14"/>
        <v>0</v>
      </c>
      <c r="X26" s="91" t="str">
        <f t="shared" si="15"/>
        <v>－</v>
      </c>
      <c r="Y26" s="93" t="str">
        <f t="shared" si="16"/>
        <v>－</v>
      </c>
      <c r="Z26" s="95" t="str">
        <f t="shared" si="17"/>
        <v>－</v>
      </c>
      <c r="AA26" s="102"/>
      <c r="AB26" s="24" t="s">
        <v>43</v>
      </c>
      <c r="AC26" s="109"/>
      <c r="AD26" s="109"/>
      <c r="AE26" s="109"/>
      <c r="AF26" s="109"/>
      <c r="AG26" s="109"/>
      <c r="AH26" s="109"/>
      <c r="AI26" s="121"/>
      <c r="AJ26" s="127"/>
      <c r="AK26" s="131"/>
      <c r="AL26" s="135"/>
    </row>
    <row r="27" spans="1:38" s="11" customFormat="1" ht="32" customHeight="1">
      <c r="A27" s="17"/>
      <c r="B27" s="26"/>
      <c r="C27" s="24" t="s">
        <v>45</v>
      </c>
      <c r="D27" s="38">
        <f>[1]ここを更新!D28</f>
        <v>38</v>
      </c>
      <c r="E27" s="38">
        <f>[1]ここを更新!E28</f>
        <v>38</v>
      </c>
      <c r="F27" s="38">
        <f>[1]ここを更新!F28</f>
        <v>38</v>
      </c>
      <c r="G27" s="38">
        <f>[1]ここを更新!G28</f>
        <v>38</v>
      </c>
      <c r="H27" s="61">
        <f t="shared" si="0"/>
        <v>1</v>
      </c>
      <c r="I27" s="61">
        <f t="shared" si="1"/>
        <v>1</v>
      </c>
      <c r="J27" s="61">
        <f t="shared" si="2"/>
        <v>1</v>
      </c>
      <c r="K27" s="83"/>
      <c r="L27" s="38">
        <f>[1]ここを更新!L28</f>
        <v>38</v>
      </c>
      <c r="M27" s="38">
        <f>[1]ここを更新!M28</f>
        <v>38</v>
      </c>
      <c r="N27" s="38">
        <f>[1]ここを更新!N28</f>
        <v>38</v>
      </c>
      <c r="O27" s="38">
        <f>[1]ここを更新!O28</f>
        <v>38</v>
      </c>
      <c r="P27" s="59">
        <f t="shared" si="3"/>
        <v>1</v>
      </c>
      <c r="Q27" s="61">
        <f t="shared" si="4"/>
        <v>1</v>
      </c>
      <c r="R27" s="61">
        <f t="shared" si="5"/>
        <v>1</v>
      </c>
      <c r="S27" s="83"/>
      <c r="T27" s="38">
        <f t="shared" si="14"/>
        <v>0</v>
      </c>
      <c r="U27" s="38">
        <f t="shared" si="14"/>
        <v>0</v>
      </c>
      <c r="V27" s="38">
        <f t="shared" si="14"/>
        <v>0</v>
      </c>
      <c r="W27" s="38">
        <f t="shared" si="14"/>
        <v>0</v>
      </c>
      <c r="X27" s="92" t="str">
        <f t="shared" si="15"/>
        <v>－</v>
      </c>
      <c r="Y27" s="95" t="str">
        <f t="shared" si="16"/>
        <v>－</v>
      </c>
      <c r="Z27" s="95" t="str">
        <f t="shared" si="17"/>
        <v>－</v>
      </c>
      <c r="AA27" s="102"/>
      <c r="AB27" s="24" t="s">
        <v>45</v>
      </c>
      <c r="AC27" s="109"/>
      <c r="AD27" s="109"/>
      <c r="AE27" s="109"/>
      <c r="AF27" s="109"/>
      <c r="AG27" s="109"/>
      <c r="AH27" s="109"/>
      <c r="AI27" s="121"/>
      <c r="AJ27" s="127"/>
      <c r="AK27" s="131"/>
      <c r="AL27" s="135"/>
    </row>
    <row r="28" spans="1:38" s="11" customFormat="1" ht="32" customHeight="1">
      <c r="A28" s="17"/>
      <c r="B28" s="26"/>
      <c r="C28" s="24" t="s">
        <v>38</v>
      </c>
      <c r="D28" s="38">
        <f>[1]ここを更新!D29</f>
        <v>38</v>
      </c>
      <c r="E28" s="38">
        <f>[1]ここを更新!E29</f>
        <v>22</v>
      </c>
      <c r="F28" s="38">
        <f>[1]ここを更新!F29</f>
        <v>22</v>
      </c>
      <c r="G28" s="38">
        <f>[1]ここを更新!G29</f>
        <v>22</v>
      </c>
      <c r="H28" s="57">
        <f t="shared" si="0"/>
        <v>0.57894736842105265</v>
      </c>
      <c r="I28" s="61">
        <f t="shared" si="1"/>
        <v>1</v>
      </c>
      <c r="J28" s="61">
        <f t="shared" si="2"/>
        <v>1</v>
      </c>
      <c r="K28" s="83"/>
      <c r="L28" s="38">
        <f>[1]ここを更新!L29</f>
        <v>38</v>
      </c>
      <c r="M28" s="38">
        <f>[1]ここを更新!M29</f>
        <v>22</v>
      </c>
      <c r="N28" s="38">
        <f>[1]ここを更新!N29</f>
        <v>22</v>
      </c>
      <c r="O28" s="38">
        <f>[1]ここを更新!O29</f>
        <v>22</v>
      </c>
      <c r="P28" s="58">
        <f t="shared" si="3"/>
        <v>0.57894736842105265</v>
      </c>
      <c r="Q28" s="61">
        <f t="shared" si="4"/>
        <v>1</v>
      </c>
      <c r="R28" s="61">
        <f t="shared" si="5"/>
        <v>1</v>
      </c>
      <c r="S28" s="83"/>
      <c r="T28" s="38">
        <f t="shared" si="14"/>
        <v>0</v>
      </c>
      <c r="U28" s="38">
        <f t="shared" si="14"/>
        <v>0</v>
      </c>
      <c r="V28" s="38">
        <f t="shared" si="14"/>
        <v>0</v>
      </c>
      <c r="W28" s="38">
        <f t="shared" si="14"/>
        <v>0</v>
      </c>
      <c r="X28" s="91" t="str">
        <f t="shared" si="15"/>
        <v>－</v>
      </c>
      <c r="Y28" s="95" t="str">
        <f t="shared" si="16"/>
        <v>－</v>
      </c>
      <c r="Z28" s="95" t="str">
        <f t="shared" si="17"/>
        <v>－</v>
      </c>
      <c r="AA28" s="102"/>
      <c r="AB28" s="24" t="s">
        <v>38</v>
      </c>
      <c r="AC28" s="109"/>
      <c r="AD28" s="109"/>
      <c r="AE28" s="109"/>
      <c r="AF28" s="109"/>
      <c r="AG28" s="109"/>
      <c r="AH28" s="109"/>
      <c r="AI28" s="121"/>
      <c r="AJ28" s="127"/>
      <c r="AK28" s="131"/>
      <c r="AL28" s="135"/>
    </row>
    <row r="29" spans="1:38" s="11" customFormat="1" ht="32" customHeight="1">
      <c r="A29" s="17"/>
      <c r="B29" s="27"/>
      <c r="C29" s="33" t="s">
        <v>36</v>
      </c>
      <c r="D29" s="39">
        <f>SUM(D22:D28)</f>
        <v>2954</v>
      </c>
      <c r="E29" s="39">
        <f>SUM(E22:E28)</f>
        <v>1211</v>
      </c>
      <c r="F29" s="39">
        <f>SUM(F22:F28)</f>
        <v>1204</v>
      </c>
      <c r="G29" s="39">
        <f>SUM(G22:G28)</f>
        <v>957</v>
      </c>
      <c r="H29" s="60">
        <f t="shared" si="0"/>
        <v>0.32396750169262017</v>
      </c>
      <c r="I29" s="69">
        <f t="shared" si="1"/>
        <v>0.79025598678777864</v>
      </c>
      <c r="J29" s="69">
        <f t="shared" si="2"/>
        <v>0.79485049833887045</v>
      </c>
      <c r="K29" s="82"/>
      <c r="L29" s="39">
        <f>SUM(L22:L28)</f>
        <v>1797</v>
      </c>
      <c r="M29" s="39">
        <f>SUM(M22:M28)</f>
        <v>893</v>
      </c>
      <c r="N29" s="39">
        <f>SUM(N22:N28)</f>
        <v>889</v>
      </c>
      <c r="O29" s="39">
        <f>SUM(O22:O28)</f>
        <v>865</v>
      </c>
      <c r="P29" s="60">
        <f t="shared" si="3"/>
        <v>0.48135781858653309</v>
      </c>
      <c r="Q29" s="69">
        <f t="shared" si="4"/>
        <v>0.96864501679731241</v>
      </c>
      <c r="R29" s="69">
        <f t="shared" si="5"/>
        <v>0.97300337457817776</v>
      </c>
      <c r="S29" s="82"/>
      <c r="T29" s="39">
        <f>SUM(T22:T28)</f>
        <v>1157</v>
      </c>
      <c r="U29" s="39">
        <f>SUM(U22:U28)</f>
        <v>318</v>
      </c>
      <c r="V29" s="39">
        <f>SUM(V22:V28)</f>
        <v>315</v>
      </c>
      <c r="W29" s="39">
        <f>SUM(W22:W28)</f>
        <v>92</v>
      </c>
      <c r="X29" s="60">
        <f>W29/T29</f>
        <v>7.9515989628349174e-002</v>
      </c>
      <c r="Y29" s="69">
        <f>W29/U29</f>
        <v>0.28930817610062892</v>
      </c>
      <c r="Z29" s="69">
        <f>W29/V29</f>
        <v>0.29206349206349208</v>
      </c>
      <c r="AA29" s="102"/>
      <c r="AB29" s="33" t="s">
        <v>36</v>
      </c>
      <c r="AC29" s="39">
        <f>SUM(AC22:AC28)</f>
        <v>383</v>
      </c>
      <c r="AD29" s="39">
        <f>SUM(AD22:AD28)</f>
        <v>280</v>
      </c>
      <c r="AE29" s="39">
        <f>SUM(AE22:AE28)</f>
        <v>152</v>
      </c>
      <c r="AF29" s="39">
        <f>SUM(AF22:AF28)</f>
        <v>152</v>
      </c>
      <c r="AG29" s="39">
        <f>SUM(AG22:AG28)</f>
        <v>150</v>
      </c>
      <c r="AH29" s="60">
        <f>AG29/AC29</f>
        <v>0.391644908616188</v>
      </c>
      <c r="AI29" s="60">
        <f>AG29/AD29</f>
        <v>0.5357142857142857</v>
      </c>
      <c r="AJ29" s="128">
        <f>AG29/AE29</f>
        <v>0.98684210526315785</v>
      </c>
      <c r="AK29" s="69">
        <f>AG29/AF29</f>
        <v>0.98684210526315785</v>
      </c>
      <c r="AL29" s="135"/>
    </row>
    <row r="30" spans="1:38" s="11" customFormat="1" ht="32" customHeight="1">
      <c r="A30" s="17"/>
      <c r="B30" s="25" t="s">
        <v>6</v>
      </c>
      <c r="C30" s="24" t="s">
        <v>47</v>
      </c>
      <c r="D30" s="38">
        <f>[1]ここを更新!D30</f>
        <v>672</v>
      </c>
      <c r="E30" s="38">
        <f>[1]ここを更新!E30</f>
        <v>433</v>
      </c>
      <c r="F30" s="38">
        <f>[1]ここを更新!F30</f>
        <v>424</v>
      </c>
      <c r="G30" s="38">
        <f>[1]ここを更新!G30</f>
        <v>424</v>
      </c>
      <c r="H30" s="57">
        <f t="shared" si="0"/>
        <v>0.63095238095238093</v>
      </c>
      <c r="I30" s="57">
        <f t="shared" si="1"/>
        <v>0.97921478060046185</v>
      </c>
      <c r="J30" s="61">
        <f t="shared" si="2"/>
        <v>1</v>
      </c>
      <c r="K30" s="83"/>
      <c r="L30" s="38">
        <f>[1]ここを更新!L30</f>
        <v>443</v>
      </c>
      <c r="M30" s="38">
        <f>[1]ここを更新!M30</f>
        <v>208</v>
      </c>
      <c r="N30" s="38">
        <f>[1]ここを更新!N30</f>
        <v>200</v>
      </c>
      <c r="O30" s="38">
        <f>[1]ここを更新!O30</f>
        <v>200</v>
      </c>
      <c r="P30" s="58">
        <f t="shared" si="3"/>
        <v>0.45146726862302483</v>
      </c>
      <c r="Q30" s="57">
        <f t="shared" si="4"/>
        <v>0.96153846153846156</v>
      </c>
      <c r="R30" s="61">
        <f t="shared" si="5"/>
        <v>1</v>
      </c>
      <c r="S30" s="83"/>
      <c r="T30" s="38">
        <f t="shared" ref="T30:W35" si="18">D30-L30</f>
        <v>229</v>
      </c>
      <c r="U30" s="38">
        <f t="shared" si="18"/>
        <v>225</v>
      </c>
      <c r="V30" s="38">
        <f t="shared" si="18"/>
        <v>224</v>
      </c>
      <c r="W30" s="38">
        <f t="shared" si="18"/>
        <v>224</v>
      </c>
      <c r="X30" s="58">
        <f t="shared" ref="X30:X35" si="19">IFERROR(W30/T30,"－")</f>
        <v>0.97816593886462877</v>
      </c>
      <c r="Y30" s="57">
        <f t="shared" ref="Y30:Y35" si="20">IFERROR(W30/U30,"－")</f>
        <v>0.99555555555555553</v>
      </c>
      <c r="Z30" s="61">
        <f t="shared" ref="Z30:Z35" si="21">IFERROR(W30/V30,"－")</f>
        <v>1</v>
      </c>
      <c r="AA30" s="102"/>
      <c r="AB30" s="24" t="s">
        <v>47</v>
      </c>
      <c r="AC30" s="108">
        <f>[1]ここを更新!Q30</f>
        <v>163</v>
      </c>
      <c r="AD30" s="108">
        <f>[1]ここを更新!R30</f>
        <v>98</v>
      </c>
      <c r="AE30" s="108">
        <f>[1]ここを更新!S30</f>
        <v>47</v>
      </c>
      <c r="AF30" s="108">
        <f>[1]ここを更新!T30</f>
        <v>44</v>
      </c>
      <c r="AG30" s="108">
        <f>[1]ここを更新!U30</f>
        <v>44</v>
      </c>
      <c r="AH30" s="115">
        <f>AG30/AC30</f>
        <v>0.26993865030674846</v>
      </c>
      <c r="AI30" s="118">
        <f>AG30/AD30</f>
        <v>0.44897959183673469</v>
      </c>
      <c r="AJ30" s="126">
        <f>AG30/AE30</f>
        <v>0.93617021276595747</v>
      </c>
      <c r="AK30" s="61">
        <f>AG30/AF30</f>
        <v>1</v>
      </c>
      <c r="AL30" s="135"/>
    </row>
    <row r="31" spans="1:38" s="11" customFormat="1" ht="32" customHeight="1">
      <c r="A31" s="17"/>
      <c r="B31" s="26"/>
      <c r="C31" s="24" t="s">
        <v>3</v>
      </c>
      <c r="D31" s="38">
        <f>[1]ここを更新!D31</f>
        <v>552</v>
      </c>
      <c r="E31" s="38">
        <f>[1]ここを更新!E31</f>
        <v>382</v>
      </c>
      <c r="F31" s="38">
        <f>[1]ここを更新!F31</f>
        <v>306</v>
      </c>
      <c r="G31" s="38">
        <f>[1]ここを更新!G31</f>
        <v>306</v>
      </c>
      <c r="H31" s="57">
        <f t="shared" si="0"/>
        <v>0.55434782608695654</v>
      </c>
      <c r="I31" s="57">
        <f t="shared" si="1"/>
        <v>0.80104712041884818</v>
      </c>
      <c r="J31" s="57">
        <f t="shared" si="2"/>
        <v>1</v>
      </c>
      <c r="K31" s="82"/>
      <c r="L31" s="38">
        <f>[1]ここを更新!L31</f>
        <v>390</v>
      </c>
      <c r="M31" s="38">
        <f>[1]ここを更新!M31</f>
        <v>211</v>
      </c>
      <c r="N31" s="38">
        <f>[1]ここを更新!N31</f>
        <v>169</v>
      </c>
      <c r="O31" s="38">
        <f>[1]ここを更新!O31</f>
        <v>169</v>
      </c>
      <c r="P31" s="58">
        <f t="shared" si="3"/>
        <v>0.43333333333333335</v>
      </c>
      <c r="Q31" s="57">
        <f t="shared" si="4"/>
        <v>0.80094786729857825</v>
      </c>
      <c r="R31" s="57">
        <f t="shared" si="5"/>
        <v>1</v>
      </c>
      <c r="S31" s="82"/>
      <c r="T31" s="38">
        <f t="shared" si="18"/>
        <v>162</v>
      </c>
      <c r="U31" s="38">
        <f t="shared" si="18"/>
        <v>171</v>
      </c>
      <c r="V31" s="38">
        <f t="shared" si="18"/>
        <v>137</v>
      </c>
      <c r="W31" s="38">
        <f t="shared" si="18"/>
        <v>137</v>
      </c>
      <c r="X31" s="58">
        <f t="shared" si="19"/>
        <v>0.84567901234567899</v>
      </c>
      <c r="Y31" s="57">
        <f t="shared" si="20"/>
        <v>0.80116959064327486</v>
      </c>
      <c r="Z31" s="61">
        <f t="shared" si="21"/>
        <v>1</v>
      </c>
      <c r="AA31" s="102"/>
      <c r="AB31" s="24" t="s">
        <v>3</v>
      </c>
      <c r="AC31" s="109"/>
      <c r="AD31" s="109"/>
      <c r="AE31" s="109"/>
      <c r="AF31" s="109"/>
      <c r="AG31" s="109"/>
      <c r="AH31" s="109"/>
      <c r="AI31" s="121"/>
      <c r="AJ31" s="127"/>
      <c r="AK31" s="131"/>
      <c r="AL31" s="135"/>
    </row>
    <row r="32" spans="1:38" s="11" customFormat="1" ht="32" customHeight="1">
      <c r="A32" s="17"/>
      <c r="B32" s="26"/>
      <c r="C32" s="24" t="s">
        <v>48</v>
      </c>
      <c r="D32" s="38">
        <f>[1]ここを更新!D32</f>
        <v>298</v>
      </c>
      <c r="E32" s="38">
        <f>[1]ここを更新!E32</f>
        <v>184</v>
      </c>
      <c r="F32" s="38">
        <f>[1]ここを更新!F32</f>
        <v>184</v>
      </c>
      <c r="G32" s="38">
        <f>[1]ここを更新!G32</f>
        <v>168</v>
      </c>
      <c r="H32" s="57">
        <f t="shared" si="0"/>
        <v>0.56375838926174493</v>
      </c>
      <c r="I32" s="57">
        <f t="shared" si="1"/>
        <v>0.91304347826086951</v>
      </c>
      <c r="J32" s="57">
        <f t="shared" si="2"/>
        <v>0.91304347826086951</v>
      </c>
      <c r="K32" s="82"/>
      <c r="L32" s="38">
        <f>[1]ここを更新!L32</f>
        <v>298</v>
      </c>
      <c r="M32" s="38">
        <f>[1]ここを更新!M32</f>
        <v>184</v>
      </c>
      <c r="N32" s="38">
        <f>[1]ここを更新!N32</f>
        <v>184</v>
      </c>
      <c r="O32" s="38">
        <f>[1]ここを更新!O32</f>
        <v>168</v>
      </c>
      <c r="P32" s="58">
        <f t="shared" si="3"/>
        <v>0.56375838926174493</v>
      </c>
      <c r="Q32" s="57">
        <f t="shared" si="4"/>
        <v>0.91304347826086951</v>
      </c>
      <c r="R32" s="57">
        <f t="shared" si="5"/>
        <v>0.91304347826086951</v>
      </c>
      <c r="S32" s="82"/>
      <c r="T32" s="38">
        <f t="shared" si="18"/>
        <v>0</v>
      </c>
      <c r="U32" s="38">
        <f t="shared" si="18"/>
        <v>0</v>
      </c>
      <c r="V32" s="38">
        <f t="shared" si="18"/>
        <v>0</v>
      </c>
      <c r="W32" s="38">
        <f t="shared" si="18"/>
        <v>0</v>
      </c>
      <c r="X32" s="91" t="str">
        <f t="shared" si="19"/>
        <v>－</v>
      </c>
      <c r="Y32" s="93" t="str">
        <f t="shared" si="20"/>
        <v>－</v>
      </c>
      <c r="Z32" s="93" t="str">
        <f t="shared" si="21"/>
        <v>－</v>
      </c>
      <c r="AA32" s="102"/>
      <c r="AB32" s="24" t="s">
        <v>48</v>
      </c>
      <c r="AC32" s="109"/>
      <c r="AD32" s="109"/>
      <c r="AE32" s="109"/>
      <c r="AF32" s="109"/>
      <c r="AG32" s="109"/>
      <c r="AH32" s="109"/>
      <c r="AI32" s="121"/>
      <c r="AJ32" s="127"/>
      <c r="AK32" s="131"/>
      <c r="AL32" s="135"/>
    </row>
    <row r="33" spans="1:38" s="11" customFormat="1" ht="32" customHeight="1">
      <c r="A33" s="17"/>
      <c r="B33" s="26"/>
      <c r="C33" s="24" t="s">
        <v>50</v>
      </c>
      <c r="D33" s="38">
        <f>[1]ここを更新!D33</f>
        <v>1083</v>
      </c>
      <c r="E33" s="38">
        <f>[1]ここを更新!E33</f>
        <v>622</v>
      </c>
      <c r="F33" s="38">
        <f>[1]ここを更新!F33</f>
        <v>241</v>
      </c>
      <c r="G33" s="38">
        <f>[1]ここを更新!G33</f>
        <v>241</v>
      </c>
      <c r="H33" s="57">
        <f t="shared" si="0"/>
        <v>0.22253000923361035</v>
      </c>
      <c r="I33" s="57">
        <f t="shared" si="1"/>
        <v>0.387459807073955</v>
      </c>
      <c r="J33" s="61">
        <f t="shared" si="2"/>
        <v>1</v>
      </c>
      <c r="K33" s="83"/>
      <c r="L33" s="38">
        <f>[1]ここを更新!L33</f>
        <v>622</v>
      </c>
      <c r="M33" s="38">
        <f>[1]ここを更新!M33</f>
        <v>622</v>
      </c>
      <c r="N33" s="38">
        <f>[1]ここを更新!N33</f>
        <v>241</v>
      </c>
      <c r="O33" s="38">
        <f>[1]ここを更新!O33</f>
        <v>241</v>
      </c>
      <c r="P33" s="58">
        <f t="shared" si="3"/>
        <v>0.387459807073955</v>
      </c>
      <c r="Q33" s="57">
        <f t="shared" si="4"/>
        <v>0.387459807073955</v>
      </c>
      <c r="R33" s="61">
        <f t="shared" si="5"/>
        <v>1</v>
      </c>
      <c r="S33" s="83"/>
      <c r="T33" s="38">
        <f t="shared" si="18"/>
        <v>461</v>
      </c>
      <c r="U33" s="38">
        <f t="shared" si="18"/>
        <v>0</v>
      </c>
      <c r="V33" s="38">
        <f t="shared" si="18"/>
        <v>0</v>
      </c>
      <c r="W33" s="38">
        <f t="shared" si="18"/>
        <v>0</v>
      </c>
      <c r="X33" s="59">
        <f t="shared" si="19"/>
        <v>0</v>
      </c>
      <c r="Y33" s="93" t="str">
        <f t="shared" si="20"/>
        <v>－</v>
      </c>
      <c r="Z33" s="95" t="str">
        <f t="shared" si="21"/>
        <v>－</v>
      </c>
      <c r="AA33" s="102"/>
      <c r="AB33" s="24" t="s">
        <v>50</v>
      </c>
      <c r="AC33" s="109"/>
      <c r="AD33" s="109"/>
      <c r="AE33" s="109"/>
      <c r="AF33" s="109"/>
      <c r="AG33" s="109"/>
      <c r="AH33" s="109"/>
      <c r="AI33" s="121"/>
      <c r="AJ33" s="127"/>
      <c r="AK33" s="131"/>
      <c r="AL33" s="135"/>
    </row>
    <row r="34" spans="1:38" s="11" customFormat="1" ht="32" customHeight="1">
      <c r="A34" s="17"/>
      <c r="B34" s="26"/>
      <c r="C34" s="24" t="s">
        <v>42</v>
      </c>
      <c r="D34" s="38">
        <f>[1]ここを更新!D34</f>
        <v>738</v>
      </c>
      <c r="E34" s="38">
        <f>[1]ここを更新!E34</f>
        <v>504</v>
      </c>
      <c r="F34" s="38">
        <f>[1]ここを更新!F34</f>
        <v>504</v>
      </c>
      <c r="G34" s="38">
        <f>[1]ここを更新!G34</f>
        <v>504</v>
      </c>
      <c r="H34" s="57">
        <f t="shared" si="0"/>
        <v>0.68292682926829273</v>
      </c>
      <c r="I34" s="61">
        <f t="shared" si="1"/>
        <v>1</v>
      </c>
      <c r="J34" s="61">
        <f t="shared" si="2"/>
        <v>1</v>
      </c>
      <c r="K34" s="83"/>
      <c r="L34" s="38">
        <f>[1]ここを更新!L34</f>
        <v>236</v>
      </c>
      <c r="M34" s="38">
        <f>[1]ここを更新!M34</f>
        <v>236</v>
      </c>
      <c r="N34" s="38">
        <f>[1]ここを更新!N34</f>
        <v>236</v>
      </c>
      <c r="O34" s="38">
        <f>[1]ここを更新!O34</f>
        <v>236</v>
      </c>
      <c r="P34" s="59">
        <f t="shared" si="3"/>
        <v>1</v>
      </c>
      <c r="Q34" s="61">
        <f t="shared" si="4"/>
        <v>1</v>
      </c>
      <c r="R34" s="61">
        <f t="shared" si="5"/>
        <v>1</v>
      </c>
      <c r="S34" s="83"/>
      <c r="T34" s="38">
        <f t="shared" si="18"/>
        <v>502</v>
      </c>
      <c r="U34" s="38">
        <f t="shared" si="18"/>
        <v>268</v>
      </c>
      <c r="V34" s="38">
        <f t="shared" si="18"/>
        <v>268</v>
      </c>
      <c r="W34" s="38">
        <f t="shared" si="18"/>
        <v>268</v>
      </c>
      <c r="X34" s="58">
        <f t="shared" si="19"/>
        <v>0.53386454183266929</v>
      </c>
      <c r="Y34" s="61">
        <f t="shared" si="20"/>
        <v>1</v>
      </c>
      <c r="Z34" s="61">
        <f t="shared" si="21"/>
        <v>1</v>
      </c>
      <c r="AA34" s="102"/>
      <c r="AB34" s="24" t="s">
        <v>42</v>
      </c>
      <c r="AC34" s="109"/>
      <c r="AD34" s="109"/>
      <c r="AE34" s="109"/>
      <c r="AF34" s="109"/>
      <c r="AG34" s="109"/>
      <c r="AH34" s="109"/>
      <c r="AI34" s="121"/>
      <c r="AJ34" s="127"/>
      <c r="AK34" s="131"/>
      <c r="AL34" s="135"/>
    </row>
    <row r="35" spans="1:38" s="11" customFormat="1" ht="32" customHeight="1">
      <c r="A35" s="17"/>
      <c r="B35" s="26"/>
      <c r="C35" s="24" t="s">
        <v>16</v>
      </c>
      <c r="D35" s="38">
        <f>[1]ここを更新!D35</f>
        <v>439</v>
      </c>
      <c r="E35" s="38">
        <f>[1]ここを更新!E35</f>
        <v>136</v>
      </c>
      <c r="F35" s="38">
        <f>[1]ここを更新!F35</f>
        <v>136</v>
      </c>
      <c r="G35" s="38">
        <f>[1]ここを更新!G35</f>
        <v>125</v>
      </c>
      <c r="H35" s="57">
        <f t="shared" si="0"/>
        <v>0.2847380410022779</v>
      </c>
      <c r="I35" s="57">
        <f t="shared" si="1"/>
        <v>0.91911764705882348</v>
      </c>
      <c r="J35" s="61">
        <f t="shared" si="2"/>
        <v>0.91911764705882348</v>
      </c>
      <c r="K35" s="82"/>
      <c r="L35" s="38">
        <f>[1]ここを更新!L35</f>
        <v>439</v>
      </c>
      <c r="M35" s="38">
        <f>[1]ここを更新!M35</f>
        <v>136</v>
      </c>
      <c r="N35" s="38">
        <f>[1]ここを更新!N35</f>
        <v>136</v>
      </c>
      <c r="O35" s="38">
        <f>[1]ここを更新!O35</f>
        <v>125</v>
      </c>
      <c r="P35" s="58">
        <f t="shared" si="3"/>
        <v>0.2847380410022779</v>
      </c>
      <c r="Q35" s="57">
        <f t="shared" si="4"/>
        <v>0.91911764705882348</v>
      </c>
      <c r="R35" s="61">
        <f t="shared" si="5"/>
        <v>0.91911764705882348</v>
      </c>
      <c r="S35" s="82"/>
      <c r="T35" s="38">
        <f t="shared" si="18"/>
        <v>0</v>
      </c>
      <c r="U35" s="38">
        <f t="shared" si="18"/>
        <v>0</v>
      </c>
      <c r="V35" s="38">
        <f t="shared" si="18"/>
        <v>0</v>
      </c>
      <c r="W35" s="38">
        <f t="shared" si="18"/>
        <v>0</v>
      </c>
      <c r="X35" s="91" t="str">
        <f t="shared" si="19"/>
        <v>－</v>
      </c>
      <c r="Y35" s="93" t="str">
        <f t="shared" si="20"/>
        <v>－</v>
      </c>
      <c r="Z35" s="93" t="str">
        <f t="shared" si="21"/>
        <v>－</v>
      </c>
      <c r="AA35" s="102"/>
      <c r="AB35" s="24" t="s">
        <v>16</v>
      </c>
      <c r="AC35" s="109"/>
      <c r="AD35" s="109"/>
      <c r="AE35" s="109"/>
      <c r="AF35" s="109"/>
      <c r="AG35" s="109"/>
      <c r="AH35" s="109"/>
      <c r="AI35" s="121"/>
      <c r="AJ35" s="127"/>
      <c r="AK35" s="131"/>
      <c r="AL35" s="135"/>
    </row>
    <row r="36" spans="1:38" s="12" customFormat="1" ht="32" customHeight="1">
      <c r="A36" s="17"/>
      <c r="B36" s="27"/>
      <c r="C36" s="33" t="s">
        <v>36</v>
      </c>
      <c r="D36" s="39">
        <f>SUM(D30:D35)</f>
        <v>3782</v>
      </c>
      <c r="E36" s="39">
        <f>SUM(E30:E35)</f>
        <v>2261</v>
      </c>
      <c r="F36" s="39">
        <f>SUM(F30:F35)</f>
        <v>1795</v>
      </c>
      <c r="G36" s="39">
        <f>SUM(G30:G35)</f>
        <v>1768</v>
      </c>
      <c r="H36" s="60">
        <f t="shared" si="0"/>
        <v>0.46747752511898466</v>
      </c>
      <c r="I36" s="69">
        <f t="shared" si="1"/>
        <v>0.78195488721804507</v>
      </c>
      <c r="J36" s="69">
        <f t="shared" si="2"/>
        <v>0.98495821727019495</v>
      </c>
      <c r="K36" s="82"/>
      <c r="L36" s="39">
        <f>SUM(L30:L35)</f>
        <v>2428</v>
      </c>
      <c r="M36" s="39">
        <f>SUM(M30:M35)</f>
        <v>1597</v>
      </c>
      <c r="N36" s="39">
        <f>SUM(N30:N35)</f>
        <v>1166</v>
      </c>
      <c r="O36" s="39">
        <f>SUM(O30:O35)</f>
        <v>1139</v>
      </c>
      <c r="P36" s="60">
        <f t="shared" si="3"/>
        <v>0.46911037891268531</v>
      </c>
      <c r="Q36" s="69">
        <f t="shared" si="4"/>
        <v>0.71321227301189727</v>
      </c>
      <c r="R36" s="69">
        <f t="shared" si="5"/>
        <v>0.97684391080617494</v>
      </c>
      <c r="S36" s="82"/>
      <c r="T36" s="39">
        <f>SUM(T30:T35)</f>
        <v>1354</v>
      </c>
      <c r="U36" s="39">
        <f>SUM(U30:U35)</f>
        <v>664</v>
      </c>
      <c r="V36" s="39">
        <f>SUM(V30:V35)</f>
        <v>629</v>
      </c>
      <c r="W36" s="39">
        <f>SUM(W30:W35)</f>
        <v>629</v>
      </c>
      <c r="X36" s="60">
        <f>W36/T36</f>
        <v>0.46454948301329396</v>
      </c>
      <c r="Y36" s="69">
        <f>W36/U36</f>
        <v>0.94728915662650603</v>
      </c>
      <c r="Z36" s="96">
        <f>W36/V36</f>
        <v>1</v>
      </c>
      <c r="AA36" s="102"/>
      <c r="AB36" s="33" t="s">
        <v>36</v>
      </c>
      <c r="AC36" s="39">
        <f>SUM(AC30:AC35)</f>
        <v>163</v>
      </c>
      <c r="AD36" s="39">
        <f>SUM(AD30:AD35)</f>
        <v>98</v>
      </c>
      <c r="AE36" s="39">
        <f>SUM(AE30:AE35)</f>
        <v>47</v>
      </c>
      <c r="AF36" s="39">
        <f>SUM(AF30:AF35)</f>
        <v>44</v>
      </c>
      <c r="AG36" s="39">
        <f>SUM(AG30:AG35)</f>
        <v>44</v>
      </c>
      <c r="AH36" s="60">
        <f>AG36/AC36</f>
        <v>0.26993865030674846</v>
      </c>
      <c r="AI36" s="60">
        <f>AG36/AD36</f>
        <v>0.44897959183673469</v>
      </c>
      <c r="AJ36" s="128">
        <f>AG36/AE36</f>
        <v>0.93617021276595747</v>
      </c>
      <c r="AK36" s="96">
        <f>AG36/AF36</f>
        <v>1</v>
      </c>
      <c r="AL36" s="135"/>
    </row>
    <row r="37" spans="1:38" s="11" customFormat="1" ht="32" customHeight="1">
      <c r="A37" s="17"/>
      <c r="B37" s="25" t="s">
        <v>7</v>
      </c>
      <c r="C37" s="24" t="s">
        <v>21</v>
      </c>
      <c r="D37" s="38">
        <f>[1]ここを更新!D36</f>
        <v>583</v>
      </c>
      <c r="E37" s="38">
        <f>[1]ここを更新!E36</f>
        <v>228</v>
      </c>
      <c r="F37" s="38">
        <f>[1]ここを更新!F36</f>
        <v>222</v>
      </c>
      <c r="G37" s="38">
        <f>[1]ここを更新!G36</f>
        <v>222</v>
      </c>
      <c r="H37" s="57">
        <f t="shared" si="0"/>
        <v>0.38078902229845624</v>
      </c>
      <c r="I37" s="57">
        <f t="shared" si="1"/>
        <v>0.97368421052631582</v>
      </c>
      <c r="J37" s="61">
        <f t="shared" si="2"/>
        <v>1</v>
      </c>
      <c r="K37" s="83"/>
      <c r="L37" s="38">
        <f>[1]ここを更新!L36</f>
        <v>583</v>
      </c>
      <c r="M37" s="38">
        <f>[1]ここを更新!M36</f>
        <v>228</v>
      </c>
      <c r="N37" s="38">
        <f>[1]ここを更新!N36</f>
        <v>222</v>
      </c>
      <c r="O37" s="38">
        <f>[1]ここを更新!O36</f>
        <v>222</v>
      </c>
      <c r="P37" s="58">
        <f t="shared" si="3"/>
        <v>0.38078902229845624</v>
      </c>
      <c r="Q37" s="57">
        <f t="shared" si="4"/>
        <v>0.97368421052631582</v>
      </c>
      <c r="R37" s="61">
        <f t="shared" si="5"/>
        <v>1</v>
      </c>
      <c r="S37" s="83"/>
      <c r="T37" s="38">
        <f t="shared" ref="T37:W41" si="22">D37-L37</f>
        <v>0</v>
      </c>
      <c r="U37" s="38">
        <f t="shared" si="22"/>
        <v>0</v>
      </c>
      <c r="V37" s="38">
        <f t="shared" si="22"/>
        <v>0</v>
      </c>
      <c r="W37" s="38">
        <f t="shared" si="22"/>
        <v>0</v>
      </c>
      <c r="X37" s="91" t="str">
        <f>IFERROR(W37/T37,"－")</f>
        <v>－</v>
      </c>
      <c r="Y37" s="95" t="str">
        <f>IFERROR(W37/U37,"－")</f>
        <v>－</v>
      </c>
      <c r="Z37" s="95" t="str">
        <f>IFERROR(W37/V37,"－")</f>
        <v>－</v>
      </c>
      <c r="AA37" s="102"/>
      <c r="AB37" s="24" t="s">
        <v>21</v>
      </c>
      <c r="AC37" s="108">
        <f>[1]ここを更新!Q36</f>
        <v>358</v>
      </c>
      <c r="AD37" s="108">
        <f>[1]ここを更新!R36</f>
        <v>358</v>
      </c>
      <c r="AE37" s="108">
        <f>[1]ここを更新!S36</f>
        <v>144</v>
      </c>
      <c r="AF37" s="108">
        <f>[1]ここを更新!T36</f>
        <v>138</v>
      </c>
      <c r="AG37" s="108">
        <f>[1]ここを更新!U36</f>
        <v>138</v>
      </c>
      <c r="AH37" s="115">
        <f>AG37/AC37</f>
        <v>0.38547486033519551</v>
      </c>
      <c r="AI37" s="58">
        <f>AG37/AD37</f>
        <v>0.38547486033519551</v>
      </c>
      <c r="AJ37" s="126">
        <f>AG37/AE37</f>
        <v>0.95833333333333337</v>
      </c>
      <c r="AK37" s="61">
        <f>AG37/AF37</f>
        <v>1</v>
      </c>
      <c r="AL37" s="135"/>
    </row>
    <row r="38" spans="1:38" s="11" customFormat="1" ht="32" customHeight="1">
      <c r="A38" s="17"/>
      <c r="B38" s="26"/>
      <c r="C38" s="24" t="s">
        <v>22</v>
      </c>
      <c r="D38" s="38">
        <f>[1]ここを更新!D37</f>
        <v>166</v>
      </c>
      <c r="E38" s="38">
        <f>[1]ここを更新!E37</f>
        <v>126</v>
      </c>
      <c r="F38" s="38">
        <f>[1]ここを更新!F37</f>
        <v>125</v>
      </c>
      <c r="G38" s="38">
        <f>[1]ここを更新!G37</f>
        <v>123</v>
      </c>
      <c r="H38" s="57">
        <f t="shared" si="0"/>
        <v>0.74096385542168675</v>
      </c>
      <c r="I38" s="57">
        <f t="shared" si="1"/>
        <v>0.97619047619047616</v>
      </c>
      <c r="J38" s="57">
        <f t="shared" si="2"/>
        <v>0.98399999999999999</v>
      </c>
      <c r="K38" s="82"/>
      <c r="L38" s="38">
        <f>[1]ここを更新!L37</f>
        <v>138</v>
      </c>
      <c r="M38" s="38">
        <f>[1]ここを更新!M37</f>
        <v>116</v>
      </c>
      <c r="N38" s="38">
        <f>[1]ここを更新!N37</f>
        <v>115</v>
      </c>
      <c r="O38" s="38">
        <f>[1]ここを更新!O37</f>
        <v>113</v>
      </c>
      <c r="P38" s="58">
        <f t="shared" si="3"/>
        <v>0.8188405797101449</v>
      </c>
      <c r="Q38" s="57">
        <f t="shared" si="4"/>
        <v>0.97413793103448276</v>
      </c>
      <c r="R38" s="61">
        <f t="shared" si="5"/>
        <v>0.9826086956521739</v>
      </c>
      <c r="S38" s="82"/>
      <c r="T38" s="38">
        <f t="shared" si="22"/>
        <v>28</v>
      </c>
      <c r="U38" s="38">
        <f t="shared" si="22"/>
        <v>10</v>
      </c>
      <c r="V38" s="38">
        <f t="shared" si="22"/>
        <v>10</v>
      </c>
      <c r="W38" s="38">
        <f t="shared" si="22"/>
        <v>10</v>
      </c>
      <c r="X38" s="58">
        <f>IFERROR(W38/T38,"－")</f>
        <v>0.35714285714285715</v>
      </c>
      <c r="Y38" s="61">
        <f>IFERROR(W38/U38,"－")</f>
        <v>1</v>
      </c>
      <c r="Z38" s="61">
        <f>IFERROR(W38/V38,"－")</f>
        <v>1</v>
      </c>
      <c r="AA38" s="102"/>
      <c r="AB38" s="24" t="s">
        <v>22</v>
      </c>
      <c r="AC38" s="108">
        <f>[1]ここを更新!Q37</f>
        <v>138</v>
      </c>
      <c r="AD38" s="108">
        <f>[1]ここを更新!R37</f>
        <v>138</v>
      </c>
      <c r="AE38" s="108">
        <f>[1]ここを更新!S37</f>
        <v>116</v>
      </c>
      <c r="AF38" s="108">
        <f>[1]ここを更新!T37</f>
        <v>115</v>
      </c>
      <c r="AG38" s="108">
        <f>[1]ここを更新!U37</f>
        <v>113</v>
      </c>
      <c r="AH38" s="115">
        <f>AG38/AC38</f>
        <v>0.8188405797101449</v>
      </c>
      <c r="AI38" s="58">
        <f>AG38/AD38</f>
        <v>0.8188405797101449</v>
      </c>
      <c r="AJ38" s="126">
        <f>AG38/AE38</f>
        <v>0.97413793103448276</v>
      </c>
      <c r="AK38" s="57">
        <f>AG38/AF38</f>
        <v>0.9826086956521739</v>
      </c>
      <c r="AL38" s="135"/>
    </row>
    <row r="39" spans="1:38" s="11" customFormat="1" ht="32" customHeight="1">
      <c r="A39" s="17"/>
      <c r="B39" s="26"/>
      <c r="C39" s="24" t="s">
        <v>9</v>
      </c>
      <c r="D39" s="38">
        <f>[1]ここを更新!D38</f>
        <v>30</v>
      </c>
      <c r="E39" s="38">
        <f>[1]ここを更新!E38</f>
        <v>30</v>
      </c>
      <c r="F39" s="38">
        <f>[1]ここを更新!F38</f>
        <v>30</v>
      </c>
      <c r="G39" s="38">
        <f>[1]ここを更新!G38</f>
        <v>27</v>
      </c>
      <c r="H39" s="57">
        <f t="shared" si="0"/>
        <v>0.9</v>
      </c>
      <c r="I39" s="61">
        <f t="shared" si="1"/>
        <v>0.9</v>
      </c>
      <c r="J39" s="61">
        <f t="shared" si="2"/>
        <v>0.9</v>
      </c>
      <c r="K39" s="82"/>
      <c r="L39" s="38">
        <f>[1]ここを更新!L38</f>
        <v>30</v>
      </c>
      <c r="M39" s="38">
        <f>[1]ここを更新!M38</f>
        <v>30</v>
      </c>
      <c r="N39" s="38">
        <f>[1]ここを更新!N38</f>
        <v>30</v>
      </c>
      <c r="O39" s="38">
        <f>[1]ここを更新!O38</f>
        <v>27</v>
      </c>
      <c r="P39" s="58">
        <f t="shared" si="3"/>
        <v>0.9</v>
      </c>
      <c r="Q39" s="61">
        <f t="shared" si="4"/>
        <v>0.9</v>
      </c>
      <c r="R39" s="61">
        <f t="shared" si="5"/>
        <v>0.9</v>
      </c>
      <c r="S39" s="82"/>
      <c r="T39" s="38">
        <f t="shared" si="22"/>
        <v>0</v>
      </c>
      <c r="U39" s="38">
        <f t="shared" si="22"/>
        <v>0</v>
      </c>
      <c r="V39" s="38">
        <f t="shared" si="22"/>
        <v>0</v>
      </c>
      <c r="W39" s="38">
        <f t="shared" si="22"/>
        <v>0</v>
      </c>
      <c r="X39" s="91" t="str">
        <f>IFERROR(W39/T39,"－")</f>
        <v>－</v>
      </c>
      <c r="Y39" s="95" t="str">
        <f>IFERROR(W39/U39,"－")</f>
        <v>－</v>
      </c>
      <c r="Z39" s="95" t="str">
        <f>IFERROR(W39/V39,"－")</f>
        <v>－</v>
      </c>
      <c r="AA39" s="102"/>
      <c r="AB39" s="24" t="s">
        <v>9</v>
      </c>
      <c r="AC39" s="109"/>
      <c r="AD39" s="109"/>
      <c r="AE39" s="109"/>
      <c r="AF39" s="109"/>
      <c r="AG39" s="109"/>
      <c r="AH39" s="109"/>
      <c r="AI39" s="121"/>
      <c r="AJ39" s="127"/>
      <c r="AK39" s="131"/>
      <c r="AL39" s="135"/>
    </row>
    <row r="40" spans="1:38" s="11" customFormat="1" ht="32" customHeight="1">
      <c r="A40" s="17"/>
      <c r="B40" s="26"/>
      <c r="C40" s="24" t="s">
        <v>51</v>
      </c>
      <c r="D40" s="38">
        <f>[1]ここを更新!D39</f>
        <v>152</v>
      </c>
      <c r="E40" s="38">
        <f>[1]ここを更新!E39</f>
        <v>105</v>
      </c>
      <c r="F40" s="38">
        <f>[1]ここを更新!F39</f>
        <v>48</v>
      </c>
      <c r="G40" s="38">
        <f>[1]ここを更新!G39</f>
        <v>48</v>
      </c>
      <c r="H40" s="57">
        <f t="shared" si="0"/>
        <v>0.31578947368421051</v>
      </c>
      <c r="I40" s="61">
        <f t="shared" si="1"/>
        <v>0.45714285714285713</v>
      </c>
      <c r="J40" s="61">
        <f t="shared" si="2"/>
        <v>1</v>
      </c>
      <c r="K40" s="83"/>
      <c r="L40" s="38">
        <f>[1]ここを更新!L39</f>
        <v>48</v>
      </c>
      <c r="M40" s="38">
        <f>[1]ここを更新!M39</f>
        <v>48</v>
      </c>
      <c r="N40" s="38">
        <f>[1]ここを更新!N39</f>
        <v>48</v>
      </c>
      <c r="O40" s="38">
        <f>[1]ここを更新!O39</f>
        <v>48</v>
      </c>
      <c r="P40" s="59">
        <f t="shared" si="3"/>
        <v>1</v>
      </c>
      <c r="Q40" s="61">
        <f t="shared" si="4"/>
        <v>1</v>
      </c>
      <c r="R40" s="61">
        <f t="shared" si="5"/>
        <v>1</v>
      </c>
      <c r="S40" s="83"/>
      <c r="T40" s="38">
        <f t="shared" si="22"/>
        <v>104</v>
      </c>
      <c r="U40" s="38">
        <f t="shared" si="22"/>
        <v>57</v>
      </c>
      <c r="V40" s="38">
        <f t="shared" si="22"/>
        <v>0</v>
      </c>
      <c r="W40" s="38">
        <f t="shared" si="22"/>
        <v>0</v>
      </c>
      <c r="X40" s="59">
        <f>IFERROR(W40/T40,"－")</f>
        <v>0</v>
      </c>
      <c r="Y40" s="94">
        <f>IFERROR(W40/U40,"－")</f>
        <v>0</v>
      </c>
      <c r="Z40" s="95" t="str">
        <f>IFERROR(W40/V40,"－")</f>
        <v>－</v>
      </c>
      <c r="AA40" s="102"/>
      <c r="AB40" s="24" t="s">
        <v>51</v>
      </c>
      <c r="AC40" s="109"/>
      <c r="AD40" s="109"/>
      <c r="AE40" s="109"/>
      <c r="AF40" s="109"/>
      <c r="AG40" s="109"/>
      <c r="AH40" s="109"/>
      <c r="AI40" s="121"/>
      <c r="AJ40" s="127"/>
      <c r="AK40" s="131"/>
      <c r="AL40" s="135"/>
    </row>
    <row r="41" spans="1:38" s="11" customFormat="1" ht="32" customHeight="1">
      <c r="A41" s="17"/>
      <c r="B41" s="26"/>
      <c r="C41" s="24" t="s">
        <v>52</v>
      </c>
      <c r="D41" s="38">
        <f>[1]ここを更新!D40</f>
        <v>1652</v>
      </c>
      <c r="E41" s="38">
        <f>[1]ここを更新!E40</f>
        <v>1017</v>
      </c>
      <c r="F41" s="38">
        <f>[1]ここを更新!F40</f>
        <v>1017</v>
      </c>
      <c r="G41" s="38">
        <f>[1]ここを更新!G40</f>
        <v>1013</v>
      </c>
      <c r="H41" s="57">
        <f t="shared" si="0"/>
        <v>0.61319612590799033</v>
      </c>
      <c r="I41" s="57">
        <f t="shared" si="1"/>
        <v>0.99606686332350047</v>
      </c>
      <c r="J41" s="57">
        <f t="shared" si="2"/>
        <v>0.99606686332350047</v>
      </c>
      <c r="K41" s="82"/>
      <c r="L41" s="38">
        <f>[1]ここを更新!L40</f>
        <v>301</v>
      </c>
      <c r="M41" s="38">
        <f>[1]ここを更新!M40</f>
        <v>227</v>
      </c>
      <c r="N41" s="38">
        <f>[1]ここを更新!N40</f>
        <v>227</v>
      </c>
      <c r="O41" s="38">
        <f>[1]ここを更新!O40</f>
        <v>226</v>
      </c>
      <c r="P41" s="58">
        <f t="shared" si="3"/>
        <v>0.75083056478405319</v>
      </c>
      <c r="Q41" s="57">
        <f t="shared" si="4"/>
        <v>0.99559471365638763</v>
      </c>
      <c r="R41" s="57">
        <f t="shared" si="5"/>
        <v>0.99559471365638763</v>
      </c>
      <c r="S41" s="82"/>
      <c r="T41" s="38">
        <f t="shared" si="22"/>
        <v>1351</v>
      </c>
      <c r="U41" s="38">
        <f t="shared" si="22"/>
        <v>790</v>
      </c>
      <c r="V41" s="38">
        <f t="shared" si="22"/>
        <v>790</v>
      </c>
      <c r="W41" s="38">
        <f t="shared" si="22"/>
        <v>787</v>
      </c>
      <c r="X41" s="59">
        <f>IFERROR(W41/T41,"－")</f>
        <v>0.58253145817912655</v>
      </c>
      <c r="Y41" s="95">
        <f>IFERROR(W41/U41,"－")</f>
        <v>0.9962025316455696</v>
      </c>
      <c r="Z41" s="94">
        <f>IFERROR(W41/V41,"－")</f>
        <v>0.9962025316455696</v>
      </c>
      <c r="AA41" s="102"/>
      <c r="AB41" s="24" t="s">
        <v>52</v>
      </c>
      <c r="AC41" s="108">
        <f>[1]ここを更新!Q40</f>
        <v>164</v>
      </c>
      <c r="AD41" s="108">
        <f>[1]ここを更新!R40</f>
        <v>146</v>
      </c>
      <c r="AE41" s="108">
        <f>[1]ここを更新!S40</f>
        <v>146</v>
      </c>
      <c r="AF41" s="108">
        <f>[1]ここを更新!T40</f>
        <v>146</v>
      </c>
      <c r="AG41" s="108">
        <f>[1]ここを更新!U40</f>
        <v>146</v>
      </c>
      <c r="AH41" s="108"/>
      <c r="AI41" s="58">
        <f t="shared" ref="AI41:AI46" si="23">AG41/AD41</f>
        <v>1</v>
      </c>
      <c r="AJ41" s="94">
        <f t="shared" ref="AJ41:AJ46" si="24">AG41/AE41</f>
        <v>1</v>
      </c>
      <c r="AK41" s="61">
        <f t="shared" ref="AK41:AK46" si="25">AG41/AF41</f>
        <v>1</v>
      </c>
      <c r="AL41" s="135"/>
    </row>
    <row r="42" spans="1:38" s="12" customFormat="1" ht="32" customHeight="1">
      <c r="A42" s="17"/>
      <c r="B42" s="27"/>
      <c r="C42" s="33" t="s">
        <v>36</v>
      </c>
      <c r="D42" s="39">
        <f>SUM(D37:D41)</f>
        <v>2583</v>
      </c>
      <c r="E42" s="39">
        <f>SUM(E37:E41)</f>
        <v>1506</v>
      </c>
      <c r="F42" s="39">
        <f>SUM(F37:F41)</f>
        <v>1442</v>
      </c>
      <c r="G42" s="39">
        <f>SUM(G37:G41)</f>
        <v>1433</v>
      </c>
      <c r="H42" s="60">
        <f t="shared" si="0"/>
        <v>0.55478126209833523</v>
      </c>
      <c r="I42" s="69">
        <f t="shared" si="1"/>
        <v>0.95152722443559101</v>
      </c>
      <c r="J42" s="69">
        <f t="shared" si="2"/>
        <v>0.99375866851595007</v>
      </c>
      <c r="K42" s="82"/>
      <c r="L42" s="39">
        <f>SUM(L37:L41)</f>
        <v>1100</v>
      </c>
      <c r="M42" s="39">
        <f>SUM(M37:M41)</f>
        <v>649</v>
      </c>
      <c r="N42" s="39">
        <f>SUM(N37:N41)</f>
        <v>642</v>
      </c>
      <c r="O42" s="39">
        <f>SUM(O37:O41)</f>
        <v>636</v>
      </c>
      <c r="P42" s="60">
        <f t="shared" si="3"/>
        <v>0.57818181818181813</v>
      </c>
      <c r="Q42" s="69">
        <f t="shared" si="4"/>
        <v>0.97996918335901384</v>
      </c>
      <c r="R42" s="69">
        <f t="shared" si="5"/>
        <v>0.99065420560747663</v>
      </c>
      <c r="S42" s="82"/>
      <c r="T42" s="39">
        <f>SUM(T37:T41)</f>
        <v>1483</v>
      </c>
      <c r="U42" s="39">
        <f>SUM(U37:U41)</f>
        <v>857</v>
      </c>
      <c r="V42" s="39">
        <f>SUM(V37:V41)</f>
        <v>800</v>
      </c>
      <c r="W42" s="39">
        <f>SUM(W37:W41)</f>
        <v>797</v>
      </c>
      <c r="X42" s="60">
        <f>W42/T42</f>
        <v>0.5374241402562373</v>
      </c>
      <c r="Y42" s="69">
        <f>W42/U42</f>
        <v>0.92998833138856474</v>
      </c>
      <c r="Z42" s="69">
        <f>W42/V42</f>
        <v>0.99624999999999997</v>
      </c>
      <c r="AA42" s="102"/>
      <c r="AB42" s="33" t="s">
        <v>36</v>
      </c>
      <c r="AC42" s="39">
        <f>SUM(AC37:AC41)</f>
        <v>660</v>
      </c>
      <c r="AD42" s="39">
        <f>SUM(AD37:AD41)</f>
        <v>642</v>
      </c>
      <c r="AE42" s="39">
        <f>SUM(AE37:AE41)</f>
        <v>406</v>
      </c>
      <c r="AF42" s="39">
        <f>SUM(AF37:AF41)</f>
        <v>399</v>
      </c>
      <c r="AG42" s="39">
        <f>SUM(AG37:AG41)</f>
        <v>397</v>
      </c>
      <c r="AH42" s="60">
        <f>AG42/AC42</f>
        <v>0.60151515151515156</v>
      </c>
      <c r="AI42" s="60">
        <f t="shared" si="23"/>
        <v>0.61838006230529596</v>
      </c>
      <c r="AJ42" s="128">
        <f t="shared" si="24"/>
        <v>0.97783251231527091</v>
      </c>
      <c r="AK42" s="69">
        <f t="shared" si="25"/>
        <v>0.9949874686716792</v>
      </c>
      <c r="AL42" s="135"/>
    </row>
    <row r="43" spans="1:38" s="11" customFormat="1" ht="32" customHeight="1">
      <c r="A43" s="17"/>
      <c r="B43" s="25" t="s">
        <v>17</v>
      </c>
      <c r="C43" s="24" t="s">
        <v>10</v>
      </c>
      <c r="D43" s="38">
        <f>[1]ここを更新!D41</f>
        <v>293</v>
      </c>
      <c r="E43" s="38">
        <f>[1]ここを更新!E41</f>
        <v>228</v>
      </c>
      <c r="F43" s="38">
        <f>[1]ここを更新!F41</f>
        <v>178</v>
      </c>
      <c r="G43" s="38">
        <f>[1]ここを更新!G41</f>
        <v>178</v>
      </c>
      <c r="H43" s="57">
        <f t="shared" si="0"/>
        <v>0.60750853242320824</v>
      </c>
      <c r="I43" s="57">
        <f t="shared" si="1"/>
        <v>0.7807017543859649</v>
      </c>
      <c r="J43" s="61">
        <f t="shared" si="2"/>
        <v>1</v>
      </c>
      <c r="K43" s="83"/>
      <c r="L43" s="38">
        <f>[1]ここを更新!L41</f>
        <v>159</v>
      </c>
      <c r="M43" s="38">
        <f>[1]ここを更新!M41</f>
        <v>138</v>
      </c>
      <c r="N43" s="38">
        <f>[1]ここを更新!N41</f>
        <v>114</v>
      </c>
      <c r="O43" s="38">
        <f>[1]ここを更新!O41</f>
        <v>114</v>
      </c>
      <c r="P43" s="58">
        <f t="shared" si="3"/>
        <v>0.71698113207547165</v>
      </c>
      <c r="Q43" s="57">
        <f t="shared" si="4"/>
        <v>0.82608695652173914</v>
      </c>
      <c r="R43" s="61">
        <f t="shared" si="5"/>
        <v>1</v>
      </c>
      <c r="S43" s="83"/>
      <c r="T43" s="38">
        <f t="shared" ref="T43:W48" si="26">D43-L43</f>
        <v>134</v>
      </c>
      <c r="U43" s="38">
        <f t="shared" si="26"/>
        <v>90</v>
      </c>
      <c r="V43" s="38">
        <f t="shared" si="26"/>
        <v>64</v>
      </c>
      <c r="W43" s="38">
        <f t="shared" si="26"/>
        <v>64</v>
      </c>
      <c r="X43" s="58">
        <f t="shared" ref="X43:X48" si="27">IFERROR(W43/T43,"－")</f>
        <v>0.47761194029850745</v>
      </c>
      <c r="Y43" s="57">
        <f t="shared" ref="Y43:Y48" si="28">IFERROR(W43/U43,"－")</f>
        <v>0.71111111111111114</v>
      </c>
      <c r="Z43" s="61">
        <f t="shared" ref="Z43:Z48" si="29">IFERROR(W43/V43,"－")</f>
        <v>1</v>
      </c>
      <c r="AA43" s="102"/>
      <c r="AB43" s="24" t="s">
        <v>10</v>
      </c>
      <c r="AC43" s="108">
        <f>[1]ここを更新!Q41</f>
        <v>159</v>
      </c>
      <c r="AD43" s="108">
        <f>[1]ここを更新!R41</f>
        <v>159</v>
      </c>
      <c r="AE43" s="108">
        <f>[1]ここを更新!S41</f>
        <v>138</v>
      </c>
      <c r="AF43" s="108">
        <f>[1]ここを更新!T41</f>
        <v>138</v>
      </c>
      <c r="AG43" s="108">
        <f>[1]ここを更新!U41</f>
        <v>114</v>
      </c>
      <c r="AH43" s="115">
        <f>AG43/AC43</f>
        <v>0.71698113207547165</v>
      </c>
      <c r="AI43" s="58">
        <f t="shared" si="23"/>
        <v>0.71698113207547165</v>
      </c>
      <c r="AJ43" s="126">
        <f t="shared" si="24"/>
        <v>0.82608695652173914</v>
      </c>
      <c r="AK43" s="61">
        <f t="shared" si="25"/>
        <v>0.82608695652173914</v>
      </c>
      <c r="AL43" s="135"/>
    </row>
    <row r="44" spans="1:38" s="11" customFormat="1" ht="32" customHeight="1">
      <c r="A44" s="17"/>
      <c r="B44" s="26"/>
      <c r="C44" s="24" t="s">
        <v>53</v>
      </c>
      <c r="D44" s="38">
        <f>[1]ここを更新!D42</f>
        <v>150</v>
      </c>
      <c r="E44" s="38">
        <f>[1]ここを更新!E42</f>
        <v>141</v>
      </c>
      <c r="F44" s="38">
        <f>[1]ここを更新!F42</f>
        <v>136</v>
      </c>
      <c r="G44" s="38">
        <f>[1]ここを更新!G42</f>
        <v>130</v>
      </c>
      <c r="H44" s="57">
        <f t="shared" si="0"/>
        <v>0.8666666666666667</v>
      </c>
      <c r="I44" s="57">
        <f t="shared" si="1"/>
        <v>0.92198581560283688</v>
      </c>
      <c r="J44" s="57">
        <f t="shared" si="2"/>
        <v>0.95588235294117652</v>
      </c>
      <c r="K44" s="82"/>
      <c r="L44" s="38">
        <f>[1]ここを更新!L42</f>
        <v>150</v>
      </c>
      <c r="M44" s="38">
        <f>[1]ここを更新!M42</f>
        <v>141</v>
      </c>
      <c r="N44" s="38">
        <f>[1]ここを更新!N42</f>
        <v>136</v>
      </c>
      <c r="O44" s="38">
        <f>[1]ここを更新!O42</f>
        <v>130</v>
      </c>
      <c r="P44" s="58">
        <f t="shared" si="3"/>
        <v>0.8666666666666667</v>
      </c>
      <c r="Q44" s="57">
        <f t="shared" si="4"/>
        <v>0.92198581560283688</v>
      </c>
      <c r="R44" s="57">
        <f t="shared" si="5"/>
        <v>0.95588235294117652</v>
      </c>
      <c r="S44" s="82"/>
      <c r="T44" s="38">
        <f t="shared" si="26"/>
        <v>0</v>
      </c>
      <c r="U44" s="38">
        <f t="shared" si="26"/>
        <v>0</v>
      </c>
      <c r="V44" s="38">
        <f t="shared" si="26"/>
        <v>0</v>
      </c>
      <c r="W44" s="38">
        <f t="shared" si="26"/>
        <v>0</v>
      </c>
      <c r="X44" s="91" t="str">
        <f t="shared" si="27"/>
        <v>－</v>
      </c>
      <c r="Y44" s="95" t="str">
        <f t="shared" si="28"/>
        <v>－</v>
      </c>
      <c r="Z44" s="95" t="str">
        <f t="shared" si="29"/>
        <v>－</v>
      </c>
      <c r="AA44" s="102"/>
      <c r="AB44" s="24" t="s">
        <v>53</v>
      </c>
      <c r="AC44" s="108">
        <f>[1]ここを更新!Q42</f>
        <v>105</v>
      </c>
      <c r="AD44" s="108">
        <f>[1]ここを更新!R42</f>
        <v>105</v>
      </c>
      <c r="AE44" s="108">
        <f>[1]ここを更新!S42</f>
        <v>97</v>
      </c>
      <c r="AF44" s="108">
        <f>[1]ここを更新!T42</f>
        <v>93</v>
      </c>
      <c r="AG44" s="108">
        <f>[1]ここを更新!U42</f>
        <v>89</v>
      </c>
      <c r="AH44" s="115">
        <f>AG44/AC44</f>
        <v>0.84761904761904761</v>
      </c>
      <c r="AI44" s="58">
        <f t="shared" si="23"/>
        <v>0.84761904761904761</v>
      </c>
      <c r="AJ44" s="126">
        <f t="shared" si="24"/>
        <v>0.91752577319587625</v>
      </c>
      <c r="AK44" s="57">
        <f t="shared" si="25"/>
        <v>0.956989247311828</v>
      </c>
      <c r="AL44" s="135"/>
    </row>
    <row r="45" spans="1:38" s="11" customFormat="1" ht="32" customHeight="1">
      <c r="A45" s="17"/>
      <c r="B45" s="26"/>
      <c r="C45" s="24" t="s">
        <v>49</v>
      </c>
      <c r="D45" s="38">
        <f>[1]ここを更新!D43</f>
        <v>565</v>
      </c>
      <c r="E45" s="38">
        <f>[1]ここを更新!E43</f>
        <v>565</v>
      </c>
      <c r="F45" s="38">
        <f>[1]ここを更新!F43</f>
        <v>565</v>
      </c>
      <c r="G45" s="38">
        <f>[1]ここを更新!G43</f>
        <v>565</v>
      </c>
      <c r="H45" s="61">
        <f t="shared" si="0"/>
        <v>1</v>
      </c>
      <c r="I45" s="61">
        <f t="shared" si="1"/>
        <v>1</v>
      </c>
      <c r="J45" s="61">
        <f t="shared" si="2"/>
        <v>1</v>
      </c>
      <c r="K45" s="83"/>
      <c r="L45" s="38">
        <f>[1]ここを更新!L43</f>
        <v>172</v>
      </c>
      <c r="M45" s="38">
        <f>[1]ここを更新!M43</f>
        <v>172</v>
      </c>
      <c r="N45" s="38">
        <f>[1]ここを更新!N43</f>
        <v>172</v>
      </c>
      <c r="O45" s="38">
        <f>[1]ここを更新!O43</f>
        <v>172</v>
      </c>
      <c r="P45" s="59">
        <f t="shared" si="3"/>
        <v>1</v>
      </c>
      <c r="Q45" s="61">
        <f t="shared" si="4"/>
        <v>1</v>
      </c>
      <c r="R45" s="61">
        <f t="shared" si="5"/>
        <v>1</v>
      </c>
      <c r="S45" s="83"/>
      <c r="T45" s="38">
        <f t="shared" si="26"/>
        <v>393</v>
      </c>
      <c r="U45" s="38">
        <f t="shared" si="26"/>
        <v>393</v>
      </c>
      <c r="V45" s="38">
        <f t="shared" si="26"/>
        <v>393</v>
      </c>
      <c r="W45" s="38">
        <f t="shared" si="26"/>
        <v>393</v>
      </c>
      <c r="X45" s="59">
        <f t="shared" si="27"/>
        <v>1</v>
      </c>
      <c r="Y45" s="61">
        <f t="shared" si="28"/>
        <v>1</v>
      </c>
      <c r="Z45" s="61">
        <f t="shared" si="29"/>
        <v>1</v>
      </c>
      <c r="AA45" s="102"/>
      <c r="AB45" s="24" t="s">
        <v>49</v>
      </c>
      <c r="AC45" s="108">
        <f>[1]ここを更新!Q43</f>
        <v>172</v>
      </c>
      <c r="AD45" s="108">
        <f>[1]ここを更新!R43</f>
        <v>172</v>
      </c>
      <c r="AE45" s="108">
        <f>[1]ここを更新!S43</f>
        <v>172</v>
      </c>
      <c r="AF45" s="108">
        <f>[1]ここを更新!T43</f>
        <v>172</v>
      </c>
      <c r="AG45" s="108">
        <f>[1]ここを更新!U43</f>
        <v>172</v>
      </c>
      <c r="AH45" s="116">
        <f>AG45/AC45</f>
        <v>1</v>
      </c>
      <c r="AI45" s="59">
        <f t="shared" si="23"/>
        <v>1</v>
      </c>
      <c r="AJ45" s="94">
        <f t="shared" si="24"/>
        <v>1</v>
      </c>
      <c r="AK45" s="61">
        <f t="shared" si="25"/>
        <v>1</v>
      </c>
      <c r="AL45" s="135"/>
    </row>
    <row r="46" spans="1:38" s="11" customFormat="1" ht="32" customHeight="1">
      <c r="A46" s="17"/>
      <c r="B46" s="26"/>
      <c r="C46" s="24" t="s">
        <v>55</v>
      </c>
      <c r="D46" s="38">
        <f>[1]ここを更新!D44</f>
        <v>191</v>
      </c>
      <c r="E46" s="38">
        <f>[1]ここを更新!E44</f>
        <v>87</v>
      </c>
      <c r="F46" s="38">
        <f>[1]ここを更新!F44</f>
        <v>87</v>
      </c>
      <c r="G46" s="38">
        <f>[1]ここを更新!G44</f>
        <v>87</v>
      </c>
      <c r="H46" s="57">
        <f t="shared" si="0"/>
        <v>0.45549738219895286</v>
      </c>
      <c r="I46" s="61">
        <f t="shared" si="1"/>
        <v>1</v>
      </c>
      <c r="J46" s="61">
        <f t="shared" si="2"/>
        <v>1</v>
      </c>
      <c r="K46" s="83"/>
      <c r="L46" s="38">
        <f>[1]ここを更新!L44</f>
        <v>60</v>
      </c>
      <c r="M46" s="38">
        <f>[1]ここを更新!M44</f>
        <v>60</v>
      </c>
      <c r="N46" s="38">
        <f>[1]ここを更新!N44</f>
        <v>60</v>
      </c>
      <c r="O46" s="38">
        <f>[1]ここを更新!O44</f>
        <v>60</v>
      </c>
      <c r="P46" s="59">
        <f t="shared" si="3"/>
        <v>1</v>
      </c>
      <c r="Q46" s="61">
        <f t="shared" si="4"/>
        <v>1</v>
      </c>
      <c r="R46" s="61">
        <f t="shared" si="5"/>
        <v>1</v>
      </c>
      <c r="S46" s="83"/>
      <c r="T46" s="38">
        <f t="shared" si="26"/>
        <v>131</v>
      </c>
      <c r="U46" s="38">
        <f t="shared" si="26"/>
        <v>27</v>
      </c>
      <c r="V46" s="38">
        <f t="shared" si="26"/>
        <v>27</v>
      </c>
      <c r="W46" s="38">
        <f t="shared" si="26"/>
        <v>27</v>
      </c>
      <c r="X46" s="58">
        <f t="shared" si="27"/>
        <v>0.20610687022900764</v>
      </c>
      <c r="Y46" s="61">
        <f t="shared" si="28"/>
        <v>1</v>
      </c>
      <c r="Z46" s="61">
        <f t="shared" si="29"/>
        <v>1</v>
      </c>
      <c r="AA46" s="102"/>
      <c r="AB46" s="24" t="s">
        <v>55</v>
      </c>
      <c r="AC46" s="108">
        <f>[1]ここを更新!Q44</f>
        <v>106</v>
      </c>
      <c r="AD46" s="108">
        <f>[1]ここを更新!R44</f>
        <v>60</v>
      </c>
      <c r="AE46" s="108">
        <f>[1]ここを更新!S44</f>
        <v>60</v>
      </c>
      <c r="AF46" s="108">
        <f>[1]ここを更新!T44</f>
        <v>60</v>
      </c>
      <c r="AG46" s="108">
        <f>[1]ここを更新!U44</f>
        <v>60</v>
      </c>
      <c r="AH46" s="115">
        <f>AG46/AC46</f>
        <v>0.56603773584905659</v>
      </c>
      <c r="AI46" s="58">
        <f t="shared" si="23"/>
        <v>1</v>
      </c>
      <c r="AJ46" s="94">
        <f t="shared" si="24"/>
        <v>1</v>
      </c>
      <c r="AK46" s="61">
        <f t="shared" si="25"/>
        <v>1</v>
      </c>
      <c r="AL46" s="135"/>
    </row>
    <row r="47" spans="1:38" s="11" customFormat="1" ht="32" customHeight="1">
      <c r="A47" s="17"/>
      <c r="B47" s="26"/>
      <c r="C47" s="24" t="s">
        <v>56</v>
      </c>
      <c r="D47" s="38">
        <f>[1]ここを更新!D45</f>
        <v>31</v>
      </c>
      <c r="E47" s="38">
        <f>[1]ここを更新!E45</f>
        <v>31</v>
      </c>
      <c r="F47" s="38">
        <f>[1]ここを更新!F45</f>
        <v>31</v>
      </c>
      <c r="G47" s="38">
        <f>[1]ここを更新!G45</f>
        <v>31</v>
      </c>
      <c r="H47" s="61">
        <f t="shared" si="0"/>
        <v>1</v>
      </c>
      <c r="I47" s="61">
        <f t="shared" si="1"/>
        <v>1</v>
      </c>
      <c r="J47" s="61">
        <f t="shared" si="2"/>
        <v>1</v>
      </c>
      <c r="K47" s="83"/>
      <c r="L47" s="38">
        <f>[1]ここを更新!L45</f>
        <v>10</v>
      </c>
      <c r="M47" s="38">
        <f>[1]ここを更新!M45</f>
        <v>10</v>
      </c>
      <c r="N47" s="38">
        <f>[1]ここを更新!N45</f>
        <v>10</v>
      </c>
      <c r="O47" s="38">
        <f>[1]ここを更新!O45</f>
        <v>10</v>
      </c>
      <c r="P47" s="59">
        <f t="shared" si="3"/>
        <v>1</v>
      </c>
      <c r="Q47" s="61">
        <f t="shared" si="4"/>
        <v>1</v>
      </c>
      <c r="R47" s="61">
        <f t="shared" si="5"/>
        <v>1</v>
      </c>
      <c r="S47" s="83"/>
      <c r="T47" s="38">
        <f t="shared" si="26"/>
        <v>21</v>
      </c>
      <c r="U47" s="38">
        <f t="shared" si="26"/>
        <v>21</v>
      </c>
      <c r="V47" s="38">
        <f t="shared" si="26"/>
        <v>21</v>
      </c>
      <c r="W47" s="38">
        <f t="shared" si="26"/>
        <v>21</v>
      </c>
      <c r="X47" s="59">
        <f t="shared" si="27"/>
        <v>1</v>
      </c>
      <c r="Y47" s="94">
        <f t="shared" si="28"/>
        <v>1</v>
      </c>
      <c r="Z47" s="94">
        <f t="shared" si="29"/>
        <v>1</v>
      </c>
      <c r="AA47" s="102"/>
      <c r="AB47" s="24" t="s">
        <v>56</v>
      </c>
      <c r="AC47" s="109"/>
      <c r="AD47" s="109"/>
      <c r="AE47" s="109"/>
      <c r="AF47" s="109"/>
      <c r="AG47" s="109"/>
      <c r="AH47" s="109"/>
      <c r="AI47" s="121"/>
      <c r="AJ47" s="127"/>
      <c r="AK47" s="131"/>
      <c r="AL47" s="135"/>
    </row>
    <row r="48" spans="1:38" s="11" customFormat="1" ht="32" customHeight="1">
      <c r="A48" s="17"/>
      <c r="B48" s="26"/>
      <c r="C48" s="24" t="s">
        <v>58</v>
      </c>
      <c r="D48" s="38">
        <f>[1]ここを更新!D46</f>
        <v>260</v>
      </c>
      <c r="E48" s="38">
        <f>[1]ここを更新!E46</f>
        <v>210</v>
      </c>
      <c r="F48" s="38">
        <f>[1]ここを更新!F46</f>
        <v>210</v>
      </c>
      <c r="G48" s="38">
        <f>[1]ここを更新!G46</f>
        <v>210</v>
      </c>
      <c r="H48" s="57">
        <f t="shared" si="0"/>
        <v>0.80769230769230771</v>
      </c>
      <c r="I48" s="61">
        <f t="shared" si="1"/>
        <v>1</v>
      </c>
      <c r="J48" s="61">
        <f t="shared" si="2"/>
        <v>1</v>
      </c>
      <c r="K48" s="83"/>
      <c r="L48" s="38">
        <f>[1]ここを更新!L46</f>
        <v>260</v>
      </c>
      <c r="M48" s="38">
        <f>[1]ここを更新!M46</f>
        <v>210</v>
      </c>
      <c r="N48" s="38">
        <f>[1]ここを更新!N46</f>
        <v>210</v>
      </c>
      <c r="O48" s="38">
        <f>[1]ここを更新!O46</f>
        <v>210</v>
      </c>
      <c r="P48" s="58">
        <f t="shared" si="3"/>
        <v>0.80769230769230771</v>
      </c>
      <c r="Q48" s="61">
        <f t="shared" si="4"/>
        <v>1</v>
      </c>
      <c r="R48" s="61">
        <f t="shared" si="5"/>
        <v>1</v>
      </c>
      <c r="S48" s="83"/>
      <c r="T48" s="38">
        <f t="shared" si="26"/>
        <v>0</v>
      </c>
      <c r="U48" s="38">
        <f t="shared" si="26"/>
        <v>0</v>
      </c>
      <c r="V48" s="38">
        <f t="shared" si="26"/>
        <v>0</v>
      </c>
      <c r="W48" s="38">
        <f t="shared" si="26"/>
        <v>0</v>
      </c>
      <c r="X48" s="91" t="str">
        <f t="shared" si="27"/>
        <v>－</v>
      </c>
      <c r="Y48" s="95" t="str">
        <f t="shared" si="28"/>
        <v>－</v>
      </c>
      <c r="Z48" s="95" t="str">
        <f t="shared" si="29"/>
        <v>－</v>
      </c>
      <c r="AA48" s="102"/>
      <c r="AB48" s="24" t="s">
        <v>58</v>
      </c>
      <c r="AC48" s="108">
        <f>[1]ここを更新!Q46</f>
        <v>170</v>
      </c>
      <c r="AD48" s="108">
        <f>[1]ここを更新!R46</f>
        <v>170</v>
      </c>
      <c r="AE48" s="108">
        <f>[1]ここを更新!S46</f>
        <v>136</v>
      </c>
      <c r="AF48" s="108">
        <f>[1]ここを更新!T46</f>
        <v>136</v>
      </c>
      <c r="AG48" s="108">
        <f>[1]ここを更新!U46</f>
        <v>136</v>
      </c>
      <c r="AH48" s="115">
        <f>AG48/AC48</f>
        <v>0.8</v>
      </c>
      <c r="AI48" s="58">
        <f>AG48/AD48</f>
        <v>0.8</v>
      </c>
      <c r="AJ48" s="94">
        <f>AG48/AE48</f>
        <v>1</v>
      </c>
      <c r="AK48" s="61">
        <f>AG48/AF48</f>
        <v>1</v>
      </c>
      <c r="AL48" s="135"/>
    </row>
    <row r="49" spans="1:38" s="12" customFormat="1" ht="32" customHeight="1">
      <c r="A49" s="17"/>
      <c r="B49" s="27"/>
      <c r="C49" s="33" t="s">
        <v>36</v>
      </c>
      <c r="D49" s="39">
        <f>SUM(D43:D48)</f>
        <v>1490</v>
      </c>
      <c r="E49" s="39">
        <f>SUM(E43:E48)</f>
        <v>1262</v>
      </c>
      <c r="F49" s="39">
        <f>SUM(F43:F48)</f>
        <v>1207</v>
      </c>
      <c r="G49" s="39">
        <f>SUM(G43:G48)</f>
        <v>1201</v>
      </c>
      <c r="H49" s="60">
        <f t="shared" si="0"/>
        <v>0.80604026845637589</v>
      </c>
      <c r="I49" s="69">
        <f t="shared" si="1"/>
        <v>0.9516640253565769</v>
      </c>
      <c r="J49" s="69">
        <f t="shared" si="2"/>
        <v>0.9950289975144988</v>
      </c>
      <c r="K49" s="82"/>
      <c r="L49" s="39">
        <f>SUM(L43:L48)</f>
        <v>811</v>
      </c>
      <c r="M49" s="39">
        <f>SUM(M43:M48)</f>
        <v>731</v>
      </c>
      <c r="N49" s="39">
        <f>SUM(N43:N48)</f>
        <v>702</v>
      </c>
      <c r="O49" s="39">
        <f>SUM(O43:O48)</f>
        <v>696</v>
      </c>
      <c r="P49" s="60">
        <f t="shared" si="3"/>
        <v>0.85819975339087551</v>
      </c>
      <c r="Q49" s="69">
        <f t="shared" si="4"/>
        <v>0.95212038303693569</v>
      </c>
      <c r="R49" s="69">
        <f t="shared" si="5"/>
        <v>0.99145299145299148</v>
      </c>
      <c r="S49" s="82"/>
      <c r="T49" s="39">
        <f>SUM(T43:T48)</f>
        <v>679</v>
      </c>
      <c r="U49" s="39">
        <f>SUM(U43:U48)</f>
        <v>531</v>
      </c>
      <c r="V49" s="39">
        <f>SUM(V43:V48)</f>
        <v>505</v>
      </c>
      <c r="W49" s="39">
        <f>SUM(W43:W48)</f>
        <v>505</v>
      </c>
      <c r="X49" s="60">
        <f>W49/T49</f>
        <v>0.74374079528718706</v>
      </c>
      <c r="Y49" s="69">
        <f>W49/U49</f>
        <v>0.95103578154425616</v>
      </c>
      <c r="Z49" s="96">
        <f>W49/V49</f>
        <v>1</v>
      </c>
      <c r="AA49" s="102"/>
      <c r="AB49" s="33" t="s">
        <v>36</v>
      </c>
      <c r="AC49" s="39">
        <f>SUM(AC43:AC48)</f>
        <v>712</v>
      </c>
      <c r="AD49" s="39">
        <f>SUM(AD43:AD48)</f>
        <v>666</v>
      </c>
      <c r="AE49" s="39">
        <f>SUM(AE43:AE48)</f>
        <v>603</v>
      </c>
      <c r="AF49" s="39">
        <f>SUM(AF43:AF48)</f>
        <v>599</v>
      </c>
      <c r="AG49" s="39">
        <f>SUM(AG43:AG48)</f>
        <v>571</v>
      </c>
      <c r="AH49" s="60">
        <f>AG49/AC49</f>
        <v>0.8019662921348315</v>
      </c>
      <c r="AI49" s="60">
        <f>AG49/AD49</f>
        <v>0.85735735735735741</v>
      </c>
      <c r="AJ49" s="128">
        <f>AG49/AE49</f>
        <v>0.94693200663349919</v>
      </c>
      <c r="AK49" s="69">
        <f>AG49/AF49</f>
        <v>0.95325542570951582</v>
      </c>
      <c r="AL49" s="135"/>
    </row>
    <row r="50" spans="1:38" s="13" customFormat="1" ht="8.25" customHeight="1">
      <c r="A50" s="18"/>
      <c r="B50" s="28"/>
      <c r="C50" s="28"/>
      <c r="D50" s="40"/>
      <c r="E50" s="45"/>
      <c r="F50" s="45"/>
      <c r="G50" s="45"/>
      <c r="H50" s="45"/>
      <c r="I50" s="70"/>
      <c r="J50" s="70"/>
      <c r="K50" s="84"/>
      <c r="L50" s="40"/>
      <c r="M50" s="45"/>
      <c r="N50" s="45"/>
      <c r="O50" s="45"/>
      <c r="P50" s="45"/>
      <c r="Q50" s="70"/>
      <c r="R50" s="70"/>
      <c r="S50" s="70"/>
      <c r="T50" s="40"/>
      <c r="U50" s="45"/>
      <c r="V50" s="45"/>
      <c r="W50" s="45"/>
      <c r="X50" s="45"/>
      <c r="Y50" s="70"/>
      <c r="Z50" s="70"/>
      <c r="AA50" s="103"/>
      <c r="AB50" s="2"/>
      <c r="AC50" s="110"/>
      <c r="AD50" s="110"/>
      <c r="AE50" s="110"/>
      <c r="AF50" s="110"/>
      <c r="AG50" s="110"/>
      <c r="AH50" s="110"/>
      <c r="AI50" s="122"/>
      <c r="AJ50" s="129"/>
      <c r="AK50" s="70"/>
      <c r="AL50" s="18"/>
    </row>
    <row r="51" spans="1:38" s="13" customFormat="1" ht="33" customHeight="1">
      <c r="A51" s="18"/>
      <c r="B51" s="29" t="s">
        <v>20</v>
      </c>
      <c r="C51" s="34"/>
      <c r="D51" s="41">
        <f>D11+D21+D29+D36+D42+D49</f>
        <v>31889</v>
      </c>
      <c r="E51" s="41">
        <f>E11+E21+E29+E36+E42+E49</f>
        <v>21010</v>
      </c>
      <c r="F51" s="41">
        <f>SUM(F11,F21,F29,F36,F42,F49)</f>
        <v>13235</v>
      </c>
      <c r="G51" s="41">
        <f>G11+G21+G29+G36+G42+G49</f>
        <v>12782</v>
      </c>
      <c r="H51" s="62">
        <f>G51/D51</f>
        <v>0.40082787167988959</v>
      </c>
      <c r="I51" s="71">
        <f>G51/E51</f>
        <v>0.60837696335078539</v>
      </c>
      <c r="J51" s="78">
        <f>G51/F51</f>
        <v>0.96577257272383832</v>
      </c>
      <c r="K51" s="85"/>
      <c r="L51" s="87">
        <f>L11+L21+L29+L36+L42+L49</f>
        <v>10042</v>
      </c>
      <c r="M51" s="41">
        <f>M11+M21+M29+M36+M42+M49</f>
        <v>6406</v>
      </c>
      <c r="N51" s="41">
        <f>SUM(N11,N21,N29,N36,N42,N49)</f>
        <v>5085</v>
      </c>
      <c r="O51" s="41">
        <f>O11+O21+O29+O36+O42+O49</f>
        <v>4992</v>
      </c>
      <c r="P51" s="62">
        <f>O51/L51</f>
        <v>0.4971121290579566</v>
      </c>
      <c r="Q51" s="71">
        <f>O51/M51</f>
        <v>0.77926943490477674</v>
      </c>
      <c r="R51" s="78">
        <f>O51/N51</f>
        <v>0.98171091445427727</v>
      </c>
      <c r="S51" s="84"/>
      <c r="T51" s="87">
        <f>T11+T21+T29+T36+T42+T49</f>
        <v>21847</v>
      </c>
      <c r="U51" s="41">
        <f>U11+U21+U29+U36+U42+U49</f>
        <v>14604</v>
      </c>
      <c r="V51" s="41">
        <f>SUM(V11,V21,V29,V36,V42,V49)</f>
        <v>8150</v>
      </c>
      <c r="W51" s="41">
        <f>W11+W21+W29+W36+W42+W49</f>
        <v>7790</v>
      </c>
      <c r="X51" s="62">
        <f>W51/T51</f>
        <v>0.35657069620542864</v>
      </c>
      <c r="Y51" s="71">
        <f>W51/U51</f>
        <v>0.53341550260202686</v>
      </c>
      <c r="Z51" s="78">
        <f>W51/V51</f>
        <v>0.95582822085889574</v>
      </c>
      <c r="AA51" s="104"/>
      <c r="AB51" s="105" t="s">
        <v>20</v>
      </c>
      <c r="AC51" s="41">
        <f>AC11+AC21+AC29+AC36+AC42+AC49</f>
        <v>10181</v>
      </c>
      <c r="AD51" s="41">
        <f>AD11+AD21+AD29+AD36+AD42+AD49</f>
        <v>5220</v>
      </c>
      <c r="AE51" s="41">
        <f>AE11+AE21+AE29+AE36+AE42+AE49</f>
        <v>3486</v>
      </c>
      <c r="AF51" s="41">
        <f>SUM(AF11,AF21,AF29,AF36,AF42,AF49)</f>
        <v>2679</v>
      </c>
      <c r="AG51" s="41">
        <f>AG11+AG21+AG29+AG36+AG42+AG49</f>
        <v>2619</v>
      </c>
      <c r="AH51" s="62">
        <f>AG51/AC51</f>
        <v>0.25724388566938416</v>
      </c>
      <c r="AI51" s="62">
        <f>AG51/AD51</f>
        <v>0.50172413793103443</v>
      </c>
      <c r="AJ51" s="130">
        <f>AG51/AE51</f>
        <v>0.75129087779690185</v>
      </c>
      <c r="AK51" s="78">
        <f>AG51/AF51</f>
        <v>0.97760358342665177</v>
      </c>
      <c r="AL51" s="136"/>
    </row>
    <row r="52" spans="1:38" s="14" customFormat="1" ht="8.25" customHeight="1">
      <c r="A52" s="18"/>
      <c r="B52" s="28"/>
      <c r="C52" s="28"/>
      <c r="D52" s="40"/>
      <c r="E52" s="45"/>
      <c r="F52" s="45"/>
      <c r="G52" s="45"/>
      <c r="H52" s="45"/>
      <c r="I52" s="70"/>
      <c r="J52" s="70"/>
      <c r="K52" s="84"/>
      <c r="L52" s="40"/>
      <c r="M52" s="45"/>
      <c r="N52" s="45"/>
      <c r="O52" s="45"/>
      <c r="P52" s="45"/>
      <c r="Q52" s="70"/>
      <c r="R52" s="70"/>
      <c r="S52" s="70"/>
      <c r="T52" s="40"/>
      <c r="U52" s="45"/>
      <c r="V52" s="45"/>
      <c r="W52" s="45"/>
      <c r="X52" s="45"/>
      <c r="Y52" s="70"/>
      <c r="Z52" s="70"/>
      <c r="AA52" s="103"/>
      <c r="AB52" s="106"/>
      <c r="AC52" s="110"/>
      <c r="AD52" s="110"/>
      <c r="AE52" s="110"/>
      <c r="AF52" s="110"/>
      <c r="AG52" s="110"/>
      <c r="AH52" s="110"/>
      <c r="AI52" s="122"/>
      <c r="AJ52" s="129"/>
      <c r="AK52" s="70"/>
      <c r="AL52" s="137"/>
    </row>
    <row r="53" spans="1:38" s="13" customFormat="1" ht="33" customHeight="1">
      <c r="A53" s="18"/>
      <c r="B53" s="29" t="s">
        <v>23</v>
      </c>
      <c r="C53" s="34"/>
      <c r="D53" s="41">
        <f>D21+D29+D36+D42+D49</f>
        <v>12496</v>
      </c>
      <c r="E53" s="41">
        <f>E21+E29+E36+E42+E49</f>
        <v>6879</v>
      </c>
      <c r="F53" s="41">
        <f>SUM(F21,F29,F36,F42,F49)</f>
        <v>6238</v>
      </c>
      <c r="G53" s="41">
        <f>G21+G29+G36+G42+G49</f>
        <v>5860</v>
      </c>
      <c r="H53" s="63">
        <f>G53/D53</f>
        <v>0.46895006402048656</v>
      </c>
      <c r="I53" s="72">
        <f>G53/E53</f>
        <v>0.85186800407035901</v>
      </c>
      <c r="J53" s="78">
        <f>G53/F53</f>
        <v>0.9394036550176339</v>
      </c>
      <c r="K53" s="85"/>
      <c r="L53" s="87">
        <f>L21+L29+L36+L42+L49</f>
        <v>6888</v>
      </c>
      <c r="M53" s="41">
        <f>M21+M29+M36+M42+M49</f>
        <v>4330</v>
      </c>
      <c r="N53" s="41">
        <f>SUM(N21,N29,N36,N42,N49)</f>
        <v>3802</v>
      </c>
      <c r="O53" s="41">
        <f>O21+O29+O36+O42+O49</f>
        <v>3723</v>
      </c>
      <c r="P53" s="62">
        <f>O53/L53</f>
        <v>0.54050522648083621</v>
      </c>
      <c r="Q53" s="72">
        <f>O53/M53</f>
        <v>0.85981524249422636</v>
      </c>
      <c r="R53" s="78">
        <f>O53/N53</f>
        <v>0.97922146238821672</v>
      </c>
      <c r="S53" s="84"/>
      <c r="T53" s="87">
        <f>T21+T29+T36+T42+T49</f>
        <v>5608</v>
      </c>
      <c r="U53" s="41">
        <f>U21+U29+U36+U42+U49</f>
        <v>2549</v>
      </c>
      <c r="V53" s="41">
        <f>SUM(V21,V29,V36,V42,V49)</f>
        <v>2436</v>
      </c>
      <c r="W53" s="41">
        <f>W21+W29+W36+W42+W49</f>
        <v>2137</v>
      </c>
      <c r="X53" s="62">
        <f>W53/T53</f>
        <v>0.38106276747503565</v>
      </c>
      <c r="Y53" s="72">
        <f>W53/U53</f>
        <v>0.83836798744605723</v>
      </c>
      <c r="Z53" s="78">
        <f>W53/V53</f>
        <v>0.87725779967159279</v>
      </c>
      <c r="AA53" s="104"/>
      <c r="AB53" s="105" t="s">
        <v>23</v>
      </c>
      <c r="AC53" s="41">
        <f>AC21+AC29+AC36+AC42+AC49</f>
        <v>2490</v>
      </c>
      <c r="AD53" s="41">
        <f>AD21+AD29+AD36+AD42+AD49</f>
        <v>2230</v>
      </c>
      <c r="AE53" s="41">
        <f>AE21+AE29+AE36+AE42+AE49</f>
        <v>1510</v>
      </c>
      <c r="AF53" s="41">
        <f>SUM(AF21,AF29,AF36,AF42,AF49)</f>
        <v>1462</v>
      </c>
      <c r="AG53" s="41">
        <f>AG21+AG29+AG36+AG42+AG49</f>
        <v>1416</v>
      </c>
      <c r="AH53" s="62">
        <f>AG53/AC53</f>
        <v>0.56867469879518073</v>
      </c>
      <c r="AI53" s="62">
        <f>AG53/AD53</f>
        <v>0.63497757847533631</v>
      </c>
      <c r="AJ53" s="130">
        <f>AG53/AE53</f>
        <v>0.93774834437086096</v>
      </c>
      <c r="AK53" s="78">
        <f>AG53/AF53</f>
        <v>0.96853625170998636</v>
      </c>
      <c r="AL53" s="136"/>
    </row>
    <row r="54" spans="1:38">
      <c r="AC54" s="2"/>
    </row>
    <row r="57" spans="1:38" ht="66" customHeight="1"/>
    <row r="58" spans="1:38" ht="66" customHeight="1"/>
    <row r="59" spans="1:38" ht="66" customHeight="1"/>
    <row r="60" spans="1:38" ht="66" customHeight="1"/>
    <row r="61" spans="1:38" ht="66" customHeight="1"/>
    <row r="62" spans="1:38" ht="66" customHeight="1"/>
    <row r="63" spans="1:38" ht="66" customHeight="1"/>
    <row r="64" spans="1:38" ht="66" customHeight="1"/>
    <row r="65" ht="66" customHeight="1"/>
    <row r="66" ht="66" customHeight="1"/>
    <row r="67" ht="66" customHeight="1"/>
    <row r="68" ht="66" customHeight="1"/>
  </sheetData>
  <autoFilter ref="A10:AJ49"/>
  <mergeCells count="45">
    <mergeCell ref="B2:D2"/>
    <mergeCell ref="B51:C51"/>
    <mergeCell ref="B53:C53"/>
    <mergeCell ref="H3:J6"/>
    <mergeCell ref="P3:R6"/>
    <mergeCell ref="X3:Z6"/>
    <mergeCell ref="AH3:AK6"/>
    <mergeCell ref="AD4:AD9"/>
    <mergeCell ref="E5:E9"/>
    <mergeCell ref="M5:M9"/>
    <mergeCell ref="U5:U9"/>
    <mergeCell ref="AE6:AE9"/>
    <mergeCell ref="F7:F9"/>
    <mergeCell ref="G7:G9"/>
    <mergeCell ref="H7:H9"/>
    <mergeCell ref="I7:I9"/>
    <mergeCell ref="J7:J9"/>
    <mergeCell ref="N7:N9"/>
    <mergeCell ref="O7:O9"/>
    <mergeCell ref="P7:P9"/>
    <mergeCell ref="Q7:Q9"/>
    <mergeCell ref="R7:R9"/>
    <mergeCell ref="V7:V9"/>
    <mergeCell ref="W7:W9"/>
    <mergeCell ref="X7:X9"/>
    <mergeCell ref="Y7:Y9"/>
    <mergeCell ref="Z7:Z9"/>
    <mergeCell ref="AF7:AF9"/>
    <mergeCell ref="AG7:AG9"/>
    <mergeCell ref="AH7:AH9"/>
    <mergeCell ref="AI7:AI9"/>
    <mergeCell ref="AJ7:AJ9"/>
    <mergeCell ref="AK7:AK9"/>
    <mergeCell ref="B37:B42"/>
    <mergeCell ref="B3:B10"/>
    <mergeCell ref="C3:C10"/>
    <mergeCell ref="D3:D9"/>
    <mergeCell ref="L3:L9"/>
    <mergeCell ref="T3:T9"/>
    <mergeCell ref="AB3:AB10"/>
    <mergeCell ref="AC3:AC9"/>
    <mergeCell ref="B12:B21"/>
    <mergeCell ref="B22:B29"/>
    <mergeCell ref="B30:B36"/>
    <mergeCell ref="B43:B49"/>
  </mergeCells>
  <phoneticPr fontId="1" type="Hiragana"/>
  <printOptions verticalCentered="1"/>
  <pageMargins left="0.39370078740157477" right="0" top="0.59055118110236215" bottom="0" header="0.3" footer="0"/>
  <pageSetup paperSize="9" scale="33" fitToWidth="0" fitToHeight="1" orientation="landscape" usePrinterDefaults="1" r:id="rId1"/>
  <colBreaks count="1" manualBreakCount="1">
    <brk id="26" max="52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R7.9末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2025-11-04T01:31:39Z</dcterms:created>
  <dcterms:modified xsi:type="dcterms:W3CDTF">2025-11-04T07:50:31Z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2025-11-04T07:50:31Z</vt:filetime>
  </property>
</Properties>
</file>