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515"/>
  <workbookPr date1904="1" showInkAnnotation="0" autoCompressPictures="0"/>
  <bookViews>
    <workbookView xWindow="160" yWindow="0" windowWidth="31240" windowHeight="21800" tabRatio="500" firstSheet="1" activeTab="1"/>
  </bookViews>
  <sheets>
    <sheet name="入力方法" sheetId="6" r:id="rId1"/>
    <sheet name="入力用画面" sheetId="2" r:id="rId2"/>
    <sheet name="資料１　テスト結果" sheetId="1" r:id="rId3"/>
    <sheet name="資料２　アンケート結果" sheetId="5" r:id="rId4"/>
    <sheet name="資料３　結果一覧" sheetId="4" r:id="rId5"/>
    <sheet name="データ" sheetId="3" state="hidden" r:id="rId6"/>
  </sheets>
  <definedNames>
    <definedName name="_xlnm.Print_Area" localSheetId="2">'資料１　テスト結果'!$A$1:$AB$62</definedName>
    <definedName name="_xlnm.Print_Area" localSheetId="3">'資料２　アンケート結果'!$A$1:$W$65</definedName>
    <definedName name="_xlnm.Print_Area" localSheetId="4">'資料３　結果一覧'!$A$1:$T$43</definedName>
    <definedName name="_xlnm.Print_Area" localSheetId="1">入力用画面!$A$1:$Y$56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5" i="4" l="1"/>
  <c r="N14" i="4"/>
  <c r="N13" i="4"/>
  <c r="N12" i="4"/>
  <c r="M5" i="2"/>
  <c r="B41" i="3"/>
  <c r="C41" i="3"/>
  <c r="D41" i="3"/>
  <c r="E41" i="3"/>
  <c r="G41" i="3"/>
  <c r="R7" i="1"/>
  <c r="B42" i="3"/>
  <c r="C42" i="3"/>
  <c r="D42" i="3"/>
  <c r="E42" i="3"/>
  <c r="G42" i="3"/>
  <c r="R8" i="1"/>
  <c r="B43" i="3"/>
  <c r="C43" i="3"/>
  <c r="D43" i="3"/>
  <c r="E43" i="3"/>
  <c r="G43" i="3"/>
  <c r="R9" i="1"/>
  <c r="B44" i="3"/>
  <c r="C44" i="3"/>
  <c r="D44" i="3"/>
  <c r="E44" i="3"/>
  <c r="G44" i="3"/>
  <c r="R10" i="1"/>
  <c r="B45" i="3"/>
  <c r="C45" i="3"/>
  <c r="D45" i="3"/>
  <c r="E45" i="3"/>
  <c r="G45" i="3"/>
  <c r="R11" i="1"/>
  <c r="B46" i="3"/>
  <c r="C46" i="3"/>
  <c r="D46" i="3"/>
  <c r="E46" i="3"/>
  <c r="G46" i="3"/>
  <c r="R12" i="1"/>
  <c r="B47" i="3"/>
  <c r="C47" i="3"/>
  <c r="D47" i="3"/>
  <c r="E47" i="3"/>
  <c r="G47" i="3"/>
  <c r="R13" i="1"/>
  <c r="B48" i="3"/>
  <c r="C48" i="3"/>
  <c r="D48" i="3"/>
  <c r="E48" i="3"/>
  <c r="G48" i="3"/>
  <c r="R14" i="1"/>
  <c r="B49" i="3"/>
  <c r="C49" i="3"/>
  <c r="D49" i="3"/>
  <c r="E49" i="3"/>
  <c r="G49" i="3"/>
  <c r="R15" i="1"/>
  <c r="B50" i="3"/>
  <c r="C50" i="3"/>
  <c r="D50" i="3"/>
  <c r="E50" i="3"/>
  <c r="G50" i="3"/>
  <c r="R16" i="1"/>
  <c r="B51" i="3"/>
  <c r="C51" i="3"/>
  <c r="D51" i="3"/>
  <c r="E51" i="3"/>
  <c r="G51" i="3"/>
  <c r="R17" i="1"/>
  <c r="B52" i="3"/>
  <c r="C52" i="3"/>
  <c r="D52" i="3"/>
  <c r="E52" i="3"/>
  <c r="G52" i="3"/>
  <c r="R18" i="1"/>
  <c r="B53" i="3"/>
  <c r="C53" i="3"/>
  <c r="D53" i="3"/>
  <c r="E53" i="3"/>
  <c r="G53" i="3"/>
  <c r="R19" i="1"/>
  <c r="B54" i="3"/>
  <c r="C54" i="3"/>
  <c r="D54" i="3"/>
  <c r="E54" i="3"/>
  <c r="G54" i="3"/>
  <c r="R20" i="1"/>
  <c r="B55" i="3"/>
  <c r="C55" i="3"/>
  <c r="D55" i="3"/>
  <c r="E55" i="3"/>
  <c r="G55" i="3"/>
  <c r="R21" i="1"/>
  <c r="B56" i="3"/>
  <c r="C56" i="3"/>
  <c r="D56" i="3"/>
  <c r="E56" i="3"/>
  <c r="G56" i="3"/>
  <c r="R22" i="1"/>
  <c r="B57" i="3"/>
  <c r="C57" i="3"/>
  <c r="D57" i="3"/>
  <c r="E57" i="3"/>
  <c r="G57" i="3"/>
  <c r="R23" i="1"/>
  <c r="B58" i="3"/>
  <c r="C58" i="3"/>
  <c r="D58" i="3"/>
  <c r="E58" i="3"/>
  <c r="G58" i="3"/>
  <c r="R24" i="1"/>
  <c r="B59" i="3"/>
  <c r="C59" i="3"/>
  <c r="D59" i="3"/>
  <c r="E59" i="3"/>
  <c r="G59" i="3"/>
  <c r="R25" i="1"/>
  <c r="B60" i="3"/>
  <c r="C60" i="3"/>
  <c r="D60" i="3"/>
  <c r="E60" i="3"/>
  <c r="G60" i="3"/>
  <c r="R26" i="1"/>
  <c r="B61" i="3"/>
  <c r="C61" i="3"/>
  <c r="D61" i="3"/>
  <c r="E61" i="3"/>
  <c r="G61" i="3"/>
  <c r="R27" i="1"/>
  <c r="B62" i="3"/>
  <c r="C62" i="3"/>
  <c r="D62" i="3"/>
  <c r="E62" i="3"/>
  <c r="G62" i="3"/>
  <c r="R28" i="1"/>
  <c r="B63" i="3"/>
  <c r="C63" i="3"/>
  <c r="D63" i="3"/>
  <c r="E63" i="3"/>
  <c r="G63" i="3"/>
  <c r="R29" i="1"/>
  <c r="B64" i="3"/>
  <c r="C64" i="3"/>
  <c r="D64" i="3"/>
  <c r="E64" i="3"/>
  <c r="G64" i="3"/>
  <c r="R30" i="1"/>
  <c r="B65" i="3"/>
  <c r="C65" i="3"/>
  <c r="D65" i="3"/>
  <c r="E65" i="3"/>
  <c r="G65" i="3"/>
  <c r="R31" i="1"/>
  <c r="B66" i="3"/>
  <c r="C66" i="3"/>
  <c r="D66" i="3"/>
  <c r="E66" i="3"/>
  <c r="G66" i="3"/>
  <c r="R32" i="1"/>
  <c r="B67" i="3"/>
  <c r="C67" i="3"/>
  <c r="D67" i="3"/>
  <c r="E67" i="3"/>
  <c r="G67" i="3"/>
  <c r="R33" i="1"/>
  <c r="B68" i="3"/>
  <c r="C68" i="3"/>
  <c r="D68" i="3"/>
  <c r="E68" i="3"/>
  <c r="G68" i="3"/>
  <c r="R34" i="1"/>
  <c r="B69" i="3"/>
  <c r="C69" i="3"/>
  <c r="D69" i="3"/>
  <c r="E69" i="3"/>
  <c r="G69" i="3"/>
  <c r="R35" i="1"/>
  <c r="B70" i="3"/>
  <c r="C70" i="3"/>
  <c r="D70" i="3"/>
  <c r="E70" i="3"/>
  <c r="G70" i="3"/>
  <c r="R36" i="1"/>
  <c r="B71" i="3"/>
  <c r="C71" i="3"/>
  <c r="D71" i="3"/>
  <c r="E71" i="3"/>
  <c r="G71" i="3"/>
  <c r="R37" i="1"/>
  <c r="B72" i="3"/>
  <c r="C72" i="3"/>
  <c r="D72" i="3"/>
  <c r="E72" i="3"/>
  <c r="G72" i="3"/>
  <c r="R38" i="1"/>
  <c r="B73" i="3"/>
  <c r="C73" i="3"/>
  <c r="D73" i="3"/>
  <c r="E73" i="3"/>
  <c r="G73" i="3"/>
  <c r="R39" i="1"/>
  <c r="B74" i="3"/>
  <c r="C74" i="3"/>
  <c r="D74" i="3"/>
  <c r="E74" i="3"/>
  <c r="G74" i="3"/>
  <c r="R40" i="1"/>
  <c r="B75" i="3"/>
  <c r="C75" i="3"/>
  <c r="D75" i="3"/>
  <c r="E75" i="3"/>
  <c r="G75" i="3"/>
  <c r="R41" i="1"/>
  <c r="B76" i="3"/>
  <c r="C76" i="3"/>
  <c r="D76" i="3"/>
  <c r="E76" i="3"/>
  <c r="G76" i="3"/>
  <c r="R42" i="1"/>
  <c r="B77" i="3"/>
  <c r="C77" i="3"/>
  <c r="D77" i="3"/>
  <c r="E77" i="3"/>
  <c r="G77" i="3"/>
  <c r="R43" i="1"/>
  <c r="B78" i="3"/>
  <c r="C78" i="3"/>
  <c r="D78" i="3"/>
  <c r="E78" i="3"/>
  <c r="G78" i="3"/>
  <c r="R44" i="1"/>
  <c r="B79" i="3"/>
  <c r="C79" i="3"/>
  <c r="D79" i="3"/>
  <c r="E79" i="3"/>
  <c r="G79" i="3"/>
  <c r="R45" i="1"/>
  <c r="B80" i="3"/>
  <c r="C80" i="3"/>
  <c r="D80" i="3"/>
  <c r="E80" i="3"/>
  <c r="G80" i="3"/>
  <c r="R46" i="1"/>
  <c r="B81" i="3"/>
  <c r="C81" i="3"/>
  <c r="D81" i="3"/>
  <c r="E81" i="3"/>
  <c r="G81" i="3"/>
  <c r="R47" i="1"/>
  <c r="B82" i="3"/>
  <c r="C82" i="3"/>
  <c r="D82" i="3"/>
  <c r="E82" i="3"/>
  <c r="G82" i="3"/>
  <c r="R48" i="1"/>
  <c r="B83" i="3"/>
  <c r="C83" i="3"/>
  <c r="D83" i="3"/>
  <c r="E83" i="3"/>
  <c r="G83" i="3"/>
  <c r="R49" i="1"/>
  <c r="B84" i="3"/>
  <c r="C84" i="3"/>
  <c r="D84" i="3"/>
  <c r="E84" i="3"/>
  <c r="G84" i="3"/>
  <c r="R50" i="1"/>
  <c r="B85" i="3"/>
  <c r="C85" i="3"/>
  <c r="D85" i="3"/>
  <c r="E85" i="3"/>
  <c r="G85" i="3"/>
  <c r="R51" i="1"/>
  <c r="B86" i="3"/>
  <c r="C86" i="3"/>
  <c r="D86" i="3"/>
  <c r="E86" i="3"/>
  <c r="G86" i="3"/>
  <c r="R52" i="1"/>
  <c r="B87" i="3"/>
  <c r="C87" i="3"/>
  <c r="D87" i="3"/>
  <c r="E87" i="3"/>
  <c r="G87" i="3"/>
  <c r="R53" i="1"/>
  <c r="B88" i="3"/>
  <c r="C88" i="3"/>
  <c r="D88" i="3"/>
  <c r="E88" i="3"/>
  <c r="G88" i="3"/>
  <c r="R54" i="1"/>
  <c r="B89" i="3"/>
  <c r="C89" i="3"/>
  <c r="D89" i="3"/>
  <c r="E89" i="3"/>
  <c r="G89" i="3"/>
  <c r="R55" i="1"/>
  <c r="B90" i="3"/>
  <c r="C90" i="3"/>
  <c r="D90" i="3"/>
  <c r="E90" i="3"/>
  <c r="G90" i="3"/>
  <c r="R56" i="1"/>
  <c r="R57" i="1"/>
  <c r="F13" i="4"/>
  <c r="L5" i="2"/>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E13" i="4"/>
  <c r="K5" i="2"/>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D13" i="4"/>
  <c r="J5" i="2"/>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C13" i="4"/>
  <c r="J2" i="2"/>
  <c r="E19" i="5"/>
  <c r="B2" i="5"/>
  <c r="B8" i="5"/>
  <c r="C2" i="5"/>
  <c r="C8" i="5"/>
  <c r="D2" i="5"/>
  <c r="D8" i="5"/>
  <c r="E8" i="5"/>
  <c r="B9" i="5"/>
  <c r="C9" i="5"/>
  <c r="D9" i="5"/>
  <c r="E9" i="5"/>
  <c r="B10" i="5"/>
  <c r="C10" i="5"/>
  <c r="D10" i="5"/>
  <c r="E10" i="5"/>
  <c r="B11" i="5"/>
  <c r="C11" i="5"/>
  <c r="D11" i="5"/>
  <c r="E11" i="5"/>
  <c r="B12" i="5"/>
  <c r="C12" i="5"/>
  <c r="D12" i="5"/>
  <c r="E12" i="5"/>
  <c r="B13" i="5"/>
  <c r="C13" i="5"/>
  <c r="D13" i="5"/>
  <c r="E13" i="5"/>
  <c r="B14" i="5"/>
  <c r="C14" i="5"/>
  <c r="D14" i="5"/>
  <c r="E14" i="5"/>
  <c r="B15" i="5"/>
  <c r="C15" i="5"/>
  <c r="D15" i="5"/>
  <c r="E15" i="5"/>
  <c r="B16" i="5"/>
  <c r="C16" i="5"/>
  <c r="D16" i="5"/>
  <c r="E16" i="5"/>
  <c r="B17" i="5"/>
  <c r="C17" i="5"/>
  <c r="D17" i="5"/>
  <c r="E17" i="5"/>
  <c r="B18" i="5"/>
  <c r="C18" i="5"/>
  <c r="D18" i="5"/>
  <c r="E18" i="5"/>
  <c r="B19" i="5"/>
  <c r="C19" i="5"/>
  <c r="D19" i="5"/>
  <c r="B20" i="5"/>
  <c r="C20" i="5"/>
  <c r="D20" i="5"/>
  <c r="E20" i="5"/>
  <c r="B21" i="5"/>
  <c r="C21" i="5"/>
  <c r="D21" i="5"/>
  <c r="E21" i="5"/>
  <c r="B22" i="5"/>
  <c r="C22" i="5"/>
  <c r="D22" i="5"/>
  <c r="E22" i="5"/>
  <c r="B23" i="5"/>
  <c r="C23" i="5"/>
  <c r="D23" i="5"/>
  <c r="E23" i="5"/>
  <c r="B24" i="5"/>
  <c r="C24" i="5"/>
  <c r="D24" i="5"/>
  <c r="E24" i="5"/>
  <c r="B25" i="5"/>
  <c r="C25" i="5"/>
  <c r="D25" i="5"/>
  <c r="E25" i="5"/>
  <c r="B26" i="5"/>
  <c r="C26" i="5"/>
  <c r="D26" i="5"/>
  <c r="E26" i="5"/>
  <c r="B27" i="5"/>
  <c r="C27" i="5"/>
  <c r="D27" i="5"/>
  <c r="E27" i="5"/>
  <c r="B28" i="5"/>
  <c r="C28" i="5"/>
  <c r="D28" i="5"/>
  <c r="E28" i="5"/>
  <c r="B29" i="5"/>
  <c r="C29" i="5"/>
  <c r="D29" i="5"/>
  <c r="E29" i="5"/>
  <c r="B30" i="5"/>
  <c r="C30" i="5"/>
  <c r="D30" i="5"/>
  <c r="E30" i="5"/>
  <c r="B31" i="5"/>
  <c r="C31" i="5"/>
  <c r="D31" i="5"/>
  <c r="E31" i="5"/>
  <c r="B32" i="5"/>
  <c r="C32" i="5"/>
  <c r="D32" i="5"/>
  <c r="E32" i="5"/>
  <c r="B33" i="5"/>
  <c r="C33" i="5"/>
  <c r="D33" i="5"/>
  <c r="E33" i="5"/>
  <c r="B34" i="5"/>
  <c r="C34" i="5"/>
  <c r="D34" i="5"/>
  <c r="E34" i="5"/>
  <c r="B35" i="5"/>
  <c r="C35" i="5"/>
  <c r="D35" i="5"/>
  <c r="E35" i="5"/>
  <c r="B36" i="5"/>
  <c r="C36" i="5"/>
  <c r="D36" i="5"/>
  <c r="E36" i="5"/>
  <c r="B37" i="5"/>
  <c r="C37" i="5"/>
  <c r="D37" i="5"/>
  <c r="E37" i="5"/>
  <c r="B38" i="5"/>
  <c r="C38" i="5"/>
  <c r="D38" i="5"/>
  <c r="E38" i="5"/>
  <c r="B39" i="5"/>
  <c r="C39" i="5"/>
  <c r="D39" i="5"/>
  <c r="E39" i="5"/>
  <c r="B40" i="5"/>
  <c r="C40" i="5"/>
  <c r="D40" i="5"/>
  <c r="E40" i="5"/>
  <c r="B41" i="5"/>
  <c r="C41" i="5"/>
  <c r="D41" i="5"/>
  <c r="E41" i="5"/>
  <c r="B42" i="5"/>
  <c r="C42" i="5"/>
  <c r="D42" i="5"/>
  <c r="E42" i="5"/>
  <c r="B43" i="5"/>
  <c r="C43" i="5"/>
  <c r="D43" i="5"/>
  <c r="E43" i="5"/>
  <c r="B44" i="5"/>
  <c r="C44" i="5"/>
  <c r="D44" i="5"/>
  <c r="E44" i="5"/>
  <c r="B45" i="5"/>
  <c r="C45" i="5"/>
  <c r="D45" i="5"/>
  <c r="E45" i="5"/>
  <c r="B46" i="5"/>
  <c r="C46" i="5"/>
  <c r="D46" i="5"/>
  <c r="E46" i="5"/>
  <c r="B47" i="5"/>
  <c r="C47" i="5"/>
  <c r="D47" i="5"/>
  <c r="E47" i="5"/>
  <c r="B48" i="5"/>
  <c r="C48" i="5"/>
  <c r="D48" i="5"/>
  <c r="E48" i="5"/>
  <c r="B49" i="5"/>
  <c r="C49" i="5"/>
  <c r="D49" i="5"/>
  <c r="E49" i="5"/>
  <c r="B50" i="5"/>
  <c r="C50" i="5"/>
  <c r="D50" i="5"/>
  <c r="E50" i="5"/>
  <c r="B51" i="5"/>
  <c r="C51" i="5"/>
  <c r="D51" i="5"/>
  <c r="E51" i="5"/>
  <c r="B52" i="5"/>
  <c r="C52" i="5"/>
  <c r="D52" i="5"/>
  <c r="E52" i="5"/>
  <c r="B53" i="5"/>
  <c r="C53" i="5"/>
  <c r="D53" i="5"/>
  <c r="E53" i="5"/>
  <c r="B54" i="5"/>
  <c r="C54" i="5"/>
  <c r="D54" i="5"/>
  <c r="E54" i="5"/>
  <c r="B55" i="5"/>
  <c r="C55" i="5"/>
  <c r="D55" i="5"/>
  <c r="E55" i="5"/>
  <c r="B56" i="5"/>
  <c r="C56" i="5"/>
  <c r="D56" i="5"/>
  <c r="E56" i="5"/>
  <c r="E7" i="5"/>
  <c r="D7" i="5"/>
  <c r="C7" i="5"/>
  <c r="B7" i="5"/>
  <c r="B2" i="1"/>
  <c r="B8" i="1"/>
  <c r="C2" i="1"/>
  <c r="C8" i="1"/>
  <c r="D2" i="1"/>
  <c r="D8" i="1"/>
  <c r="B9" i="1"/>
  <c r="C9" i="1"/>
  <c r="D9" i="1"/>
  <c r="B10" i="1"/>
  <c r="C10" i="1"/>
  <c r="D10" i="1"/>
  <c r="B11" i="1"/>
  <c r="C11" i="1"/>
  <c r="D11" i="1"/>
  <c r="B12" i="1"/>
  <c r="C12" i="1"/>
  <c r="D12" i="1"/>
  <c r="B13" i="1"/>
  <c r="C13" i="1"/>
  <c r="D13" i="1"/>
  <c r="B14" i="1"/>
  <c r="C14" i="1"/>
  <c r="D14" i="1"/>
  <c r="B15" i="1"/>
  <c r="C15" i="1"/>
  <c r="D15" i="1"/>
  <c r="B16" i="1"/>
  <c r="C16" i="1"/>
  <c r="D16" i="1"/>
  <c r="B17" i="1"/>
  <c r="C17" i="1"/>
  <c r="D17" i="1"/>
  <c r="B18" i="1"/>
  <c r="C18" i="1"/>
  <c r="D18" i="1"/>
  <c r="B19" i="1"/>
  <c r="C19" i="1"/>
  <c r="D19" i="1"/>
  <c r="B20" i="1"/>
  <c r="C20" i="1"/>
  <c r="D20" i="1"/>
  <c r="B21" i="1"/>
  <c r="C21" i="1"/>
  <c r="D21" i="1"/>
  <c r="B22" i="1"/>
  <c r="C22" i="1"/>
  <c r="D22" i="1"/>
  <c r="B23" i="1"/>
  <c r="C23" i="1"/>
  <c r="D23" i="1"/>
  <c r="B24" i="1"/>
  <c r="C24" i="1"/>
  <c r="D24" i="1"/>
  <c r="B25" i="1"/>
  <c r="C25" i="1"/>
  <c r="D25" i="1"/>
  <c r="B26" i="1"/>
  <c r="C26" i="1"/>
  <c r="D26" i="1"/>
  <c r="B27" i="1"/>
  <c r="C27" i="1"/>
  <c r="D27" i="1"/>
  <c r="B28" i="1"/>
  <c r="C28" i="1"/>
  <c r="D28" i="1"/>
  <c r="B29" i="1"/>
  <c r="C29" i="1"/>
  <c r="D29" i="1"/>
  <c r="B30" i="1"/>
  <c r="C30" i="1"/>
  <c r="D30" i="1"/>
  <c r="B31" i="1"/>
  <c r="C31" i="1"/>
  <c r="D31" i="1"/>
  <c r="B32" i="1"/>
  <c r="C32" i="1"/>
  <c r="D32" i="1"/>
  <c r="B33" i="1"/>
  <c r="C33" i="1"/>
  <c r="D33" i="1"/>
  <c r="B34" i="1"/>
  <c r="C34" i="1"/>
  <c r="D34" i="1"/>
  <c r="B35" i="1"/>
  <c r="C35" i="1"/>
  <c r="D35" i="1"/>
  <c r="B36" i="1"/>
  <c r="C36" i="1"/>
  <c r="D36" i="1"/>
  <c r="B37" i="1"/>
  <c r="C37" i="1"/>
  <c r="D37" i="1"/>
  <c r="B38" i="1"/>
  <c r="C38" i="1"/>
  <c r="D38" i="1"/>
  <c r="B39" i="1"/>
  <c r="C39" i="1"/>
  <c r="D39" i="1"/>
  <c r="B40" i="1"/>
  <c r="C40" i="1"/>
  <c r="D40" i="1"/>
  <c r="B41" i="1"/>
  <c r="C41" i="1"/>
  <c r="D41" i="1"/>
  <c r="B42" i="1"/>
  <c r="C42" i="1"/>
  <c r="D42" i="1"/>
  <c r="B43" i="1"/>
  <c r="C43" i="1"/>
  <c r="D43" i="1"/>
  <c r="B44" i="1"/>
  <c r="C44" i="1"/>
  <c r="D44" i="1"/>
  <c r="B45" i="1"/>
  <c r="C45" i="1"/>
  <c r="D45" i="1"/>
  <c r="B46" i="1"/>
  <c r="C46" i="1"/>
  <c r="D46" i="1"/>
  <c r="B47" i="1"/>
  <c r="C47" i="1"/>
  <c r="D47" i="1"/>
  <c r="B48" i="1"/>
  <c r="C48" i="1"/>
  <c r="D48" i="1"/>
  <c r="B49" i="1"/>
  <c r="C49" i="1"/>
  <c r="D49" i="1"/>
  <c r="B50" i="1"/>
  <c r="C50" i="1"/>
  <c r="D50" i="1"/>
  <c r="B51" i="1"/>
  <c r="C51" i="1"/>
  <c r="D51" i="1"/>
  <c r="B52" i="1"/>
  <c r="C52" i="1"/>
  <c r="D52" i="1"/>
  <c r="B53" i="1"/>
  <c r="C53" i="1"/>
  <c r="D53" i="1"/>
  <c r="B54" i="1"/>
  <c r="C54" i="1"/>
  <c r="D54" i="1"/>
  <c r="B55" i="1"/>
  <c r="C55" i="1"/>
  <c r="D55" i="1"/>
  <c r="B56" i="1"/>
  <c r="C56" i="1"/>
  <c r="D56" i="1"/>
  <c r="C7" i="1"/>
  <c r="D7" i="1"/>
  <c r="B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7" i="1"/>
  <c r="B8" i="2"/>
  <c r="C8" i="2"/>
  <c r="D8" i="2"/>
  <c r="B9" i="2"/>
  <c r="C9" i="2"/>
  <c r="D9" i="2"/>
  <c r="B10" i="2"/>
  <c r="C10" i="2"/>
  <c r="D10" i="2"/>
  <c r="B11" i="2"/>
  <c r="C11" i="2"/>
  <c r="D11" i="2"/>
  <c r="B12" i="2"/>
  <c r="C12" i="2"/>
  <c r="D12" i="2"/>
  <c r="B13" i="2"/>
  <c r="C13" i="2"/>
  <c r="D13" i="2"/>
  <c r="B14" i="2"/>
  <c r="C14" i="2"/>
  <c r="D14" i="2"/>
  <c r="B15" i="2"/>
  <c r="C15" i="2"/>
  <c r="D15" i="2"/>
  <c r="B16" i="2"/>
  <c r="C16" i="2"/>
  <c r="D16" i="2"/>
  <c r="B17" i="2"/>
  <c r="C17" i="2"/>
  <c r="D17" i="2"/>
  <c r="B18" i="2"/>
  <c r="C18" i="2"/>
  <c r="D18" i="2"/>
  <c r="B19" i="2"/>
  <c r="C19" i="2"/>
  <c r="D19" i="2"/>
  <c r="B20" i="2"/>
  <c r="C20" i="2"/>
  <c r="D20" i="2"/>
  <c r="B21" i="2"/>
  <c r="C21" i="2"/>
  <c r="D21" i="2"/>
  <c r="B22" i="2"/>
  <c r="C22" i="2"/>
  <c r="D22" i="2"/>
  <c r="B23" i="2"/>
  <c r="C23" i="2"/>
  <c r="D23" i="2"/>
  <c r="B24" i="2"/>
  <c r="C24" i="2"/>
  <c r="D24" i="2"/>
  <c r="B25" i="2"/>
  <c r="C25" i="2"/>
  <c r="D25" i="2"/>
  <c r="B26" i="2"/>
  <c r="C26" i="2"/>
  <c r="D26" i="2"/>
  <c r="B27" i="2"/>
  <c r="C27" i="2"/>
  <c r="D27" i="2"/>
  <c r="B28" i="2"/>
  <c r="C28" i="2"/>
  <c r="D28" i="2"/>
  <c r="B29" i="2"/>
  <c r="C29" i="2"/>
  <c r="D29" i="2"/>
  <c r="B30" i="2"/>
  <c r="C30" i="2"/>
  <c r="D30" i="2"/>
  <c r="B31" i="2"/>
  <c r="C31" i="2"/>
  <c r="D31" i="2"/>
  <c r="B32" i="2"/>
  <c r="C32" i="2"/>
  <c r="D32" i="2"/>
  <c r="B33" i="2"/>
  <c r="C33" i="2"/>
  <c r="D33" i="2"/>
  <c r="B34" i="2"/>
  <c r="C34" i="2"/>
  <c r="D34" i="2"/>
  <c r="B35" i="2"/>
  <c r="C35" i="2"/>
  <c r="D35" i="2"/>
  <c r="B36" i="2"/>
  <c r="C36" i="2"/>
  <c r="D36" i="2"/>
  <c r="B37" i="2"/>
  <c r="C37" i="2"/>
  <c r="D37" i="2"/>
  <c r="B38" i="2"/>
  <c r="C38" i="2"/>
  <c r="D38" i="2"/>
  <c r="B39" i="2"/>
  <c r="C39" i="2"/>
  <c r="D39" i="2"/>
  <c r="B40" i="2"/>
  <c r="C40" i="2"/>
  <c r="D40" i="2"/>
  <c r="B41" i="2"/>
  <c r="C41" i="2"/>
  <c r="D41" i="2"/>
  <c r="B42" i="2"/>
  <c r="C42" i="2"/>
  <c r="D42" i="2"/>
  <c r="B43" i="2"/>
  <c r="C43" i="2"/>
  <c r="D43" i="2"/>
  <c r="B44" i="2"/>
  <c r="C44" i="2"/>
  <c r="D44" i="2"/>
  <c r="B45" i="2"/>
  <c r="C45" i="2"/>
  <c r="D45" i="2"/>
  <c r="B46" i="2"/>
  <c r="C46" i="2"/>
  <c r="D46" i="2"/>
  <c r="B47" i="2"/>
  <c r="C47" i="2"/>
  <c r="D47" i="2"/>
  <c r="B48" i="2"/>
  <c r="C48" i="2"/>
  <c r="D48" i="2"/>
  <c r="B49" i="2"/>
  <c r="C49" i="2"/>
  <c r="D49" i="2"/>
  <c r="B50" i="2"/>
  <c r="C50" i="2"/>
  <c r="D50" i="2"/>
  <c r="B51" i="2"/>
  <c r="C51" i="2"/>
  <c r="D51" i="2"/>
  <c r="B52" i="2"/>
  <c r="C52" i="2"/>
  <c r="D52" i="2"/>
  <c r="B53" i="2"/>
  <c r="C53" i="2"/>
  <c r="D53" i="2"/>
  <c r="B54" i="2"/>
  <c r="C54" i="2"/>
  <c r="D54" i="2"/>
  <c r="B55" i="2"/>
  <c r="C55" i="2"/>
  <c r="D55" i="2"/>
  <c r="B56" i="2"/>
  <c r="C56" i="2"/>
  <c r="D56" i="2"/>
  <c r="C7" i="2"/>
  <c r="D7" i="2"/>
  <c r="B7" i="2"/>
  <c r="K8" i="5"/>
  <c r="L8" i="5"/>
  <c r="M8" i="5"/>
  <c r="N8" i="5"/>
  <c r="O8" i="5"/>
  <c r="P8" i="5"/>
  <c r="Q8" i="5"/>
  <c r="R8" i="5"/>
  <c r="S8" i="5"/>
  <c r="K9" i="5"/>
  <c r="L9" i="5"/>
  <c r="M9" i="5"/>
  <c r="N9" i="5"/>
  <c r="O9" i="5"/>
  <c r="P9" i="5"/>
  <c r="Q9" i="5"/>
  <c r="R9" i="5"/>
  <c r="S9" i="5"/>
  <c r="K10" i="5"/>
  <c r="L10" i="5"/>
  <c r="M10" i="5"/>
  <c r="N10" i="5"/>
  <c r="O10" i="5"/>
  <c r="P10" i="5"/>
  <c r="Q10" i="5"/>
  <c r="R10" i="5"/>
  <c r="S10" i="5"/>
  <c r="K11" i="5"/>
  <c r="L11" i="5"/>
  <c r="M11" i="5"/>
  <c r="N11" i="5"/>
  <c r="O11" i="5"/>
  <c r="P11" i="5"/>
  <c r="Q11" i="5"/>
  <c r="R11" i="5"/>
  <c r="S11" i="5"/>
  <c r="K12" i="5"/>
  <c r="L12" i="5"/>
  <c r="M12" i="5"/>
  <c r="N12" i="5"/>
  <c r="O12" i="5"/>
  <c r="P12" i="5"/>
  <c r="Q12" i="5"/>
  <c r="R12" i="5"/>
  <c r="S12" i="5"/>
  <c r="K13" i="5"/>
  <c r="L13" i="5"/>
  <c r="M13" i="5"/>
  <c r="N13" i="5"/>
  <c r="O13" i="5"/>
  <c r="P13" i="5"/>
  <c r="Q13" i="5"/>
  <c r="R13" i="5"/>
  <c r="S13" i="5"/>
  <c r="K14" i="5"/>
  <c r="L14" i="5"/>
  <c r="M14" i="5"/>
  <c r="N14" i="5"/>
  <c r="O14" i="5"/>
  <c r="P14" i="5"/>
  <c r="Q14" i="5"/>
  <c r="R14" i="5"/>
  <c r="S14" i="5"/>
  <c r="K15" i="5"/>
  <c r="L15" i="5"/>
  <c r="M15" i="5"/>
  <c r="N15" i="5"/>
  <c r="O15" i="5"/>
  <c r="P15" i="5"/>
  <c r="Q15" i="5"/>
  <c r="R15" i="5"/>
  <c r="S15" i="5"/>
  <c r="K16" i="5"/>
  <c r="L16" i="5"/>
  <c r="M16" i="5"/>
  <c r="N16" i="5"/>
  <c r="O16" i="5"/>
  <c r="P16" i="5"/>
  <c r="Q16" i="5"/>
  <c r="R16" i="5"/>
  <c r="S16" i="5"/>
  <c r="K17" i="5"/>
  <c r="L17" i="5"/>
  <c r="M17" i="5"/>
  <c r="N17" i="5"/>
  <c r="O17" i="5"/>
  <c r="P17" i="5"/>
  <c r="Q17" i="5"/>
  <c r="R17" i="5"/>
  <c r="S17" i="5"/>
  <c r="K18" i="5"/>
  <c r="L18" i="5"/>
  <c r="M18" i="5"/>
  <c r="N18" i="5"/>
  <c r="O18" i="5"/>
  <c r="P18" i="5"/>
  <c r="Q18" i="5"/>
  <c r="R18" i="5"/>
  <c r="S18" i="5"/>
  <c r="K19" i="5"/>
  <c r="L19" i="5"/>
  <c r="M19" i="5"/>
  <c r="N19" i="5"/>
  <c r="O19" i="5"/>
  <c r="P19" i="5"/>
  <c r="Q19" i="5"/>
  <c r="R19" i="5"/>
  <c r="S19" i="5"/>
  <c r="K20" i="5"/>
  <c r="L20" i="5"/>
  <c r="M20" i="5"/>
  <c r="N20" i="5"/>
  <c r="O20" i="5"/>
  <c r="P20" i="5"/>
  <c r="Q20" i="5"/>
  <c r="R20" i="5"/>
  <c r="S20" i="5"/>
  <c r="K21" i="5"/>
  <c r="L21" i="5"/>
  <c r="M21" i="5"/>
  <c r="N21" i="5"/>
  <c r="O21" i="5"/>
  <c r="P21" i="5"/>
  <c r="Q21" i="5"/>
  <c r="R21" i="5"/>
  <c r="S21" i="5"/>
  <c r="K22" i="5"/>
  <c r="L22" i="5"/>
  <c r="M22" i="5"/>
  <c r="N22" i="5"/>
  <c r="O22" i="5"/>
  <c r="P22" i="5"/>
  <c r="Q22" i="5"/>
  <c r="R22" i="5"/>
  <c r="S22" i="5"/>
  <c r="K23" i="5"/>
  <c r="L23" i="5"/>
  <c r="M23" i="5"/>
  <c r="N23" i="5"/>
  <c r="O23" i="5"/>
  <c r="P23" i="5"/>
  <c r="Q23" i="5"/>
  <c r="R23" i="5"/>
  <c r="S23" i="5"/>
  <c r="K24" i="5"/>
  <c r="L24" i="5"/>
  <c r="M24" i="5"/>
  <c r="N24" i="5"/>
  <c r="O24" i="5"/>
  <c r="P24" i="5"/>
  <c r="Q24" i="5"/>
  <c r="R24" i="5"/>
  <c r="S24" i="5"/>
  <c r="K25" i="5"/>
  <c r="L25" i="5"/>
  <c r="M25" i="5"/>
  <c r="N25" i="5"/>
  <c r="O25" i="5"/>
  <c r="P25" i="5"/>
  <c r="Q25" i="5"/>
  <c r="R25" i="5"/>
  <c r="S25" i="5"/>
  <c r="K26" i="5"/>
  <c r="L26" i="5"/>
  <c r="M26" i="5"/>
  <c r="N26" i="5"/>
  <c r="O26" i="5"/>
  <c r="P26" i="5"/>
  <c r="Q26" i="5"/>
  <c r="R26" i="5"/>
  <c r="S26" i="5"/>
  <c r="K27" i="5"/>
  <c r="L27" i="5"/>
  <c r="M27" i="5"/>
  <c r="N27" i="5"/>
  <c r="O27" i="5"/>
  <c r="P27" i="5"/>
  <c r="Q27" i="5"/>
  <c r="R27" i="5"/>
  <c r="S27" i="5"/>
  <c r="K28" i="5"/>
  <c r="L28" i="5"/>
  <c r="M28" i="5"/>
  <c r="N28" i="5"/>
  <c r="O28" i="5"/>
  <c r="P28" i="5"/>
  <c r="Q28" i="5"/>
  <c r="R28" i="5"/>
  <c r="S28" i="5"/>
  <c r="K29" i="5"/>
  <c r="L29" i="5"/>
  <c r="M29" i="5"/>
  <c r="N29" i="5"/>
  <c r="O29" i="5"/>
  <c r="P29" i="5"/>
  <c r="Q29" i="5"/>
  <c r="R29" i="5"/>
  <c r="S29" i="5"/>
  <c r="K30" i="5"/>
  <c r="L30" i="5"/>
  <c r="M30" i="5"/>
  <c r="N30" i="5"/>
  <c r="O30" i="5"/>
  <c r="P30" i="5"/>
  <c r="Q30" i="5"/>
  <c r="R30" i="5"/>
  <c r="S30" i="5"/>
  <c r="K31" i="5"/>
  <c r="L31" i="5"/>
  <c r="M31" i="5"/>
  <c r="N31" i="5"/>
  <c r="O31" i="5"/>
  <c r="P31" i="5"/>
  <c r="Q31" i="5"/>
  <c r="R31" i="5"/>
  <c r="S31" i="5"/>
  <c r="K32" i="5"/>
  <c r="L32" i="5"/>
  <c r="M32" i="5"/>
  <c r="N32" i="5"/>
  <c r="O32" i="5"/>
  <c r="P32" i="5"/>
  <c r="Q32" i="5"/>
  <c r="R32" i="5"/>
  <c r="S32" i="5"/>
  <c r="K33" i="5"/>
  <c r="L33" i="5"/>
  <c r="M33" i="5"/>
  <c r="N33" i="5"/>
  <c r="O33" i="5"/>
  <c r="P33" i="5"/>
  <c r="Q33" i="5"/>
  <c r="R33" i="5"/>
  <c r="S33" i="5"/>
  <c r="K34" i="5"/>
  <c r="L34" i="5"/>
  <c r="M34" i="5"/>
  <c r="N34" i="5"/>
  <c r="O34" i="5"/>
  <c r="P34" i="5"/>
  <c r="Q34" i="5"/>
  <c r="R34" i="5"/>
  <c r="S34" i="5"/>
  <c r="K35" i="5"/>
  <c r="L35" i="5"/>
  <c r="M35" i="5"/>
  <c r="N35" i="5"/>
  <c r="O35" i="5"/>
  <c r="P35" i="5"/>
  <c r="Q35" i="5"/>
  <c r="R35" i="5"/>
  <c r="S35" i="5"/>
  <c r="K36" i="5"/>
  <c r="L36" i="5"/>
  <c r="M36" i="5"/>
  <c r="N36" i="5"/>
  <c r="O36" i="5"/>
  <c r="P36" i="5"/>
  <c r="Q36" i="5"/>
  <c r="R36" i="5"/>
  <c r="S36" i="5"/>
  <c r="K37" i="5"/>
  <c r="L37" i="5"/>
  <c r="M37" i="5"/>
  <c r="N37" i="5"/>
  <c r="O37" i="5"/>
  <c r="P37" i="5"/>
  <c r="Q37" i="5"/>
  <c r="R37" i="5"/>
  <c r="S37" i="5"/>
  <c r="K38" i="5"/>
  <c r="L38" i="5"/>
  <c r="M38" i="5"/>
  <c r="N38" i="5"/>
  <c r="O38" i="5"/>
  <c r="P38" i="5"/>
  <c r="Q38" i="5"/>
  <c r="R38" i="5"/>
  <c r="S38" i="5"/>
  <c r="K39" i="5"/>
  <c r="L39" i="5"/>
  <c r="M39" i="5"/>
  <c r="N39" i="5"/>
  <c r="O39" i="5"/>
  <c r="P39" i="5"/>
  <c r="Q39" i="5"/>
  <c r="R39" i="5"/>
  <c r="S39" i="5"/>
  <c r="K40" i="5"/>
  <c r="L40" i="5"/>
  <c r="M40" i="5"/>
  <c r="N40" i="5"/>
  <c r="O40" i="5"/>
  <c r="P40" i="5"/>
  <c r="Q40" i="5"/>
  <c r="R40" i="5"/>
  <c r="S40" i="5"/>
  <c r="K41" i="5"/>
  <c r="L41" i="5"/>
  <c r="M41" i="5"/>
  <c r="N41" i="5"/>
  <c r="O41" i="5"/>
  <c r="P41" i="5"/>
  <c r="Q41" i="5"/>
  <c r="R41" i="5"/>
  <c r="S41" i="5"/>
  <c r="K42" i="5"/>
  <c r="L42" i="5"/>
  <c r="M42" i="5"/>
  <c r="N42" i="5"/>
  <c r="O42" i="5"/>
  <c r="P42" i="5"/>
  <c r="Q42" i="5"/>
  <c r="R42" i="5"/>
  <c r="S42" i="5"/>
  <c r="K43" i="5"/>
  <c r="L43" i="5"/>
  <c r="M43" i="5"/>
  <c r="N43" i="5"/>
  <c r="O43" i="5"/>
  <c r="P43" i="5"/>
  <c r="Q43" i="5"/>
  <c r="R43" i="5"/>
  <c r="S43" i="5"/>
  <c r="K44" i="5"/>
  <c r="L44" i="5"/>
  <c r="M44" i="5"/>
  <c r="N44" i="5"/>
  <c r="O44" i="5"/>
  <c r="P44" i="5"/>
  <c r="Q44" i="5"/>
  <c r="R44" i="5"/>
  <c r="S44" i="5"/>
  <c r="K45" i="5"/>
  <c r="L45" i="5"/>
  <c r="M45" i="5"/>
  <c r="N45" i="5"/>
  <c r="O45" i="5"/>
  <c r="P45" i="5"/>
  <c r="Q45" i="5"/>
  <c r="R45" i="5"/>
  <c r="S45" i="5"/>
  <c r="K46" i="5"/>
  <c r="L46" i="5"/>
  <c r="M46" i="5"/>
  <c r="N46" i="5"/>
  <c r="O46" i="5"/>
  <c r="P46" i="5"/>
  <c r="Q46" i="5"/>
  <c r="R46" i="5"/>
  <c r="S46" i="5"/>
  <c r="K47" i="5"/>
  <c r="L47" i="5"/>
  <c r="M47" i="5"/>
  <c r="N47" i="5"/>
  <c r="O47" i="5"/>
  <c r="P47" i="5"/>
  <c r="Q47" i="5"/>
  <c r="R47" i="5"/>
  <c r="S47" i="5"/>
  <c r="K48" i="5"/>
  <c r="L48" i="5"/>
  <c r="M48" i="5"/>
  <c r="N48" i="5"/>
  <c r="O48" i="5"/>
  <c r="P48" i="5"/>
  <c r="Q48" i="5"/>
  <c r="R48" i="5"/>
  <c r="S48" i="5"/>
  <c r="K49" i="5"/>
  <c r="L49" i="5"/>
  <c r="M49" i="5"/>
  <c r="N49" i="5"/>
  <c r="O49" i="5"/>
  <c r="P49" i="5"/>
  <c r="Q49" i="5"/>
  <c r="R49" i="5"/>
  <c r="S49" i="5"/>
  <c r="K50" i="5"/>
  <c r="L50" i="5"/>
  <c r="M50" i="5"/>
  <c r="N50" i="5"/>
  <c r="O50" i="5"/>
  <c r="P50" i="5"/>
  <c r="Q50" i="5"/>
  <c r="R50" i="5"/>
  <c r="S50" i="5"/>
  <c r="K51" i="5"/>
  <c r="L51" i="5"/>
  <c r="M51" i="5"/>
  <c r="N51" i="5"/>
  <c r="O51" i="5"/>
  <c r="P51" i="5"/>
  <c r="Q51" i="5"/>
  <c r="R51" i="5"/>
  <c r="S51" i="5"/>
  <c r="K52" i="5"/>
  <c r="L52" i="5"/>
  <c r="M52" i="5"/>
  <c r="N52" i="5"/>
  <c r="O52" i="5"/>
  <c r="P52" i="5"/>
  <c r="Q52" i="5"/>
  <c r="R52" i="5"/>
  <c r="S52" i="5"/>
  <c r="K53" i="5"/>
  <c r="L53" i="5"/>
  <c r="M53" i="5"/>
  <c r="N53" i="5"/>
  <c r="O53" i="5"/>
  <c r="P53" i="5"/>
  <c r="Q53" i="5"/>
  <c r="R53" i="5"/>
  <c r="S53" i="5"/>
  <c r="K54" i="5"/>
  <c r="L54" i="5"/>
  <c r="M54" i="5"/>
  <c r="N54" i="5"/>
  <c r="O54" i="5"/>
  <c r="P54" i="5"/>
  <c r="Q54" i="5"/>
  <c r="R54" i="5"/>
  <c r="S54" i="5"/>
  <c r="K55" i="5"/>
  <c r="L55" i="5"/>
  <c r="M55" i="5"/>
  <c r="N55" i="5"/>
  <c r="O55" i="5"/>
  <c r="P55" i="5"/>
  <c r="Q55" i="5"/>
  <c r="R55" i="5"/>
  <c r="S55" i="5"/>
  <c r="K56" i="5"/>
  <c r="L56" i="5"/>
  <c r="M56" i="5"/>
  <c r="N56" i="5"/>
  <c r="O56" i="5"/>
  <c r="P56" i="5"/>
  <c r="Q56" i="5"/>
  <c r="R56" i="5"/>
  <c r="S56" i="5"/>
  <c r="L7" i="5"/>
  <c r="M7" i="5"/>
  <c r="N7" i="5"/>
  <c r="O7" i="5"/>
  <c r="P7" i="5"/>
  <c r="Q7" i="5"/>
  <c r="R7" i="5"/>
  <c r="S7" i="5"/>
  <c r="K7" i="5"/>
  <c r="G7" i="1"/>
  <c r="G6" i="1"/>
  <c r="T7" i="1"/>
  <c r="C2" i="3"/>
  <c r="E2" i="3"/>
  <c r="Y7" i="1"/>
  <c r="H7" i="1"/>
  <c r="H6" i="1"/>
  <c r="U7" i="1"/>
  <c r="Z7" i="1"/>
  <c r="I7" i="1"/>
  <c r="I6" i="1"/>
  <c r="V7" i="1"/>
  <c r="AA7" i="1"/>
  <c r="F41" i="3"/>
  <c r="J7" i="1"/>
  <c r="F6" i="1"/>
  <c r="J6" i="1"/>
  <c r="W7" i="1"/>
  <c r="AB7" i="1"/>
  <c r="G8" i="1"/>
  <c r="T8" i="1"/>
  <c r="Y8" i="1"/>
  <c r="H8" i="1"/>
  <c r="U8" i="1"/>
  <c r="Z8" i="1"/>
  <c r="I8" i="1"/>
  <c r="V8" i="1"/>
  <c r="AA8" i="1"/>
  <c r="F42" i="3"/>
  <c r="J8" i="1"/>
  <c r="W8" i="1"/>
  <c r="AB8" i="1"/>
  <c r="G9" i="1"/>
  <c r="T9" i="1"/>
  <c r="Y9" i="1"/>
  <c r="H9" i="1"/>
  <c r="U9" i="1"/>
  <c r="Z9" i="1"/>
  <c r="I9" i="1"/>
  <c r="V9" i="1"/>
  <c r="AA9" i="1"/>
  <c r="F43" i="3"/>
  <c r="J9" i="1"/>
  <c r="W9" i="1"/>
  <c r="AB9" i="1"/>
  <c r="G10" i="1"/>
  <c r="T10" i="1"/>
  <c r="Y10" i="1"/>
  <c r="H10" i="1"/>
  <c r="U10" i="1"/>
  <c r="Z10" i="1"/>
  <c r="I10" i="1"/>
  <c r="V10" i="1"/>
  <c r="AA10" i="1"/>
  <c r="F44" i="3"/>
  <c r="J10" i="1"/>
  <c r="W10" i="1"/>
  <c r="AB10" i="1"/>
  <c r="G11" i="1"/>
  <c r="T11" i="1"/>
  <c r="Y11" i="1"/>
  <c r="H11" i="1"/>
  <c r="U11" i="1"/>
  <c r="Z11" i="1"/>
  <c r="I11" i="1"/>
  <c r="V11" i="1"/>
  <c r="AA11" i="1"/>
  <c r="F45" i="3"/>
  <c r="J11" i="1"/>
  <c r="W11" i="1"/>
  <c r="AB11" i="1"/>
  <c r="G12" i="1"/>
  <c r="T12" i="1"/>
  <c r="Y12" i="1"/>
  <c r="H12" i="1"/>
  <c r="U12" i="1"/>
  <c r="Z12" i="1"/>
  <c r="I12" i="1"/>
  <c r="V12" i="1"/>
  <c r="AA12" i="1"/>
  <c r="F46" i="3"/>
  <c r="J12" i="1"/>
  <c r="W12" i="1"/>
  <c r="AB12" i="1"/>
  <c r="G13" i="1"/>
  <c r="T13" i="1"/>
  <c r="Y13" i="1"/>
  <c r="H13" i="1"/>
  <c r="U13" i="1"/>
  <c r="Z13" i="1"/>
  <c r="I13" i="1"/>
  <c r="V13" i="1"/>
  <c r="AA13" i="1"/>
  <c r="F47" i="3"/>
  <c r="J13" i="1"/>
  <c r="W13" i="1"/>
  <c r="AB13" i="1"/>
  <c r="G14" i="1"/>
  <c r="T14" i="1"/>
  <c r="Y14" i="1"/>
  <c r="H14" i="1"/>
  <c r="U14" i="1"/>
  <c r="Z14" i="1"/>
  <c r="I14" i="1"/>
  <c r="V14" i="1"/>
  <c r="AA14" i="1"/>
  <c r="F48" i="3"/>
  <c r="J14" i="1"/>
  <c r="W14" i="1"/>
  <c r="AB14" i="1"/>
  <c r="G15" i="1"/>
  <c r="T15" i="1"/>
  <c r="Y15" i="1"/>
  <c r="H15" i="1"/>
  <c r="U15" i="1"/>
  <c r="Z15" i="1"/>
  <c r="I15" i="1"/>
  <c r="V15" i="1"/>
  <c r="AA15" i="1"/>
  <c r="F49" i="3"/>
  <c r="J15" i="1"/>
  <c r="W15" i="1"/>
  <c r="AB15" i="1"/>
  <c r="G16" i="1"/>
  <c r="T16" i="1"/>
  <c r="Y16" i="1"/>
  <c r="H16" i="1"/>
  <c r="U16" i="1"/>
  <c r="Z16" i="1"/>
  <c r="I16" i="1"/>
  <c r="V16" i="1"/>
  <c r="AA16" i="1"/>
  <c r="F50" i="3"/>
  <c r="J16" i="1"/>
  <c r="W16" i="1"/>
  <c r="AB16" i="1"/>
  <c r="G17" i="1"/>
  <c r="T17" i="1"/>
  <c r="Y17" i="1"/>
  <c r="H17" i="1"/>
  <c r="U17" i="1"/>
  <c r="Z17" i="1"/>
  <c r="I17" i="1"/>
  <c r="V17" i="1"/>
  <c r="AA17" i="1"/>
  <c r="F51" i="3"/>
  <c r="J17" i="1"/>
  <c r="W17" i="1"/>
  <c r="AB17" i="1"/>
  <c r="G18" i="1"/>
  <c r="T18" i="1"/>
  <c r="Y18" i="1"/>
  <c r="H18" i="1"/>
  <c r="U18" i="1"/>
  <c r="Z18" i="1"/>
  <c r="I18" i="1"/>
  <c r="V18" i="1"/>
  <c r="AA18" i="1"/>
  <c r="F52" i="3"/>
  <c r="J18" i="1"/>
  <c r="W18" i="1"/>
  <c r="AB18" i="1"/>
  <c r="G19" i="1"/>
  <c r="T19" i="1"/>
  <c r="Y19" i="1"/>
  <c r="H19" i="1"/>
  <c r="U19" i="1"/>
  <c r="Z19" i="1"/>
  <c r="I19" i="1"/>
  <c r="V19" i="1"/>
  <c r="AA19" i="1"/>
  <c r="F53" i="3"/>
  <c r="J19" i="1"/>
  <c r="W19" i="1"/>
  <c r="AB19" i="1"/>
  <c r="G20" i="1"/>
  <c r="T20" i="1"/>
  <c r="Y20" i="1"/>
  <c r="H20" i="1"/>
  <c r="U20" i="1"/>
  <c r="Z20" i="1"/>
  <c r="I20" i="1"/>
  <c r="V20" i="1"/>
  <c r="AA20" i="1"/>
  <c r="F54" i="3"/>
  <c r="J20" i="1"/>
  <c r="W20" i="1"/>
  <c r="AB20" i="1"/>
  <c r="G21" i="1"/>
  <c r="T21" i="1"/>
  <c r="Y21" i="1"/>
  <c r="H21" i="1"/>
  <c r="U21" i="1"/>
  <c r="Z21" i="1"/>
  <c r="I21" i="1"/>
  <c r="V21" i="1"/>
  <c r="AA21" i="1"/>
  <c r="F55" i="3"/>
  <c r="J21" i="1"/>
  <c r="W21" i="1"/>
  <c r="AB21" i="1"/>
  <c r="G22" i="1"/>
  <c r="T22" i="1"/>
  <c r="Y22" i="1"/>
  <c r="H22" i="1"/>
  <c r="U22" i="1"/>
  <c r="Z22" i="1"/>
  <c r="I22" i="1"/>
  <c r="V22" i="1"/>
  <c r="AA22" i="1"/>
  <c r="F56" i="3"/>
  <c r="J22" i="1"/>
  <c r="W22" i="1"/>
  <c r="AB22" i="1"/>
  <c r="G23" i="1"/>
  <c r="T23" i="1"/>
  <c r="Y23" i="1"/>
  <c r="H23" i="1"/>
  <c r="U23" i="1"/>
  <c r="Z23" i="1"/>
  <c r="I23" i="1"/>
  <c r="V23" i="1"/>
  <c r="AA23" i="1"/>
  <c r="F57" i="3"/>
  <c r="J23" i="1"/>
  <c r="W23" i="1"/>
  <c r="AB23" i="1"/>
  <c r="G24" i="1"/>
  <c r="T24" i="1"/>
  <c r="Y24" i="1"/>
  <c r="H24" i="1"/>
  <c r="U24" i="1"/>
  <c r="Z24" i="1"/>
  <c r="I24" i="1"/>
  <c r="V24" i="1"/>
  <c r="AA24" i="1"/>
  <c r="F58" i="3"/>
  <c r="J24" i="1"/>
  <c r="W24" i="1"/>
  <c r="AB24" i="1"/>
  <c r="G25" i="1"/>
  <c r="T25" i="1"/>
  <c r="Y25" i="1"/>
  <c r="H25" i="1"/>
  <c r="U25" i="1"/>
  <c r="Z25" i="1"/>
  <c r="I25" i="1"/>
  <c r="V25" i="1"/>
  <c r="AA25" i="1"/>
  <c r="F59" i="3"/>
  <c r="J25" i="1"/>
  <c r="W25" i="1"/>
  <c r="AB25" i="1"/>
  <c r="G26" i="1"/>
  <c r="T26" i="1"/>
  <c r="Y26" i="1"/>
  <c r="H26" i="1"/>
  <c r="U26" i="1"/>
  <c r="Z26" i="1"/>
  <c r="I26" i="1"/>
  <c r="V26" i="1"/>
  <c r="AA26" i="1"/>
  <c r="F60" i="3"/>
  <c r="J26" i="1"/>
  <c r="W26" i="1"/>
  <c r="AB26" i="1"/>
  <c r="G27" i="1"/>
  <c r="T27" i="1"/>
  <c r="Y27" i="1"/>
  <c r="H27" i="1"/>
  <c r="U27" i="1"/>
  <c r="Z27" i="1"/>
  <c r="I27" i="1"/>
  <c r="V27" i="1"/>
  <c r="AA27" i="1"/>
  <c r="F61" i="3"/>
  <c r="J27" i="1"/>
  <c r="W27" i="1"/>
  <c r="AB27" i="1"/>
  <c r="G28" i="1"/>
  <c r="T28" i="1"/>
  <c r="Y28" i="1"/>
  <c r="H28" i="1"/>
  <c r="U28" i="1"/>
  <c r="Z28" i="1"/>
  <c r="I28" i="1"/>
  <c r="V28" i="1"/>
  <c r="AA28" i="1"/>
  <c r="F62" i="3"/>
  <c r="J28" i="1"/>
  <c r="W28" i="1"/>
  <c r="AB28" i="1"/>
  <c r="G29" i="1"/>
  <c r="T29" i="1"/>
  <c r="Y29" i="1"/>
  <c r="H29" i="1"/>
  <c r="U29" i="1"/>
  <c r="Z29" i="1"/>
  <c r="I29" i="1"/>
  <c r="V29" i="1"/>
  <c r="AA29" i="1"/>
  <c r="F63" i="3"/>
  <c r="J29" i="1"/>
  <c r="W29" i="1"/>
  <c r="AB29" i="1"/>
  <c r="G30" i="1"/>
  <c r="T30" i="1"/>
  <c r="Y30" i="1"/>
  <c r="H30" i="1"/>
  <c r="U30" i="1"/>
  <c r="Z30" i="1"/>
  <c r="I30" i="1"/>
  <c r="V30" i="1"/>
  <c r="AA30" i="1"/>
  <c r="F64" i="3"/>
  <c r="J30" i="1"/>
  <c r="W30" i="1"/>
  <c r="AB30" i="1"/>
  <c r="G31" i="1"/>
  <c r="T31" i="1"/>
  <c r="Y31" i="1"/>
  <c r="H31" i="1"/>
  <c r="U31" i="1"/>
  <c r="Z31" i="1"/>
  <c r="I31" i="1"/>
  <c r="V31" i="1"/>
  <c r="AA31" i="1"/>
  <c r="F65" i="3"/>
  <c r="J31" i="1"/>
  <c r="W31" i="1"/>
  <c r="AB31" i="1"/>
  <c r="G32" i="1"/>
  <c r="T32" i="1"/>
  <c r="Y32" i="1"/>
  <c r="H32" i="1"/>
  <c r="U32" i="1"/>
  <c r="Z32" i="1"/>
  <c r="I32" i="1"/>
  <c r="V32" i="1"/>
  <c r="AA32" i="1"/>
  <c r="F66" i="3"/>
  <c r="J32" i="1"/>
  <c r="W32" i="1"/>
  <c r="AB32" i="1"/>
  <c r="G33" i="1"/>
  <c r="T33" i="1"/>
  <c r="Y33" i="1"/>
  <c r="H33" i="1"/>
  <c r="U33" i="1"/>
  <c r="Z33" i="1"/>
  <c r="I33" i="1"/>
  <c r="V33" i="1"/>
  <c r="AA33" i="1"/>
  <c r="F67" i="3"/>
  <c r="J33" i="1"/>
  <c r="W33" i="1"/>
  <c r="AB33" i="1"/>
  <c r="G34" i="1"/>
  <c r="T34" i="1"/>
  <c r="Y34" i="1"/>
  <c r="H34" i="1"/>
  <c r="U34" i="1"/>
  <c r="Z34" i="1"/>
  <c r="I34" i="1"/>
  <c r="V34" i="1"/>
  <c r="AA34" i="1"/>
  <c r="F68" i="3"/>
  <c r="J34" i="1"/>
  <c r="W34" i="1"/>
  <c r="AB34" i="1"/>
  <c r="G35" i="1"/>
  <c r="T35" i="1"/>
  <c r="Y35" i="1"/>
  <c r="H35" i="1"/>
  <c r="U35" i="1"/>
  <c r="Z35" i="1"/>
  <c r="I35" i="1"/>
  <c r="V35" i="1"/>
  <c r="AA35" i="1"/>
  <c r="F69" i="3"/>
  <c r="J35" i="1"/>
  <c r="W35" i="1"/>
  <c r="AB35" i="1"/>
  <c r="G36" i="1"/>
  <c r="T36" i="1"/>
  <c r="Y36" i="1"/>
  <c r="H36" i="1"/>
  <c r="U36" i="1"/>
  <c r="Z36" i="1"/>
  <c r="I36" i="1"/>
  <c r="V36" i="1"/>
  <c r="AA36" i="1"/>
  <c r="F70" i="3"/>
  <c r="J36" i="1"/>
  <c r="W36" i="1"/>
  <c r="AB36" i="1"/>
  <c r="G37" i="1"/>
  <c r="T37" i="1"/>
  <c r="Y37" i="1"/>
  <c r="H37" i="1"/>
  <c r="U37" i="1"/>
  <c r="Z37" i="1"/>
  <c r="I37" i="1"/>
  <c r="V37" i="1"/>
  <c r="AA37" i="1"/>
  <c r="F71" i="3"/>
  <c r="J37" i="1"/>
  <c r="W37" i="1"/>
  <c r="AB37" i="1"/>
  <c r="G38" i="1"/>
  <c r="T38" i="1"/>
  <c r="Y38" i="1"/>
  <c r="H38" i="1"/>
  <c r="U38" i="1"/>
  <c r="Z38" i="1"/>
  <c r="I38" i="1"/>
  <c r="V38" i="1"/>
  <c r="AA38" i="1"/>
  <c r="F72" i="3"/>
  <c r="J38" i="1"/>
  <c r="W38" i="1"/>
  <c r="AB38" i="1"/>
  <c r="G39" i="1"/>
  <c r="T39" i="1"/>
  <c r="Y39" i="1"/>
  <c r="H39" i="1"/>
  <c r="U39" i="1"/>
  <c r="Z39" i="1"/>
  <c r="I39" i="1"/>
  <c r="V39" i="1"/>
  <c r="AA39" i="1"/>
  <c r="F73" i="3"/>
  <c r="J39" i="1"/>
  <c r="W39" i="1"/>
  <c r="AB39" i="1"/>
  <c r="Y40" i="1"/>
  <c r="Z40" i="1"/>
  <c r="AA40" i="1"/>
  <c r="AB40" i="1"/>
  <c r="Y41" i="1"/>
  <c r="Z41" i="1"/>
  <c r="AA41" i="1"/>
  <c r="AB41" i="1"/>
  <c r="Y42" i="1"/>
  <c r="Z42" i="1"/>
  <c r="AA42" i="1"/>
  <c r="AB42" i="1"/>
  <c r="Y43" i="1"/>
  <c r="Z43" i="1"/>
  <c r="AA43" i="1"/>
  <c r="AB43" i="1"/>
  <c r="Y44" i="1"/>
  <c r="Z44" i="1"/>
  <c r="AA44" i="1"/>
  <c r="AB44" i="1"/>
  <c r="Y45" i="1"/>
  <c r="Z45" i="1"/>
  <c r="AA45" i="1"/>
  <c r="AB45" i="1"/>
  <c r="Y46" i="1"/>
  <c r="Z46" i="1"/>
  <c r="AA46" i="1"/>
  <c r="AB46" i="1"/>
  <c r="Y47" i="1"/>
  <c r="Z47" i="1"/>
  <c r="AA47" i="1"/>
  <c r="AB47" i="1"/>
  <c r="Y48" i="1"/>
  <c r="Z48" i="1"/>
  <c r="AA48" i="1"/>
  <c r="AB48" i="1"/>
  <c r="Y49" i="1"/>
  <c r="Z49" i="1"/>
  <c r="AA49" i="1"/>
  <c r="AB49" i="1"/>
  <c r="Y50" i="1"/>
  <c r="Z50" i="1"/>
  <c r="AA50" i="1"/>
  <c r="AB50" i="1"/>
  <c r="Y51" i="1"/>
  <c r="Z51" i="1"/>
  <c r="AA51" i="1"/>
  <c r="AB51" i="1"/>
  <c r="Y52" i="1"/>
  <c r="Z52" i="1"/>
  <c r="AA52" i="1"/>
  <c r="AB52" i="1"/>
  <c r="Y53" i="1"/>
  <c r="Z53" i="1"/>
  <c r="AA53" i="1"/>
  <c r="AB53" i="1"/>
  <c r="Y54" i="1"/>
  <c r="Z54" i="1"/>
  <c r="AA54" i="1"/>
  <c r="AB54" i="1"/>
  <c r="Y55" i="1"/>
  <c r="Z55" i="1"/>
  <c r="AA55" i="1"/>
  <c r="AB55" i="1"/>
  <c r="Y56" i="1"/>
  <c r="Z56" i="1"/>
  <c r="AA56" i="1"/>
  <c r="AB56" i="1"/>
  <c r="F8" i="1"/>
  <c r="S8" i="1"/>
  <c r="X8" i="1"/>
  <c r="F9" i="1"/>
  <c r="S9" i="1"/>
  <c r="X9" i="1"/>
  <c r="F10" i="1"/>
  <c r="S10" i="1"/>
  <c r="X10" i="1"/>
  <c r="F11" i="1"/>
  <c r="S11" i="1"/>
  <c r="X11" i="1"/>
  <c r="F12" i="1"/>
  <c r="S12" i="1"/>
  <c r="X12" i="1"/>
  <c r="F13" i="1"/>
  <c r="S13" i="1"/>
  <c r="X13" i="1"/>
  <c r="F14" i="1"/>
  <c r="S14" i="1"/>
  <c r="X14" i="1"/>
  <c r="F15" i="1"/>
  <c r="S15" i="1"/>
  <c r="X15" i="1"/>
  <c r="F16" i="1"/>
  <c r="S16" i="1"/>
  <c r="X16" i="1"/>
  <c r="F17" i="1"/>
  <c r="S17" i="1"/>
  <c r="X17" i="1"/>
  <c r="F18" i="1"/>
  <c r="S18" i="1"/>
  <c r="X18" i="1"/>
  <c r="F19" i="1"/>
  <c r="S19" i="1"/>
  <c r="X19" i="1"/>
  <c r="F20" i="1"/>
  <c r="S20" i="1"/>
  <c r="X20" i="1"/>
  <c r="F21" i="1"/>
  <c r="S21" i="1"/>
  <c r="X21" i="1"/>
  <c r="F22" i="1"/>
  <c r="S22" i="1"/>
  <c r="X22" i="1"/>
  <c r="F23" i="1"/>
  <c r="S23" i="1"/>
  <c r="X23" i="1"/>
  <c r="F24" i="1"/>
  <c r="S24" i="1"/>
  <c r="X24" i="1"/>
  <c r="F25" i="1"/>
  <c r="S25" i="1"/>
  <c r="X25" i="1"/>
  <c r="F26" i="1"/>
  <c r="S26" i="1"/>
  <c r="X26" i="1"/>
  <c r="F27" i="1"/>
  <c r="S27" i="1"/>
  <c r="X27" i="1"/>
  <c r="F28" i="1"/>
  <c r="S28" i="1"/>
  <c r="X28" i="1"/>
  <c r="F29" i="1"/>
  <c r="S29" i="1"/>
  <c r="X29" i="1"/>
  <c r="F30" i="1"/>
  <c r="S30" i="1"/>
  <c r="X30" i="1"/>
  <c r="F31" i="1"/>
  <c r="S31" i="1"/>
  <c r="X31" i="1"/>
  <c r="F32" i="1"/>
  <c r="S32" i="1"/>
  <c r="X32" i="1"/>
  <c r="F33" i="1"/>
  <c r="S33" i="1"/>
  <c r="X33" i="1"/>
  <c r="F34" i="1"/>
  <c r="S34" i="1"/>
  <c r="X34" i="1"/>
  <c r="F35" i="1"/>
  <c r="S35" i="1"/>
  <c r="X35" i="1"/>
  <c r="F36" i="1"/>
  <c r="S36" i="1"/>
  <c r="X36" i="1"/>
  <c r="F37" i="1"/>
  <c r="S37" i="1"/>
  <c r="X37" i="1"/>
  <c r="F38" i="1"/>
  <c r="S38" i="1"/>
  <c r="X38" i="1"/>
  <c r="F39" i="1"/>
  <c r="S39" i="1"/>
  <c r="X39" i="1"/>
  <c r="X40" i="1"/>
  <c r="X41" i="1"/>
  <c r="X42" i="1"/>
  <c r="X43" i="1"/>
  <c r="X44" i="1"/>
  <c r="X45" i="1"/>
  <c r="X46" i="1"/>
  <c r="X47" i="1"/>
  <c r="X48" i="1"/>
  <c r="X49" i="1"/>
  <c r="X50" i="1"/>
  <c r="X51" i="1"/>
  <c r="X52" i="1"/>
  <c r="X53" i="1"/>
  <c r="X54" i="1"/>
  <c r="X55" i="1"/>
  <c r="X56" i="1"/>
  <c r="F7" i="1"/>
  <c r="S7" i="1"/>
  <c r="X7" i="1"/>
  <c r="T40" i="1"/>
  <c r="U40" i="1"/>
  <c r="V40" i="1"/>
  <c r="W40" i="1"/>
  <c r="T41" i="1"/>
  <c r="U41" i="1"/>
  <c r="V41" i="1"/>
  <c r="W41" i="1"/>
  <c r="T42" i="1"/>
  <c r="U42" i="1"/>
  <c r="V42" i="1"/>
  <c r="W42" i="1"/>
  <c r="T43" i="1"/>
  <c r="U43" i="1"/>
  <c r="V43" i="1"/>
  <c r="W43" i="1"/>
  <c r="T44" i="1"/>
  <c r="U44" i="1"/>
  <c r="V44" i="1"/>
  <c r="W44" i="1"/>
  <c r="T45" i="1"/>
  <c r="U45" i="1"/>
  <c r="V45" i="1"/>
  <c r="W45" i="1"/>
  <c r="T46" i="1"/>
  <c r="U46" i="1"/>
  <c r="V46" i="1"/>
  <c r="W46" i="1"/>
  <c r="T47" i="1"/>
  <c r="U47" i="1"/>
  <c r="V47" i="1"/>
  <c r="W47" i="1"/>
  <c r="T48" i="1"/>
  <c r="U48" i="1"/>
  <c r="V48" i="1"/>
  <c r="W48" i="1"/>
  <c r="T49" i="1"/>
  <c r="U49" i="1"/>
  <c r="V49" i="1"/>
  <c r="W49" i="1"/>
  <c r="T50" i="1"/>
  <c r="U50" i="1"/>
  <c r="V50" i="1"/>
  <c r="W50" i="1"/>
  <c r="T51" i="1"/>
  <c r="U51" i="1"/>
  <c r="V51" i="1"/>
  <c r="W51" i="1"/>
  <c r="T52" i="1"/>
  <c r="U52" i="1"/>
  <c r="V52" i="1"/>
  <c r="W52" i="1"/>
  <c r="T53" i="1"/>
  <c r="U53" i="1"/>
  <c r="V53" i="1"/>
  <c r="W53" i="1"/>
  <c r="T54" i="1"/>
  <c r="U54" i="1"/>
  <c r="V54" i="1"/>
  <c r="W54" i="1"/>
  <c r="T55" i="1"/>
  <c r="U55" i="1"/>
  <c r="V55" i="1"/>
  <c r="W55" i="1"/>
  <c r="T56" i="1"/>
  <c r="U56" i="1"/>
  <c r="V56" i="1"/>
  <c r="W56" i="1"/>
  <c r="S40" i="1"/>
  <c r="S41" i="1"/>
  <c r="S42" i="1"/>
  <c r="S43" i="1"/>
  <c r="S44" i="1"/>
  <c r="S45" i="1"/>
  <c r="S46" i="1"/>
  <c r="S47" i="1"/>
  <c r="S48" i="1"/>
  <c r="S49" i="1"/>
  <c r="S50" i="1"/>
  <c r="S51" i="1"/>
  <c r="S52" i="1"/>
  <c r="S53" i="1"/>
  <c r="S54" i="1"/>
  <c r="S55" i="1"/>
  <c r="S56" i="1"/>
  <c r="L7" i="1"/>
  <c r="M7" i="1"/>
  <c r="N7" i="1"/>
  <c r="L8" i="1"/>
  <c r="M8" i="1"/>
  <c r="N8" i="1"/>
  <c r="L9" i="1"/>
  <c r="M9" i="1"/>
  <c r="N9" i="1"/>
  <c r="L10" i="1"/>
  <c r="M10" i="1"/>
  <c r="N10" i="1"/>
  <c r="L11" i="1"/>
  <c r="M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7" i="1"/>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I41" i="3"/>
  <c r="J41" i="3"/>
  <c r="K41" i="3"/>
  <c r="L41" i="3"/>
  <c r="M41" i="3"/>
  <c r="N41" i="3"/>
  <c r="I42" i="3"/>
  <c r="J42" i="3"/>
  <c r="K42" i="3"/>
  <c r="L42" i="3"/>
  <c r="M42" i="3"/>
  <c r="N42" i="3"/>
  <c r="I43" i="3"/>
  <c r="J43" i="3"/>
  <c r="K43" i="3"/>
  <c r="L43" i="3"/>
  <c r="M43" i="3"/>
  <c r="N43" i="3"/>
  <c r="I44" i="3"/>
  <c r="J44" i="3"/>
  <c r="K44" i="3"/>
  <c r="L44" i="3"/>
  <c r="M44" i="3"/>
  <c r="N44" i="3"/>
  <c r="I45" i="3"/>
  <c r="J45" i="3"/>
  <c r="K45" i="3"/>
  <c r="L45" i="3"/>
  <c r="M45" i="3"/>
  <c r="N45" i="3"/>
  <c r="I46" i="3"/>
  <c r="J46" i="3"/>
  <c r="K46" i="3"/>
  <c r="L46" i="3"/>
  <c r="M46" i="3"/>
  <c r="N46" i="3"/>
  <c r="I47" i="3"/>
  <c r="J47" i="3"/>
  <c r="K47" i="3"/>
  <c r="L47" i="3"/>
  <c r="M47" i="3"/>
  <c r="N47" i="3"/>
  <c r="I48" i="3"/>
  <c r="J48" i="3"/>
  <c r="K48" i="3"/>
  <c r="L48" i="3"/>
  <c r="M48" i="3"/>
  <c r="N48" i="3"/>
  <c r="I49" i="3"/>
  <c r="J49" i="3"/>
  <c r="K49" i="3"/>
  <c r="L49" i="3"/>
  <c r="M49" i="3"/>
  <c r="N49" i="3"/>
  <c r="I50" i="3"/>
  <c r="J50" i="3"/>
  <c r="K50" i="3"/>
  <c r="L50" i="3"/>
  <c r="M50" i="3"/>
  <c r="N50" i="3"/>
  <c r="I51" i="3"/>
  <c r="J51" i="3"/>
  <c r="K51" i="3"/>
  <c r="L51" i="3"/>
  <c r="M51" i="3"/>
  <c r="N51" i="3"/>
  <c r="I52" i="3"/>
  <c r="J52" i="3"/>
  <c r="K52" i="3"/>
  <c r="L52" i="3"/>
  <c r="M52" i="3"/>
  <c r="N52" i="3"/>
  <c r="I53" i="3"/>
  <c r="J53" i="3"/>
  <c r="K53" i="3"/>
  <c r="L53" i="3"/>
  <c r="M53" i="3"/>
  <c r="N53" i="3"/>
  <c r="I54" i="3"/>
  <c r="J54" i="3"/>
  <c r="K54" i="3"/>
  <c r="L54" i="3"/>
  <c r="M54" i="3"/>
  <c r="N54" i="3"/>
  <c r="I55" i="3"/>
  <c r="J55" i="3"/>
  <c r="K55" i="3"/>
  <c r="L55" i="3"/>
  <c r="M55" i="3"/>
  <c r="N55" i="3"/>
  <c r="I56" i="3"/>
  <c r="J56" i="3"/>
  <c r="K56" i="3"/>
  <c r="L56" i="3"/>
  <c r="M56" i="3"/>
  <c r="N56" i="3"/>
  <c r="I57" i="3"/>
  <c r="J57" i="3"/>
  <c r="K57" i="3"/>
  <c r="L57" i="3"/>
  <c r="M57" i="3"/>
  <c r="N57" i="3"/>
  <c r="I58" i="3"/>
  <c r="J58" i="3"/>
  <c r="K58" i="3"/>
  <c r="L58" i="3"/>
  <c r="M58" i="3"/>
  <c r="N58" i="3"/>
  <c r="I59" i="3"/>
  <c r="J59" i="3"/>
  <c r="K59" i="3"/>
  <c r="L59" i="3"/>
  <c r="M59" i="3"/>
  <c r="N59" i="3"/>
  <c r="I60" i="3"/>
  <c r="J60" i="3"/>
  <c r="K60" i="3"/>
  <c r="L60" i="3"/>
  <c r="M60" i="3"/>
  <c r="N60" i="3"/>
  <c r="I61" i="3"/>
  <c r="J61" i="3"/>
  <c r="K61" i="3"/>
  <c r="L61" i="3"/>
  <c r="M61" i="3"/>
  <c r="N61" i="3"/>
  <c r="I62" i="3"/>
  <c r="J62" i="3"/>
  <c r="K62" i="3"/>
  <c r="L62" i="3"/>
  <c r="M62" i="3"/>
  <c r="N62" i="3"/>
  <c r="I63" i="3"/>
  <c r="J63" i="3"/>
  <c r="K63" i="3"/>
  <c r="L63" i="3"/>
  <c r="M63" i="3"/>
  <c r="N63" i="3"/>
  <c r="I64" i="3"/>
  <c r="J64" i="3"/>
  <c r="K64" i="3"/>
  <c r="L64" i="3"/>
  <c r="M64" i="3"/>
  <c r="N64" i="3"/>
  <c r="I65" i="3"/>
  <c r="J65" i="3"/>
  <c r="K65" i="3"/>
  <c r="L65" i="3"/>
  <c r="M65" i="3"/>
  <c r="N65" i="3"/>
  <c r="I66" i="3"/>
  <c r="J66" i="3"/>
  <c r="K66" i="3"/>
  <c r="L66" i="3"/>
  <c r="M66" i="3"/>
  <c r="N66" i="3"/>
  <c r="I67" i="3"/>
  <c r="J67" i="3"/>
  <c r="K67" i="3"/>
  <c r="L67" i="3"/>
  <c r="M67" i="3"/>
  <c r="N67" i="3"/>
  <c r="I68" i="3"/>
  <c r="J68" i="3"/>
  <c r="K68" i="3"/>
  <c r="L68" i="3"/>
  <c r="M68" i="3"/>
  <c r="N68" i="3"/>
  <c r="I69" i="3"/>
  <c r="J69" i="3"/>
  <c r="K69" i="3"/>
  <c r="L69" i="3"/>
  <c r="M69" i="3"/>
  <c r="N69" i="3"/>
  <c r="I70" i="3"/>
  <c r="J70" i="3"/>
  <c r="K70" i="3"/>
  <c r="L70" i="3"/>
  <c r="M70" i="3"/>
  <c r="N70" i="3"/>
  <c r="I71" i="3"/>
  <c r="J71" i="3"/>
  <c r="K71" i="3"/>
  <c r="L71" i="3"/>
  <c r="M71" i="3"/>
  <c r="N71" i="3"/>
  <c r="I72" i="3"/>
  <c r="J72" i="3"/>
  <c r="K72" i="3"/>
  <c r="L72" i="3"/>
  <c r="M72" i="3"/>
  <c r="N72" i="3"/>
  <c r="I73" i="3"/>
  <c r="J73" i="3"/>
  <c r="K73" i="3"/>
  <c r="L73" i="3"/>
  <c r="M73" i="3"/>
  <c r="N73" i="3"/>
  <c r="I74" i="3"/>
  <c r="J74" i="3"/>
  <c r="K74" i="3"/>
  <c r="L74" i="3"/>
  <c r="M74" i="3"/>
  <c r="N74" i="3"/>
  <c r="I75" i="3"/>
  <c r="J75" i="3"/>
  <c r="K75" i="3"/>
  <c r="L75" i="3"/>
  <c r="M75" i="3"/>
  <c r="N75" i="3"/>
  <c r="I76" i="3"/>
  <c r="J76" i="3"/>
  <c r="K76" i="3"/>
  <c r="L76" i="3"/>
  <c r="M76" i="3"/>
  <c r="N76" i="3"/>
  <c r="I77" i="3"/>
  <c r="J77" i="3"/>
  <c r="K77" i="3"/>
  <c r="L77" i="3"/>
  <c r="M77" i="3"/>
  <c r="N77" i="3"/>
  <c r="I78" i="3"/>
  <c r="J78" i="3"/>
  <c r="K78" i="3"/>
  <c r="L78" i="3"/>
  <c r="M78" i="3"/>
  <c r="N78" i="3"/>
  <c r="I79" i="3"/>
  <c r="J79" i="3"/>
  <c r="K79" i="3"/>
  <c r="L79" i="3"/>
  <c r="M79" i="3"/>
  <c r="N79" i="3"/>
  <c r="I80" i="3"/>
  <c r="J80" i="3"/>
  <c r="K80" i="3"/>
  <c r="L80" i="3"/>
  <c r="M80" i="3"/>
  <c r="N80" i="3"/>
  <c r="I81" i="3"/>
  <c r="J81" i="3"/>
  <c r="K81" i="3"/>
  <c r="L81" i="3"/>
  <c r="M81" i="3"/>
  <c r="N81" i="3"/>
  <c r="I82" i="3"/>
  <c r="J82" i="3"/>
  <c r="K82" i="3"/>
  <c r="L82" i="3"/>
  <c r="M82" i="3"/>
  <c r="N82" i="3"/>
  <c r="I83" i="3"/>
  <c r="J83" i="3"/>
  <c r="K83" i="3"/>
  <c r="L83" i="3"/>
  <c r="M83" i="3"/>
  <c r="N83" i="3"/>
  <c r="I84" i="3"/>
  <c r="J84" i="3"/>
  <c r="K84" i="3"/>
  <c r="L84" i="3"/>
  <c r="M84" i="3"/>
  <c r="N84" i="3"/>
  <c r="I85" i="3"/>
  <c r="J85" i="3"/>
  <c r="K85" i="3"/>
  <c r="L85" i="3"/>
  <c r="M85" i="3"/>
  <c r="N85" i="3"/>
  <c r="I86" i="3"/>
  <c r="J86" i="3"/>
  <c r="K86" i="3"/>
  <c r="L86" i="3"/>
  <c r="M86" i="3"/>
  <c r="N86" i="3"/>
  <c r="I87" i="3"/>
  <c r="J87" i="3"/>
  <c r="K87" i="3"/>
  <c r="L87" i="3"/>
  <c r="M87" i="3"/>
  <c r="N87" i="3"/>
  <c r="I88" i="3"/>
  <c r="J88" i="3"/>
  <c r="K88" i="3"/>
  <c r="L88" i="3"/>
  <c r="M88" i="3"/>
  <c r="N88" i="3"/>
  <c r="I89" i="3"/>
  <c r="J89" i="3"/>
  <c r="K89" i="3"/>
  <c r="L89" i="3"/>
  <c r="M89" i="3"/>
  <c r="N89" i="3"/>
  <c r="I90" i="3"/>
  <c r="J90" i="3"/>
  <c r="K90" i="3"/>
  <c r="L90" i="3"/>
  <c r="M90" i="3"/>
  <c r="N90"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41" i="3"/>
  <c r="O39" i="3"/>
  <c r="N39" i="3"/>
  <c r="M39" i="3"/>
  <c r="L39" i="3"/>
  <c r="J40" i="1"/>
  <c r="J41" i="1"/>
  <c r="J42" i="1"/>
  <c r="J43" i="1"/>
  <c r="J44" i="1"/>
  <c r="J45" i="1"/>
  <c r="J46" i="1"/>
  <c r="J47" i="1"/>
  <c r="J48" i="1"/>
  <c r="J49" i="1"/>
  <c r="J50" i="1"/>
  <c r="J51" i="1"/>
  <c r="J52" i="1"/>
  <c r="J53" i="1"/>
  <c r="J54" i="1"/>
  <c r="J55" i="1"/>
  <c r="J56" i="1"/>
  <c r="F81" i="3"/>
  <c r="F82" i="3"/>
  <c r="F83" i="3"/>
  <c r="F84" i="3"/>
  <c r="F85" i="3"/>
  <c r="F86" i="3"/>
  <c r="F87" i="3"/>
  <c r="F88" i="3"/>
  <c r="F89" i="3"/>
  <c r="F90" i="3"/>
  <c r="F74" i="3"/>
  <c r="F75" i="3"/>
  <c r="F76" i="3"/>
  <c r="F77" i="3"/>
  <c r="F78" i="3"/>
  <c r="F79" i="3"/>
  <c r="F80" i="3"/>
  <c r="G40" i="1"/>
  <c r="H40" i="1"/>
  <c r="I40" i="1"/>
  <c r="G41" i="1"/>
  <c r="H41" i="1"/>
  <c r="I41" i="1"/>
  <c r="G42" i="1"/>
  <c r="H42" i="1"/>
  <c r="I42" i="1"/>
  <c r="G43" i="1"/>
  <c r="H43" i="1"/>
  <c r="I43" i="1"/>
  <c r="G44" i="1"/>
  <c r="H44" i="1"/>
  <c r="I44" i="1"/>
  <c r="G45" i="1"/>
  <c r="H45" i="1"/>
  <c r="I45" i="1"/>
  <c r="G46" i="1"/>
  <c r="H46" i="1"/>
  <c r="I46" i="1"/>
  <c r="G47" i="1"/>
  <c r="H47" i="1"/>
  <c r="I47" i="1"/>
  <c r="G48" i="1"/>
  <c r="H48" i="1"/>
  <c r="I48" i="1"/>
  <c r="G49" i="1"/>
  <c r="H49" i="1"/>
  <c r="I49" i="1"/>
  <c r="G50" i="1"/>
  <c r="H50" i="1"/>
  <c r="I50" i="1"/>
  <c r="G51" i="1"/>
  <c r="H51" i="1"/>
  <c r="I51" i="1"/>
  <c r="G52" i="1"/>
  <c r="H52" i="1"/>
  <c r="I52" i="1"/>
  <c r="G53" i="1"/>
  <c r="H53" i="1"/>
  <c r="I53" i="1"/>
  <c r="G54" i="1"/>
  <c r="H54" i="1"/>
  <c r="I54" i="1"/>
  <c r="G55" i="1"/>
  <c r="H55" i="1"/>
  <c r="I55" i="1"/>
  <c r="G56" i="1"/>
  <c r="H56" i="1"/>
  <c r="I56" i="1"/>
  <c r="F40" i="1"/>
  <c r="F41" i="1"/>
  <c r="F42" i="1"/>
  <c r="F43" i="1"/>
  <c r="F44" i="1"/>
  <c r="F45" i="1"/>
  <c r="F46" i="1"/>
  <c r="F47" i="1"/>
  <c r="F48" i="1"/>
  <c r="F49" i="1"/>
  <c r="F50" i="1"/>
  <c r="F51" i="1"/>
  <c r="F52" i="1"/>
  <c r="F53" i="1"/>
  <c r="F54" i="1"/>
  <c r="F55" i="1"/>
  <c r="F56" i="1"/>
  <c r="B40" i="3"/>
  <c r="C40" i="3"/>
  <c r="D40" i="3"/>
  <c r="E40" i="3"/>
  <c r="W8" i="5"/>
  <c r="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7" i="5"/>
  <c r="V8" i="5"/>
  <c r="V9" i="5"/>
  <c r="V10" i="5"/>
  <c r="V11" i="5"/>
  <c r="V12" i="5"/>
  <c r="V13" i="5"/>
  <c r="V14"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7" i="5"/>
  <c r="Y7" i="5"/>
  <c r="C36" i="3"/>
  <c r="B36" i="3"/>
  <c r="E2" i="5"/>
  <c r="E2" i="1"/>
  <c r="C7" i="3"/>
  <c r="C5" i="3"/>
  <c r="C6" i="3"/>
  <c r="C8" i="3"/>
  <c r="C12" i="3"/>
  <c r="N21" i="4"/>
  <c r="AA3" i="1"/>
  <c r="AA2" i="1"/>
  <c r="AA1" i="1"/>
  <c r="W60" i="5"/>
  <c r="C28" i="3"/>
  <c r="W61" i="5"/>
  <c r="C29" i="3"/>
  <c r="W62" i="5"/>
  <c r="C30" i="3"/>
  <c r="W63" i="5"/>
  <c r="C31" i="3"/>
  <c r="W64" i="5"/>
  <c r="C32" i="3"/>
  <c r="W65" i="5"/>
  <c r="C33" i="3"/>
  <c r="C34" i="3"/>
  <c r="F28" i="3"/>
  <c r="E32" i="4"/>
  <c r="F29" i="3"/>
  <c r="E33" i="4"/>
  <c r="F30" i="3"/>
  <c r="E34" i="4"/>
  <c r="F31" i="3"/>
  <c r="E35" i="4"/>
  <c r="F32" i="3"/>
  <c r="E36" i="4"/>
  <c r="F33" i="3"/>
  <c r="E37" i="4"/>
  <c r="V61" i="5"/>
  <c r="B29" i="3"/>
  <c r="V60" i="5"/>
  <c r="B28" i="3"/>
  <c r="V62" i="5"/>
  <c r="B30" i="3"/>
  <c r="V63" i="5"/>
  <c r="B31" i="3"/>
  <c r="V64" i="5"/>
  <c r="B32" i="3"/>
  <c r="V65" i="5"/>
  <c r="B33" i="3"/>
  <c r="B34" i="3"/>
  <c r="E29" i="3"/>
  <c r="D33" i="4"/>
  <c r="E30" i="3"/>
  <c r="D34" i="4"/>
  <c r="E31" i="3"/>
  <c r="D35" i="4"/>
  <c r="E32" i="3"/>
  <c r="D36" i="4"/>
  <c r="E33" i="3"/>
  <c r="D37" i="4"/>
  <c r="E28" i="3"/>
  <c r="D32" i="4"/>
  <c r="F27" i="3"/>
  <c r="E27" i="3"/>
  <c r="A28" i="3"/>
  <c r="A29" i="3"/>
  <c r="A30" i="3"/>
  <c r="A31" i="3"/>
  <c r="A32" i="3"/>
  <c r="A33" i="3"/>
  <c r="V59" i="5"/>
  <c r="B27" i="3"/>
  <c r="W59" i="5"/>
  <c r="C27" i="3"/>
  <c r="A27" i="3"/>
  <c r="L57" i="5"/>
  <c r="C16" i="3"/>
  <c r="M57" i="5"/>
  <c r="D16" i="3"/>
  <c r="N57" i="5"/>
  <c r="E16" i="3"/>
  <c r="O57" i="5"/>
  <c r="F16" i="3"/>
  <c r="P57" i="5"/>
  <c r="G16" i="3"/>
  <c r="Q57" i="5"/>
  <c r="H16" i="3"/>
  <c r="R57" i="5"/>
  <c r="I16" i="3"/>
  <c r="S57" i="5"/>
  <c r="J16" i="3"/>
  <c r="K57" i="5"/>
  <c r="B16" i="3"/>
  <c r="Y60" i="1"/>
  <c r="C19" i="3"/>
  <c r="Y61" i="1"/>
  <c r="C20" i="3"/>
  <c r="Y62" i="1"/>
  <c r="C21" i="3"/>
  <c r="C23" i="3"/>
  <c r="J12" i="4"/>
  <c r="Z60" i="1"/>
  <c r="D19" i="3"/>
  <c r="Z61" i="1"/>
  <c r="D20" i="3"/>
  <c r="Z62" i="1"/>
  <c r="D21" i="3"/>
  <c r="D23" i="3"/>
  <c r="K12" i="4"/>
  <c r="AA60" i="1"/>
  <c r="E19" i="3"/>
  <c r="AA61" i="1"/>
  <c r="E20" i="3"/>
  <c r="AA62" i="1"/>
  <c r="E21" i="3"/>
  <c r="E23" i="3"/>
  <c r="L12" i="4"/>
  <c r="AB60" i="1"/>
  <c r="F19" i="3"/>
  <c r="AB61" i="1"/>
  <c r="F20" i="3"/>
  <c r="AB62" i="1"/>
  <c r="F21" i="3"/>
  <c r="F23" i="3"/>
  <c r="M12" i="4"/>
  <c r="C24" i="3"/>
  <c r="J13" i="4"/>
  <c r="D24" i="3"/>
  <c r="K13" i="4"/>
  <c r="E24" i="3"/>
  <c r="L13" i="4"/>
  <c r="F24" i="3"/>
  <c r="M13" i="4"/>
  <c r="C25" i="3"/>
  <c r="J14" i="4"/>
  <c r="D25" i="3"/>
  <c r="K14" i="4"/>
  <c r="E25" i="3"/>
  <c r="L14" i="4"/>
  <c r="F25" i="3"/>
  <c r="M14" i="4"/>
  <c r="X61" i="1"/>
  <c r="B20" i="3"/>
  <c r="X60" i="1"/>
  <c r="B19" i="3"/>
  <c r="X62" i="1"/>
  <c r="B21" i="3"/>
  <c r="B24" i="3"/>
  <c r="I13" i="4"/>
  <c r="B25" i="3"/>
  <c r="I14" i="4"/>
  <c r="B23" i="3"/>
  <c r="I12" i="4"/>
  <c r="G9" i="4"/>
  <c r="F9" i="4"/>
  <c r="C9" i="4"/>
  <c r="U57" i="5"/>
  <c r="E31" i="4"/>
  <c r="T57" i="5"/>
  <c r="D31" i="4"/>
  <c r="E30" i="4"/>
  <c r="D30" i="4"/>
  <c r="J8" i="3"/>
  <c r="J5" i="3"/>
  <c r="J6" i="3"/>
  <c r="J7" i="3"/>
  <c r="J13" i="3"/>
  <c r="O28" i="4"/>
  <c r="J12" i="3"/>
  <c r="N28" i="4"/>
  <c r="J11" i="3"/>
  <c r="M28" i="4"/>
  <c r="J10" i="3"/>
  <c r="L28" i="4"/>
  <c r="I8" i="3"/>
  <c r="I5" i="3"/>
  <c r="I6" i="3"/>
  <c r="I7" i="3"/>
  <c r="I13" i="3"/>
  <c r="O27" i="4"/>
  <c r="I12" i="3"/>
  <c r="N27" i="4"/>
  <c r="I11" i="3"/>
  <c r="M27" i="4"/>
  <c r="I10" i="3"/>
  <c r="L27" i="4"/>
  <c r="H8" i="3"/>
  <c r="H5" i="3"/>
  <c r="H6" i="3"/>
  <c r="H7" i="3"/>
  <c r="H13" i="3"/>
  <c r="O26" i="4"/>
  <c r="H12" i="3"/>
  <c r="N26" i="4"/>
  <c r="H11" i="3"/>
  <c r="M26" i="4"/>
  <c r="H10" i="3"/>
  <c r="L26" i="4"/>
  <c r="G8" i="3"/>
  <c r="G5" i="3"/>
  <c r="G6" i="3"/>
  <c r="G7" i="3"/>
  <c r="G13" i="3"/>
  <c r="O25" i="4"/>
  <c r="G12" i="3"/>
  <c r="N25" i="4"/>
  <c r="G11" i="3"/>
  <c r="M25" i="4"/>
  <c r="G10" i="3"/>
  <c r="L25" i="4"/>
  <c r="B8" i="3"/>
  <c r="B5" i="3"/>
  <c r="B6" i="3"/>
  <c r="B7" i="3"/>
  <c r="B13" i="3"/>
  <c r="O20" i="4"/>
  <c r="B12" i="3"/>
  <c r="N20" i="4"/>
  <c r="B11" i="3"/>
  <c r="M20" i="4"/>
  <c r="B10" i="3"/>
  <c r="L20" i="4"/>
  <c r="B5" i="4"/>
  <c r="F8" i="3"/>
  <c r="F5" i="3"/>
  <c r="F6" i="3"/>
  <c r="F7" i="3"/>
  <c r="F13" i="3"/>
  <c r="O24" i="4"/>
  <c r="F12" i="3"/>
  <c r="N24" i="4"/>
  <c r="F11" i="3"/>
  <c r="M24" i="4"/>
  <c r="F10" i="3"/>
  <c r="L24" i="4"/>
  <c r="E8" i="3"/>
  <c r="E5" i="3"/>
  <c r="E6" i="3"/>
  <c r="E7" i="3"/>
  <c r="E13" i="3"/>
  <c r="O23" i="4"/>
  <c r="E12" i="3"/>
  <c r="N23" i="4"/>
  <c r="E11" i="3"/>
  <c r="M23" i="4"/>
  <c r="E10" i="3"/>
  <c r="L23" i="4"/>
  <c r="D8" i="3"/>
  <c r="D5" i="3"/>
  <c r="D6" i="3"/>
  <c r="D7" i="3"/>
  <c r="D13" i="3"/>
  <c r="O22" i="4"/>
  <c r="D12" i="3"/>
  <c r="N22" i="4"/>
  <c r="D11" i="3"/>
  <c r="M22" i="4"/>
  <c r="D10" i="3"/>
  <c r="L22" i="4"/>
  <c r="C11" i="3"/>
  <c r="M21" i="4"/>
  <c r="C13" i="3"/>
  <c r="O21" i="4"/>
  <c r="C10" i="3"/>
  <c r="L21" i="4"/>
  <c r="L60" i="5"/>
  <c r="L61" i="5"/>
  <c r="L62" i="5"/>
  <c r="L63" i="5"/>
  <c r="L64" i="5"/>
  <c r="M60" i="5"/>
  <c r="M61" i="5"/>
  <c r="M62" i="5"/>
  <c r="M63" i="5"/>
  <c r="M64" i="5"/>
  <c r="N60" i="5"/>
  <c r="N61" i="5"/>
  <c r="N62" i="5"/>
  <c r="N63" i="5"/>
  <c r="N64" i="5"/>
  <c r="O60" i="5"/>
  <c r="O61" i="5"/>
  <c r="O62" i="5"/>
  <c r="O63" i="5"/>
  <c r="O64" i="5"/>
  <c r="P60" i="5"/>
  <c r="P61" i="5"/>
  <c r="P62" i="5"/>
  <c r="P63" i="5"/>
  <c r="P64" i="5"/>
  <c r="Q60" i="5"/>
  <c r="Q61" i="5"/>
  <c r="Q62" i="5"/>
  <c r="Q63" i="5"/>
  <c r="Q64" i="5"/>
  <c r="R60" i="5"/>
  <c r="R61" i="5"/>
  <c r="R62" i="5"/>
  <c r="R63" i="5"/>
  <c r="R64" i="5"/>
  <c r="S60" i="5"/>
  <c r="S61" i="5"/>
  <c r="S62" i="5"/>
  <c r="S63" i="5"/>
  <c r="S64" i="5"/>
  <c r="K60" i="5"/>
  <c r="K61" i="5"/>
  <c r="K62" i="5"/>
  <c r="K63" i="5"/>
  <c r="K64" i="5"/>
  <c r="H9" i="4"/>
  <c r="W57" i="1"/>
  <c r="E9" i="4"/>
  <c r="J57" i="1"/>
  <c r="D9" i="4"/>
  <c r="B9" i="4"/>
  <c r="F5" i="4"/>
  <c r="E5" i="4"/>
  <c r="D5" i="4"/>
  <c r="L57" i="1"/>
  <c r="D12" i="4"/>
  <c r="M57" i="1"/>
  <c r="E12" i="4"/>
  <c r="N57" i="1"/>
  <c r="F12" i="4"/>
  <c r="K57" i="1"/>
  <c r="C12" i="4"/>
  <c r="T57" i="1"/>
  <c r="D14" i="4"/>
  <c r="U57" i="1"/>
  <c r="E14" i="4"/>
  <c r="V57" i="1"/>
  <c r="F14" i="4"/>
  <c r="S57" i="1"/>
  <c r="C14" i="4"/>
  <c r="L59" i="5"/>
  <c r="M59" i="5"/>
  <c r="N59" i="5"/>
  <c r="O59" i="5"/>
  <c r="P59" i="5"/>
  <c r="Q59" i="5"/>
  <c r="R59" i="5"/>
  <c r="S59" i="5"/>
  <c r="K59" i="5"/>
  <c r="F8" i="5"/>
  <c r="G8" i="5"/>
  <c r="H8" i="5"/>
  <c r="I8" i="5"/>
  <c r="J8" i="5"/>
  <c r="F9" i="5"/>
  <c r="G9" i="5"/>
  <c r="H9" i="5"/>
  <c r="I9" i="5"/>
  <c r="J9" i="5"/>
  <c r="F10" i="5"/>
  <c r="G10" i="5"/>
  <c r="H10" i="5"/>
  <c r="I10" i="5"/>
  <c r="J10" i="5"/>
  <c r="F11" i="5"/>
  <c r="G11" i="5"/>
  <c r="H11" i="5"/>
  <c r="I11" i="5"/>
  <c r="J11" i="5"/>
  <c r="F12" i="5"/>
  <c r="G12" i="5"/>
  <c r="H12" i="5"/>
  <c r="I12" i="5"/>
  <c r="J12" i="5"/>
  <c r="F13" i="5"/>
  <c r="G13" i="5"/>
  <c r="H13" i="5"/>
  <c r="I13" i="5"/>
  <c r="J13" i="5"/>
  <c r="F14" i="5"/>
  <c r="G14" i="5"/>
  <c r="H14" i="5"/>
  <c r="I14" i="5"/>
  <c r="J14" i="5"/>
  <c r="F15" i="5"/>
  <c r="G15" i="5"/>
  <c r="H15" i="5"/>
  <c r="I15" i="5"/>
  <c r="J15" i="5"/>
  <c r="F16" i="5"/>
  <c r="G16" i="5"/>
  <c r="H16" i="5"/>
  <c r="I16" i="5"/>
  <c r="J16" i="5"/>
  <c r="F17" i="5"/>
  <c r="G17" i="5"/>
  <c r="H17" i="5"/>
  <c r="I17" i="5"/>
  <c r="J17" i="5"/>
  <c r="F18" i="5"/>
  <c r="G18" i="5"/>
  <c r="H18" i="5"/>
  <c r="I18" i="5"/>
  <c r="J18" i="5"/>
  <c r="F19" i="5"/>
  <c r="G19" i="5"/>
  <c r="H19" i="5"/>
  <c r="I19" i="5"/>
  <c r="J19" i="5"/>
  <c r="F20" i="5"/>
  <c r="G20" i="5"/>
  <c r="H20" i="5"/>
  <c r="I20" i="5"/>
  <c r="J20" i="5"/>
  <c r="F21" i="5"/>
  <c r="G21" i="5"/>
  <c r="H21" i="5"/>
  <c r="I21" i="5"/>
  <c r="J21" i="5"/>
  <c r="F22" i="5"/>
  <c r="G22" i="5"/>
  <c r="H22" i="5"/>
  <c r="I22" i="5"/>
  <c r="J22" i="5"/>
  <c r="F23" i="5"/>
  <c r="G23" i="5"/>
  <c r="H23" i="5"/>
  <c r="I23" i="5"/>
  <c r="J23" i="5"/>
  <c r="F24" i="5"/>
  <c r="G24" i="5"/>
  <c r="H24" i="5"/>
  <c r="I24" i="5"/>
  <c r="J24" i="5"/>
  <c r="F25" i="5"/>
  <c r="G25" i="5"/>
  <c r="H25" i="5"/>
  <c r="I25" i="5"/>
  <c r="J25" i="5"/>
  <c r="F26" i="5"/>
  <c r="G26" i="5"/>
  <c r="H26" i="5"/>
  <c r="I26" i="5"/>
  <c r="J26" i="5"/>
  <c r="F27" i="5"/>
  <c r="G27" i="5"/>
  <c r="H27" i="5"/>
  <c r="I27" i="5"/>
  <c r="J27" i="5"/>
  <c r="F28" i="5"/>
  <c r="G28" i="5"/>
  <c r="H28" i="5"/>
  <c r="I28" i="5"/>
  <c r="J28" i="5"/>
  <c r="F29" i="5"/>
  <c r="G29" i="5"/>
  <c r="H29" i="5"/>
  <c r="I29" i="5"/>
  <c r="J29" i="5"/>
  <c r="F30" i="5"/>
  <c r="G30" i="5"/>
  <c r="H30" i="5"/>
  <c r="I30" i="5"/>
  <c r="J30" i="5"/>
  <c r="F31" i="5"/>
  <c r="G31" i="5"/>
  <c r="H31" i="5"/>
  <c r="I31" i="5"/>
  <c r="J31" i="5"/>
  <c r="F32" i="5"/>
  <c r="G32" i="5"/>
  <c r="H32" i="5"/>
  <c r="I32" i="5"/>
  <c r="J32" i="5"/>
  <c r="F33" i="5"/>
  <c r="G33" i="5"/>
  <c r="H33" i="5"/>
  <c r="I33" i="5"/>
  <c r="J33" i="5"/>
  <c r="F34" i="5"/>
  <c r="G34" i="5"/>
  <c r="H34" i="5"/>
  <c r="I34" i="5"/>
  <c r="J34" i="5"/>
  <c r="F35" i="5"/>
  <c r="G35" i="5"/>
  <c r="H35" i="5"/>
  <c r="I35" i="5"/>
  <c r="J35" i="5"/>
  <c r="F36" i="5"/>
  <c r="G36" i="5"/>
  <c r="H36" i="5"/>
  <c r="I36" i="5"/>
  <c r="J36" i="5"/>
  <c r="F37" i="5"/>
  <c r="G37" i="5"/>
  <c r="H37" i="5"/>
  <c r="I37" i="5"/>
  <c r="J37" i="5"/>
  <c r="F38" i="5"/>
  <c r="G38" i="5"/>
  <c r="H38" i="5"/>
  <c r="I38" i="5"/>
  <c r="J38" i="5"/>
  <c r="F39" i="5"/>
  <c r="G39" i="5"/>
  <c r="H39" i="5"/>
  <c r="I39" i="5"/>
  <c r="J39" i="5"/>
  <c r="F40" i="5"/>
  <c r="G40" i="5"/>
  <c r="H40" i="5"/>
  <c r="I40" i="5"/>
  <c r="J40" i="5"/>
  <c r="F41" i="5"/>
  <c r="G41" i="5"/>
  <c r="H41" i="5"/>
  <c r="I41" i="5"/>
  <c r="J41" i="5"/>
  <c r="F42" i="5"/>
  <c r="G42" i="5"/>
  <c r="H42" i="5"/>
  <c r="I42" i="5"/>
  <c r="J42" i="5"/>
  <c r="F43" i="5"/>
  <c r="G43" i="5"/>
  <c r="H43" i="5"/>
  <c r="I43" i="5"/>
  <c r="J43" i="5"/>
  <c r="F44" i="5"/>
  <c r="G44" i="5"/>
  <c r="H44" i="5"/>
  <c r="I44" i="5"/>
  <c r="J44" i="5"/>
  <c r="F45" i="5"/>
  <c r="G45" i="5"/>
  <c r="H45" i="5"/>
  <c r="I45" i="5"/>
  <c r="J45" i="5"/>
  <c r="F46" i="5"/>
  <c r="G46" i="5"/>
  <c r="H46" i="5"/>
  <c r="I46" i="5"/>
  <c r="J46" i="5"/>
  <c r="F47" i="5"/>
  <c r="G47" i="5"/>
  <c r="H47" i="5"/>
  <c r="I47" i="5"/>
  <c r="J47" i="5"/>
  <c r="F48" i="5"/>
  <c r="G48" i="5"/>
  <c r="H48" i="5"/>
  <c r="I48" i="5"/>
  <c r="J48" i="5"/>
  <c r="F49" i="5"/>
  <c r="G49" i="5"/>
  <c r="H49" i="5"/>
  <c r="I49" i="5"/>
  <c r="J49" i="5"/>
  <c r="F50" i="5"/>
  <c r="G50" i="5"/>
  <c r="H50" i="5"/>
  <c r="I50" i="5"/>
  <c r="J50" i="5"/>
  <c r="F51" i="5"/>
  <c r="G51" i="5"/>
  <c r="H51" i="5"/>
  <c r="I51" i="5"/>
  <c r="J51" i="5"/>
  <c r="F52" i="5"/>
  <c r="G52" i="5"/>
  <c r="H52" i="5"/>
  <c r="I52" i="5"/>
  <c r="J52" i="5"/>
  <c r="F53" i="5"/>
  <c r="G53" i="5"/>
  <c r="H53" i="5"/>
  <c r="I53" i="5"/>
  <c r="J53" i="5"/>
  <c r="F54" i="5"/>
  <c r="G54" i="5"/>
  <c r="H54" i="5"/>
  <c r="I54" i="5"/>
  <c r="J54" i="5"/>
  <c r="F55" i="5"/>
  <c r="G55" i="5"/>
  <c r="H55" i="5"/>
  <c r="I55" i="5"/>
  <c r="J55" i="5"/>
  <c r="F56" i="5"/>
  <c r="G56" i="5"/>
  <c r="H56" i="5"/>
  <c r="I56" i="5"/>
  <c r="J56" i="5"/>
  <c r="G7" i="5"/>
  <c r="H7" i="5"/>
  <c r="I7" i="5"/>
  <c r="J7" i="5"/>
  <c r="F7" i="5"/>
  <c r="H2" i="3"/>
  <c r="F2" i="5"/>
  <c r="I57" i="1"/>
  <c r="H57" i="1"/>
  <c r="G57" i="1"/>
  <c r="F57" i="1"/>
  <c r="F2" i="1"/>
</calcChain>
</file>

<file path=xl/sharedStrings.xml><?xml version="1.0" encoding="utf-8"?>
<sst xmlns="http://schemas.openxmlformats.org/spreadsheetml/2006/main" count="300" uniqueCount="175">
  <si>
    <t>組</t>
    <rPh sb="0" eb="1">
      <t>クミ</t>
    </rPh>
    <phoneticPr fontId="5"/>
  </si>
  <si>
    <t>受験者数</t>
    <rPh sb="0" eb="3">
      <t>ジュケンシャ</t>
    </rPh>
    <rPh sb="3" eb="4">
      <t>スウ</t>
    </rPh>
    <phoneticPr fontId="5"/>
  </si>
  <si>
    <t>R</t>
    <phoneticPr fontId="5"/>
  </si>
  <si>
    <t>W</t>
    <phoneticPr fontId="5"/>
  </si>
  <si>
    <t>アンケート集計</t>
    <rPh sb="5" eb="7">
      <t>シュウケイ</t>
    </rPh>
    <phoneticPr fontId="5"/>
  </si>
  <si>
    <t>A</t>
    <phoneticPr fontId="5"/>
  </si>
  <si>
    <t>B</t>
    <phoneticPr fontId="5"/>
  </si>
  <si>
    <t>C</t>
    <phoneticPr fontId="5"/>
  </si>
  <si>
    <t>学校名</t>
    <rPh sb="0" eb="2">
      <t>ガッコウ</t>
    </rPh>
    <rPh sb="2" eb="3">
      <t>メイ</t>
    </rPh>
    <phoneticPr fontId="5"/>
  </si>
  <si>
    <t>学年</t>
    <rPh sb="0" eb="2">
      <t>ガクネン</t>
    </rPh>
    <phoneticPr fontId="5"/>
  </si>
  <si>
    <t>組</t>
    <rPh sb="0" eb="1">
      <t>クミ</t>
    </rPh>
    <phoneticPr fontId="5"/>
  </si>
  <si>
    <t>番号</t>
    <rPh sb="0" eb="2">
      <t>バンゴウ</t>
    </rPh>
    <phoneticPr fontId="5"/>
  </si>
  <si>
    <t>NO</t>
    <phoneticPr fontId="5"/>
  </si>
  <si>
    <t>担当教員名</t>
    <rPh sb="0" eb="2">
      <t>タントウシャ</t>
    </rPh>
    <rPh sb="2" eb="4">
      <t>キョウイン</t>
    </rPh>
    <rPh sb="4" eb="5">
      <t>メイ</t>
    </rPh>
    <phoneticPr fontId="5"/>
  </si>
  <si>
    <t>年度</t>
    <rPh sb="0" eb="2">
      <t>ネンド</t>
    </rPh>
    <phoneticPr fontId="5"/>
  </si>
  <si>
    <t>語彙</t>
    <rPh sb="0" eb="2">
      <t>ゴイ</t>
    </rPh>
    <phoneticPr fontId="5"/>
  </si>
  <si>
    <t>語彙１</t>
    <rPh sb="0" eb="2">
      <t>ゴイ</t>
    </rPh>
    <phoneticPr fontId="5"/>
  </si>
  <si>
    <t>文法１</t>
    <rPh sb="0" eb="2">
      <t>ブンポウ</t>
    </rPh>
    <phoneticPr fontId="5"/>
  </si>
  <si>
    <t>語彙２</t>
    <rPh sb="0" eb="2">
      <t>ゴイ</t>
    </rPh>
    <phoneticPr fontId="5"/>
  </si>
  <si>
    <t>文法２</t>
    <rPh sb="0" eb="2">
      <t>ブンポウ</t>
    </rPh>
    <phoneticPr fontId="5"/>
  </si>
  <si>
    <t>文法</t>
    <rPh sb="0" eb="2">
      <t>ブンポウ</t>
    </rPh>
    <phoneticPr fontId="5"/>
  </si>
  <si>
    <t>得点率（％）</t>
    <rPh sb="0" eb="2">
      <t>トクテン</t>
    </rPh>
    <rPh sb="2" eb="3">
      <t>リツ</t>
    </rPh>
    <phoneticPr fontId="5"/>
  </si>
  <si>
    <t>A</t>
    <phoneticPr fontId="5"/>
  </si>
  <si>
    <t>B</t>
    <phoneticPr fontId="5"/>
  </si>
  <si>
    <t>合計</t>
    <rPh sb="0" eb="2">
      <t>ゴウケイ</t>
    </rPh>
    <phoneticPr fontId="5"/>
  </si>
  <si>
    <t>生徒情報</t>
    <rPh sb="0" eb="2">
      <t>セイト</t>
    </rPh>
    <rPh sb="2" eb="4">
      <t>ジョウホウ</t>
    </rPh>
    <phoneticPr fontId="5"/>
  </si>
  <si>
    <t>総計</t>
    <rPh sb="0" eb="2">
      <t>ソウケイ</t>
    </rPh>
    <phoneticPr fontId="5"/>
  </si>
  <si>
    <t>入力欄</t>
    <rPh sb="0" eb="2">
      <t>ニュウリョク</t>
    </rPh>
    <rPh sb="2" eb="3">
      <t>ラン</t>
    </rPh>
    <phoneticPr fontId="5"/>
  </si>
  <si>
    <t>判定用得点率</t>
    <rPh sb="0" eb="3">
      <t>ハンテイヨウ</t>
    </rPh>
    <rPh sb="3" eb="6">
      <t>トクテンリツ</t>
    </rPh>
    <phoneticPr fontId="5"/>
  </si>
  <si>
    <t>英語学習状況アンケート</t>
    <rPh sb="0" eb="2">
      <t>エイゴ</t>
    </rPh>
    <rPh sb="2" eb="4">
      <t>ガクシュウ</t>
    </rPh>
    <rPh sb="4" eb="6">
      <t>ジョウキョウ</t>
    </rPh>
    <phoneticPr fontId="5"/>
  </si>
  <si>
    <t>重要性</t>
    <rPh sb="0" eb="3">
      <t>ジュウヨウセイ</t>
    </rPh>
    <phoneticPr fontId="5"/>
  </si>
  <si>
    <t>理解</t>
    <rPh sb="0" eb="2">
      <t>リカイ</t>
    </rPh>
    <phoneticPr fontId="5"/>
  </si>
  <si>
    <t>楽しさ</t>
    <rPh sb="0" eb="1">
      <t>タノ</t>
    </rPh>
    <phoneticPr fontId="5"/>
  </si>
  <si>
    <t>熱意</t>
    <rPh sb="0" eb="2">
      <t>ネツイ</t>
    </rPh>
    <phoneticPr fontId="5"/>
  </si>
  <si>
    <t>工夫</t>
    <rPh sb="0" eb="2">
      <t>クフウ</t>
    </rPh>
    <phoneticPr fontId="5"/>
  </si>
  <si>
    <t>英語使用</t>
    <rPh sb="0" eb="2">
      <t>エイゴ</t>
    </rPh>
    <rPh sb="2" eb="4">
      <t>シヨウ</t>
    </rPh>
    <phoneticPr fontId="5"/>
  </si>
  <si>
    <t>英語表現</t>
    <rPh sb="0" eb="2">
      <t>エイゴ</t>
    </rPh>
    <rPh sb="2" eb="4">
      <t>ヒョウゲン</t>
    </rPh>
    <phoneticPr fontId="5"/>
  </si>
  <si>
    <t>意欲</t>
    <rPh sb="0" eb="2">
      <t>イヨク</t>
    </rPh>
    <phoneticPr fontId="5"/>
  </si>
  <si>
    <t>学習時間</t>
    <rPh sb="0" eb="4">
      <t>ガクシュウジカン</t>
    </rPh>
    <phoneticPr fontId="5"/>
  </si>
  <si>
    <t>英語学習時間</t>
    <rPh sb="0" eb="2">
      <t>エイゴ</t>
    </rPh>
    <rPh sb="2" eb="4">
      <t>ガクシュウ</t>
    </rPh>
    <rPh sb="4" eb="6">
      <t>ジカン</t>
    </rPh>
    <phoneticPr fontId="5"/>
  </si>
  <si>
    <t>自由記述欄のメモ</t>
    <rPh sb="0" eb="4">
      <t>ジユウキジュツ</t>
    </rPh>
    <rPh sb="4" eb="5">
      <t>ラン</t>
    </rPh>
    <phoneticPr fontId="5"/>
  </si>
  <si>
    <t>総合</t>
    <rPh sb="0" eb="2">
      <t>ソウゴウ</t>
    </rPh>
    <phoneticPr fontId="5"/>
  </si>
  <si>
    <t>到達レベル</t>
    <rPh sb="0" eb="2">
      <t>トウタツ</t>
    </rPh>
    <phoneticPr fontId="5"/>
  </si>
  <si>
    <t>②</t>
    <phoneticPr fontId="5"/>
  </si>
  <si>
    <t>④</t>
    <phoneticPr fontId="5"/>
  </si>
  <si>
    <t>⑤</t>
    <phoneticPr fontId="5"/>
  </si>
  <si>
    <t>⑥</t>
    <phoneticPr fontId="5"/>
  </si>
  <si>
    <t>⑦</t>
    <phoneticPr fontId="5"/>
  </si>
  <si>
    <t>⑧</t>
    <phoneticPr fontId="5"/>
  </si>
  <si>
    <t>合計</t>
    <rPh sb="0" eb="2">
      <t>ゴウケイ</t>
    </rPh>
    <phoneticPr fontId="5"/>
  </si>
  <si>
    <t>W１</t>
    <phoneticPr fontId="5"/>
  </si>
  <si>
    <t>R１</t>
    <phoneticPr fontId="5"/>
  </si>
  <si>
    <t>W2</t>
    <phoneticPr fontId="5"/>
  </si>
  <si>
    <t>R2</t>
    <phoneticPr fontId="5"/>
  </si>
  <si>
    <t>①</t>
    <phoneticPr fontId="5"/>
  </si>
  <si>
    <t>③</t>
    <phoneticPr fontId="5"/>
  </si>
  <si>
    <t>W</t>
    <phoneticPr fontId="5"/>
  </si>
  <si>
    <t>R</t>
    <phoneticPr fontId="5"/>
  </si>
  <si>
    <t>レベル別度数</t>
    <rPh sb="3" eb="4">
      <t>ベツ</t>
    </rPh>
    <rPh sb="4" eb="6">
      <t>ドスウ</t>
    </rPh>
    <phoneticPr fontId="5"/>
  </si>
  <si>
    <t>学年</t>
    <rPh sb="0" eb="2">
      <t>ガクネン</t>
    </rPh>
    <phoneticPr fontId="5"/>
  </si>
  <si>
    <t>思う</t>
    <rPh sb="0" eb="1">
      <t>オモ</t>
    </rPh>
    <phoneticPr fontId="8"/>
  </si>
  <si>
    <t>少し思う</t>
    <rPh sb="0" eb="1">
      <t>スコ</t>
    </rPh>
    <rPh sb="2" eb="3">
      <t>オモ</t>
    </rPh>
    <phoneticPr fontId="8"/>
  </si>
  <si>
    <t>あまり思わない</t>
    <rPh sb="3" eb="4">
      <t>オモ</t>
    </rPh>
    <phoneticPr fontId="8"/>
  </si>
  <si>
    <t>思わない</t>
    <rPh sb="0" eb="1">
      <t>オモ</t>
    </rPh>
    <phoneticPr fontId="8"/>
  </si>
  <si>
    <t>30分未満</t>
  </si>
  <si>
    <t>30分～１時間</t>
  </si>
  <si>
    <t>２時間～３時間</t>
  </si>
  <si>
    <t>３時間以上</t>
    <phoneticPr fontId="8"/>
  </si>
  <si>
    <t>していない</t>
  </si>
  <si>
    <t>１時間～２時間</t>
    <phoneticPr fontId="8"/>
  </si>
  <si>
    <t>学習アンケート結果</t>
    <rPh sb="0" eb="2">
      <t>ガクシュウ</t>
    </rPh>
    <rPh sb="7" eb="9">
      <t>ケッカ</t>
    </rPh>
    <phoneticPr fontId="8"/>
  </si>
  <si>
    <t>学習時間（分）</t>
    <rPh sb="0" eb="4">
      <t>ガクシュウジカン</t>
    </rPh>
    <rPh sb="5" eb="6">
      <t>フン</t>
    </rPh>
    <phoneticPr fontId="5"/>
  </si>
  <si>
    <t>英語学習（分）</t>
    <rPh sb="0" eb="2">
      <t>エイゴ</t>
    </rPh>
    <rPh sb="2" eb="4">
      <t>ガクシュウ</t>
    </rPh>
    <rPh sb="5" eb="6">
      <t>フン</t>
    </rPh>
    <phoneticPr fontId="5"/>
  </si>
  <si>
    <t>W１</t>
    <phoneticPr fontId="5"/>
  </si>
  <si>
    <t>R１</t>
    <phoneticPr fontId="5"/>
  </si>
  <si>
    <t>W2</t>
    <phoneticPr fontId="5"/>
  </si>
  <si>
    <t>R2</t>
    <phoneticPr fontId="5"/>
  </si>
  <si>
    <t>NO</t>
    <phoneticPr fontId="5"/>
  </si>
  <si>
    <t>①</t>
    <phoneticPr fontId="5"/>
  </si>
  <si>
    <t>②</t>
    <phoneticPr fontId="5"/>
  </si>
  <si>
    <t>③</t>
    <phoneticPr fontId="5"/>
  </si>
  <si>
    <t>④</t>
    <phoneticPr fontId="5"/>
  </si>
  <si>
    <t>⑤</t>
    <phoneticPr fontId="5"/>
  </si>
  <si>
    <t>⑥</t>
    <phoneticPr fontId="5"/>
  </si>
  <si>
    <t>⑦</t>
    <phoneticPr fontId="5"/>
  </si>
  <si>
    <t>⑧</t>
    <phoneticPr fontId="5"/>
  </si>
  <si>
    <t>好き</t>
    <rPh sb="0" eb="1">
      <t>ス</t>
    </rPh>
    <phoneticPr fontId="5"/>
  </si>
  <si>
    <t>W</t>
    <phoneticPr fontId="5"/>
  </si>
  <si>
    <t>R</t>
    <phoneticPr fontId="5"/>
  </si>
  <si>
    <t>高知県　中学校英語コミュニケーション能力診断テスト</t>
    <rPh sb="0" eb="3">
      <t>コウチケン</t>
    </rPh>
    <rPh sb="4" eb="7">
      <t>チュウガッコウ</t>
    </rPh>
    <rPh sb="7" eb="9">
      <t>エイゴ</t>
    </rPh>
    <rPh sb="18" eb="20">
      <t>ノウリョク</t>
    </rPh>
    <rPh sb="20" eb="22">
      <t>シンダン</t>
    </rPh>
    <phoneticPr fontId="5"/>
  </si>
  <si>
    <t>結果入力画面　　　　　　（注意事項）入力は白色のセルのみにすること</t>
    <rPh sb="0" eb="2">
      <t>ケッカ</t>
    </rPh>
    <rPh sb="2" eb="4">
      <t>ニュウリョク</t>
    </rPh>
    <rPh sb="4" eb="6">
      <t>ガメン</t>
    </rPh>
    <rPh sb="13" eb="15">
      <t>チュウイ</t>
    </rPh>
    <rPh sb="15" eb="17">
      <t>ジコウ</t>
    </rPh>
    <rPh sb="18" eb="20">
      <t>ニュウリョク</t>
    </rPh>
    <rPh sb="21" eb="22">
      <t>シロ</t>
    </rPh>
    <rPh sb="22" eb="23">
      <t>イロ</t>
    </rPh>
    <phoneticPr fontId="5"/>
  </si>
  <si>
    <t>基礎データ（この部分は編集しないこと）</t>
    <rPh sb="0" eb="2">
      <t>キソ</t>
    </rPh>
    <rPh sb="8" eb="10">
      <t>ブブン</t>
    </rPh>
    <rPh sb="11" eb="13">
      <t>ヘンシュウ</t>
    </rPh>
    <phoneticPr fontId="5"/>
  </si>
  <si>
    <t>レベル判定基準</t>
    <rPh sb="3" eb="5">
      <t>ハンテイ</t>
    </rPh>
    <rPh sb="5" eb="7">
      <t>キジュン</t>
    </rPh>
    <phoneticPr fontId="5"/>
  </si>
  <si>
    <t>A</t>
    <phoneticPr fontId="5"/>
  </si>
  <si>
    <t>B</t>
    <phoneticPr fontId="5"/>
  </si>
  <si>
    <t>C</t>
    <phoneticPr fontId="5"/>
  </si>
  <si>
    <t>時間帯別</t>
    <rPh sb="0" eb="2">
      <t>ジカン</t>
    </rPh>
    <rPh sb="2" eb="3">
      <t>タイ</t>
    </rPh>
    <rPh sb="3" eb="4">
      <t>ベツ</t>
    </rPh>
    <phoneticPr fontId="8"/>
  </si>
  <si>
    <t>学習時間</t>
    <rPh sb="0" eb="2">
      <t>ガクシュウ</t>
    </rPh>
    <rPh sb="2" eb="4">
      <t>ジカン</t>
    </rPh>
    <phoneticPr fontId="5"/>
  </si>
  <si>
    <t>英語学習</t>
    <rPh sb="0" eb="2">
      <t>エイゴ</t>
    </rPh>
    <rPh sb="2" eb="4">
      <t>ガクシュウ</t>
    </rPh>
    <phoneticPr fontId="5"/>
  </si>
  <si>
    <t>１　基本情報</t>
    <rPh sb="2" eb="4">
      <t>キホン</t>
    </rPh>
    <rPh sb="4" eb="6">
      <t>ジョウホウ</t>
    </rPh>
    <phoneticPr fontId="5"/>
  </si>
  <si>
    <t>２　テスト結果</t>
    <rPh sb="5" eb="7">
      <t>ケッカ</t>
    </rPh>
    <phoneticPr fontId="5"/>
  </si>
  <si>
    <t>平均点</t>
    <rPh sb="0" eb="2">
      <t>ヘイキン</t>
    </rPh>
    <rPh sb="2" eb="3">
      <t>テン</t>
    </rPh>
    <phoneticPr fontId="5"/>
  </si>
  <si>
    <t>標準偏差</t>
    <rPh sb="0" eb="2">
      <t>ヒョウジュン</t>
    </rPh>
    <rPh sb="2" eb="4">
      <t>ヘンサ</t>
    </rPh>
    <phoneticPr fontId="5"/>
  </si>
  <si>
    <t>平均得点率</t>
    <rPh sb="0" eb="2">
      <t>ヘイキン</t>
    </rPh>
    <rPh sb="2" eb="4">
      <t>トクテン</t>
    </rPh>
    <rPh sb="4" eb="5">
      <t>リツ</t>
    </rPh>
    <phoneticPr fontId="5"/>
  </si>
  <si>
    <t>語彙</t>
    <rPh sb="0" eb="2">
      <t>ゴイ</t>
    </rPh>
    <phoneticPr fontId="5"/>
  </si>
  <si>
    <t>文法</t>
    <rPh sb="0" eb="2">
      <t>ブンポウ</t>
    </rPh>
    <phoneticPr fontId="5"/>
  </si>
  <si>
    <t>R</t>
    <phoneticPr fontId="5"/>
  </si>
  <si>
    <t>W</t>
    <phoneticPr fontId="5"/>
  </si>
  <si>
    <t>Part 1</t>
    <phoneticPr fontId="5"/>
  </si>
  <si>
    <t>Part 2</t>
    <phoneticPr fontId="5"/>
  </si>
  <si>
    <t>３　学習アンケート結果</t>
    <rPh sb="2" eb="4">
      <t>ガクシュウ</t>
    </rPh>
    <rPh sb="9" eb="11">
      <t>ケッカ</t>
    </rPh>
    <phoneticPr fontId="5"/>
  </si>
  <si>
    <t>(1)全体</t>
    <rPh sb="3" eb="5">
      <t>ゼンタイ</t>
    </rPh>
    <phoneticPr fontId="5"/>
  </si>
  <si>
    <t>(2)観点・スキル別平均得点率</t>
    <rPh sb="3" eb="5">
      <t>カンテン</t>
    </rPh>
    <rPh sb="9" eb="10">
      <t>ベツ</t>
    </rPh>
    <rPh sb="10" eb="12">
      <t>ヘイキン</t>
    </rPh>
    <rPh sb="12" eb="14">
      <t>トクテン</t>
    </rPh>
    <rPh sb="14" eb="15">
      <t>リツ</t>
    </rPh>
    <phoneticPr fontId="5"/>
  </si>
  <si>
    <r>
      <t>(1)</t>
    </r>
    <r>
      <rPr>
        <sz val="7"/>
        <rFont val="Times New Roman"/>
        <family val="1"/>
      </rPr>
      <t xml:space="preserve">  </t>
    </r>
    <r>
      <rPr>
        <sz val="10.5"/>
        <rFont val="ＭＳ 明朝"/>
        <family val="1"/>
        <charset val="128"/>
      </rPr>
      <t>英語の勉強は好きですか。</t>
    </r>
  </si>
  <si>
    <r>
      <t>(2)</t>
    </r>
    <r>
      <rPr>
        <sz val="7"/>
        <rFont val="Times New Roman"/>
        <family val="1"/>
      </rPr>
      <t xml:space="preserve">  </t>
    </r>
    <r>
      <rPr>
        <sz val="10.5"/>
        <rFont val="ＭＳ 明朝"/>
        <family val="1"/>
        <charset val="128"/>
      </rPr>
      <t>英語の勉強は大切だと思いますか。</t>
    </r>
  </si>
  <si>
    <r>
      <t>(3)</t>
    </r>
    <r>
      <rPr>
        <sz val="7"/>
        <rFont val="Times New Roman"/>
        <family val="1"/>
      </rPr>
      <t xml:space="preserve">  </t>
    </r>
    <r>
      <rPr>
        <sz val="10.5"/>
        <rFont val="ＭＳ 明朝"/>
        <family val="1"/>
        <charset val="128"/>
      </rPr>
      <t>英語の授業の内容はよく分かりますか。</t>
    </r>
  </si>
  <si>
    <r>
      <t>(4)</t>
    </r>
    <r>
      <rPr>
        <sz val="7"/>
        <rFont val="Times New Roman"/>
        <family val="1"/>
      </rPr>
      <t xml:space="preserve">  </t>
    </r>
    <r>
      <rPr>
        <sz val="10.5"/>
        <rFont val="ＭＳ 明朝"/>
        <family val="1"/>
        <charset val="128"/>
      </rPr>
      <t>英語の授業は楽しいと思いますか。</t>
    </r>
  </si>
  <si>
    <r>
      <t>(5)</t>
    </r>
    <r>
      <rPr>
        <sz val="7"/>
        <rFont val="Times New Roman"/>
        <family val="1"/>
      </rPr>
      <t xml:space="preserve">  </t>
    </r>
    <r>
      <rPr>
        <sz val="10.5"/>
        <rFont val="ＭＳ 明朝"/>
        <family val="1"/>
        <charset val="128"/>
      </rPr>
      <t>英語の授業に対する先生の熱意を感じますか。</t>
    </r>
  </si>
  <si>
    <r>
      <t>(6)</t>
    </r>
    <r>
      <rPr>
        <sz val="7"/>
        <rFont val="Times New Roman"/>
        <family val="1"/>
      </rPr>
      <t xml:space="preserve">  </t>
    </r>
    <r>
      <rPr>
        <sz val="10.5"/>
        <rFont val="ＭＳ 明朝"/>
        <family val="1"/>
        <charset val="128"/>
      </rPr>
      <t>英語の授業はよく工夫されていると思いますか。</t>
    </r>
  </si>
  <si>
    <r>
      <t>(7)</t>
    </r>
    <r>
      <rPr>
        <sz val="7"/>
        <rFont val="Times New Roman"/>
        <family val="1"/>
      </rPr>
      <t xml:space="preserve">  </t>
    </r>
    <r>
      <rPr>
        <sz val="10.5"/>
        <rFont val="ＭＳ 明朝"/>
        <family val="1"/>
        <charset val="128"/>
      </rPr>
      <t>英語の授業で、英語を使う機会は多いと思いますか。</t>
    </r>
  </si>
  <si>
    <r>
      <t>(8)</t>
    </r>
    <r>
      <rPr>
        <sz val="7"/>
        <rFont val="Times New Roman"/>
        <family val="1"/>
      </rPr>
      <t xml:space="preserve">  </t>
    </r>
    <r>
      <rPr>
        <sz val="10.5"/>
        <rFont val="ＭＳ 明朝"/>
        <family val="1"/>
        <charset val="128"/>
      </rPr>
      <t>英語の授業で、英語で自分のことを表現する機会は多いと思いますか。</t>
    </r>
  </si>
  <si>
    <r>
      <t>(9)</t>
    </r>
    <r>
      <rPr>
        <sz val="7"/>
        <rFont val="Times New Roman"/>
        <family val="1"/>
      </rPr>
      <t xml:space="preserve">  </t>
    </r>
    <r>
      <rPr>
        <sz val="10.5"/>
        <rFont val="ＭＳ 明朝"/>
        <family val="1"/>
        <charset val="128"/>
      </rPr>
      <t>英語の問題や課題に取り組むとき、あきらめずに最後までやろうと思いますか。</t>
    </r>
  </si>
  <si>
    <t>とても思う</t>
    <rPh sb="3" eb="4">
      <t>オモ</t>
    </rPh>
    <phoneticPr fontId="8"/>
  </si>
  <si>
    <t>設　問</t>
    <rPh sb="0" eb="1">
      <t>セツ</t>
    </rPh>
    <rPh sb="2" eb="3">
      <t>モン</t>
    </rPh>
    <phoneticPr fontId="5"/>
  </si>
  <si>
    <t>(1)  英語授業に対する態度</t>
    <rPh sb="5" eb="7">
      <t>エイゴ</t>
    </rPh>
    <rPh sb="7" eb="9">
      <t>ジュギョウ</t>
    </rPh>
    <rPh sb="10" eb="11">
      <t>タイ</t>
    </rPh>
    <rPh sb="13" eb="15">
      <t>タイド</t>
    </rPh>
    <phoneticPr fontId="5"/>
  </si>
  <si>
    <t>平均学習時間（分）</t>
    <rPh sb="0" eb="2">
      <t>ヘイキン</t>
    </rPh>
    <rPh sb="2" eb="4">
      <t>ガクシュウ</t>
    </rPh>
    <rPh sb="4" eb="6">
      <t>ジカン</t>
    </rPh>
    <rPh sb="7" eb="8">
      <t>フン</t>
    </rPh>
    <phoneticPr fontId="5"/>
  </si>
  <si>
    <t>(2)家庭学習時間</t>
    <rPh sb="3" eb="5">
      <t>カテイ</t>
    </rPh>
    <rPh sb="5" eb="7">
      <t>ガクシュウ</t>
    </rPh>
    <rPh sb="7" eb="9">
      <t>ジカン</t>
    </rPh>
    <phoneticPr fontId="5"/>
  </si>
  <si>
    <t>満点</t>
    <rPh sb="0" eb="2">
      <t>マンテン</t>
    </rPh>
    <phoneticPr fontId="5"/>
  </si>
  <si>
    <t>最高得点率</t>
    <rPh sb="0" eb="2">
      <t>サイコウ</t>
    </rPh>
    <rPh sb="2" eb="4">
      <t>トクテン</t>
    </rPh>
    <rPh sb="4" eb="5">
      <t>リツ</t>
    </rPh>
    <phoneticPr fontId="5"/>
  </si>
  <si>
    <t>最低得点率</t>
    <rPh sb="0" eb="2">
      <t>サイテイ</t>
    </rPh>
    <rPh sb="2" eb="4">
      <t>トクテン</t>
    </rPh>
    <rPh sb="4" eb="5">
      <t>リツ</t>
    </rPh>
    <phoneticPr fontId="5"/>
  </si>
  <si>
    <t>時間帯別分布(%)</t>
    <rPh sb="0" eb="3">
      <t>ジカンタイ</t>
    </rPh>
    <rPh sb="3" eb="4">
      <t>ベツ</t>
    </rPh>
    <rPh sb="4" eb="6">
      <t>ブンプ</t>
    </rPh>
    <phoneticPr fontId="5"/>
  </si>
  <si>
    <t>(3)レベル別人数の割合（％）</t>
    <rPh sb="6" eb="7">
      <t>ベツ</t>
    </rPh>
    <rPh sb="7" eb="9">
      <t>ニンズウ</t>
    </rPh>
    <rPh sb="10" eb="12">
      <t>ワリアイ</t>
    </rPh>
    <phoneticPr fontId="5"/>
  </si>
  <si>
    <t>分析用資料１(英語コミュニケーション力データ)</t>
    <rPh sb="0" eb="2">
      <t>ブンセキ</t>
    </rPh>
    <rPh sb="2" eb="3">
      <t>ヨウ</t>
    </rPh>
    <rPh sb="3" eb="5">
      <t>シリョウ</t>
    </rPh>
    <rPh sb="7" eb="9">
      <t>エイゴ</t>
    </rPh>
    <rPh sb="18" eb="19">
      <t>リョク</t>
    </rPh>
    <phoneticPr fontId="5"/>
  </si>
  <si>
    <t>分析用資料２(英語学習アンケートデータ)</t>
    <rPh sb="0" eb="2">
      <t>ブンセキ</t>
    </rPh>
    <rPh sb="2" eb="3">
      <t>ヨウ</t>
    </rPh>
    <rPh sb="3" eb="5">
      <t>シリョウ</t>
    </rPh>
    <rPh sb="7" eb="9">
      <t>エイゴ</t>
    </rPh>
    <rPh sb="9" eb="11">
      <t>ガクシュウ</t>
    </rPh>
    <phoneticPr fontId="5"/>
  </si>
  <si>
    <t>平均</t>
    <rPh sb="0" eb="2">
      <t>ヘイキン</t>
    </rPh>
    <phoneticPr fontId="8"/>
  </si>
  <si>
    <t>平均</t>
    <rPh sb="0" eb="2">
      <t>ヘイキン</t>
    </rPh>
    <phoneticPr fontId="5"/>
  </si>
  <si>
    <t>分析用資料３　(全体まとめ)</t>
    <rPh sb="0" eb="2">
      <t>ブンセキ</t>
    </rPh>
    <rPh sb="2" eb="3">
      <t>ヨウ</t>
    </rPh>
    <rPh sb="3" eb="5">
      <t>シリョウ</t>
    </rPh>
    <rPh sb="8" eb="10">
      <t>ゼンタイ</t>
    </rPh>
    <phoneticPr fontId="5"/>
  </si>
  <si>
    <t>１　ファイルの構成</t>
    <rPh sb="7" eb="9">
      <t>コウセイ</t>
    </rPh>
    <phoneticPr fontId="8"/>
  </si>
  <si>
    <t>入力用画面</t>
    <rPh sb="0" eb="2">
      <t>ニュウリョク</t>
    </rPh>
    <rPh sb="2" eb="3">
      <t>ヨウ</t>
    </rPh>
    <rPh sb="3" eb="5">
      <t>ガメン</t>
    </rPh>
    <phoneticPr fontId="8"/>
  </si>
  <si>
    <t>２　作業の詳細</t>
    <rPh sb="2" eb="4">
      <t>サギョウ</t>
    </rPh>
    <rPh sb="5" eb="7">
      <t>ショウサイ</t>
    </rPh>
    <phoneticPr fontId="8"/>
  </si>
  <si>
    <t>【資料作成マニュアル】高知県　中学校英語コミュニケーション能力診断テスト 分析用資料の作成方法</t>
    <rPh sb="1" eb="3">
      <t>シリョウ</t>
    </rPh>
    <rPh sb="3" eb="5">
      <t>サクセイ</t>
    </rPh>
    <rPh sb="37" eb="39">
      <t>ブンセキ</t>
    </rPh>
    <rPh sb="39" eb="40">
      <t>ヨウ</t>
    </rPh>
    <rPh sb="40" eb="42">
      <t>シリョウ</t>
    </rPh>
    <rPh sb="43" eb="45">
      <t>サクセイ</t>
    </rPh>
    <rPh sb="45" eb="47">
      <t>ホウホウ</t>
    </rPh>
    <phoneticPr fontId="8"/>
  </si>
  <si>
    <t>○このタブは中学校英語コミュニケーション能力テスト用分析資料を作成するための説明書です。</t>
    <rPh sb="6" eb="9">
      <t>チュウガッコウ</t>
    </rPh>
    <rPh sb="9" eb="11">
      <t>エイゴ</t>
    </rPh>
    <rPh sb="20" eb="22">
      <t>ノウリョク</t>
    </rPh>
    <rPh sb="25" eb="26">
      <t>ヨウ</t>
    </rPh>
    <rPh sb="26" eb="28">
      <t>ブンセキ</t>
    </rPh>
    <rPh sb="28" eb="30">
      <t>シリョウ</t>
    </rPh>
    <rPh sb="31" eb="33">
      <t>サクセイ</t>
    </rPh>
    <rPh sb="38" eb="40">
      <t>セツメイ</t>
    </rPh>
    <rPh sb="40" eb="41">
      <t>ショ</t>
    </rPh>
    <phoneticPr fontId="8"/>
  </si>
  <si>
    <t>○Microsoft Excel 2007に最適化（最も分かりやすく図示される）されていますが、他のバージョンでも作成可能です。</t>
    <rPh sb="22" eb="25">
      <t>サイテキカ</t>
    </rPh>
    <rPh sb="26" eb="27">
      <t>モット</t>
    </rPh>
    <rPh sb="28" eb="29">
      <t>ワ</t>
    </rPh>
    <rPh sb="34" eb="36">
      <t>ズシ</t>
    </rPh>
    <rPh sb="48" eb="49">
      <t>タ</t>
    </rPh>
    <rPh sb="57" eb="59">
      <t>サクセイ</t>
    </rPh>
    <rPh sb="59" eb="61">
      <t>カノウ</t>
    </rPh>
    <phoneticPr fontId="8"/>
  </si>
  <si>
    <t>（１）各タブの名称の作業手順</t>
    <rPh sb="3" eb="4">
      <t>カク</t>
    </rPh>
    <rPh sb="7" eb="9">
      <t>メイショウ</t>
    </rPh>
    <rPh sb="10" eb="12">
      <t>サギョウ</t>
    </rPh>
    <rPh sb="12" eb="14">
      <t>テジュン</t>
    </rPh>
    <phoneticPr fontId="8"/>
  </si>
  <si>
    <t>【作業手順】</t>
    <rPh sb="1" eb="3">
      <t>サギョウ</t>
    </rPh>
    <rPh sb="3" eb="5">
      <t>テジュン</t>
    </rPh>
    <phoneticPr fontId="8"/>
  </si>
  <si>
    <t>　　資料１　「テスト結果」</t>
    <rPh sb="2" eb="4">
      <t>シリョウ</t>
    </rPh>
    <rPh sb="10" eb="12">
      <t>ケッカ</t>
    </rPh>
    <phoneticPr fontId="8"/>
  </si>
  <si>
    <t>　　資料２　アンケート結果</t>
    <rPh sb="2" eb="4">
      <t>シリョウ</t>
    </rPh>
    <rPh sb="11" eb="13">
      <t>ケッカ</t>
    </rPh>
    <phoneticPr fontId="8"/>
  </si>
  <si>
    <t>　　資料３　結果一覧</t>
    <rPh sb="2" eb="4">
      <t>シリョウ</t>
    </rPh>
    <rPh sb="6" eb="8">
      <t>ケッカ</t>
    </rPh>
    <rPh sb="8" eb="10">
      <t>イチラン</t>
    </rPh>
    <phoneticPr fontId="8"/>
  </si>
  <si>
    <t>②分析用資料１～３の印刷（それぞれのタブを選んで、印刷ボタンを押します）</t>
    <rPh sb="1" eb="4">
      <t>ブンセキヨウ</t>
    </rPh>
    <rPh sb="4" eb="6">
      <t>シリョウ</t>
    </rPh>
    <rPh sb="10" eb="12">
      <t>インサツ</t>
    </rPh>
    <rPh sb="21" eb="22">
      <t>エラ</t>
    </rPh>
    <rPh sb="25" eb="27">
      <t>インサツ</t>
    </rPh>
    <rPh sb="31" eb="32">
      <t>オ</t>
    </rPh>
    <phoneticPr fontId="8"/>
  </si>
  <si>
    <t>資料１　テスト結果</t>
    <rPh sb="0" eb="2">
      <t>シリョウ</t>
    </rPh>
    <rPh sb="7" eb="9">
      <t>ケッカ</t>
    </rPh>
    <phoneticPr fontId="8"/>
  </si>
  <si>
    <t>資料２　アンケート結果</t>
    <rPh sb="0" eb="2">
      <t>シリョウ</t>
    </rPh>
    <rPh sb="9" eb="11">
      <t>ケッカ</t>
    </rPh>
    <phoneticPr fontId="8"/>
  </si>
  <si>
    <t>資料３　結果一覧</t>
    <rPh sb="0" eb="2">
      <t>シリョウ</t>
    </rPh>
    <rPh sb="4" eb="6">
      <t>ケッカ</t>
    </rPh>
    <rPh sb="6" eb="8">
      <t>イチラン</t>
    </rPh>
    <phoneticPr fontId="8"/>
  </si>
  <si>
    <t>手順１　クラス基本情報の入力</t>
    <rPh sb="0" eb="2">
      <t>テジュン</t>
    </rPh>
    <rPh sb="7" eb="9">
      <t>キホン</t>
    </rPh>
    <rPh sb="9" eb="11">
      <t>ジョウホウ</t>
    </rPh>
    <rPh sb="12" eb="14">
      <t>ニュウリョク</t>
    </rPh>
    <phoneticPr fontId="8"/>
  </si>
  <si>
    <t>学校名、学年、組、年度、担当教員名を入力</t>
    <rPh sb="0" eb="2">
      <t>ガッコウ</t>
    </rPh>
    <rPh sb="2" eb="3">
      <t>メイ</t>
    </rPh>
    <rPh sb="4" eb="6">
      <t>ガクネン</t>
    </rPh>
    <rPh sb="7" eb="8">
      <t>クミ</t>
    </rPh>
    <rPh sb="9" eb="11">
      <t>ネンド</t>
    </rPh>
    <rPh sb="12" eb="14">
      <t>タントウ</t>
    </rPh>
    <rPh sb="14" eb="16">
      <t>キョウイン</t>
    </rPh>
    <rPh sb="16" eb="17">
      <t>メイ</t>
    </rPh>
    <rPh sb="18" eb="20">
      <t>ニュウリョク</t>
    </rPh>
    <phoneticPr fontId="8"/>
  </si>
  <si>
    <t>（入力した内容は自動的に全体に反映されます）</t>
    <rPh sb="1" eb="3">
      <t>ニュウリョク</t>
    </rPh>
    <rPh sb="5" eb="7">
      <t>ナイヨウ</t>
    </rPh>
    <rPh sb="8" eb="10">
      <t>ジドウ</t>
    </rPh>
    <rPh sb="10" eb="11">
      <t>テキ</t>
    </rPh>
    <rPh sb="12" eb="14">
      <t>ゼンタイ</t>
    </rPh>
    <rPh sb="15" eb="17">
      <t>ハンエイ</t>
    </rPh>
    <phoneticPr fontId="8"/>
  </si>
  <si>
    <t>手順２　生徒情報の入力</t>
    <rPh sb="0" eb="2">
      <t>テジュン</t>
    </rPh>
    <rPh sb="4" eb="6">
      <t>セイト</t>
    </rPh>
    <rPh sb="6" eb="8">
      <t>ジョウホウ</t>
    </rPh>
    <rPh sb="9" eb="11">
      <t>ニュウリョク</t>
    </rPh>
    <phoneticPr fontId="8"/>
  </si>
  <si>
    <t>手順３　テスト結果の入力</t>
    <rPh sb="0" eb="2">
      <t>テジュン</t>
    </rPh>
    <rPh sb="7" eb="9">
      <t>ケッカ</t>
    </rPh>
    <rPh sb="10" eb="12">
      <t>ニュウリョク</t>
    </rPh>
    <phoneticPr fontId="8"/>
  </si>
  <si>
    <t>手順４　アンケート結果の入力</t>
    <rPh sb="0" eb="2">
      <t>テジュン</t>
    </rPh>
    <rPh sb="9" eb="11">
      <t>ケッカ</t>
    </rPh>
    <rPh sb="12" eb="14">
      <t>ニュウリョク</t>
    </rPh>
    <phoneticPr fontId="8"/>
  </si>
  <si>
    <t>「調査用紙①」をもとにアンケート結果を入力。</t>
    <rPh sb="1" eb="3">
      <t>チョウサ</t>
    </rPh>
    <rPh sb="3" eb="5">
      <t>ヨウシ</t>
    </rPh>
    <rPh sb="16" eb="18">
      <t>ケッカ</t>
    </rPh>
    <rPh sb="19" eb="21">
      <t>ニュウリョク</t>
    </rPh>
    <phoneticPr fontId="8"/>
  </si>
  <si>
    <t>（自由記述欄は必要に応じて入力）</t>
    <rPh sb="1" eb="3">
      <t>ジユウ</t>
    </rPh>
    <rPh sb="3" eb="5">
      <t>キジュツ</t>
    </rPh>
    <rPh sb="5" eb="6">
      <t>ラン</t>
    </rPh>
    <rPh sb="7" eb="9">
      <t>ヒツヨウ</t>
    </rPh>
    <rPh sb="10" eb="11">
      <t>オウ</t>
    </rPh>
    <rPh sb="13" eb="15">
      <t>ニュウリョク</t>
    </rPh>
    <phoneticPr fontId="8"/>
  </si>
  <si>
    <t>手順５　分析用資料１～３の印刷</t>
    <rPh sb="0" eb="2">
      <t>テジュン</t>
    </rPh>
    <rPh sb="4" eb="7">
      <t>ブンセキヨウ</t>
    </rPh>
    <rPh sb="7" eb="9">
      <t>シリョウ</t>
    </rPh>
    <rPh sb="13" eb="15">
      <t>インサツ</t>
    </rPh>
    <phoneticPr fontId="8"/>
  </si>
  <si>
    <t>「調査用紙①」をもとに各観点・スキルごとの点数の入力</t>
    <rPh sb="1" eb="3">
      <t>チョウサ</t>
    </rPh>
    <rPh sb="3" eb="5">
      <t>ヨウシ</t>
    </rPh>
    <rPh sb="11" eb="12">
      <t>カク</t>
    </rPh>
    <rPh sb="12" eb="14">
      <t>カンテン</t>
    </rPh>
    <rPh sb="21" eb="23">
      <t>テンスウ</t>
    </rPh>
    <rPh sb="24" eb="26">
      <t>ニュウリョク</t>
    </rPh>
    <phoneticPr fontId="8"/>
  </si>
  <si>
    <t>手順５　分析用資料１～３の確認</t>
    <rPh sb="0" eb="2">
      <t>テジュン</t>
    </rPh>
    <rPh sb="4" eb="6">
      <t>ブンセキ</t>
    </rPh>
    <rPh sb="6" eb="7">
      <t>ヨウ</t>
    </rPh>
    <rPh sb="7" eb="9">
      <t>シリョウ</t>
    </rPh>
    <rPh sb="13" eb="15">
      <t>カクニン</t>
    </rPh>
    <phoneticPr fontId="8"/>
  </si>
  <si>
    <t>それぞれのタブを表示して、入力状態を確認します。</t>
    <rPh sb="8" eb="10">
      <t>ヒョウジ</t>
    </rPh>
    <rPh sb="13" eb="15">
      <t>ニュウリョク</t>
    </rPh>
    <rPh sb="15" eb="17">
      <t>ジョウタイ</t>
    </rPh>
    <rPh sb="18" eb="20">
      <t>カクニン</t>
    </rPh>
    <phoneticPr fontId="8"/>
  </si>
  <si>
    <t>それぞれのタブを表示して印刷します。</t>
    <rPh sb="8" eb="10">
      <t>ヒョウジ</t>
    </rPh>
    <rPh sb="12" eb="14">
      <t>インサツ</t>
    </rPh>
    <phoneticPr fontId="8"/>
  </si>
  <si>
    <t>①データの入力　（「入力用画面」タブに、調査用紙①を使って入力）</t>
    <rPh sb="5" eb="7">
      <t>ニュウリョク</t>
    </rPh>
    <rPh sb="10" eb="12">
      <t>ニュウリョク</t>
    </rPh>
    <rPh sb="12" eb="13">
      <t>ヨウ</t>
    </rPh>
    <rPh sb="13" eb="15">
      <t>ガメン</t>
    </rPh>
    <rPh sb="20" eb="22">
      <t>チョウサ</t>
    </rPh>
    <rPh sb="22" eb="24">
      <t>ヨウシ</t>
    </rPh>
    <rPh sb="26" eb="27">
      <t>ツカ</t>
    </rPh>
    <rPh sb="29" eb="31">
      <t>ニュウリョク</t>
    </rPh>
    <phoneticPr fontId="8"/>
  </si>
  <si>
    <t>（２）各タブの概要</t>
    <rPh sb="3" eb="4">
      <t>カク</t>
    </rPh>
    <rPh sb="7" eb="9">
      <t>ガイヨウ</t>
    </rPh>
    <phoneticPr fontId="8"/>
  </si>
  <si>
    <r>
      <t>生徒番号を入力</t>
    </r>
    <r>
      <rPr>
        <sz val="9"/>
        <rFont val="ＭＳ Ｐゴシック"/>
        <family val="3"/>
        <charset val="128"/>
      </rPr>
      <t>（学校名、学年、組は自動的に入力されています）</t>
    </r>
    <rPh sb="0" eb="2">
      <t>セイト</t>
    </rPh>
    <rPh sb="2" eb="4">
      <t>バンゴウ</t>
    </rPh>
    <rPh sb="5" eb="7">
      <t>ニュウリョク</t>
    </rPh>
    <rPh sb="8" eb="10">
      <t>ガッコウ</t>
    </rPh>
    <rPh sb="10" eb="11">
      <t>メイ</t>
    </rPh>
    <rPh sb="12" eb="14">
      <t>ガクネン</t>
    </rPh>
    <rPh sb="15" eb="16">
      <t>クミ</t>
    </rPh>
    <rPh sb="17" eb="19">
      <t>ジドウ</t>
    </rPh>
    <rPh sb="19" eb="20">
      <t>テキ</t>
    </rPh>
    <rPh sb="21" eb="23">
      <t>ニュウリョク</t>
    </rPh>
    <phoneticPr fontId="8"/>
  </si>
  <si>
    <t>○１つのファイルで５０名分の処理が可能です。対象生徒が５０名を超える場合は、クラスごとに別ファイルとしてください。</t>
    <rPh sb="11" eb="12">
      <t>メイ</t>
    </rPh>
    <rPh sb="12" eb="13">
      <t>ブン</t>
    </rPh>
    <rPh sb="14" eb="16">
      <t>ショリ</t>
    </rPh>
    <rPh sb="17" eb="19">
      <t>カノウ</t>
    </rPh>
    <rPh sb="22" eb="24">
      <t>タイショウ</t>
    </rPh>
    <rPh sb="24" eb="26">
      <t>セイト</t>
    </rPh>
    <rPh sb="29" eb="30">
      <t>メイ</t>
    </rPh>
    <rPh sb="31" eb="32">
      <t>コ</t>
    </rPh>
    <rPh sb="34" eb="36">
      <t>バアイ</t>
    </rPh>
    <rPh sb="44" eb="45">
      <t>ベツ</t>
    </rPh>
    <phoneticPr fontId="8"/>
  </si>
  <si>
    <t>○カラープリンタで印刷すると全体の状況がつかみやすいように設定がされています。</t>
    <rPh sb="9" eb="11">
      <t>インサツ</t>
    </rPh>
    <rPh sb="14" eb="16">
      <t>ゼンタイ</t>
    </rPh>
    <rPh sb="17" eb="19">
      <t>ジョウキョウ</t>
    </rPh>
    <rPh sb="29" eb="31">
      <t>セッテイ</t>
    </rPh>
    <phoneticPr fontId="8"/>
  </si>
  <si>
    <t>　入力は「入力用画面」のみで行ってください。他のタブには入力しないでください。</t>
    <rPh sb="1" eb="3">
      <t>ニュウリョク</t>
    </rPh>
    <rPh sb="5" eb="8">
      <t>ニュウリョクヨウ</t>
    </rPh>
    <rPh sb="8" eb="10">
      <t>ガメン</t>
    </rPh>
    <rPh sb="14" eb="15">
      <t>オコナ</t>
    </rPh>
    <rPh sb="22" eb="23">
      <t>ホカ</t>
    </rPh>
    <rPh sb="28" eb="30">
      <t>ニュウリョク</t>
    </rPh>
    <phoneticPr fontId="8"/>
  </si>
  <si>
    <t>平均学習時間</t>
    <rPh sb="0" eb="2">
      <t>ヘイキン</t>
    </rPh>
    <rPh sb="2" eb="4">
      <t>ガクシュウ</t>
    </rPh>
    <rPh sb="4" eb="6">
      <t>ジカン</t>
    </rPh>
    <phoneticPr fontId="5"/>
  </si>
  <si>
    <t>Ｂｌａｎｋ処理</t>
    <rPh sb="5" eb="7">
      <t>ショリ</t>
    </rPh>
    <phoneticPr fontId="5"/>
  </si>
  <si>
    <r>
      <t>総計　b</t>
    </r>
    <r>
      <rPr>
        <sz val="11"/>
        <rFont val="ＭＳ Ｐゴシック"/>
        <charset val="128"/>
      </rPr>
      <t>lank処理</t>
    </r>
    <rPh sb="0" eb="2">
      <t>ソウケイ</t>
    </rPh>
    <rPh sb="8" eb="10">
      <t>ショリ</t>
    </rPh>
    <phoneticPr fontId="5"/>
  </si>
  <si>
    <t>判定基準</t>
    <rPh sb="0" eb="2">
      <t>ハンテイ</t>
    </rPh>
    <rPh sb="2" eb="4">
      <t>キジュン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</si>
</sst>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_ "/>
    <numFmt numFmtId="178" formatCode="0.0%"/>
    <numFmt numFmtId="179" formatCode="#,##0;\-#,##0;#"/>
  </numFmts>
  <fonts count="25" x14ac:knownFonts="1">
    <font>
      <sz val="11"/>
      <name val="ＭＳ Ｐゴシック"/>
      <charset val="128"/>
    </font>
    <font>
      <b/>
      <sz val="11"/>
      <name val="ＭＳ Ｐゴシック"/>
      <charset val="128"/>
    </font>
    <font>
      <sz val="11"/>
      <name val="ＭＳ Ｐゴシック"/>
      <charset val="128"/>
    </font>
    <font>
      <b/>
      <sz val="11"/>
      <name val="ＭＳ Ｐゴシック"/>
      <charset val="128"/>
    </font>
    <font>
      <sz val="11"/>
      <name val="ＭＳ Ｐゴシック"/>
      <charset val="128"/>
    </font>
    <font>
      <sz val="6"/>
      <name val="ＭＳ Ｐゴシック"/>
      <charset val="128"/>
    </font>
    <font>
      <sz val="11"/>
      <name val="ＭＳ Ｐゴシック"/>
      <charset val="128"/>
    </font>
    <font>
      <b/>
      <sz val="11"/>
      <name val="ＭＳ Ｐゴシック"/>
      <charset val="128"/>
    </font>
    <font>
      <sz val="6"/>
      <name val="ＭＳ Ｐゴシック"/>
      <charset val="128"/>
    </font>
    <font>
      <sz val="10.5"/>
      <name val="ＭＳ 明朝"/>
      <family val="1"/>
      <charset val="128"/>
    </font>
    <font>
      <sz val="7"/>
      <name val="Times New Roman"/>
      <family val="1"/>
    </font>
    <font>
      <b/>
      <sz val="12"/>
      <name val="ＭＳ Ｐゴシック"/>
      <charset val="128"/>
    </font>
    <font>
      <sz val="9"/>
      <name val="ＭＳ Ｐゴシック"/>
      <family val="3"/>
      <charset val="128"/>
    </font>
    <font>
      <sz val="10"/>
      <name val="ＭＳ Ｐゴシック"/>
      <family val="3"/>
      <charset val="128"/>
    </font>
    <font>
      <sz val="11"/>
      <color theme="0"/>
      <name val="ＭＳ Ｐゴシック"/>
      <family val="2"/>
      <charset val="128"/>
      <scheme val="minor"/>
    </font>
    <font>
      <sz val="11"/>
      <color theme="1"/>
      <name val="ＭＳ Ｐゴシック"/>
      <family val="2"/>
      <charset val="128"/>
      <scheme val="minor"/>
    </font>
    <font>
      <sz val="11"/>
      <color rgb="FFFF0000"/>
      <name val="ＭＳ Ｐゴシック"/>
      <family val="3"/>
      <charset val="128"/>
    </font>
    <font>
      <sz val="11"/>
      <color theme="0"/>
      <name val="ＭＳ Ｐゴシック"/>
      <family val="2"/>
      <charset val="128"/>
    </font>
    <font>
      <b/>
      <sz val="11"/>
      <color theme="0"/>
      <name val="ＭＳ Ｐゴシック"/>
      <family val="3"/>
      <charset val="128"/>
      <scheme val="minor"/>
    </font>
    <font>
      <sz val="11"/>
      <color theme="1"/>
      <name val="ＭＳ Ｐゴシック"/>
      <family val="2"/>
      <charset val="128"/>
    </font>
    <font>
      <b/>
      <sz val="11"/>
      <color theme="1"/>
      <name val="ＭＳ Ｐゴシック"/>
      <family val="3"/>
      <charset val="128"/>
    </font>
    <font>
      <b/>
      <sz val="11"/>
      <color theme="1"/>
      <name val="ＭＳ Ｐゴシック"/>
      <family val="3"/>
      <charset val="128"/>
      <scheme val="minor"/>
    </font>
    <font>
      <b/>
      <sz val="11"/>
      <color theme="3"/>
      <name val="ＭＳ Ｐゴシック"/>
      <family val="2"/>
      <charset val="128"/>
    </font>
    <font>
      <b/>
      <sz val="12"/>
      <color theme="1"/>
      <name val="ＭＳ Ｐゴシック"/>
      <family val="2"/>
      <charset val="128"/>
    </font>
    <font>
      <b/>
      <sz val="12"/>
      <color rgb="FFFF0000"/>
      <name val="ＭＳ Ｐゴシック"/>
      <family val="3"/>
      <charset val="128"/>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7"/>
        <bgColor indexed="64"/>
      </patternFill>
    </fill>
    <fill>
      <patternFill patternType="solid">
        <fgColor theme="4"/>
      </patternFill>
    </fill>
    <fill>
      <patternFill patternType="solid">
        <fgColor theme="5"/>
      </patternFill>
    </fill>
    <fill>
      <patternFill patternType="solid">
        <fgColor theme="7"/>
      </patternFill>
    </fill>
    <fill>
      <patternFill patternType="solid">
        <fgColor theme="8"/>
      </patternFill>
    </fill>
    <fill>
      <patternFill patternType="solid">
        <fgColor theme="9"/>
      </patternFill>
    </fill>
    <fill>
      <patternFill patternType="solid">
        <fgColor theme="4" tint="0.59999389629810485"/>
        <bgColor indexed="65"/>
      </patternFill>
    </fill>
    <fill>
      <patternFill patternType="solid">
        <fgColor theme="0"/>
        <bgColor indexed="64"/>
      </patternFill>
    </fill>
    <fill>
      <patternFill patternType="solid">
        <fgColor theme="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style="medium">
        <color auto="1"/>
      </top>
      <bottom style="thick">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style="thin">
        <color auto="1"/>
      </left>
      <right/>
      <top style="medium">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right style="thin">
        <color auto="1"/>
      </right>
      <top/>
      <bottom style="thin">
        <color auto="1"/>
      </bottom>
      <diagonal/>
    </border>
    <border>
      <left/>
      <right style="thin">
        <color auto="1"/>
      </right>
      <top style="medium">
        <color auto="1"/>
      </top>
      <bottom style="thick">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ck">
        <color auto="1"/>
      </bottom>
      <diagonal/>
    </border>
    <border>
      <left/>
      <right style="thin">
        <color auto="1"/>
      </right>
      <top/>
      <bottom style="thick">
        <color auto="1"/>
      </bottom>
      <diagonal/>
    </border>
    <border>
      <left style="medium">
        <color auto="1"/>
      </left>
      <right style="medium">
        <color auto="1"/>
      </right>
      <top style="medium">
        <color auto="1"/>
      </top>
      <bottom style="thick">
        <color auto="1"/>
      </bottom>
      <diagonal/>
    </border>
    <border>
      <left style="medium">
        <color auto="1"/>
      </left>
      <right style="thin">
        <color auto="1"/>
      </right>
      <top style="thick">
        <color auto="1"/>
      </top>
      <bottom style="thin">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n">
        <color auto="1"/>
      </left>
      <right style="medium">
        <color auto="1"/>
      </right>
      <top style="medium">
        <color auto="1"/>
      </top>
      <bottom style="medium">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ck">
        <color auto="1"/>
      </left>
      <right style="thin">
        <color auto="1"/>
      </right>
      <top style="thin">
        <color auto="1"/>
      </top>
      <bottom style="medium">
        <color auto="1"/>
      </bottom>
      <diagonal/>
    </border>
    <border>
      <left style="thin">
        <color auto="1"/>
      </left>
      <right/>
      <top style="thick">
        <color auto="1"/>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ck">
        <color auto="1"/>
      </right>
      <top style="thick">
        <color auto="1"/>
      </top>
      <bottom/>
      <diagonal/>
    </border>
    <border>
      <left style="thin">
        <color auto="1"/>
      </left>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s>
  <cellStyleXfs count="8">
    <xf numFmtId="0" fontId="0" fillId="0" borderId="0"/>
    <xf numFmtId="0" fontId="15" fillId="11"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9" fontId="2" fillId="0" borderId="0" applyFont="0" applyFill="0" applyBorder="0" applyAlignment="0" applyProtection="0">
      <alignment vertical="center"/>
    </xf>
  </cellStyleXfs>
  <cellXfs count="308">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0" fontId="3" fillId="0" borderId="0" xfId="0" applyFont="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xf>
    <xf numFmtId="0" fontId="0" fillId="3" borderId="1" xfId="0"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center"/>
    </xf>
    <xf numFmtId="0" fontId="0" fillId="0" borderId="0" xfId="0" applyBorder="1"/>
    <xf numFmtId="0" fontId="2" fillId="4" borderId="1" xfId="0" applyFont="1" applyFill="1"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xf>
    <xf numFmtId="176" fontId="0" fillId="0" borderId="0" xfId="0" applyNumberFormat="1" applyAlignment="1">
      <alignment horizontal="center" vertical="center"/>
    </xf>
    <xf numFmtId="0" fontId="14" fillId="9" borderId="1" xfId="5" applyFont="1" applyBorder="1" applyAlignment="1">
      <alignment horizontal="center"/>
    </xf>
    <xf numFmtId="0" fontId="14" fillId="9" borderId="3" xfId="5" applyFont="1" applyBorder="1" applyAlignment="1">
      <alignment horizontal="center" vertical="center"/>
    </xf>
    <xf numFmtId="0" fontId="14" fillId="10" borderId="3" xfId="6" applyFont="1" applyBorder="1" applyAlignment="1">
      <alignment horizontal="center"/>
    </xf>
    <xf numFmtId="0" fontId="14" fillId="7" borderId="3" xfId="3" applyFont="1" applyBorder="1" applyAlignment="1">
      <alignment horizontal="center"/>
    </xf>
    <xf numFmtId="0" fontId="14" fillId="6" borderId="3" xfId="2" applyFont="1" applyBorder="1" applyAlignment="1">
      <alignment horizontal="center"/>
    </xf>
    <xf numFmtId="0" fontId="14" fillId="9" borderId="4" xfId="5" applyFont="1" applyBorder="1" applyAlignment="1">
      <alignment horizontal="center"/>
    </xf>
    <xf numFmtId="0" fontId="14" fillId="9" borderId="5" xfId="5" applyFont="1" applyBorder="1" applyAlignment="1">
      <alignment horizontal="center" vertical="center"/>
    </xf>
    <xf numFmtId="176" fontId="1" fillId="5" borderId="6" xfId="0" applyNumberFormat="1" applyFont="1" applyFill="1" applyBorder="1" applyAlignment="1">
      <alignment horizontal="center"/>
    </xf>
    <xf numFmtId="176" fontId="1" fillId="5" borderId="7" xfId="0" applyNumberFormat="1" applyFont="1" applyFill="1" applyBorder="1" applyAlignment="1">
      <alignment horizontal="center"/>
    </xf>
    <xf numFmtId="0" fontId="14" fillId="10" borderId="8" xfId="6" applyFont="1" applyBorder="1" applyAlignment="1">
      <alignment horizontal="center"/>
    </xf>
    <xf numFmtId="176" fontId="1" fillId="5" borderId="7" xfId="0" applyNumberFormat="1" applyFont="1" applyFill="1" applyBorder="1" applyAlignment="1">
      <alignment horizontal="center" vertical="center"/>
    </xf>
    <xf numFmtId="0" fontId="14" fillId="8" borderId="9" xfId="4" applyFont="1" applyBorder="1" applyAlignment="1">
      <alignment horizontal="center"/>
    </xf>
    <xf numFmtId="0" fontId="14" fillId="8" borderId="10" xfId="4" applyFont="1" applyBorder="1" applyAlignment="1">
      <alignment horizontal="center" vertical="center"/>
    </xf>
    <xf numFmtId="0" fontId="6" fillId="0" borderId="0" xfId="0" applyFont="1" applyAlignment="1">
      <alignment horizontal="left" vertical="center"/>
    </xf>
    <xf numFmtId="0" fontId="7" fillId="12" borderId="11" xfId="0" applyFont="1" applyFill="1" applyBorder="1" applyAlignment="1">
      <alignment horizontal="center" vertical="center"/>
    </xf>
    <xf numFmtId="0" fontId="7" fillId="0" borderId="0" xfId="0" applyFont="1" applyAlignment="1">
      <alignment horizontal="left"/>
    </xf>
    <xf numFmtId="0" fontId="6" fillId="0" borderId="1" xfId="0" applyFont="1" applyBorder="1" applyAlignment="1">
      <alignment horizontal="center"/>
    </xf>
    <xf numFmtId="0" fontId="16" fillId="0" borderId="1" xfId="0" applyNumberFormat="1" applyFont="1" applyBorder="1" applyAlignment="1">
      <alignment horizontal="center"/>
    </xf>
    <xf numFmtId="0" fontId="16" fillId="0" borderId="1" xfId="0" applyFont="1" applyBorder="1" applyAlignment="1">
      <alignment horizontal="center"/>
    </xf>
    <xf numFmtId="0" fontId="6" fillId="0" borderId="0" xfId="0" applyFont="1" applyFill="1" applyBorder="1"/>
    <xf numFmtId="0" fontId="6" fillId="0" borderId="1" xfId="0" applyFont="1" applyBorder="1"/>
    <xf numFmtId="0" fontId="6" fillId="0" borderId="0" xfId="0" applyFont="1" applyBorder="1"/>
    <xf numFmtId="0" fontId="6" fillId="0" borderId="1" xfId="0" applyFont="1" applyFill="1" applyBorder="1"/>
    <xf numFmtId="0" fontId="0" fillId="0" borderId="12" xfId="0" applyBorder="1" applyAlignment="1">
      <alignment horizontal="center" vertical="center"/>
    </xf>
    <xf numFmtId="0" fontId="0" fillId="12" borderId="0" xfId="0" applyFill="1" applyBorder="1" applyAlignment="1">
      <alignment horizontal="center" shrinkToFit="1"/>
    </xf>
    <xf numFmtId="0" fontId="0" fillId="12" borderId="0" xfId="0" applyFill="1" applyBorder="1" applyAlignment="1">
      <alignment shrinkToFit="1"/>
    </xf>
    <xf numFmtId="0" fontId="0" fillId="0" borderId="0" xfId="0" applyBorder="1" applyAlignment="1">
      <alignment shrinkToFit="1"/>
    </xf>
    <xf numFmtId="0" fontId="0" fillId="0" borderId="1" xfId="0" applyBorder="1" applyAlignment="1">
      <alignment shrinkToFit="1"/>
    </xf>
    <xf numFmtId="0" fontId="0" fillId="0" borderId="0" xfId="0" applyAlignment="1">
      <alignment shrinkToFit="1"/>
    </xf>
    <xf numFmtId="0" fontId="14" fillId="13" borderId="1" xfId="3" applyFont="1" applyFill="1" applyBorder="1" applyAlignment="1">
      <alignment horizontal="center" vertical="center" shrinkToFit="1"/>
    </xf>
    <xf numFmtId="0" fontId="0" fillId="0" borderId="13" xfId="0" applyBorder="1" applyAlignment="1">
      <alignment horizontal="center" vertical="center" shrinkToFit="1"/>
    </xf>
    <xf numFmtId="0" fontId="0" fillId="2" borderId="14" xfId="0" applyFill="1" applyBorder="1" applyAlignment="1">
      <alignment horizontal="center"/>
    </xf>
    <xf numFmtId="0" fontId="0" fillId="2" borderId="15" xfId="0" applyFill="1" applyBorder="1" applyAlignment="1">
      <alignment horizontal="center"/>
    </xf>
    <xf numFmtId="0" fontId="0" fillId="2" borderId="15" xfId="0" applyFill="1" applyBorder="1" applyAlignment="1">
      <alignment horizontal="center" vertical="center"/>
    </xf>
    <xf numFmtId="0" fontId="14" fillId="8" borderId="15" xfId="4" applyFont="1" applyBorder="1" applyAlignment="1">
      <alignment horizontal="center"/>
    </xf>
    <xf numFmtId="0" fontId="14" fillId="13" borderId="15" xfId="3" applyFont="1" applyFill="1" applyBorder="1" applyAlignment="1">
      <alignment horizontal="center" vertical="center" shrinkToFit="1"/>
    </xf>
    <xf numFmtId="0" fontId="17" fillId="13" borderId="15" xfId="0" applyFont="1" applyFill="1" applyBorder="1" applyAlignment="1">
      <alignment horizontal="center"/>
    </xf>
    <xf numFmtId="0" fontId="17" fillId="13" borderId="16"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4" fillId="8" borderId="14" xfId="4" applyFont="1" applyBorder="1" applyAlignment="1">
      <alignment horizontal="center"/>
    </xf>
    <xf numFmtId="0" fontId="0" fillId="0" borderId="20" xfId="0" applyBorder="1" applyAlignment="1">
      <alignment horizontal="center" vertical="center"/>
    </xf>
    <xf numFmtId="0" fontId="7" fillId="5" borderId="14" xfId="0" applyFont="1" applyFill="1" applyBorder="1" applyAlignment="1">
      <alignment vertical="center"/>
    </xf>
    <xf numFmtId="0" fontId="7" fillId="5" borderId="15" xfId="0" applyFont="1" applyFill="1" applyBorder="1" applyAlignment="1">
      <alignment vertical="center"/>
    </xf>
    <xf numFmtId="0" fontId="14" fillId="13" borderId="18" xfId="3" applyFont="1" applyFill="1" applyBorder="1" applyAlignment="1">
      <alignment horizontal="center" vertical="center" shrinkToFit="1"/>
    </xf>
    <xf numFmtId="0" fontId="14" fillId="13" borderId="14" xfId="3" applyFont="1" applyFill="1" applyBorder="1" applyAlignment="1">
      <alignment horizontal="center" vertical="center" shrinkToFit="1"/>
    </xf>
    <xf numFmtId="0" fontId="0" fillId="0" borderId="21" xfId="0" applyBorder="1"/>
    <xf numFmtId="177" fontId="1" fillId="5" borderId="14" xfId="0" applyNumberFormat="1" applyFont="1" applyFill="1" applyBorder="1" applyAlignment="1">
      <alignment horizontal="center" vertical="center" shrinkToFit="1"/>
    </xf>
    <xf numFmtId="177" fontId="1" fillId="5" borderId="15" xfId="0" applyNumberFormat="1" applyFont="1" applyFill="1" applyBorder="1" applyAlignment="1">
      <alignment horizontal="center" vertical="center" shrinkToFit="1"/>
    </xf>
    <xf numFmtId="0" fontId="0" fillId="0" borderId="15" xfId="0" applyBorder="1"/>
    <xf numFmtId="0" fontId="0" fillId="0" borderId="16" xfId="0" applyBorder="1"/>
    <xf numFmtId="0" fontId="14" fillId="8" borderId="22" xfId="4" applyFont="1" applyBorder="1" applyAlignment="1">
      <alignment horizontal="center"/>
    </xf>
    <xf numFmtId="0" fontId="7" fillId="5" borderId="22" xfId="0" applyFont="1" applyFill="1" applyBorder="1" applyAlignment="1">
      <alignment vertical="center"/>
    </xf>
    <xf numFmtId="0" fontId="18" fillId="8" borderId="23" xfId="4" applyFont="1" applyBorder="1" applyAlignment="1">
      <alignment horizontal="center" vertical="center"/>
    </xf>
    <xf numFmtId="0" fontId="7" fillId="0" borderId="24" xfId="0" applyFont="1" applyBorder="1" applyAlignment="1">
      <alignment horizontal="center" vertical="center"/>
    </xf>
    <xf numFmtId="0" fontId="7" fillId="5" borderId="25" xfId="0" applyFont="1" applyFill="1" applyBorder="1" applyAlignment="1">
      <alignment vertical="center"/>
    </xf>
    <xf numFmtId="0" fontId="1" fillId="12" borderId="0" xfId="0" applyFont="1" applyFill="1" applyBorder="1" applyAlignment="1">
      <alignment vertical="center"/>
    </xf>
    <xf numFmtId="0" fontId="7" fillId="12" borderId="0" xfId="0" applyFont="1" applyFill="1" applyBorder="1" applyAlignment="1">
      <alignment vertical="center"/>
    </xf>
    <xf numFmtId="177" fontId="1" fillId="12" borderId="0" xfId="0" applyNumberFormat="1" applyFont="1" applyFill="1" applyBorder="1" applyAlignment="1">
      <alignment horizontal="center" vertical="center" shrinkToFit="1"/>
    </xf>
    <xf numFmtId="0" fontId="6" fillId="4" borderId="1" xfId="0" applyFont="1" applyFill="1" applyBorder="1" applyAlignment="1">
      <alignment horizontal="center" vertical="center"/>
    </xf>
    <xf numFmtId="0" fontId="19" fillId="12" borderId="1" xfId="0" applyFont="1" applyFill="1" applyBorder="1" applyAlignment="1">
      <alignment horizontal="center" vertical="center"/>
    </xf>
    <xf numFmtId="0" fontId="0" fillId="14" borderId="1" xfId="0" applyFill="1" applyBorder="1"/>
    <xf numFmtId="0" fontId="0" fillId="14" borderId="1" xfId="0" applyFill="1" applyBorder="1" applyAlignment="1">
      <alignment horizontal="center" shrinkToFit="1"/>
    </xf>
    <xf numFmtId="0" fontId="0" fillId="14" borderId="1" xfId="0" applyFill="1" applyBorder="1" applyAlignment="1">
      <alignment horizontal="center" vertical="center"/>
    </xf>
    <xf numFmtId="0" fontId="0" fillId="14" borderId="1" xfId="0" applyFill="1" applyBorder="1" applyAlignment="1">
      <alignment shrinkToFit="1"/>
    </xf>
    <xf numFmtId="0" fontId="6" fillId="14" borderId="1" xfId="0" applyFont="1" applyFill="1" applyBorder="1" applyAlignment="1">
      <alignment shrinkToFit="1"/>
    </xf>
    <xf numFmtId="0" fontId="20" fillId="14" borderId="1" xfId="0" applyFont="1" applyFill="1" applyBorder="1" applyAlignment="1">
      <alignment horizontal="left"/>
    </xf>
    <xf numFmtId="0" fontId="15" fillId="14" borderId="1" xfId="4" applyFont="1" applyFill="1" applyBorder="1" applyAlignment="1">
      <alignment horizontal="center"/>
    </xf>
    <xf numFmtId="0" fontId="15" fillId="14" borderId="1" xfId="4" applyFont="1" applyFill="1" applyBorder="1" applyAlignment="1">
      <alignment horizontal="center" vertical="center"/>
    </xf>
    <xf numFmtId="0" fontId="20" fillId="14" borderId="1" xfId="0" applyFont="1" applyFill="1" applyBorder="1" applyAlignment="1">
      <alignment horizontal="center" vertical="center"/>
    </xf>
    <xf numFmtId="0" fontId="7" fillId="0" borderId="0" xfId="0" applyFont="1"/>
    <xf numFmtId="0" fontId="7" fillId="0" borderId="0" xfId="0" applyFont="1" applyAlignment="1">
      <alignment horizontal="center"/>
    </xf>
    <xf numFmtId="0" fontId="6" fillId="0" borderId="0" xfId="0" applyFont="1" applyAlignment="1">
      <alignment horizontal="left"/>
    </xf>
    <xf numFmtId="0" fontId="7" fillId="0" borderId="0" xfId="0" applyFont="1" applyAlignment="1">
      <alignment horizontal="left" vertical="center"/>
    </xf>
    <xf numFmtId="176" fontId="0" fillId="0" borderId="1" xfId="0" applyNumberFormat="1" applyBorder="1" applyAlignment="1">
      <alignment horizontal="center" vertical="center"/>
    </xf>
    <xf numFmtId="0" fontId="0" fillId="2" borderId="26" xfId="0" applyFill="1" applyBorder="1" applyAlignment="1">
      <alignment horizontal="center" vertical="center"/>
    </xf>
    <xf numFmtId="0" fontId="0" fillId="0" borderId="0" xfId="0" applyAlignment="1">
      <alignment horizontal="center" shrinkToFit="1"/>
    </xf>
    <xf numFmtId="178" fontId="0" fillId="0" borderId="1" xfId="7" applyNumberFormat="1" applyFont="1" applyBorder="1" applyAlignment="1">
      <alignment horizontal="center"/>
    </xf>
    <xf numFmtId="178" fontId="0" fillId="0" borderId="1" xfId="7" applyNumberFormat="1" applyFont="1" applyBorder="1" applyAlignment="1">
      <alignment shrinkToFit="1"/>
    </xf>
    <xf numFmtId="0" fontId="6" fillId="14" borderId="1" xfId="0" applyFont="1" applyFill="1" applyBorder="1" applyAlignment="1">
      <alignment horizontal="center" vertical="center" shrinkToFit="1"/>
    </xf>
    <xf numFmtId="178" fontId="0" fillId="0" borderId="1" xfId="7" applyNumberFormat="1" applyFont="1" applyBorder="1" applyAlignment="1"/>
    <xf numFmtId="177" fontId="0" fillId="0" borderId="0" xfId="7" applyNumberFormat="1" applyFont="1" applyFill="1" applyBorder="1" applyAlignment="1">
      <alignment horizontal="center"/>
    </xf>
    <xf numFmtId="0" fontId="3" fillId="0" borderId="0" xfId="0" applyFont="1" applyAlignment="1">
      <alignment horizontal="left"/>
    </xf>
    <xf numFmtId="0" fontId="11" fillId="0" borderId="0" xfId="0" applyFont="1"/>
    <xf numFmtId="0" fontId="0" fillId="2" borderId="27" xfId="0" applyFill="1" applyBorder="1" applyAlignment="1">
      <alignment horizontal="center"/>
    </xf>
    <xf numFmtId="0" fontId="0" fillId="2" borderId="26" xfId="0"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5" xfId="0" applyBorder="1" applyAlignment="1">
      <alignment horizontal="center" vertical="center"/>
    </xf>
    <xf numFmtId="0" fontId="0" fillId="14" borderId="27" xfId="0" applyFill="1" applyBorder="1" applyAlignment="1">
      <alignment horizontal="center" vertical="center"/>
    </xf>
    <xf numFmtId="0" fontId="6" fillId="14" borderId="26" xfId="0" applyFont="1" applyFill="1" applyBorder="1" applyAlignment="1">
      <alignment horizontal="center" vertical="center"/>
    </xf>
    <xf numFmtId="0" fontId="6" fillId="14" borderId="26" xfId="0" applyFont="1" applyFill="1" applyBorder="1" applyAlignment="1">
      <alignment horizontal="center" vertical="center" shrinkToFit="1"/>
    </xf>
    <xf numFmtId="0" fontId="6" fillId="14" borderId="28" xfId="0" applyFont="1" applyFill="1" applyBorder="1" applyAlignment="1">
      <alignment horizontal="center" vertical="center" shrinkToFit="1"/>
    </xf>
    <xf numFmtId="0" fontId="0" fillId="0" borderId="14" xfId="0" applyBorder="1" applyAlignment="1">
      <alignment horizontal="center" vertical="center"/>
    </xf>
    <xf numFmtId="177" fontId="6" fillId="0" borderId="15" xfId="0" applyNumberFormat="1" applyFont="1" applyBorder="1" applyAlignment="1">
      <alignment horizontal="center" vertical="center"/>
    </xf>
    <xf numFmtId="177" fontId="0" fillId="0" borderId="15" xfId="0" applyNumberFormat="1" applyBorder="1" applyAlignment="1">
      <alignment horizontal="center" vertical="center"/>
    </xf>
    <xf numFmtId="177" fontId="6" fillId="0" borderId="16" xfId="0" applyNumberFormat="1" applyFont="1" applyBorder="1" applyAlignment="1">
      <alignment horizontal="center" vertical="center"/>
    </xf>
    <xf numFmtId="0" fontId="7" fillId="14" borderId="27" xfId="0" applyFont="1" applyFill="1" applyBorder="1" applyAlignment="1">
      <alignment horizontal="center" vertical="center"/>
    </xf>
    <xf numFmtId="176" fontId="6" fillId="14" borderId="26" xfId="0" applyNumberFormat="1" applyFont="1" applyFill="1" applyBorder="1" applyAlignment="1">
      <alignment horizontal="center" vertical="center"/>
    </xf>
    <xf numFmtId="0" fontId="6" fillId="14" borderId="28" xfId="0" applyFont="1" applyFill="1" applyBorder="1" applyAlignment="1">
      <alignment horizontal="center" vertical="center"/>
    </xf>
    <xf numFmtId="0" fontId="7" fillId="14" borderId="18" xfId="0" applyFont="1" applyFill="1" applyBorder="1" applyAlignment="1">
      <alignment horizontal="center" vertical="center"/>
    </xf>
    <xf numFmtId="176" fontId="0" fillId="0" borderId="29" xfId="0" applyNumberFormat="1" applyBorder="1" applyAlignment="1">
      <alignment horizontal="center" vertical="center"/>
    </xf>
    <xf numFmtId="0" fontId="7" fillId="14" borderId="14" xfId="0" applyFont="1" applyFill="1" applyBorder="1" applyAlignment="1">
      <alignment horizontal="center" vertical="center"/>
    </xf>
    <xf numFmtId="177" fontId="0" fillId="0" borderId="16" xfId="0" applyNumberFormat="1" applyBorder="1" applyAlignment="1">
      <alignment horizontal="center" vertical="center"/>
    </xf>
    <xf numFmtId="0" fontId="20" fillId="14" borderId="27" xfId="0" applyFont="1" applyFill="1" applyBorder="1" applyAlignment="1">
      <alignment horizontal="left"/>
    </xf>
    <xf numFmtId="0" fontId="15" fillId="14" borderId="26" xfId="4" applyFont="1" applyFill="1" applyBorder="1" applyAlignment="1">
      <alignment horizontal="center"/>
    </xf>
    <xf numFmtId="0" fontId="21" fillId="14" borderId="28" xfId="4" applyFont="1" applyFill="1" applyBorder="1" applyAlignment="1">
      <alignment horizontal="center" vertical="center"/>
    </xf>
    <xf numFmtId="0" fontId="20" fillId="14" borderId="18" xfId="0" applyFont="1" applyFill="1" applyBorder="1" applyAlignment="1">
      <alignment horizontal="center" vertical="center"/>
    </xf>
    <xf numFmtId="0" fontId="20" fillId="14" borderId="14" xfId="0" applyFont="1" applyFill="1" applyBorder="1" applyAlignment="1">
      <alignment horizontal="center" vertical="center"/>
    </xf>
    <xf numFmtId="0" fontId="0" fillId="14" borderId="26" xfId="0" applyFill="1" applyBorder="1" applyAlignment="1">
      <alignment horizontal="center" vertical="center"/>
    </xf>
    <xf numFmtId="0" fontId="0" fillId="14" borderId="28" xfId="0" applyFill="1" applyBorder="1" applyAlignment="1">
      <alignment horizontal="center" vertical="center"/>
    </xf>
    <xf numFmtId="0" fontId="6" fillId="14" borderId="29" xfId="0" applyFont="1" applyFill="1" applyBorder="1" applyAlignment="1">
      <alignment horizontal="center" vertical="center" shrinkToFit="1"/>
    </xf>
    <xf numFmtId="178" fontId="0" fillId="0" borderId="29" xfId="7" applyNumberFormat="1" applyFont="1" applyBorder="1" applyAlignment="1">
      <alignment shrinkToFit="1"/>
    </xf>
    <xf numFmtId="178" fontId="0" fillId="0" borderId="15" xfId="7" applyNumberFormat="1" applyFont="1" applyBorder="1" applyAlignment="1">
      <alignment shrinkToFit="1"/>
    </xf>
    <xf numFmtId="178" fontId="0" fillId="0" borderId="16" xfId="7" applyNumberFormat="1" applyFont="1" applyBorder="1" applyAlignment="1">
      <alignment shrinkToFit="1"/>
    </xf>
    <xf numFmtId="178" fontId="0" fillId="0" borderId="29" xfId="7" applyNumberFormat="1" applyFont="1" applyBorder="1" applyAlignment="1"/>
    <xf numFmtId="0" fontId="6" fillId="14" borderId="15" xfId="0" applyFont="1" applyFill="1" applyBorder="1" applyAlignment="1">
      <alignment shrinkToFit="1"/>
    </xf>
    <xf numFmtId="178" fontId="0" fillId="0" borderId="15" xfId="7" applyNumberFormat="1" applyFont="1" applyBorder="1" applyAlignment="1"/>
    <xf numFmtId="178" fontId="0" fillId="0" borderId="16" xfId="7" applyNumberFormat="1" applyFont="1" applyBorder="1" applyAlignment="1"/>
    <xf numFmtId="0" fontId="0" fillId="14" borderId="30" xfId="0" applyFill="1" applyBorder="1" applyAlignment="1">
      <alignment horizontal="center" shrinkToFit="1"/>
    </xf>
    <xf numFmtId="0" fontId="0" fillId="14" borderId="31" xfId="0" applyFill="1" applyBorder="1" applyAlignment="1">
      <alignment horizontal="center" shrinkToFit="1"/>
    </xf>
    <xf numFmtId="0" fontId="0" fillId="14" borderId="13" xfId="0" applyFill="1" applyBorder="1" applyAlignment="1">
      <alignment shrinkToFit="1"/>
    </xf>
    <xf numFmtId="178" fontId="0" fillId="0" borderId="13" xfId="7" applyNumberFormat="1" applyFont="1" applyBorder="1" applyAlignment="1"/>
    <xf numFmtId="178" fontId="0" fillId="0" borderId="21" xfId="7" applyNumberFormat="1" applyFont="1" applyBorder="1" applyAlignment="1"/>
    <xf numFmtId="0" fontId="14" fillId="9" borderId="32" xfId="5" applyFont="1" applyBorder="1" applyAlignment="1">
      <alignment horizontal="center"/>
    </xf>
    <xf numFmtId="0" fontId="14" fillId="9" borderId="33" xfId="5" applyFont="1" applyBorder="1" applyAlignment="1">
      <alignment horizontal="center" vertical="center"/>
    </xf>
    <xf numFmtId="176" fontId="1" fillId="5" borderId="34" xfId="0" applyNumberFormat="1" applyFont="1" applyFill="1" applyBorder="1" applyAlignment="1">
      <alignment horizontal="center"/>
    </xf>
    <xf numFmtId="0" fontId="14" fillId="10" borderId="35" xfId="6" applyBorder="1" applyAlignment="1">
      <alignment horizontal="center"/>
    </xf>
    <xf numFmtId="0" fontId="14" fillId="10" borderId="36" xfId="6" applyFont="1" applyBorder="1" applyAlignment="1">
      <alignment horizontal="center"/>
    </xf>
    <xf numFmtId="176" fontId="4" fillId="0" borderId="37" xfId="0" applyNumberFormat="1" applyFont="1" applyBorder="1" applyAlignment="1">
      <alignment horizontal="center" vertical="center"/>
    </xf>
    <xf numFmtId="176" fontId="1" fillId="5" borderId="38" xfId="0" applyNumberFormat="1" applyFont="1" applyFill="1" applyBorder="1" applyAlignment="1">
      <alignment horizontal="center" vertical="center"/>
    </xf>
    <xf numFmtId="0" fontId="14" fillId="9" borderId="39" xfId="5" applyFont="1" applyBorder="1" applyAlignment="1">
      <alignment horizontal="center"/>
    </xf>
    <xf numFmtId="0" fontId="14" fillId="9" borderId="40" xfId="5" applyFont="1" applyBorder="1" applyAlignment="1">
      <alignment horizontal="center" vertical="center"/>
    </xf>
    <xf numFmtId="0" fontId="0" fillId="0" borderId="24" xfId="0" applyBorder="1" applyAlignment="1">
      <alignment horizontal="center" vertical="center"/>
    </xf>
    <xf numFmtId="176" fontId="1" fillId="5" borderId="23" xfId="0" applyNumberFormat="1" applyFont="1" applyFill="1" applyBorder="1" applyAlignment="1">
      <alignment horizontal="center"/>
    </xf>
    <xf numFmtId="0" fontId="14" fillId="6" borderId="33" xfId="2" applyFont="1" applyBorder="1" applyAlignment="1">
      <alignment horizontal="center"/>
    </xf>
    <xf numFmtId="176" fontId="1" fillId="5" borderId="34" xfId="0" applyNumberFormat="1" applyFont="1" applyFill="1" applyBorder="1" applyAlignment="1">
      <alignment horizontal="center" vertical="center"/>
    </xf>
    <xf numFmtId="0" fontId="14" fillId="8" borderId="41" xfId="4" applyFont="1" applyBorder="1" applyAlignment="1">
      <alignment horizontal="center"/>
    </xf>
    <xf numFmtId="0" fontId="14" fillId="6" borderId="42" xfId="2" applyFont="1" applyBorder="1" applyAlignment="1">
      <alignment horizontal="center" vertical="center"/>
    </xf>
    <xf numFmtId="176" fontId="1" fillId="5" borderId="23" xfId="0" applyNumberFormat="1" applyFont="1" applyFill="1" applyBorder="1" applyAlignment="1">
      <alignment horizontal="center" vertical="center"/>
    </xf>
    <xf numFmtId="0" fontId="0" fillId="0" borderId="43"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44" xfId="0" applyBorder="1" applyAlignment="1">
      <alignment horizontal="center" vertical="center"/>
    </xf>
    <xf numFmtId="0" fontId="0" fillId="0" borderId="3" xfId="0" applyBorder="1" applyAlignment="1">
      <alignment horizontal="center" vertical="center"/>
    </xf>
    <xf numFmtId="0" fontId="0" fillId="0" borderId="45" xfId="0" applyBorder="1" applyAlignment="1">
      <alignment horizontal="center" vertical="center"/>
    </xf>
    <xf numFmtId="0" fontId="6" fillId="0" borderId="0" xfId="0" applyFont="1"/>
    <xf numFmtId="0" fontId="12" fillId="0" borderId="0" xfId="0" applyFont="1"/>
    <xf numFmtId="0" fontId="22" fillId="0" borderId="0" xfId="0" applyFont="1"/>
    <xf numFmtId="177" fontId="0" fillId="0" borderId="46" xfId="0" applyNumberFormat="1" applyBorder="1" applyAlignment="1">
      <alignment horizontal="right" vertical="center"/>
    </xf>
    <xf numFmtId="0" fontId="0" fillId="0" borderId="1" xfId="0" applyBorder="1" applyProtection="1">
      <protection locked="0"/>
    </xf>
    <xf numFmtId="0" fontId="0" fillId="0" borderId="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13" xfId="0" applyBorder="1" applyProtection="1">
      <protection locked="0"/>
    </xf>
    <xf numFmtId="0" fontId="6" fillId="0" borderId="47" xfId="0" applyFont="1" applyBorder="1" applyProtection="1">
      <protection locked="0"/>
    </xf>
    <xf numFmtId="0" fontId="15" fillId="0" borderId="29" xfId="1" applyFill="1" applyBorder="1" applyAlignment="1" applyProtection="1">
      <alignment horizontal="center"/>
      <protection locked="0"/>
    </xf>
    <xf numFmtId="0" fontId="6" fillId="0" borderId="48" xfId="0" applyFont="1" applyBorder="1" applyProtection="1">
      <protection locked="0"/>
    </xf>
    <xf numFmtId="0" fontId="0" fillId="0" borderId="48" xfId="0" applyBorder="1" applyProtection="1">
      <protection locked="0"/>
    </xf>
    <xf numFmtId="0" fontId="0" fillId="14" borderId="0" xfId="0" applyFill="1" applyProtection="1"/>
    <xf numFmtId="0" fontId="14" fillId="7" borderId="81" xfId="3" applyBorder="1" applyAlignment="1" applyProtection="1">
      <alignment horizontal="center"/>
    </xf>
    <xf numFmtId="0" fontId="14" fillId="7" borderId="81" xfId="3" applyFont="1" applyBorder="1" applyAlignment="1" applyProtection="1">
      <alignment horizontal="center"/>
    </xf>
    <xf numFmtId="0" fontId="14" fillId="7" borderId="82" xfId="3" applyFont="1" applyBorder="1" applyAlignment="1" applyProtection="1">
      <alignment horizontal="center" vertical="center"/>
    </xf>
    <xf numFmtId="0" fontId="0" fillId="14" borderId="0" xfId="0" applyFill="1" applyAlignment="1" applyProtection="1">
      <alignment horizontal="center"/>
    </xf>
    <xf numFmtId="0" fontId="23" fillId="14" borderId="0" xfId="0" applyFont="1" applyFill="1" applyAlignment="1" applyProtection="1">
      <alignment horizontal="left"/>
    </xf>
    <xf numFmtId="0" fontId="0" fillId="14" borderId="0" xfId="0" applyFill="1" applyAlignment="1" applyProtection="1">
      <alignment horizontal="center" vertical="center"/>
    </xf>
    <xf numFmtId="0" fontId="14" fillId="9" borderId="1" xfId="5" applyBorder="1" applyAlignment="1" applyProtection="1">
      <alignment horizontal="center"/>
    </xf>
    <xf numFmtId="0" fontId="14" fillId="9" borderId="1" xfId="5" applyFont="1" applyBorder="1" applyAlignment="1" applyProtection="1">
      <alignment horizontal="center"/>
    </xf>
    <xf numFmtId="0" fontId="14" fillId="9" borderId="1" xfId="5" applyFont="1" applyBorder="1" applyAlignment="1" applyProtection="1">
      <alignment horizontal="center" shrinkToFit="1"/>
    </xf>
    <xf numFmtId="0" fontId="14" fillId="6" borderId="1" xfId="2" applyFont="1" applyBorder="1" applyAlignment="1" applyProtection="1">
      <alignment horizontal="center" vertical="center" shrinkToFit="1"/>
    </xf>
    <xf numFmtId="0" fontId="14" fillId="6" borderId="29" xfId="2" applyFont="1" applyBorder="1" applyAlignment="1" applyProtection="1">
      <alignment horizontal="center"/>
    </xf>
    <xf numFmtId="0" fontId="14" fillId="7" borderId="14" xfId="3" applyFont="1" applyBorder="1" applyAlignment="1" applyProtection="1">
      <alignment horizontal="center"/>
    </xf>
    <xf numFmtId="0" fontId="14" fillId="7" borderId="15" xfId="3" applyFont="1" applyBorder="1" applyAlignment="1" applyProtection="1">
      <alignment horizontal="center"/>
    </xf>
    <xf numFmtId="0" fontId="14" fillId="7" borderId="15" xfId="3" applyFont="1" applyBorder="1" applyAlignment="1" applyProtection="1">
      <alignment horizontal="center" vertical="center"/>
    </xf>
    <xf numFmtId="0" fontId="14" fillId="9" borderId="15" xfId="5" applyFont="1" applyBorder="1" applyAlignment="1" applyProtection="1">
      <alignment horizontal="center"/>
    </xf>
    <xf numFmtId="0" fontId="14" fillId="6" borderId="15" xfId="2" applyFont="1" applyBorder="1" applyAlignment="1" applyProtection="1">
      <alignment horizontal="center" vertical="center"/>
    </xf>
    <xf numFmtId="0" fontId="14" fillId="6" borderId="16" xfId="2" applyFont="1" applyBorder="1" applyAlignment="1" applyProtection="1">
      <alignment horizontal="center" vertical="center"/>
    </xf>
    <xf numFmtId="0" fontId="15" fillId="11" borderId="27" xfId="1" applyBorder="1" applyAlignment="1" applyProtection="1">
      <alignment horizontal="center"/>
    </xf>
    <xf numFmtId="0" fontId="15" fillId="11" borderId="26" xfId="1" applyBorder="1" applyAlignment="1" applyProtection="1">
      <alignment horizontal="center" vertical="center"/>
    </xf>
    <xf numFmtId="0" fontId="15" fillId="11" borderId="18" xfId="1" applyBorder="1" applyAlignment="1" applyProtection="1">
      <alignment horizontal="center"/>
    </xf>
    <xf numFmtId="0" fontId="15" fillId="11" borderId="1" xfId="1" applyBorder="1" applyAlignment="1" applyProtection="1">
      <alignment horizontal="center" vertical="center"/>
    </xf>
    <xf numFmtId="0" fontId="15" fillId="11" borderId="14" xfId="1" applyBorder="1" applyAlignment="1" applyProtection="1">
      <alignment horizontal="center"/>
    </xf>
    <xf numFmtId="0" fontId="6" fillId="0" borderId="49" xfId="0" applyFont="1" applyBorder="1" applyAlignment="1">
      <alignment horizontal="center" vertical="center"/>
    </xf>
    <xf numFmtId="0" fontId="6" fillId="0" borderId="8" xfId="0" applyFont="1" applyBorder="1" applyAlignment="1">
      <alignment horizontal="center" vertical="center"/>
    </xf>
    <xf numFmtId="0" fontId="6" fillId="0" borderId="50"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6" fillId="0" borderId="5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xf>
    <xf numFmtId="0" fontId="14" fillId="10" borderId="52" xfId="6" applyFont="1" applyBorder="1" applyAlignment="1">
      <alignment horizontal="center"/>
    </xf>
    <xf numFmtId="0" fontId="14" fillId="10" borderId="33" xfId="6" applyFont="1" applyBorder="1" applyAlignment="1">
      <alignment horizontal="center"/>
    </xf>
    <xf numFmtId="176" fontId="4" fillId="0" borderId="53" xfId="0" applyNumberFormat="1" applyFont="1" applyBorder="1" applyAlignment="1">
      <alignment horizontal="center" vertical="center"/>
    </xf>
    <xf numFmtId="0" fontId="14" fillId="6" borderId="36" xfId="2" applyFont="1" applyBorder="1" applyAlignment="1">
      <alignment horizontal="center"/>
    </xf>
    <xf numFmtId="0" fontId="14" fillId="7" borderId="27" xfId="3" applyBorder="1" applyAlignment="1">
      <alignment horizontal="center"/>
    </xf>
    <xf numFmtId="0" fontId="14" fillId="7" borderId="26" xfId="3" applyFont="1" applyBorder="1" applyAlignment="1">
      <alignment horizontal="center"/>
    </xf>
    <xf numFmtId="0" fontId="14" fillId="7" borderId="28" xfId="3" applyFont="1" applyBorder="1" applyAlignment="1">
      <alignment horizontal="center"/>
    </xf>
    <xf numFmtId="0" fontId="14" fillId="7" borderId="44" xfId="3" applyFont="1" applyBorder="1" applyAlignment="1">
      <alignment horizontal="center"/>
    </xf>
    <xf numFmtId="0" fontId="14" fillId="7" borderId="45" xfId="3" applyFont="1" applyBorder="1" applyAlignment="1">
      <alignment horizontal="center"/>
    </xf>
    <xf numFmtId="176" fontId="4" fillId="0" borderId="17" xfId="0" applyNumberFormat="1" applyFont="1" applyBorder="1" applyAlignment="1">
      <alignment horizontal="center" vertical="center"/>
    </xf>
    <xf numFmtId="176" fontId="4" fillId="0" borderId="54" xfId="0" applyNumberFormat="1" applyFont="1" applyBorder="1" applyAlignment="1">
      <alignment horizontal="center" vertical="center"/>
    </xf>
    <xf numFmtId="176" fontId="1" fillId="5" borderId="55" xfId="0" applyNumberFormat="1" applyFont="1" applyFill="1" applyBorder="1" applyAlignment="1">
      <alignment horizontal="center" vertical="center"/>
    </xf>
    <xf numFmtId="176" fontId="1" fillId="5" borderId="56" xfId="0" applyNumberFormat="1" applyFont="1" applyFill="1" applyBorder="1" applyAlignment="1">
      <alignment horizontal="center" vertical="center"/>
    </xf>
    <xf numFmtId="176" fontId="1" fillId="5" borderId="46" xfId="0" applyNumberFormat="1" applyFont="1" applyFill="1" applyBorder="1" applyAlignment="1">
      <alignment horizontal="center" vertical="center"/>
    </xf>
    <xf numFmtId="179" fontId="0" fillId="0" borderId="1" xfId="0" applyNumberFormat="1" applyBorder="1" applyAlignment="1">
      <alignment horizontal="center" vertical="center"/>
    </xf>
    <xf numFmtId="179" fontId="0" fillId="0" borderId="13" xfId="0" applyNumberFormat="1" applyBorder="1" applyAlignment="1">
      <alignment horizontal="center" vertical="center"/>
    </xf>
    <xf numFmtId="0" fontId="15" fillId="0" borderId="28" xfId="1" applyFont="1" applyFill="1" applyBorder="1" applyAlignment="1" applyProtection="1">
      <alignment horizontal="center"/>
      <protection locked="0"/>
    </xf>
    <xf numFmtId="0" fontId="6" fillId="0" borderId="1" xfId="0" applyFont="1" applyBorder="1" applyProtection="1">
      <protection locked="0"/>
    </xf>
    <xf numFmtId="0" fontId="24" fillId="14" borderId="0" xfId="0" applyFont="1" applyFill="1" applyAlignment="1" applyProtection="1">
      <alignment horizontal="left"/>
    </xf>
    <xf numFmtId="178" fontId="19" fillId="12" borderId="1" xfId="7" applyNumberFormat="1" applyFont="1" applyFill="1" applyBorder="1" applyAlignment="1">
      <alignment horizontal="right" vertical="center"/>
    </xf>
    <xf numFmtId="178" fontId="19" fillId="12" borderId="15" xfId="7" applyNumberFormat="1" applyFont="1" applyFill="1" applyBorder="1" applyAlignment="1">
      <alignment horizontal="right" vertical="center"/>
    </xf>
    <xf numFmtId="178" fontId="19" fillId="12" borderId="29" xfId="7" applyNumberFormat="1" applyFont="1" applyFill="1" applyBorder="1" applyAlignment="1">
      <alignment horizontal="right" vertical="center"/>
    </xf>
    <xf numFmtId="178" fontId="19" fillId="12" borderId="16" xfId="7" applyNumberFormat="1" applyFont="1" applyFill="1" applyBorder="1" applyAlignment="1">
      <alignment horizontal="right" vertical="center"/>
    </xf>
    <xf numFmtId="177" fontId="0" fillId="0" borderId="56" xfId="0" applyNumberFormat="1" applyBorder="1" applyAlignment="1">
      <alignment horizontal="right" vertical="center"/>
    </xf>
    <xf numFmtId="0" fontId="13" fillId="0" borderId="0" xfId="0" applyFont="1" applyAlignment="1">
      <alignment horizontal="left" vertical="center" indent="1"/>
    </xf>
    <xf numFmtId="176" fontId="0" fillId="0" borderId="15" xfId="0" applyNumberFormat="1" applyBorder="1" applyAlignment="1">
      <alignment horizontal="center" vertical="center"/>
    </xf>
    <xf numFmtId="0" fontId="14" fillId="7" borderId="27" xfId="3" applyBorder="1" applyAlignment="1" applyProtection="1">
      <alignment horizontal="left" vertical="center"/>
    </xf>
    <xf numFmtId="0" fontId="14" fillId="7" borderId="26" xfId="3" applyFont="1" applyBorder="1" applyAlignment="1" applyProtection="1">
      <alignment horizontal="left" vertical="center"/>
    </xf>
    <xf numFmtId="0" fontId="14" fillId="7" borderId="18" xfId="3" applyFont="1" applyBorder="1" applyAlignment="1" applyProtection="1">
      <alignment horizontal="left" vertical="center"/>
    </xf>
    <xf numFmtId="0" fontId="14" fillId="7" borderId="1" xfId="3" applyFont="1" applyBorder="1" applyAlignment="1" applyProtection="1">
      <alignment horizontal="left" vertical="center"/>
    </xf>
    <xf numFmtId="0" fontId="14" fillId="7" borderId="26" xfId="3" applyFont="1" applyBorder="1" applyAlignment="1" applyProtection="1">
      <alignment horizontal="center" vertical="center"/>
    </xf>
    <xf numFmtId="0" fontId="14" fillId="7" borderId="26" xfId="3" applyFont="1" applyBorder="1" applyAlignment="1" applyProtection="1"/>
    <xf numFmtId="0" fontId="14" fillId="7" borderId="28" xfId="3" applyFont="1" applyBorder="1" applyAlignment="1" applyProtection="1"/>
    <xf numFmtId="0" fontId="14" fillId="6" borderId="1" xfId="2" applyBorder="1" applyAlignment="1" applyProtection="1">
      <alignment horizontal="center" vertical="center"/>
    </xf>
    <xf numFmtId="0" fontId="14" fillId="6" borderId="1" xfId="2" applyFont="1" applyBorder="1" applyAlignment="1" applyProtection="1"/>
    <xf numFmtId="0" fontId="14" fillId="6" borderId="29" xfId="2" applyFont="1" applyBorder="1" applyAlignment="1" applyProtection="1"/>
    <xf numFmtId="0" fontId="14" fillId="7" borderId="1" xfId="3" applyFont="1" applyBorder="1" applyAlignment="1" applyProtection="1">
      <alignment horizontal="center"/>
    </xf>
    <xf numFmtId="0" fontId="6"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0" fillId="2" borderId="1" xfId="0" applyFill="1" applyBorder="1" applyAlignment="1">
      <alignment horizontal="center"/>
    </xf>
    <xf numFmtId="0" fontId="0" fillId="0" borderId="1" xfId="0" applyBorder="1" applyAlignment="1">
      <alignment horizontal="left"/>
    </xf>
    <xf numFmtId="0" fontId="7" fillId="15" borderId="57" xfId="0" applyFont="1" applyFill="1" applyBorder="1" applyAlignment="1">
      <alignment horizontal="center" vertical="center"/>
    </xf>
    <xf numFmtId="0" fontId="1" fillId="15" borderId="58" xfId="0" applyFont="1" applyFill="1" applyBorder="1" applyAlignment="1">
      <alignment horizontal="center" vertical="center"/>
    </xf>
    <xf numFmtId="0" fontId="1" fillId="15" borderId="59" xfId="0" applyFont="1" applyFill="1" applyBorder="1" applyAlignment="1">
      <alignment horizontal="center" vertical="center"/>
    </xf>
    <xf numFmtId="0" fontId="14" fillId="8" borderId="60" xfId="4" applyBorder="1" applyAlignment="1">
      <alignment horizontal="center" vertical="center"/>
    </xf>
    <xf numFmtId="0" fontId="14" fillId="8" borderId="61" xfId="4" applyBorder="1" applyAlignment="1">
      <alignment horizontal="center" vertical="center"/>
    </xf>
    <xf numFmtId="0" fontId="14" fillId="8" borderId="62" xfId="4" applyBorder="1" applyAlignment="1">
      <alignment horizontal="center" vertical="center"/>
    </xf>
    <xf numFmtId="0" fontId="14" fillId="8" borderId="63" xfId="4" applyBorder="1" applyAlignment="1">
      <alignment horizontal="center" vertical="center"/>
    </xf>
    <xf numFmtId="0" fontId="14" fillId="8" borderId="64" xfId="4" applyBorder="1" applyAlignment="1">
      <alignment horizontal="center" vertical="center"/>
    </xf>
    <xf numFmtId="0" fontId="14" fillId="8" borderId="65" xfId="4" applyBorder="1" applyAlignment="1">
      <alignment horizontal="center" vertical="center"/>
    </xf>
    <xf numFmtId="0" fontId="14" fillId="9" borderId="49" xfId="5" applyBorder="1" applyAlignment="1">
      <alignment horizontal="center" vertical="center"/>
    </xf>
    <xf numFmtId="0" fontId="14" fillId="9" borderId="8" xfId="5" applyFont="1" applyBorder="1" applyAlignment="1">
      <alignment horizontal="center" vertical="center"/>
    </xf>
    <xf numFmtId="0" fontId="14" fillId="9" borderId="66" xfId="5" applyFont="1" applyBorder="1" applyAlignment="1">
      <alignment horizontal="center" vertical="center"/>
    </xf>
    <xf numFmtId="0" fontId="14" fillId="6" borderId="35" xfId="2" applyBorder="1" applyAlignment="1">
      <alignment horizontal="center" vertical="center"/>
    </xf>
    <xf numFmtId="0" fontId="14" fillId="6" borderId="8" xfId="2" applyFont="1" applyBorder="1" applyAlignment="1">
      <alignment horizontal="center" vertical="center"/>
    </xf>
    <xf numFmtId="0" fontId="14" fillId="6" borderId="67" xfId="2" applyFont="1" applyBorder="1" applyAlignment="1">
      <alignment horizontal="center" vertical="center"/>
    </xf>
    <xf numFmtId="0" fontId="0" fillId="2" borderId="68" xfId="0" applyFill="1" applyBorder="1" applyAlignment="1">
      <alignment horizontal="center" vertical="center"/>
    </xf>
    <xf numFmtId="0" fontId="0" fillId="2" borderId="69" xfId="0" applyFill="1" applyBorder="1" applyAlignment="1">
      <alignment horizontal="center" vertical="center"/>
    </xf>
    <xf numFmtId="0" fontId="0" fillId="2" borderId="61" xfId="0" applyFill="1" applyBorder="1" applyAlignment="1">
      <alignment horizontal="center" vertical="center"/>
    </xf>
    <xf numFmtId="0" fontId="0" fillId="2" borderId="27" xfId="0" applyFill="1" applyBorder="1" applyAlignment="1">
      <alignment horizontal="center" vertical="center"/>
    </xf>
    <xf numFmtId="0" fontId="0" fillId="2" borderId="26"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7" fillId="16" borderId="57" xfId="0" applyFont="1" applyFill="1" applyBorder="1" applyAlignment="1">
      <alignment horizontal="center" vertical="center"/>
    </xf>
    <xf numFmtId="0" fontId="1" fillId="16" borderId="58" xfId="0" applyFont="1" applyFill="1" applyBorder="1" applyAlignment="1">
      <alignment horizontal="center" vertical="center"/>
    </xf>
    <xf numFmtId="0" fontId="1" fillId="16" borderId="70" xfId="0" applyFont="1" applyFill="1" applyBorder="1" applyAlignment="1">
      <alignment horizontal="center" vertical="center"/>
    </xf>
    <xf numFmtId="0" fontId="17" fillId="13" borderId="27" xfId="0" applyFont="1" applyFill="1" applyBorder="1" applyAlignment="1">
      <alignment horizontal="center" vertical="center" shrinkToFit="1"/>
    </xf>
    <xf numFmtId="0" fontId="17" fillId="13" borderId="26" xfId="0" applyFont="1" applyFill="1" applyBorder="1" applyAlignment="1">
      <alignment horizontal="center" vertical="center" shrinkToFit="1"/>
    </xf>
    <xf numFmtId="0" fontId="17" fillId="13" borderId="28" xfId="0" applyFont="1" applyFill="1" applyBorder="1" applyAlignment="1">
      <alignment horizontal="center" vertical="center" shrinkToFit="1"/>
    </xf>
    <xf numFmtId="0" fontId="14" fillId="8" borderId="27" xfId="4" applyBorder="1" applyAlignment="1">
      <alignment horizontal="center" vertical="center"/>
    </xf>
    <xf numFmtId="0" fontId="14" fillId="8" borderId="26" xfId="4" applyBorder="1" applyAlignment="1">
      <alignment horizontal="center" vertical="center"/>
    </xf>
    <xf numFmtId="0" fontId="14" fillId="8" borderId="28" xfId="4" applyBorder="1" applyAlignment="1">
      <alignment horizontal="center" vertical="center"/>
    </xf>
    <xf numFmtId="0" fontId="14" fillId="8" borderId="18" xfId="4" applyBorder="1" applyAlignment="1">
      <alignment horizontal="center" vertical="center"/>
    </xf>
    <xf numFmtId="0" fontId="14" fillId="8" borderId="1" xfId="4" applyBorder="1" applyAlignment="1">
      <alignment horizontal="center" vertical="center"/>
    </xf>
    <xf numFmtId="0" fontId="14" fillId="8" borderId="71" xfId="4" applyBorder="1" applyAlignment="1">
      <alignment horizontal="center" vertical="center"/>
    </xf>
    <xf numFmtId="0" fontId="14" fillId="13" borderId="1" xfId="3" applyFont="1" applyFill="1" applyBorder="1" applyAlignment="1">
      <alignment horizontal="center" vertical="center" shrinkToFit="1"/>
    </xf>
    <xf numFmtId="0" fontId="14" fillId="13" borderId="29" xfId="3" applyFont="1" applyFill="1" applyBorder="1" applyAlignment="1">
      <alignment horizontal="center" vertical="center" shrinkToFit="1"/>
    </xf>
    <xf numFmtId="0" fontId="6" fillId="14" borderId="55" xfId="0" applyFont="1" applyFill="1" applyBorder="1" applyAlignment="1">
      <alignment horizontal="left" vertical="center" shrinkToFit="1"/>
    </xf>
    <xf numFmtId="0" fontId="6" fillId="14" borderId="56" xfId="0" applyFont="1" applyFill="1" applyBorder="1" applyAlignment="1">
      <alignment horizontal="left" vertical="center" shrinkToFit="1"/>
    </xf>
    <xf numFmtId="0" fontId="6" fillId="14" borderId="17" xfId="0" applyFont="1" applyFill="1" applyBorder="1" applyAlignment="1">
      <alignment horizontal="center" vertical="center" shrinkToFit="1"/>
    </xf>
    <xf numFmtId="0" fontId="6" fillId="14" borderId="18" xfId="0" applyFont="1" applyFill="1" applyBorder="1" applyAlignment="1">
      <alignment horizontal="center" vertical="center" shrinkToFit="1"/>
    </xf>
    <xf numFmtId="0" fontId="6" fillId="14" borderId="14" xfId="0" applyFont="1" applyFill="1" applyBorder="1" applyAlignment="1">
      <alignment horizontal="center" vertical="center" shrinkToFit="1"/>
    </xf>
    <xf numFmtId="0" fontId="0" fillId="14" borderId="72" xfId="0" applyFill="1" applyBorder="1" applyAlignment="1">
      <alignment horizontal="center" vertical="center"/>
    </xf>
    <xf numFmtId="0" fontId="0" fillId="14" borderId="73" xfId="0" applyFill="1" applyBorder="1" applyAlignment="1">
      <alignment horizontal="center" vertical="center"/>
    </xf>
    <xf numFmtId="0" fontId="9" fillId="14" borderId="74" xfId="0" applyFont="1" applyFill="1" applyBorder="1" applyAlignment="1">
      <alignment horizontal="left"/>
    </xf>
    <xf numFmtId="0" fontId="9" fillId="14" borderId="75" xfId="0" applyFont="1" applyFill="1" applyBorder="1" applyAlignment="1">
      <alignment horizontal="left"/>
    </xf>
    <xf numFmtId="0" fontId="9" fillId="14" borderId="76" xfId="0" applyFont="1" applyFill="1" applyBorder="1" applyAlignment="1">
      <alignment horizontal="left"/>
    </xf>
    <xf numFmtId="0" fontId="9" fillId="14" borderId="77" xfId="0" applyFont="1" applyFill="1" applyBorder="1" applyAlignment="1">
      <alignment horizontal="left"/>
    </xf>
    <xf numFmtId="0" fontId="9" fillId="14" borderId="78" xfId="0" applyFont="1" applyFill="1" applyBorder="1" applyAlignment="1">
      <alignment horizontal="left"/>
    </xf>
    <xf numFmtId="0" fontId="9" fillId="14" borderId="79" xfId="0" applyFont="1" applyFill="1" applyBorder="1" applyAlignment="1">
      <alignment horizontal="left"/>
    </xf>
    <xf numFmtId="0" fontId="6" fillId="14" borderId="72" xfId="0" applyFont="1" applyFill="1" applyBorder="1" applyAlignment="1">
      <alignment horizontal="center" vertical="center"/>
    </xf>
    <xf numFmtId="0" fontId="0" fillId="14" borderId="80" xfId="0" applyFill="1" applyBorder="1" applyAlignment="1">
      <alignment horizontal="center" vertical="center"/>
    </xf>
    <xf numFmtId="0" fontId="0" fillId="14" borderId="20" xfId="0" applyFill="1" applyBorder="1" applyAlignment="1">
      <alignment horizontal="center" vertical="center"/>
    </xf>
    <xf numFmtId="0" fontId="0" fillId="14" borderId="53" xfId="0" applyFill="1" applyBorder="1" applyAlignment="1">
      <alignment horizontal="center" vertical="center"/>
    </xf>
    <xf numFmtId="0" fontId="0" fillId="14" borderId="37" xfId="0" applyFill="1" applyBorder="1" applyAlignment="1">
      <alignment horizontal="center" vertical="center"/>
    </xf>
    <xf numFmtId="0" fontId="0" fillId="2" borderId="26" xfId="0" applyFill="1" applyBorder="1" applyAlignment="1">
      <alignment horizontal="center"/>
    </xf>
    <xf numFmtId="0" fontId="0" fillId="2" borderId="28" xfId="0" applyFill="1" applyBorder="1" applyAlignment="1">
      <alignment horizontal="center"/>
    </xf>
    <xf numFmtId="0" fontId="0" fillId="0" borderId="15" xfId="0" applyBorder="1" applyAlignment="1">
      <alignment horizontal="left"/>
    </xf>
    <xf numFmtId="0" fontId="0" fillId="0" borderId="16" xfId="0" applyBorder="1" applyAlignment="1">
      <alignment horizontal="left"/>
    </xf>
  </cellXfs>
  <cellStyles count="8">
    <cellStyle name="40% - アクセント1" xfId="1" builtinId="31"/>
    <cellStyle name="アクセント 1" xfId="2" builtinId="29"/>
    <cellStyle name="アクセント 2" xfId="3" builtinId="33"/>
    <cellStyle name="アクセント 4" xfId="4" builtinId="41"/>
    <cellStyle name="アクセント 5" xfId="5" builtinId="45"/>
    <cellStyle name="アクセント 6" xfId="6" builtinId="49"/>
    <cellStyle name="パーセント" xfId="7" builtinId="5"/>
    <cellStyle name="標準" xfId="0" builtinId="0"/>
  </cellStyles>
  <dxfs count="9">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indexed="10"/>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b="1" i="0" u="none" strike="noStrike" baseline="0">
                <a:solidFill>
                  <a:srgbClr val="000000"/>
                </a:solidFill>
                <a:latin typeface="ＭＳ Ｐゴシック"/>
                <a:ea typeface="ＭＳ Ｐゴシック"/>
                <a:cs typeface="ＭＳ Ｐゴシック"/>
              </a:defRPr>
            </a:pPr>
            <a:r>
              <a:rPr lang="ja-JP" altLang="en-US"/>
              <a:t>レベル別人数（総合）</a:t>
            </a:r>
          </a:p>
        </c:rich>
      </c:tx>
      <c:layout/>
      <c:overlay val="0"/>
    </c:title>
    <c:autoTitleDeleted val="0"/>
    <c:plotArea>
      <c:layout>
        <c:manualLayout>
          <c:layoutTarget val="inner"/>
          <c:xMode val="edge"/>
          <c:yMode val="edge"/>
          <c:x val="0.263193078631293"/>
          <c:y val="0.227209561157329"/>
          <c:w val="0.515904204727326"/>
          <c:h val="0.647017306471552"/>
        </c:manualLayout>
      </c:layout>
      <c:pieChart>
        <c:varyColors val="1"/>
        <c:ser>
          <c:idx val="0"/>
          <c:order val="0"/>
          <c:dPt>
            <c:idx val="0"/>
            <c:bubble3D val="0"/>
          </c:dPt>
          <c:dPt>
            <c:idx val="1"/>
            <c:bubble3D val="0"/>
          </c:dPt>
          <c:dPt>
            <c:idx val="2"/>
            <c:bubble3D val="0"/>
          </c:dPt>
          <c:dLbls>
            <c:dLblPos val="bestFit"/>
            <c:showLegendKey val="0"/>
            <c:showVal val="0"/>
            <c:showCatName val="1"/>
            <c:showSerName val="0"/>
            <c:showPercent val="1"/>
            <c:showBubbleSize val="0"/>
            <c:showLeaderLines val="1"/>
          </c:dLbls>
          <c:cat>
            <c:strRef>
              <c:f>'資料３　結果一覧'!$H$12:$H$14</c:f>
              <c:strCache>
                <c:ptCount val="3"/>
                <c:pt idx="0">
                  <c:v>A</c:v>
                </c:pt>
                <c:pt idx="1">
                  <c:v>B</c:v>
                </c:pt>
                <c:pt idx="2">
                  <c:v>C</c:v>
                </c:pt>
              </c:strCache>
            </c:strRef>
          </c:cat>
          <c:val>
            <c:numRef>
              <c:f>'資料３　結果一覧'!$M$12:$M$14</c:f>
              <c:numCache>
                <c:formatCode>0.0%</c:formatCode>
                <c:ptCount val="3"/>
                <c:pt idx="0">
                  <c:v>0.0</c:v>
                </c:pt>
                <c:pt idx="1">
                  <c:v>0.0</c:v>
                </c:pt>
                <c:pt idx="2">
                  <c:v>0.0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 l="0.700000000000001" r="0.700000000000001"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英語学習に対する態度</a:t>
            </a:r>
          </a:p>
        </c:rich>
      </c:tx>
      <c:layout/>
      <c:overlay val="0"/>
    </c:title>
    <c:autoTitleDeleted val="0"/>
    <c:plotArea>
      <c:layout/>
      <c:radarChart>
        <c:radarStyle val="marker"/>
        <c:varyColors val="0"/>
        <c:ser>
          <c:idx val="0"/>
          <c:order val="0"/>
          <c:cat>
            <c:strRef>
              <c:f>データ!$B$15:$J$15</c:f>
              <c:strCache>
                <c:ptCount val="9"/>
                <c:pt idx="0">
                  <c:v>好き</c:v>
                </c:pt>
                <c:pt idx="1">
                  <c:v>重要性</c:v>
                </c:pt>
                <c:pt idx="2">
                  <c:v>理解</c:v>
                </c:pt>
                <c:pt idx="3">
                  <c:v>楽しさ</c:v>
                </c:pt>
                <c:pt idx="4">
                  <c:v>熱意</c:v>
                </c:pt>
                <c:pt idx="5">
                  <c:v>工夫</c:v>
                </c:pt>
                <c:pt idx="6">
                  <c:v>英語使用</c:v>
                </c:pt>
                <c:pt idx="7">
                  <c:v>英語表現</c:v>
                </c:pt>
                <c:pt idx="8">
                  <c:v>意欲</c:v>
                </c:pt>
              </c:strCache>
            </c:strRef>
          </c:cat>
          <c:val>
            <c:numRef>
              <c:f>データ!$B$16:$J$16</c:f>
              <c:numCache>
                <c:formatCode>0.0_ </c:formatCode>
                <c:ptCount val="9"/>
                <c:pt idx="0">
                  <c:v>0.0</c:v>
                </c:pt>
                <c:pt idx="1">
                  <c:v>0.0</c:v>
                </c:pt>
                <c:pt idx="2">
                  <c:v>0.0</c:v>
                </c:pt>
                <c:pt idx="3">
                  <c:v>0.0</c:v>
                </c:pt>
                <c:pt idx="4">
                  <c:v>0.0</c:v>
                </c:pt>
                <c:pt idx="5">
                  <c:v>0.0</c:v>
                </c:pt>
                <c:pt idx="6">
                  <c:v>0.0</c:v>
                </c:pt>
                <c:pt idx="7">
                  <c:v>0.0</c:v>
                </c:pt>
                <c:pt idx="8">
                  <c:v>0.0</c:v>
                </c:pt>
              </c:numCache>
            </c:numRef>
          </c:val>
        </c:ser>
        <c:dLbls>
          <c:showLegendKey val="0"/>
          <c:showVal val="0"/>
          <c:showCatName val="0"/>
          <c:showSerName val="0"/>
          <c:showPercent val="0"/>
          <c:showBubbleSize val="0"/>
        </c:dLbls>
        <c:axId val="663306984"/>
        <c:axId val="663309512"/>
      </c:radarChart>
      <c:catAx>
        <c:axId val="663306984"/>
        <c:scaling>
          <c:orientation val="minMax"/>
        </c:scaling>
        <c:delete val="0"/>
        <c:axPos val="b"/>
        <c:majorGridlines/>
        <c:numFmt formatCode="General" sourceLinked="1"/>
        <c:majorTickMark val="out"/>
        <c:minorTickMark val="none"/>
        <c:tickLblPos val="nextTo"/>
        <c:crossAx val="663309512"/>
        <c:crosses val="autoZero"/>
        <c:auto val="0"/>
        <c:lblAlgn val="ctr"/>
        <c:lblOffset val="100"/>
        <c:noMultiLvlLbl val="0"/>
      </c:catAx>
      <c:valAx>
        <c:axId val="663309512"/>
        <c:scaling>
          <c:orientation val="minMax"/>
          <c:max val="4.0"/>
          <c:min val="0.0"/>
        </c:scaling>
        <c:delete val="0"/>
        <c:axPos val="l"/>
        <c:majorGridlines/>
        <c:numFmt formatCode="0.0_ " sourceLinked="1"/>
        <c:majorTickMark val="cross"/>
        <c:minorTickMark val="none"/>
        <c:tickLblPos val="nextTo"/>
        <c:crossAx val="663306984"/>
        <c:crosses val="autoZero"/>
        <c:crossBetween val="between"/>
        <c:majorUnit val="1.0"/>
      </c:valAx>
    </c:plotArea>
    <c:plotVisOnly val="1"/>
    <c:dispBlanksAs val="gap"/>
    <c:showDLblsOverMax val="0"/>
  </c:chart>
  <c:printSettings>
    <c:headerFooter/>
    <c:pageMargins b="0.750000000000001" l="0.700000000000001" r="0.700000000000001" t="0.750000000000001"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b="1" i="0" u="none" strike="noStrike" baseline="0">
                <a:solidFill>
                  <a:srgbClr val="000000"/>
                </a:solidFill>
                <a:latin typeface="ＭＳ Ｐゴシック"/>
                <a:ea typeface="ＭＳ Ｐゴシック"/>
                <a:cs typeface="ＭＳ Ｐゴシック"/>
              </a:defRPr>
            </a:pPr>
            <a:r>
              <a:rPr lang="ja-JP" altLang="en-US"/>
              <a:t>学習時間</a:t>
            </a:r>
          </a:p>
        </c:rich>
      </c:tx>
      <c:layout/>
      <c:overlay val="0"/>
    </c:title>
    <c:autoTitleDeleted val="0"/>
    <c:plotArea>
      <c:layout/>
      <c:pieChart>
        <c:varyColors val="1"/>
        <c:ser>
          <c:idx val="0"/>
          <c:order val="0"/>
          <c:tx>
            <c:strRef>
              <c:f>データ!$B$27</c:f>
              <c:strCache>
                <c:ptCount val="1"/>
                <c:pt idx="0">
                  <c:v>学習時間</c:v>
                </c:pt>
              </c:strCache>
            </c:strRef>
          </c:tx>
          <c:dPt>
            <c:idx val="0"/>
            <c:bubble3D val="0"/>
          </c:dPt>
          <c:dPt>
            <c:idx val="1"/>
            <c:bubble3D val="0"/>
          </c:dPt>
          <c:dPt>
            <c:idx val="2"/>
            <c:bubble3D val="0"/>
          </c:dPt>
          <c:dPt>
            <c:idx val="3"/>
            <c:bubble3D val="0"/>
          </c:dPt>
          <c:dPt>
            <c:idx val="4"/>
            <c:bubble3D val="0"/>
          </c:dPt>
          <c:dPt>
            <c:idx val="5"/>
            <c:bubble3D val="0"/>
          </c:dPt>
          <c:dLbls>
            <c:txPr>
              <a:bodyPr/>
              <a:lstStyle/>
              <a:p>
                <a:pPr>
                  <a:defRPr sz="900"/>
                </a:pPr>
                <a:endParaRPr lang="ja-JP"/>
              </a:p>
            </c:txPr>
            <c:showLegendKey val="0"/>
            <c:showVal val="0"/>
            <c:showCatName val="1"/>
            <c:showSerName val="0"/>
            <c:showPercent val="0"/>
            <c:showBubbleSize val="0"/>
            <c:showLeaderLines val="1"/>
          </c:dLbls>
          <c:cat>
            <c:strRef>
              <c:f>データ!$A$28:$A$33</c:f>
              <c:strCache>
                <c:ptCount val="6"/>
                <c:pt idx="0">
                  <c:v>していない</c:v>
                </c:pt>
                <c:pt idx="1">
                  <c:v>30分未満</c:v>
                </c:pt>
                <c:pt idx="2">
                  <c:v>30分～１時間</c:v>
                </c:pt>
                <c:pt idx="3">
                  <c:v>１時間～２時間</c:v>
                </c:pt>
                <c:pt idx="4">
                  <c:v>２時間～３時間</c:v>
                </c:pt>
                <c:pt idx="5">
                  <c:v>３時間以上</c:v>
                </c:pt>
              </c:strCache>
            </c:strRef>
          </c:cat>
          <c:val>
            <c:numRef>
              <c:f>データ!$B$28:$B$33</c:f>
              <c:numCache>
                <c:formatCode>General</c:formatCode>
                <c:ptCount val="6"/>
                <c:pt idx="0">
                  <c:v>0.0</c:v>
                </c:pt>
                <c:pt idx="1">
                  <c:v>0.0</c:v>
                </c:pt>
                <c:pt idx="2">
                  <c:v>0.0</c:v>
                </c:pt>
                <c:pt idx="3">
                  <c:v>0.0</c:v>
                </c:pt>
                <c:pt idx="4">
                  <c:v>0.0</c:v>
                </c:pt>
                <c:pt idx="5">
                  <c:v>0.0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200"/>
      </a:pPr>
      <a:endParaRPr lang="ja-JP"/>
    </a:p>
  </c:txPr>
  <c:printSettings>
    <c:headerFooter/>
    <c:pageMargins b="0.750000000000001" l="0.700000000000001" r="0.700000000000001" t="0.750000000000001"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b="1" i="0" u="none" strike="noStrike" baseline="0">
                <a:solidFill>
                  <a:srgbClr val="000000"/>
                </a:solidFill>
                <a:latin typeface="ＭＳ Ｐゴシック"/>
                <a:ea typeface="ＭＳ Ｐゴシック"/>
                <a:cs typeface="ＭＳ Ｐゴシック"/>
              </a:defRPr>
            </a:pPr>
            <a:r>
              <a:rPr lang="ja-JP" altLang="en-US"/>
              <a:t>英語学習</a:t>
            </a:r>
          </a:p>
        </c:rich>
      </c:tx>
      <c:layout/>
      <c:overlay val="0"/>
    </c:title>
    <c:autoTitleDeleted val="0"/>
    <c:plotArea>
      <c:layout/>
      <c:pieChart>
        <c:varyColors val="1"/>
        <c:ser>
          <c:idx val="0"/>
          <c:order val="0"/>
          <c:tx>
            <c:strRef>
              <c:f>データ!$B$27</c:f>
              <c:strCache>
                <c:ptCount val="1"/>
                <c:pt idx="0">
                  <c:v>学習時間</c:v>
                </c:pt>
              </c:strCache>
            </c:strRef>
          </c:tx>
          <c:dPt>
            <c:idx val="0"/>
            <c:bubble3D val="0"/>
          </c:dPt>
          <c:dPt>
            <c:idx val="1"/>
            <c:bubble3D val="0"/>
          </c:dPt>
          <c:dPt>
            <c:idx val="2"/>
            <c:bubble3D val="0"/>
          </c:dPt>
          <c:dPt>
            <c:idx val="3"/>
            <c:bubble3D val="0"/>
          </c:dPt>
          <c:dPt>
            <c:idx val="4"/>
            <c:bubble3D val="0"/>
          </c:dPt>
          <c:dPt>
            <c:idx val="5"/>
            <c:bubble3D val="0"/>
          </c:dPt>
          <c:dLbls>
            <c:dLbl>
              <c:idx val="0"/>
              <c:layout>
                <c:manualLayout>
                  <c:x val="0.295949383597512"/>
                  <c:y val="-0.0511327633190708"/>
                </c:manualLayout>
              </c:layout>
              <c:dLblPos val="bestFit"/>
              <c:showLegendKey val="0"/>
              <c:showVal val="0"/>
              <c:showCatName val="1"/>
              <c:showSerName val="0"/>
              <c:showPercent val="0"/>
              <c:showBubbleSize val="0"/>
            </c:dLbl>
            <c:dLbl>
              <c:idx val="2"/>
              <c:layout>
                <c:manualLayout>
                  <c:x val="-0.340494253187147"/>
                  <c:y val="0.537733207024278"/>
                </c:manualLayout>
              </c:layout>
              <c:dLblPos val="bestFit"/>
              <c:showLegendKey val="0"/>
              <c:showVal val="0"/>
              <c:showCatName val="1"/>
              <c:showSerName val="0"/>
              <c:showPercent val="0"/>
              <c:showBubbleSize val="0"/>
            </c:dLbl>
            <c:dLbl>
              <c:idx val="3"/>
              <c:layout>
                <c:manualLayout>
                  <c:x val="-0.35581132434542"/>
                  <c:y val="0.328970150962053"/>
                </c:manualLayout>
              </c:layout>
              <c:dLblPos val="bestFit"/>
              <c:showLegendKey val="0"/>
              <c:showVal val="0"/>
              <c:showCatName val="1"/>
              <c:showSerName val="0"/>
              <c:showPercent val="0"/>
              <c:showBubbleSize val="0"/>
            </c:dLbl>
            <c:dLbl>
              <c:idx val="4"/>
              <c:layout>
                <c:manualLayout>
                  <c:x val="-0.366903042453819"/>
                  <c:y val="0.131031845954904"/>
                </c:manualLayout>
              </c:layout>
              <c:dLblPos val="bestFit"/>
              <c:showLegendKey val="0"/>
              <c:showVal val="0"/>
              <c:showCatName val="1"/>
              <c:showSerName val="0"/>
              <c:showPercent val="0"/>
              <c:showBubbleSize val="0"/>
            </c:dLbl>
            <c:dLbl>
              <c:idx val="5"/>
              <c:layout>
                <c:manualLayout>
                  <c:x val="-0.343135265195801"/>
                  <c:y val="-0.00505073873751014"/>
                </c:manualLayout>
              </c:layout>
              <c:dLblPos val="bestFit"/>
              <c:showLegendKey val="0"/>
              <c:showVal val="0"/>
              <c:showCatName val="1"/>
              <c:showSerName val="0"/>
              <c:showPercent val="0"/>
              <c:showBubbleSize val="0"/>
            </c:dLbl>
            <c:txPr>
              <a:bodyPr/>
              <a:lstStyle/>
              <a:p>
                <a:pPr>
                  <a:defRPr sz="900"/>
                </a:pPr>
                <a:endParaRPr lang="ja-JP"/>
              </a:p>
            </c:txPr>
            <c:showLegendKey val="0"/>
            <c:showVal val="0"/>
            <c:showCatName val="1"/>
            <c:showSerName val="0"/>
            <c:showPercent val="0"/>
            <c:showBubbleSize val="0"/>
            <c:showLeaderLines val="1"/>
          </c:dLbls>
          <c:cat>
            <c:strRef>
              <c:f>データ!$A$28:$A$33</c:f>
              <c:strCache>
                <c:ptCount val="6"/>
                <c:pt idx="0">
                  <c:v>していない</c:v>
                </c:pt>
                <c:pt idx="1">
                  <c:v>30分未満</c:v>
                </c:pt>
                <c:pt idx="2">
                  <c:v>30分～１時間</c:v>
                </c:pt>
                <c:pt idx="3">
                  <c:v>１時間～２時間</c:v>
                </c:pt>
                <c:pt idx="4">
                  <c:v>２時間～３時間</c:v>
                </c:pt>
                <c:pt idx="5">
                  <c:v>３時間以上</c:v>
                </c:pt>
              </c:strCache>
            </c:strRef>
          </c:cat>
          <c:val>
            <c:numRef>
              <c:f>データ!$C$28:$C$33</c:f>
              <c:numCache>
                <c:formatCode>General</c:formatCode>
                <c:ptCount val="6"/>
                <c:pt idx="0">
                  <c:v>0.0</c:v>
                </c:pt>
                <c:pt idx="1">
                  <c:v>0.0</c:v>
                </c:pt>
                <c:pt idx="2">
                  <c:v>0.0</c:v>
                </c:pt>
                <c:pt idx="3">
                  <c:v>0.0</c:v>
                </c:pt>
                <c:pt idx="4">
                  <c:v>0.0</c:v>
                </c:pt>
                <c:pt idx="5">
                  <c:v>0.0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200"/>
      </a:pPr>
      <a:endParaRPr lang="ja-JP"/>
    </a:p>
  </c:txPr>
  <c:printSettings>
    <c:headerFooter/>
    <c:pageMargins b="0.750000000000001" l="0.700000000000001" r="0.700000000000001" t="0.750000000000001"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Relationship Id="rId7" Type="http://schemas.openxmlformats.org/officeDocument/2006/relationships/image" Target="../media/image7.png"/><Relationship Id="rId8" Type="http://schemas.openxmlformats.org/officeDocument/2006/relationships/image" Target="../media/image8.png"/><Relationship Id="rId9" Type="http://schemas.openxmlformats.org/officeDocument/2006/relationships/image" Target="../media/image9.png"/><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596900</xdr:colOff>
      <xdr:row>10</xdr:row>
      <xdr:rowOff>25400</xdr:rowOff>
    </xdr:from>
    <xdr:to>
      <xdr:col>9</xdr:col>
      <xdr:colOff>406400</xdr:colOff>
      <xdr:row>13</xdr:row>
      <xdr:rowOff>38100</xdr:rowOff>
    </xdr:to>
    <xdr:pic>
      <xdr:nvPicPr>
        <xdr:cNvPr id="1025" name="図 16" descr="tab2.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900" y="2184400"/>
          <a:ext cx="57404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165100</xdr:colOff>
      <xdr:row>28</xdr:row>
      <xdr:rowOff>76200</xdr:rowOff>
    </xdr:from>
    <xdr:to>
      <xdr:col>4</xdr:col>
      <xdr:colOff>63500</xdr:colOff>
      <xdr:row>38</xdr:row>
      <xdr:rowOff>152400</xdr:rowOff>
    </xdr:to>
    <xdr:pic>
      <xdr:nvPicPr>
        <xdr:cNvPr id="1026" name="図 2" descr="input[.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6121400"/>
          <a:ext cx="2463800" cy="223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41</xdr:row>
      <xdr:rowOff>38100</xdr:rowOff>
    </xdr:from>
    <xdr:to>
      <xdr:col>3</xdr:col>
      <xdr:colOff>342900</xdr:colOff>
      <xdr:row>52</xdr:row>
      <xdr:rowOff>101600</xdr:rowOff>
    </xdr:to>
    <xdr:pic>
      <xdr:nvPicPr>
        <xdr:cNvPr id="1027" name="図 3" descr="quest.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 y="8890000"/>
          <a:ext cx="2082800"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330200</xdr:colOff>
      <xdr:row>41</xdr:row>
      <xdr:rowOff>88900</xdr:rowOff>
    </xdr:from>
    <xdr:to>
      <xdr:col>8</xdr:col>
      <xdr:colOff>215900</xdr:colOff>
      <xdr:row>52</xdr:row>
      <xdr:rowOff>12700</xdr:rowOff>
    </xdr:to>
    <xdr:pic>
      <xdr:nvPicPr>
        <xdr:cNvPr id="1028" name="図 4" descr="summary.pn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95600" y="8940800"/>
          <a:ext cx="2578100" cy="229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304800</xdr:colOff>
      <xdr:row>28</xdr:row>
      <xdr:rowOff>63500</xdr:rowOff>
    </xdr:from>
    <xdr:to>
      <xdr:col>7</xdr:col>
      <xdr:colOff>673100</xdr:colOff>
      <xdr:row>39</xdr:row>
      <xdr:rowOff>12700</xdr:rowOff>
    </xdr:to>
    <xdr:pic>
      <xdr:nvPicPr>
        <xdr:cNvPr id="1029" name="図 5" descr="test.pn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70200" y="6108700"/>
          <a:ext cx="2387600"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90489</xdr:colOff>
      <xdr:row>12</xdr:row>
      <xdr:rowOff>19054</xdr:rowOff>
    </xdr:from>
    <xdr:to>
      <xdr:col>1</xdr:col>
      <xdr:colOff>361954</xdr:colOff>
      <xdr:row>15</xdr:row>
      <xdr:rowOff>123825</xdr:rowOff>
    </xdr:to>
    <xdr:cxnSp macro="">
      <xdr:nvCxnSpPr>
        <xdr:cNvPr id="8" name="直線コネクタ 7"/>
        <xdr:cNvCxnSpPr>
          <a:endCxn id="11" idx="0"/>
        </xdr:cNvCxnSpPr>
      </xdr:nvCxnSpPr>
      <xdr:spPr>
        <a:xfrm rot="5400000">
          <a:off x="602461" y="1907382"/>
          <a:ext cx="619121" cy="27146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171450</xdr:colOff>
      <xdr:row>15</xdr:row>
      <xdr:rowOff>123825</xdr:rowOff>
    </xdr:from>
    <xdr:to>
      <xdr:col>2</xdr:col>
      <xdr:colOff>142876</xdr:colOff>
      <xdr:row>17</xdr:row>
      <xdr:rowOff>133350</xdr:rowOff>
    </xdr:to>
    <xdr:sp macro="" textlink="">
      <xdr:nvSpPr>
        <xdr:cNvPr id="11" name="正方形/長方形 10"/>
        <xdr:cNvSpPr/>
      </xdr:nvSpPr>
      <xdr:spPr>
        <a:xfrm>
          <a:off x="171450" y="2352675"/>
          <a:ext cx="1209676" cy="352425"/>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50"/>
            <a:t>今見ているタブ</a:t>
          </a:r>
        </a:p>
      </xdr:txBody>
    </xdr:sp>
    <xdr:clientData/>
  </xdr:twoCellAnchor>
  <xdr:twoCellAnchor>
    <xdr:from>
      <xdr:col>2</xdr:col>
      <xdr:colOff>676276</xdr:colOff>
      <xdr:row>11</xdr:row>
      <xdr:rowOff>161926</xdr:rowOff>
    </xdr:from>
    <xdr:to>
      <xdr:col>3</xdr:col>
      <xdr:colOff>1</xdr:colOff>
      <xdr:row>15</xdr:row>
      <xdr:rowOff>133353</xdr:rowOff>
    </xdr:to>
    <xdr:cxnSp macro="">
      <xdr:nvCxnSpPr>
        <xdr:cNvPr id="14" name="直線コネクタ 13"/>
        <xdr:cNvCxnSpPr/>
      </xdr:nvCxnSpPr>
      <xdr:spPr>
        <a:xfrm rot="5400000">
          <a:off x="1724025" y="2028827"/>
          <a:ext cx="657227" cy="9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257175</xdr:colOff>
      <xdr:row>12</xdr:row>
      <xdr:rowOff>28575</xdr:rowOff>
    </xdr:from>
    <xdr:to>
      <xdr:col>6</xdr:col>
      <xdr:colOff>338137</xdr:colOff>
      <xdr:row>15</xdr:row>
      <xdr:rowOff>142875</xdr:rowOff>
    </xdr:to>
    <xdr:cxnSp macro="">
      <xdr:nvCxnSpPr>
        <xdr:cNvPr id="15" name="直線コネクタ 14"/>
        <xdr:cNvCxnSpPr>
          <a:endCxn id="22" idx="0"/>
        </xdr:cNvCxnSpPr>
      </xdr:nvCxnSpPr>
      <xdr:spPr>
        <a:xfrm rot="16200000" flipH="1">
          <a:off x="3964781" y="2016919"/>
          <a:ext cx="628650" cy="8096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390525</xdr:colOff>
      <xdr:row>10</xdr:row>
      <xdr:rowOff>66675</xdr:rowOff>
    </xdr:from>
    <xdr:to>
      <xdr:col>9</xdr:col>
      <xdr:colOff>257176</xdr:colOff>
      <xdr:row>12</xdr:row>
      <xdr:rowOff>1</xdr:rowOff>
    </xdr:to>
    <xdr:sp macro="" textlink="">
      <xdr:nvSpPr>
        <xdr:cNvPr id="18" name="正方形/長方形 17"/>
        <xdr:cNvSpPr/>
      </xdr:nvSpPr>
      <xdr:spPr>
        <a:xfrm>
          <a:off x="2314575" y="1438275"/>
          <a:ext cx="3981451" cy="276226"/>
        </a:xfrm>
        <a:prstGeom prst="rect">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endParaRPr lang="ja-JP" altLang="en-US"/>
        </a:p>
      </xdr:txBody>
    </xdr:sp>
    <xdr:clientData/>
  </xdr:twoCellAnchor>
  <xdr:twoCellAnchor>
    <xdr:from>
      <xdr:col>2</xdr:col>
      <xdr:colOff>257174</xdr:colOff>
      <xdr:row>14</xdr:row>
      <xdr:rowOff>142876</xdr:rowOff>
    </xdr:from>
    <xdr:to>
      <xdr:col>4</xdr:col>
      <xdr:colOff>400049</xdr:colOff>
      <xdr:row>18</xdr:row>
      <xdr:rowOff>133350</xdr:rowOff>
    </xdr:to>
    <xdr:sp macro="" textlink="">
      <xdr:nvSpPr>
        <xdr:cNvPr id="20" name="正方形/長方形 19"/>
        <xdr:cNvSpPr/>
      </xdr:nvSpPr>
      <xdr:spPr>
        <a:xfrm>
          <a:off x="1628774" y="2200276"/>
          <a:ext cx="1514475" cy="676274"/>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rtl="0">
            <a:defRPr sz="1000"/>
          </a:pPr>
          <a:r>
            <a:rPr lang="ja-JP" altLang="en-US" sz="1050" b="0" i="0" u="none" strike="noStrike" baseline="0">
              <a:solidFill>
                <a:srgbClr val="000000"/>
              </a:solidFill>
              <a:latin typeface="ＭＳ Ｐゴシック"/>
              <a:ea typeface="ＭＳ Ｐゴシック"/>
              <a:cs typeface="ＭＳ Ｐゴシック"/>
            </a:rPr>
            <a:t>入力用画面</a:t>
          </a:r>
          <a:endParaRPr lang="ja-JP" altLang="en-US" sz="1050" b="0" i="0" u="none" strike="noStrike" baseline="0">
            <a:solidFill>
              <a:srgbClr val="000000"/>
            </a:solidFill>
            <a:latin typeface="Calibri"/>
            <a:ea typeface="Calibri"/>
            <a:cs typeface="Calibri"/>
          </a:endParaRPr>
        </a:p>
        <a:p>
          <a:pPr algn="ctr" rtl="0">
            <a:defRPr sz="1000"/>
          </a:pPr>
          <a:r>
            <a:rPr lang="ja-JP" altLang="en-US" sz="1050" b="1" i="0" u="none" strike="noStrike" baseline="0">
              <a:solidFill>
                <a:srgbClr val="DD0806"/>
              </a:solidFill>
              <a:latin typeface="ＭＳ Ｐゴシック"/>
              <a:ea typeface="ＭＳ Ｐゴシック"/>
              <a:cs typeface="ＭＳ Ｐゴシック"/>
            </a:rPr>
            <a:t>この画面にのみ入力してください</a:t>
          </a:r>
          <a:r>
            <a:rPr lang="ja-JP" altLang="en-US" sz="1050" b="0" i="0" u="none" strike="noStrike" baseline="0">
              <a:solidFill>
                <a:srgbClr val="DD0806"/>
              </a:solidFill>
              <a:latin typeface="ＭＳ Ｐゴシック"/>
              <a:ea typeface="ＭＳ Ｐゴシック"/>
              <a:cs typeface="ＭＳ Ｐゴシック"/>
            </a:rPr>
            <a:t>。</a:t>
          </a:r>
        </a:p>
      </xdr:txBody>
    </xdr:sp>
    <xdr:clientData/>
  </xdr:twoCellAnchor>
  <xdr:twoCellAnchor>
    <xdr:from>
      <xdr:col>4</xdr:col>
      <xdr:colOff>676274</xdr:colOff>
      <xdr:row>15</xdr:row>
      <xdr:rowOff>142875</xdr:rowOff>
    </xdr:from>
    <xdr:to>
      <xdr:col>8</xdr:col>
      <xdr:colOff>0</xdr:colOff>
      <xdr:row>17</xdr:row>
      <xdr:rowOff>152400</xdr:rowOff>
    </xdr:to>
    <xdr:sp macro="" textlink="">
      <xdr:nvSpPr>
        <xdr:cNvPr id="22" name="正方形/長方形 21"/>
        <xdr:cNvSpPr/>
      </xdr:nvSpPr>
      <xdr:spPr>
        <a:xfrm>
          <a:off x="3419474" y="2371725"/>
          <a:ext cx="2066926" cy="352425"/>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分析用資料１～３（印刷用）</a:t>
          </a:r>
        </a:p>
      </xdr:txBody>
    </xdr:sp>
    <xdr:clientData/>
  </xdr:twoCellAnchor>
  <xdr:twoCellAnchor>
    <xdr:from>
      <xdr:col>3</xdr:col>
      <xdr:colOff>66676</xdr:colOff>
      <xdr:row>7</xdr:row>
      <xdr:rowOff>47625</xdr:rowOff>
    </xdr:from>
    <xdr:to>
      <xdr:col>8</xdr:col>
      <xdr:colOff>504826</xdr:colOff>
      <xdr:row>9</xdr:row>
      <xdr:rowOff>95250</xdr:rowOff>
    </xdr:to>
    <xdr:sp macro="" textlink="">
      <xdr:nvSpPr>
        <xdr:cNvPr id="16" name="正方形/長方形 15"/>
        <xdr:cNvSpPr/>
      </xdr:nvSpPr>
      <xdr:spPr>
        <a:xfrm>
          <a:off x="1990726" y="904875"/>
          <a:ext cx="3867150" cy="390525"/>
        </a:xfrm>
        <a:prstGeom prst="rect">
          <a:avLst/>
        </a:prstGeom>
        <a:ln>
          <a:prstDash val="sysDot"/>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kumimoji="1" lang="ja-JP" altLang="en-US" sz="1100"/>
            <a:t>それぞれのタブ（ラベル）を押すと、画面が切り替わります。</a:t>
          </a:r>
        </a:p>
      </xdr:txBody>
    </xdr:sp>
    <xdr:clientData/>
  </xdr:twoCellAnchor>
  <xdr:twoCellAnchor editAs="oneCell">
    <xdr:from>
      <xdr:col>0</xdr:col>
      <xdr:colOff>304800</xdr:colOff>
      <xdr:row>66</xdr:row>
      <xdr:rowOff>63500</xdr:rowOff>
    </xdr:from>
    <xdr:to>
      <xdr:col>8</xdr:col>
      <xdr:colOff>190500</xdr:colOff>
      <xdr:row>71</xdr:row>
      <xdr:rowOff>165100</xdr:rowOff>
    </xdr:to>
    <xdr:pic>
      <xdr:nvPicPr>
        <xdr:cNvPr id="1038" name="図 23" descr="input1.png"/>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4800" y="14312900"/>
          <a:ext cx="51435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89</xdr:row>
      <xdr:rowOff>63500</xdr:rowOff>
    </xdr:from>
    <xdr:to>
      <xdr:col>5</xdr:col>
      <xdr:colOff>647700</xdr:colOff>
      <xdr:row>97</xdr:row>
      <xdr:rowOff>127000</xdr:rowOff>
    </xdr:to>
    <xdr:pic>
      <xdr:nvPicPr>
        <xdr:cNvPr id="1039" name="図 25" descr="input3.png"/>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4800" y="19278600"/>
          <a:ext cx="3581400"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101600</xdr:colOff>
      <xdr:row>101</xdr:row>
      <xdr:rowOff>114300</xdr:rowOff>
    </xdr:from>
    <xdr:to>
      <xdr:col>9</xdr:col>
      <xdr:colOff>431800</xdr:colOff>
      <xdr:row>110</xdr:row>
      <xdr:rowOff>25400</xdr:rowOff>
    </xdr:to>
    <xdr:pic>
      <xdr:nvPicPr>
        <xdr:cNvPr id="1040" name="図 26" descr="input4.png"/>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1600" y="21920200"/>
          <a:ext cx="6261100" cy="185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266700</xdr:colOff>
      <xdr:row>74</xdr:row>
      <xdr:rowOff>114300</xdr:rowOff>
    </xdr:from>
    <xdr:to>
      <xdr:col>4</xdr:col>
      <xdr:colOff>12700</xdr:colOff>
      <xdr:row>84</xdr:row>
      <xdr:rowOff>63500</xdr:rowOff>
    </xdr:to>
    <xdr:pic>
      <xdr:nvPicPr>
        <xdr:cNvPr id="1041" name="図 18" descr="スクリーンショット（2010-12-25 18.39.21）.p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6700" y="16090900"/>
          <a:ext cx="2311400" cy="210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127000</xdr:colOff>
      <xdr:row>4</xdr:row>
      <xdr:rowOff>50800</xdr:rowOff>
    </xdr:from>
    <xdr:to>
      <xdr:col>18</xdr:col>
      <xdr:colOff>406400</xdr:colOff>
      <xdr:row>15</xdr:row>
      <xdr:rowOff>50800</xdr:rowOff>
    </xdr:to>
    <xdr:graphicFrame macro="">
      <xdr:nvGraphicFramePr>
        <xdr:cNvPr id="2049"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139700</xdr:colOff>
      <xdr:row>16</xdr:row>
      <xdr:rowOff>63500</xdr:rowOff>
    </xdr:from>
    <xdr:to>
      <xdr:col>19</xdr:col>
      <xdr:colOff>914400</xdr:colOff>
      <xdr:row>27</xdr:row>
      <xdr:rowOff>152400</xdr:rowOff>
    </xdr:to>
    <xdr:graphicFrame macro="">
      <xdr:nvGraphicFramePr>
        <xdr:cNvPr id="2050"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444500</xdr:colOff>
      <xdr:row>29</xdr:row>
      <xdr:rowOff>38100</xdr:rowOff>
    </xdr:from>
    <xdr:to>
      <xdr:col>11</xdr:col>
      <xdr:colOff>114300</xdr:colOff>
      <xdr:row>41</xdr:row>
      <xdr:rowOff>50800</xdr:rowOff>
    </xdr:to>
    <xdr:graphicFrame macro="">
      <xdr:nvGraphicFramePr>
        <xdr:cNvPr id="2051"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29</xdr:row>
      <xdr:rowOff>25400</xdr:rowOff>
    </xdr:from>
    <xdr:to>
      <xdr:col>16</xdr:col>
      <xdr:colOff>419100</xdr:colOff>
      <xdr:row>41</xdr:row>
      <xdr:rowOff>50800</xdr:rowOff>
    </xdr:to>
    <xdr:graphicFrame macro="">
      <xdr:nvGraphicFramePr>
        <xdr:cNvPr id="2052"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workbookViewId="0">
      <selection activeCell="J27" sqref="J27"/>
    </sheetView>
  </sheetViews>
  <sheetFormatPr baseColWidth="12" defaultColWidth="8.83203125" defaultRowHeight="17" x14ac:dyDescent="0"/>
  <cols>
    <col min="2" max="2" width="7.1640625" customWidth="1"/>
  </cols>
  <sheetData>
    <row r="1" spans="1:1">
      <c r="A1" s="88" t="s">
        <v>140</v>
      </c>
    </row>
    <row r="3" spans="1:1">
      <c r="A3" s="165" t="s">
        <v>141</v>
      </c>
    </row>
    <row r="4" spans="1:1">
      <c r="A4" s="165" t="s">
        <v>142</v>
      </c>
    </row>
    <row r="5" spans="1:1">
      <c r="A5" s="165" t="s">
        <v>168</v>
      </c>
    </row>
    <row r="6" spans="1:1">
      <c r="A6" s="165" t="s">
        <v>169</v>
      </c>
    </row>
    <row r="7" spans="1:1">
      <c r="A7" s="165"/>
    </row>
    <row r="8" spans="1:1">
      <c r="A8" s="88" t="s">
        <v>137</v>
      </c>
    </row>
    <row r="9" spans="1:1">
      <c r="A9" s="165" t="s">
        <v>143</v>
      </c>
    </row>
    <row r="21" spans="1:5">
      <c r="A21" s="166" t="s">
        <v>144</v>
      </c>
      <c r="C21" t="s">
        <v>165</v>
      </c>
    </row>
    <row r="22" spans="1:5">
      <c r="B22" s="164"/>
      <c r="C22" s="164" t="s">
        <v>148</v>
      </c>
    </row>
    <row r="23" spans="1:5">
      <c r="B23" s="164"/>
      <c r="C23" s="164" t="s">
        <v>145</v>
      </c>
    </row>
    <row r="24" spans="1:5">
      <c r="B24" s="164"/>
      <c r="C24" s="164" t="s">
        <v>146</v>
      </c>
    </row>
    <row r="25" spans="1:5">
      <c r="C25" s="164" t="s">
        <v>147</v>
      </c>
    </row>
    <row r="27" spans="1:5">
      <c r="A27" s="164" t="s">
        <v>166</v>
      </c>
    </row>
    <row r="28" spans="1:5">
      <c r="A28" s="164" t="s">
        <v>138</v>
      </c>
      <c r="E28" s="164" t="s">
        <v>149</v>
      </c>
    </row>
    <row r="41" spans="1:5">
      <c r="A41" s="164" t="s">
        <v>150</v>
      </c>
      <c r="E41" s="164" t="s">
        <v>151</v>
      </c>
    </row>
    <row r="42" spans="1:5">
      <c r="E42" s="164"/>
    </row>
    <row r="62" spans="1:1">
      <c r="A62" s="88" t="s">
        <v>139</v>
      </c>
    </row>
    <row r="63" spans="1:1">
      <c r="A63" s="164" t="s">
        <v>170</v>
      </c>
    </row>
    <row r="65" spans="1:5">
      <c r="A65" s="164" t="s">
        <v>152</v>
      </c>
      <c r="E65" s="164" t="s">
        <v>153</v>
      </c>
    </row>
    <row r="66" spans="1:5">
      <c r="E66" s="164" t="s">
        <v>154</v>
      </c>
    </row>
    <row r="74" spans="1:5">
      <c r="A74" s="164" t="s">
        <v>155</v>
      </c>
      <c r="E74" s="164" t="s">
        <v>167</v>
      </c>
    </row>
    <row r="89" spans="1:5">
      <c r="A89" s="164" t="s">
        <v>156</v>
      </c>
      <c r="E89" s="164" t="s">
        <v>161</v>
      </c>
    </row>
    <row r="100" spans="1:5">
      <c r="A100" s="164" t="s">
        <v>157</v>
      </c>
      <c r="E100" s="164" t="s">
        <v>158</v>
      </c>
    </row>
    <row r="101" spans="1:5">
      <c r="E101" s="164" t="s">
        <v>159</v>
      </c>
    </row>
    <row r="112" spans="1:5">
      <c r="A112" s="164" t="s">
        <v>162</v>
      </c>
      <c r="E112" s="164" t="s">
        <v>163</v>
      </c>
    </row>
    <row r="114" spans="1:5">
      <c r="A114" s="164" t="s">
        <v>160</v>
      </c>
      <c r="E114" s="164" t="s">
        <v>164</v>
      </c>
    </row>
  </sheetData>
  <sheetProtection sheet="1" objects="1" scenarios="1"/>
  <phoneticPr fontId="8"/>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56"/>
  <sheetViews>
    <sheetView tabSelected="1" workbookViewId="0">
      <pane xSplit="4" ySplit="6" topLeftCell="E15" activePane="bottomRight" state="frozen"/>
      <selection pane="topRight" activeCell="E1" sqref="E1"/>
      <selection pane="bottomLeft" activeCell="A8" sqref="A8"/>
      <selection pane="bottomRight" activeCell="M58" sqref="M58"/>
    </sheetView>
  </sheetViews>
  <sheetFormatPr baseColWidth="12" defaultColWidth="13" defaultRowHeight="17" x14ac:dyDescent="0"/>
  <cols>
    <col min="1" max="1" width="3.83203125" style="176" customWidth="1"/>
    <col min="2" max="2" width="10.1640625" style="176" customWidth="1"/>
    <col min="3" max="5" width="6.33203125" style="180" customWidth="1"/>
    <col min="6" max="13" width="7" style="180" customWidth="1"/>
    <col min="14" max="20" width="7" style="182" customWidth="1"/>
    <col min="21" max="22" width="7" style="180" customWidth="1"/>
    <col min="23" max="24" width="8.1640625" style="180" customWidth="1"/>
    <col min="25" max="25" width="45.6640625" style="176" customWidth="1"/>
    <col min="26" max="16384" width="13" style="176"/>
  </cols>
  <sheetData>
    <row r="1" spans="1:25" ht="20" thickTop="1" thickBot="1">
      <c r="B1" s="177" t="s">
        <v>8</v>
      </c>
      <c r="C1" s="178" t="s">
        <v>9</v>
      </c>
      <c r="D1" s="178" t="s">
        <v>0</v>
      </c>
      <c r="E1" s="179" t="s">
        <v>14</v>
      </c>
      <c r="F1" s="245" t="s">
        <v>13</v>
      </c>
      <c r="G1" s="245"/>
      <c r="H1" s="245"/>
      <c r="J1" s="181" t="s">
        <v>90</v>
      </c>
    </row>
    <row r="2" spans="1:25" ht="20" thickTop="1" thickBot="1">
      <c r="B2" s="226"/>
      <c r="C2" s="169"/>
      <c r="D2" s="169"/>
      <c r="E2" s="170"/>
      <c r="F2" s="246"/>
      <c r="G2" s="247"/>
      <c r="H2" s="247"/>
      <c r="J2" s="227" t="str">
        <f>IF(COUNT(E7:E56)*8=COUNT(F7:M56),"","未入力セルがあります!確認をしてください。")</f>
        <v/>
      </c>
    </row>
    <row r="3" spans="1:25">
      <c r="A3" s="235" t="s">
        <v>25</v>
      </c>
      <c r="B3" s="236"/>
      <c r="C3" s="236"/>
      <c r="D3" s="236"/>
      <c r="E3" s="236"/>
      <c r="F3" s="239" t="s">
        <v>27</v>
      </c>
      <c r="G3" s="240"/>
      <c r="H3" s="240"/>
      <c r="I3" s="240"/>
      <c r="J3" s="240"/>
      <c r="K3" s="240"/>
      <c r="L3" s="240"/>
      <c r="M3" s="240"/>
      <c r="N3" s="240"/>
      <c r="O3" s="240"/>
      <c r="P3" s="240"/>
      <c r="Q3" s="240"/>
      <c r="R3" s="240"/>
      <c r="S3" s="240"/>
      <c r="T3" s="240"/>
      <c r="U3" s="240"/>
      <c r="V3" s="240"/>
      <c r="W3" s="240"/>
      <c r="X3" s="240"/>
      <c r="Y3" s="241"/>
    </row>
    <row r="4" spans="1:25">
      <c r="A4" s="237"/>
      <c r="B4" s="238"/>
      <c r="C4" s="238"/>
      <c r="D4" s="238"/>
      <c r="E4" s="238"/>
      <c r="F4" s="183" t="s">
        <v>16</v>
      </c>
      <c r="G4" s="184" t="s">
        <v>17</v>
      </c>
      <c r="H4" s="184" t="s">
        <v>73</v>
      </c>
      <c r="I4" s="184" t="s">
        <v>74</v>
      </c>
      <c r="J4" s="184" t="s">
        <v>18</v>
      </c>
      <c r="K4" s="184" t="s">
        <v>19</v>
      </c>
      <c r="L4" s="184" t="s">
        <v>75</v>
      </c>
      <c r="M4" s="184" t="s">
        <v>76</v>
      </c>
      <c r="N4" s="242" t="s">
        <v>29</v>
      </c>
      <c r="O4" s="243"/>
      <c r="P4" s="243"/>
      <c r="Q4" s="243"/>
      <c r="R4" s="243"/>
      <c r="S4" s="243"/>
      <c r="T4" s="243"/>
      <c r="U4" s="243"/>
      <c r="V4" s="243"/>
      <c r="W4" s="243"/>
      <c r="X4" s="243"/>
      <c r="Y4" s="244"/>
    </row>
    <row r="5" spans="1:25">
      <c r="A5" s="237"/>
      <c r="B5" s="238"/>
      <c r="C5" s="238"/>
      <c r="D5" s="238"/>
      <c r="E5" s="238"/>
      <c r="F5" s="185">
        <v>7</v>
      </c>
      <c r="G5" s="185">
        <v>5</v>
      </c>
      <c r="H5" s="185">
        <v>12</v>
      </c>
      <c r="I5" s="185">
        <v>8</v>
      </c>
      <c r="J5" s="185">
        <f>IF(入力用画面!$C$2=1,"入力禁止",7)</f>
        <v>7</v>
      </c>
      <c r="K5" s="185">
        <f>IF(入力用画面!$C$2=1,"入力禁止",8)</f>
        <v>8</v>
      </c>
      <c r="L5" s="185">
        <f>IF(入力用画面!$C$2=1,"入力禁止",12)</f>
        <v>12</v>
      </c>
      <c r="M5" s="185">
        <f>IF(入力用画面!$C$2=1,"入力禁止",11)</f>
        <v>11</v>
      </c>
      <c r="N5" s="186" t="s">
        <v>86</v>
      </c>
      <c r="O5" s="186" t="s">
        <v>30</v>
      </c>
      <c r="P5" s="186" t="s">
        <v>31</v>
      </c>
      <c r="Q5" s="186" t="s">
        <v>32</v>
      </c>
      <c r="R5" s="186" t="s">
        <v>33</v>
      </c>
      <c r="S5" s="186" t="s">
        <v>34</v>
      </c>
      <c r="T5" s="186" t="s">
        <v>35</v>
      </c>
      <c r="U5" s="186" t="s">
        <v>36</v>
      </c>
      <c r="V5" s="186" t="s">
        <v>37</v>
      </c>
      <c r="W5" s="186" t="s">
        <v>38</v>
      </c>
      <c r="X5" s="186" t="s">
        <v>39</v>
      </c>
      <c r="Y5" s="187" t="s">
        <v>40</v>
      </c>
    </row>
    <row r="6" spans="1:25" ht="18" thickBot="1">
      <c r="A6" s="188" t="s">
        <v>77</v>
      </c>
      <c r="B6" s="189" t="s">
        <v>8</v>
      </c>
      <c r="C6" s="189" t="s">
        <v>9</v>
      </c>
      <c r="D6" s="189" t="s">
        <v>0</v>
      </c>
      <c r="E6" s="190" t="s">
        <v>11</v>
      </c>
      <c r="F6" s="191" t="s">
        <v>78</v>
      </c>
      <c r="G6" s="191" t="s">
        <v>79</v>
      </c>
      <c r="H6" s="191" t="s">
        <v>80</v>
      </c>
      <c r="I6" s="191" t="s">
        <v>81</v>
      </c>
      <c r="J6" s="191" t="s">
        <v>82</v>
      </c>
      <c r="K6" s="191" t="s">
        <v>83</v>
      </c>
      <c r="L6" s="191" t="s">
        <v>84</v>
      </c>
      <c r="M6" s="191" t="s">
        <v>85</v>
      </c>
      <c r="N6" s="192">
        <v>1</v>
      </c>
      <c r="O6" s="192">
        <v>2</v>
      </c>
      <c r="P6" s="192">
        <v>3</v>
      </c>
      <c r="Q6" s="192">
        <v>4</v>
      </c>
      <c r="R6" s="192">
        <v>5</v>
      </c>
      <c r="S6" s="192">
        <v>6</v>
      </c>
      <c r="T6" s="192">
        <v>7</v>
      </c>
      <c r="U6" s="192">
        <v>8</v>
      </c>
      <c r="V6" s="192">
        <v>9</v>
      </c>
      <c r="W6" s="192">
        <v>10</v>
      </c>
      <c r="X6" s="192">
        <v>11</v>
      </c>
      <c r="Y6" s="193">
        <v>12</v>
      </c>
    </row>
    <row r="7" spans="1:25">
      <c r="A7" s="194">
        <v>1</v>
      </c>
      <c r="B7" s="195" t="str">
        <f>IF(ISBLANK($E7),"",B$2)</f>
        <v/>
      </c>
      <c r="C7" s="195" t="str">
        <f t="shared" ref="C7:D22" si="0">IF(ISBLANK($E7),"",C$2)</f>
        <v/>
      </c>
      <c r="D7" s="195" t="str">
        <f t="shared" si="0"/>
        <v/>
      </c>
      <c r="E7" s="225"/>
      <c r="F7" s="171"/>
      <c r="G7" s="171"/>
      <c r="H7" s="171"/>
      <c r="I7" s="171"/>
      <c r="J7" s="171"/>
      <c r="K7" s="171"/>
      <c r="L7" s="171"/>
      <c r="M7" s="171"/>
      <c r="N7" s="171"/>
      <c r="O7" s="171"/>
      <c r="P7" s="171"/>
      <c r="Q7" s="171"/>
      <c r="R7" s="171"/>
      <c r="S7" s="171"/>
      <c r="T7" s="171"/>
      <c r="U7" s="171"/>
      <c r="V7" s="171"/>
      <c r="W7" s="171"/>
      <c r="X7" s="168"/>
      <c r="Y7" s="172"/>
    </row>
    <row r="8" spans="1:25">
      <c r="A8" s="196">
        <v>2</v>
      </c>
      <c r="B8" s="197" t="str">
        <f t="shared" ref="B8:D39" si="1">IF(ISBLANK($E8),"",B$2)</f>
        <v/>
      </c>
      <c r="C8" s="197" t="str">
        <f t="shared" si="0"/>
        <v/>
      </c>
      <c r="D8" s="197" t="str">
        <f t="shared" si="0"/>
        <v/>
      </c>
      <c r="E8" s="173"/>
      <c r="F8" s="171"/>
      <c r="G8" s="171"/>
      <c r="H8" s="171"/>
      <c r="I8" s="171"/>
      <c r="J8" s="171"/>
      <c r="K8" s="171"/>
      <c r="L8" s="171"/>
      <c r="M8" s="171"/>
      <c r="N8" s="171"/>
      <c r="O8" s="171"/>
      <c r="P8" s="171"/>
      <c r="Q8" s="171"/>
      <c r="R8" s="171"/>
      <c r="S8" s="171"/>
      <c r="T8" s="171"/>
      <c r="U8" s="171"/>
      <c r="V8" s="171"/>
      <c r="W8" s="171"/>
      <c r="X8" s="168"/>
      <c r="Y8" s="174"/>
    </row>
    <row r="9" spans="1:25">
      <c r="A9" s="196">
        <v>3</v>
      </c>
      <c r="B9" s="197" t="str">
        <f t="shared" si="1"/>
        <v/>
      </c>
      <c r="C9" s="197" t="str">
        <f t="shared" si="0"/>
        <v/>
      </c>
      <c r="D9" s="197" t="str">
        <f t="shared" si="0"/>
        <v/>
      </c>
      <c r="E9" s="173"/>
      <c r="F9" s="171"/>
      <c r="G9" s="171"/>
      <c r="H9" s="171"/>
      <c r="I9" s="171"/>
      <c r="J9" s="171"/>
      <c r="K9" s="171"/>
      <c r="L9" s="171"/>
      <c r="M9" s="171"/>
      <c r="N9" s="171"/>
      <c r="O9" s="171"/>
      <c r="P9" s="171"/>
      <c r="Q9" s="171"/>
      <c r="R9" s="171"/>
      <c r="S9" s="171"/>
      <c r="T9" s="171"/>
      <c r="U9" s="171"/>
      <c r="V9" s="171"/>
      <c r="W9" s="171"/>
      <c r="X9" s="168"/>
      <c r="Y9" s="175"/>
    </row>
    <row r="10" spans="1:25">
      <c r="A10" s="196">
        <v>4</v>
      </c>
      <c r="B10" s="197" t="str">
        <f t="shared" si="1"/>
        <v/>
      </c>
      <c r="C10" s="197" t="str">
        <f t="shared" si="0"/>
        <v/>
      </c>
      <c r="D10" s="197" t="str">
        <f t="shared" si="0"/>
        <v/>
      </c>
      <c r="E10" s="173"/>
      <c r="F10" s="171"/>
      <c r="G10" s="171"/>
      <c r="H10" s="171"/>
      <c r="I10" s="171"/>
      <c r="J10" s="171"/>
      <c r="K10" s="171"/>
      <c r="L10" s="171"/>
      <c r="M10" s="171"/>
      <c r="N10" s="171"/>
      <c r="O10" s="171"/>
      <c r="P10" s="171"/>
      <c r="Q10" s="171"/>
      <c r="R10" s="171"/>
      <c r="S10" s="171"/>
      <c r="T10" s="171"/>
      <c r="U10" s="171"/>
      <c r="V10" s="171"/>
      <c r="W10" s="171"/>
      <c r="X10" s="168"/>
      <c r="Y10" s="175"/>
    </row>
    <row r="11" spans="1:25">
      <c r="A11" s="196">
        <v>5</v>
      </c>
      <c r="B11" s="197" t="str">
        <f t="shared" si="1"/>
        <v/>
      </c>
      <c r="C11" s="197" t="str">
        <f t="shared" si="0"/>
        <v/>
      </c>
      <c r="D11" s="197" t="str">
        <f t="shared" si="0"/>
        <v/>
      </c>
      <c r="E11" s="173"/>
      <c r="F11" s="171"/>
      <c r="G11" s="171"/>
      <c r="H11" s="171"/>
      <c r="I11" s="171"/>
      <c r="J11" s="171"/>
      <c r="K11" s="171"/>
      <c r="L11" s="171"/>
      <c r="M11" s="171"/>
      <c r="N11" s="171"/>
      <c r="O11" s="171"/>
      <c r="P11" s="171"/>
      <c r="Q11" s="171"/>
      <c r="R11" s="171"/>
      <c r="S11" s="171"/>
      <c r="T11" s="171"/>
      <c r="U11" s="171"/>
      <c r="V11" s="171"/>
      <c r="W11" s="171"/>
      <c r="X11" s="168"/>
      <c r="Y11" s="175"/>
    </row>
    <row r="12" spans="1:25">
      <c r="A12" s="196">
        <v>6</v>
      </c>
      <c r="B12" s="197" t="str">
        <f t="shared" si="1"/>
        <v/>
      </c>
      <c r="C12" s="197" t="str">
        <f t="shared" si="0"/>
        <v/>
      </c>
      <c r="D12" s="197" t="str">
        <f t="shared" si="0"/>
        <v/>
      </c>
      <c r="E12" s="173"/>
      <c r="F12" s="171"/>
      <c r="G12" s="171"/>
      <c r="H12" s="171"/>
      <c r="I12" s="171"/>
      <c r="J12" s="171"/>
      <c r="K12" s="171"/>
      <c r="L12" s="171"/>
      <c r="M12" s="171"/>
      <c r="N12" s="171"/>
      <c r="O12" s="171"/>
      <c r="P12" s="171"/>
      <c r="Q12" s="171"/>
      <c r="R12" s="171"/>
      <c r="S12" s="171"/>
      <c r="T12" s="171"/>
      <c r="U12" s="171"/>
      <c r="V12" s="171"/>
      <c r="W12" s="171"/>
      <c r="X12" s="168"/>
      <c r="Y12" s="175"/>
    </row>
    <row r="13" spans="1:25">
      <c r="A13" s="196">
        <v>7</v>
      </c>
      <c r="B13" s="197" t="str">
        <f t="shared" si="1"/>
        <v/>
      </c>
      <c r="C13" s="197" t="str">
        <f t="shared" si="0"/>
        <v/>
      </c>
      <c r="D13" s="197" t="str">
        <f t="shared" si="0"/>
        <v/>
      </c>
      <c r="E13" s="173"/>
      <c r="F13" s="171"/>
      <c r="G13" s="171"/>
      <c r="H13" s="171"/>
      <c r="I13" s="171"/>
      <c r="J13" s="171"/>
      <c r="K13" s="171"/>
      <c r="L13" s="171"/>
      <c r="M13" s="171"/>
      <c r="N13" s="171"/>
      <c r="O13" s="171"/>
      <c r="P13" s="171"/>
      <c r="Q13" s="171"/>
      <c r="R13" s="171"/>
      <c r="S13" s="171"/>
      <c r="T13" s="171"/>
      <c r="U13" s="171"/>
      <c r="V13" s="171"/>
      <c r="W13" s="171"/>
      <c r="X13" s="168"/>
      <c r="Y13" s="175"/>
    </row>
    <row r="14" spans="1:25">
      <c r="A14" s="196">
        <v>8</v>
      </c>
      <c r="B14" s="197" t="str">
        <f t="shared" si="1"/>
        <v/>
      </c>
      <c r="C14" s="197" t="str">
        <f t="shared" si="0"/>
        <v/>
      </c>
      <c r="D14" s="197" t="str">
        <f t="shared" si="0"/>
        <v/>
      </c>
      <c r="E14" s="173"/>
      <c r="F14" s="171"/>
      <c r="G14" s="171"/>
      <c r="H14" s="171"/>
      <c r="I14" s="171"/>
      <c r="J14" s="171"/>
      <c r="K14" s="171"/>
      <c r="L14" s="171"/>
      <c r="M14" s="171"/>
      <c r="N14" s="171"/>
      <c r="O14" s="171"/>
      <c r="P14" s="171"/>
      <c r="Q14" s="171"/>
      <c r="R14" s="171"/>
      <c r="S14" s="171"/>
      <c r="T14" s="171"/>
      <c r="U14" s="171"/>
      <c r="V14" s="171"/>
      <c r="W14" s="171"/>
      <c r="X14" s="168"/>
      <c r="Y14" s="175"/>
    </row>
    <row r="15" spans="1:25">
      <c r="A15" s="196">
        <v>9</v>
      </c>
      <c r="B15" s="197" t="str">
        <f t="shared" si="1"/>
        <v/>
      </c>
      <c r="C15" s="197" t="str">
        <f t="shared" si="0"/>
        <v/>
      </c>
      <c r="D15" s="197" t="str">
        <f t="shared" si="0"/>
        <v/>
      </c>
      <c r="E15" s="173"/>
      <c r="F15" s="171"/>
      <c r="G15" s="171"/>
      <c r="H15" s="171"/>
      <c r="I15" s="171"/>
      <c r="J15" s="171"/>
      <c r="K15" s="171"/>
      <c r="L15" s="171"/>
      <c r="M15" s="171"/>
      <c r="N15" s="171"/>
      <c r="O15" s="171"/>
      <c r="P15" s="171"/>
      <c r="Q15" s="171"/>
      <c r="R15" s="171"/>
      <c r="S15" s="171"/>
      <c r="T15" s="171"/>
      <c r="U15" s="171"/>
      <c r="V15" s="171"/>
      <c r="W15" s="171"/>
      <c r="X15" s="168"/>
      <c r="Y15" s="175"/>
    </row>
    <row r="16" spans="1:25">
      <c r="A16" s="196">
        <v>10</v>
      </c>
      <c r="B16" s="197" t="str">
        <f t="shared" si="1"/>
        <v/>
      </c>
      <c r="C16" s="197" t="str">
        <f t="shared" si="0"/>
        <v/>
      </c>
      <c r="D16" s="197" t="str">
        <f t="shared" si="0"/>
        <v/>
      </c>
      <c r="E16" s="173"/>
      <c r="F16" s="171"/>
      <c r="G16" s="171"/>
      <c r="H16" s="171"/>
      <c r="I16" s="171"/>
      <c r="J16" s="171"/>
      <c r="K16" s="171"/>
      <c r="L16" s="171"/>
      <c r="M16" s="171"/>
      <c r="N16" s="171"/>
      <c r="O16" s="171"/>
      <c r="P16" s="171"/>
      <c r="Q16" s="171"/>
      <c r="R16" s="171"/>
      <c r="S16" s="171"/>
      <c r="T16" s="171"/>
      <c r="U16" s="171"/>
      <c r="V16" s="171"/>
      <c r="W16" s="171"/>
      <c r="X16" s="168"/>
      <c r="Y16" s="175"/>
    </row>
    <row r="17" spans="1:25">
      <c r="A17" s="196">
        <v>11</v>
      </c>
      <c r="B17" s="197" t="str">
        <f t="shared" si="1"/>
        <v/>
      </c>
      <c r="C17" s="197" t="str">
        <f t="shared" si="0"/>
        <v/>
      </c>
      <c r="D17" s="197" t="str">
        <f t="shared" si="0"/>
        <v/>
      </c>
      <c r="E17" s="173"/>
      <c r="F17" s="171"/>
      <c r="G17" s="171"/>
      <c r="H17" s="171"/>
      <c r="I17" s="171"/>
      <c r="J17" s="171"/>
      <c r="K17" s="171"/>
      <c r="L17" s="171"/>
      <c r="M17" s="171"/>
      <c r="N17" s="171"/>
      <c r="O17" s="171"/>
      <c r="P17" s="171"/>
      <c r="Q17" s="171"/>
      <c r="R17" s="171"/>
      <c r="S17" s="171"/>
      <c r="T17" s="171"/>
      <c r="U17" s="171"/>
      <c r="V17" s="171"/>
      <c r="W17" s="171"/>
      <c r="X17" s="168"/>
      <c r="Y17" s="175"/>
    </row>
    <row r="18" spans="1:25">
      <c r="A18" s="196">
        <v>12</v>
      </c>
      <c r="B18" s="197" t="str">
        <f t="shared" si="1"/>
        <v/>
      </c>
      <c r="C18" s="197" t="str">
        <f t="shared" si="0"/>
        <v/>
      </c>
      <c r="D18" s="197" t="str">
        <f t="shared" si="0"/>
        <v/>
      </c>
      <c r="E18" s="173"/>
      <c r="F18" s="171"/>
      <c r="G18" s="171"/>
      <c r="H18" s="171"/>
      <c r="I18" s="171"/>
      <c r="J18" s="171"/>
      <c r="K18" s="171"/>
      <c r="L18" s="171"/>
      <c r="M18" s="171"/>
      <c r="N18" s="171"/>
      <c r="O18" s="171"/>
      <c r="P18" s="171"/>
      <c r="Q18" s="171"/>
      <c r="R18" s="171"/>
      <c r="S18" s="171"/>
      <c r="T18" s="171"/>
      <c r="U18" s="171"/>
      <c r="V18" s="171"/>
      <c r="W18" s="171"/>
      <c r="X18" s="168"/>
      <c r="Y18" s="175"/>
    </row>
    <row r="19" spans="1:25">
      <c r="A19" s="196">
        <v>13</v>
      </c>
      <c r="B19" s="197" t="str">
        <f t="shared" si="1"/>
        <v/>
      </c>
      <c r="C19" s="197" t="str">
        <f t="shared" si="0"/>
        <v/>
      </c>
      <c r="D19" s="197" t="str">
        <f t="shared" si="0"/>
        <v/>
      </c>
      <c r="E19" s="173"/>
      <c r="F19" s="171"/>
      <c r="G19" s="171"/>
      <c r="H19" s="171"/>
      <c r="I19" s="171"/>
      <c r="J19" s="171"/>
      <c r="K19" s="171"/>
      <c r="L19" s="171"/>
      <c r="M19" s="171"/>
      <c r="N19" s="171"/>
      <c r="O19" s="171"/>
      <c r="P19" s="171"/>
      <c r="Q19" s="171"/>
      <c r="R19" s="171"/>
      <c r="S19" s="171"/>
      <c r="T19" s="171"/>
      <c r="U19" s="171"/>
      <c r="V19" s="171"/>
      <c r="W19" s="171"/>
      <c r="X19" s="168"/>
      <c r="Y19" s="175"/>
    </row>
    <row r="20" spans="1:25">
      <c r="A20" s="196">
        <v>14</v>
      </c>
      <c r="B20" s="197" t="str">
        <f t="shared" si="1"/>
        <v/>
      </c>
      <c r="C20" s="197" t="str">
        <f t="shared" si="0"/>
        <v/>
      </c>
      <c r="D20" s="197" t="str">
        <f t="shared" si="0"/>
        <v/>
      </c>
      <c r="E20" s="173"/>
      <c r="F20" s="171"/>
      <c r="G20" s="171"/>
      <c r="H20" s="171"/>
      <c r="I20" s="171"/>
      <c r="J20" s="171"/>
      <c r="K20" s="171"/>
      <c r="L20" s="171"/>
      <c r="M20" s="171"/>
      <c r="N20" s="171"/>
      <c r="O20" s="171"/>
      <c r="P20" s="171"/>
      <c r="Q20" s="171"/>
      <c r="R20" s="171"/>
      <c r="S20" s="171"/>
      <c r="T20" s="171"/>
      <c r="U20" s="171"/>
      <c r="V20" s="171"/>
      <c r="W20" s="171"/>
      <c r="X20" s="168"/>
      <c r="Y20" s="175"/>
    </row>
    <row r="21" spans="1:25">
      <c r="A21" s="196">
        <v>15</v>
      </c>
      <c r="B21" s="197" t="str">
        <f t="shared" si="1"/>
        <v/>
      </c>
      <c r="C21" s="197" t="str">
        <f t="shared" si="0"/>
        <v/>
      </c>
      <c r="D21" s="197" t="str">
        <f t="shared" si="0"/>
        <v/>
      </c>
      <c r="E21" s="173"/>
      <c r="F21" s="171"/>
      <c r="G21" s="171"/>
      <c r="H21" s="171"/>
      <c r="I21" s="171"/>
      <c r="J21" s="171"/>
      <c r="K21" s="171"/>
      <c r="L21" s="171"/>
      <c r="M21" s="171"/>
      <c r="N21" s="171"/>
      <c r="O21" s="171"/>
      <c r="P21" s="171"/>
      <c r="Q21" s="171"/>
      <c r="R21" s="171"/>
      <c r="S21" s="171"/>
      <c r="T21" s="171"/>
      <c r="U21" s="171"/>
      <c r="V21" s="171"/>
      <c r="W21" s="171"/>
      <c r="X21" s="168"/>
      <c r="Y21" s="175"/>
    </row>
    <row r="22" spans="1:25">
      <c r="A22" s="196">
        <v>16</v>
      </c>
      <c r="B22" s="197" t="str">
        <f t="shared" si="1"/>
        <v/>
      </c>
      <c r="C22" s="197" t="str">
        <f t="shared" si="0"/>
        <v/>
      </c>
      <c r="D22" s="197" t="str">
        <f t="shared" si="0"/>
        <v/>
      </c>
      <c r="E22" s="173"/>
      <c r="F22" s="171"/>
      <c r="G22" s="171"/>
      <c r="H22" s="171"/>
      <c r="I22" s="171"/>
      <c r="J22" s="171"/>
      <c r="K22" s="171"/>
      <c r="L22" s="171"/>
      <c r="M22" s="171"/>
      <c r="N22" s="171"/>
      <c r="O22" s="171"/>
      <c r="P22" s="171"/>
      <c r="Q22" s="171"/>
      <c r="R22" s="171"/>
      <c r="S22" s="171"/>
      <c r="T22" s="171"/>
      <c r="U22" s="171"/>
      <c r="V22" s="171"/>
      <c r="W22" s="171"/>
      <c r="X22" s="168"/>
      <c r="Y22" s="175"/>
    </row>
    <row r="23" spans="1:25">
      <c r="A23" s="196">
        <v>17</v>
      </c>
      <c r="B23" s="197" t="str">
        <f t="shared" si="1"/>
        <v/>
      </c>
      <c r="C23" s="197" t="str">
        <f t="shared" si="1"/>
        <v/>
      </c>
      <c r="D23" s="197" t="str">
        <f t="shared" si="1"/>
        <v/>
      </c>
      <c r="E23" s="173"/>
      <c r="F23" s="171"/>
      <c r="G23" s="171"/>
      <c r="H23" s="171"/>
      <c r="I23" s="171"/>
      <c r="J23" s="171"/>
      <c r="K23" s="171"/>
      <c r="L23" s="171"/>
      <c r="M23" s="171"/>
      <c r="N23" s="171"/>
      <c r="O23" s="171"/>
      <c r="P23" s="171"/>
      <c r="Q23" s="171"/>
      <c r="R23" s="171"/>
      <c r="S23" s="171"/>
      <c r="T23" s="171"/>
      <c r="U23" s="171"/>
      <c r="V23" s="171"/>
      <c r="W23" s="171"/>
      <c r="X23" s="168"/>
      <c r="Y23" s="175"/>
    </row>
    <row r="24" spans="1:25">
      <c r="A24" s="196">
        <v>18</v>
      </c>
      <c r="B24" s="197" t="str">
        <f t="shared" si="1"/>
        <v/>
      </c>
      <c r="C24" s="197" t="str">
        <f t="shared" si="1"/>
        <v/>
      </c>
      <c r="D24" s="197" t="str">
        <f t="shared" si="1"/>
        <v/>
      </c>
      <c r="E24" s="173"/>
      <c r="F24" s="171"/>
      <c r="G24" s="171"/>
      <c r="H24" s="171"/>
      <c r="I24" s="171"/>
      <c r="J24" s="171"/>
      <c r="K24" s="171"/>
      <c r="L24" s="171"/>
      <c r="M24" s="171"/>
      <c r="N24" s="171"/>
      <c r="O24" s="171"/>
      <c r="P24" s="171"/>
      <c r="Q24" s="171"/>
      <c r="R24" s="171"/>
      <c r="S24" s="171"/>
      <c r="T24" s="171"/>
      <c r="U24" s="171"/>
      <c r="V24" s="171"/>
      <c r="W24" s="171"/>
      <c r="X24" s="168"/>
      <c r="Y24" s="175"/>
    </row>
    <row r="25" spans="1:25">
      <c r="A25" s="196">
        <v>19</v>
      </c>
      <c r="B25" s="197" t="str">
        <f t="shared" si="1"/>
        <v/>
      </c>
      <c r="C25" s="197" t="str">
        <f t="shared" si="1"/>
        <v/>
      </c>
      <c r="D25" s="197" t="str">
        <f t="shared" si="1"/>
        <v/>
      </c>
      <c r="E25" s="173"/>
      <c r="F25" s="171"/>
      <c r="G25" s="171"/>
      <c r="H25" s="171"/>
      <c r="I25" s="171"/>
      <c r="J25" s="171"/>
      <c r="K25" s="171"/>
      <c r="L25" s="171"/>
      <c r="M25" s="171"/>
      <c r="N25" s="171"/>
      <c r="O25" s="171"/>
      <c r="P25" s="171"/>
      <c r="Q25" s="171"/>
      <c r="R25" s="171"/>
      <c r="S25" s="171"/>
      <c r="T25" s="171"/>
      <c r="U25" s="171"/>
      <c r="V25" s="171"/>
      <c r="W25" s="171"/>
      <c r="X25" s="168"/>
      <c r="Y25" s="175"/>
    </row>
    <row r="26" spans="1:25">
      <c r="A26" s="196">
        <v>20</v>
      </c>
      <c r="B26" s="197" t="str">
        <f t="shared" si="1"/>
        <v/>
      </c>
      <c r="C26" s="197" t="str">
        <f t="shared" si="1"/>
        <v/>
      </c>
      <c r="D26" s="197" t="str">
        <f t="shared" si="1"/>
        <v/>
      </c>
      <c r="E26" s="173"/>
      <c r="F26" s="171"/>
      <c r="G26" s="171"/>
      <c r="H26" s="171"/>
      <c r="I26" s="171"/>
      <c r="J26" s="171"/>
      <c r="K26" s="171"/>
      <c r="L26" s="171"/>
      <c r="M26" s="171"/>
      <c r="N26" s="171"/>
      <c r="O26" s="171"/>
      <c r="P26" s="171"/>
      <c r="Q26" s="171"/>
      <c r="R26" s="171"/>
      <c r="S26" s="171"/>
      <c r="T26" s="171"/>
      <c r="U26" s="171"/>
      <c r="V26" s="171"/>
      <c r="W26" s="171"/>
      <c r="X26" s="168"/>
      <c r="Y26" s="175"/>
    </row>
    <row r="27" spans="1:25">
      <c r="A27" s="196">
        <v>21</v>
      </c>
      <c r="B27" s="197" t="str">
        <f t="shared" si="1"/>
        <v/>
      </c>
      <c r="C27" s="197" t="str">
        <f t="shared" si="1"/>
        <v/>
      </c>
      <c r="D27" s="197" t="str">
        <f t="shared" si="1"/>
        <v/>
      </c>
      <c r="E27" s="173"/>
      <c r="F27" s="171"/>
      <c r="G27" s="171"/>
      <c r="H27" s="171"/>
      <c r="I27" s="171"/>
      <c r="J27" s="171"/>
      <c r="K27" s="171"/>
      <c r="L27" s="171"/>
      <c r="M27" s="171"/>
      <c r="N27" s="171"/>
      <c r="O27" s="171"/>
      <c r="P27" s="171"/>
      <c r="Q27" s="171"/>
      <c r="R27" s="171"/>
      <c r="S27" s="171"/>
      <c r="T27" s="171"/>
      <c r="U27" s="171"/>
      <c r="V27" s="171"/>
      <c r="W27" s="171"/>
      <c r="X27" s="168"/>
      <c r="Y27" s="175"/>
    </row>
    <row r="28" spans="1:25">
      <c r="A28" s="196">
        <v>22</v>
      </c>
      <c r="B28" s="197" t="str">
        <f t="shared" si="1"/>
        <v/>
      </c>
      <c r="C28" s="197" t="str">
        <f t="shared" si="1"/>
        <v/>
      </c>
      <c r="D28" s="197" t="str">
        <f t="shared" si="1"/>
        <v/>
      </c>
      <c r="E28" s="173"/>
      <c r="F28" s="171"/>
      <c r="G28" s="171"/>
      <c r="H28" s="171"/>
      <c r="I28" s="171"/>
      <c r="J28" s="171"/>
      <c r="K28" s="171"/>
      <c r="L28" s="171"/>
      <c r="M28" s="171"/>
      <c r="N28" s="171"/>
      <c r="O28" s="171"/>
      <c r="P28" s="171"/>
      <c r="Q28" s="171"/>
      <c r="R28" s="171"/>
      <c r="S28" s="171"/>
      <c r="T28" s="171"/>
      <c r="U28" s="171"/>
      <c r="V28" s="171"/>
      <c r="W28" s="171"/>
      <c r="X28" s="168"/>
      <c r="Y28" s="175"/>
    </row>
    <row r="29" spans="1:25">
      <c r="A29" s="196">
        <v>23</v>
      </c>
      <c r="B29" s="197" t="str">
        <f t="shared" si="1"/>
        <v/>
      </c>
      <c r="C29" s="197" t="str">
        <f t="shared" si="1"/>
        <v/>
      </c>
      <c r="D29" s="197" t="str">
        <f t="shared" si="1"/>
        <v/>
      </c>
      <c r="E29" s="173"/>
      <c r="F29" s="171"/>
      <c r="G29" s="171"/>
      <c r="H29" s="171"/>
      <c r="I29" s="171"/>
      <c r="J29" s="171"/>
      <c r="K29" s="171"/>
      <c r="L29" s="171"/>
      <c r="M29" s="171"/>
      <c r="N29" s="171"/>
      <c r="O29" s="171"/>
      <c r="P29" s="171"/>
      <c r="Q29" s="171"/>
      <c r="R29" s="171"/>
      <c r="S29" s="171"/>
      <c r="T29" s="171"/>
      <c r="U29" s="171"/>
      <c r="V29" s="171"/>
      <c r="W29" s="171"/>
      <c r="X29" s="168"/>
      <c r="Y29" s="175"/>
    </row>
    <row r="30" spans="1:25">
      <c r="A30" s="196">
        <v>24</v>
      </c>
      <c r="B30" s="197" t="str">
        <f t="shared" si="1"/>
        <v/>
      </c>
      <c r="C30" s="197" t="str">
        <f t="shared" si="1"/>
        <v/>
      </c>
      <c r="D30" s="197" t="str">
        <f t="shared" si="1"/>
        <v/>
      </c>
      <c r="E30" s="173"/>
      <c r="F30" s="171"/>
      <c r="G30" s="171"/>
      <c r="H30" s="171"/>
      <c r="I30" s="171"/>
      <c r="J30" s="171"/>
      <c r="K30" s="171"/>
      <c r="L30" s="171"/>
      <c r="M30" s="171"/>
      <c r="N30" s="171"/>
      <c r="O30" s="171"/>
      <c r="P30" s="171"/>
      <c r="Q30" s="171"/>
      <c r="R30" s="171"/>
      <c r="S30" s="171"/>
      <c r="T30" s="171"/>
      <c r="U30" s="171"/>
      <c r="V30" s="171"/>
      <c r="W30" s="171"/>
      <c r="X30" s="168"/>
      <c r="Y30" s="175"/>
    </row>
    <row r="31" spans="1:25">
      <c r="A31" s="196">
        <v>25</v>
      </c>
      <c r="B31" s="197" t="str">
        <f t="shared" si="1"/>
        <v/>
      </c>
      <c r="C31" s="197" t="str">
        <f t="shared" si="1"/>
        <v/>
      </c>
      <c r="D31" s="197" t="str">
        <f t="shared" si="1"/>
        <v/>
      </c>
      <c r="E31" s="173"/>
      <c r="F31" s="171"/>
      <c r="G31" s="171"/>
      <c r="H31" s="171"/>
      <c r="I31" s="171"/>
      <c r="J31" s="171"/>
      <c r="K31" s="171"/>
      <c r="L31" s="171"/>
      <c r="M31" s="171"/>
      <c r="N31" s="171"/>
      <c r="O31" s="171"/>
      <c r="P31" s="171"/>
      <c r="Q31" s="171"/>
      <c r="R31" s="171"/>
      <c r="S31" s="171"/>
      <c r="T31" s="171"/>
      <c r="U31" s="171"/>
      <c r="V31" s="171"/>
      <c r="W31" s="171"/>
      <c r="X31" s="168"/>
      <c r="Y31" s="175"/>
    </row>
    <row r="32" spans="1:25">
      <c r="A32" s="196">
        <v>26</v>
      </c>
      <c r="B32" s="197" t="str">
        <f t="shared" si="1"/>
        <v/>
      </c>
      <c r="C32" s="197" t="str">
        <f t="shared" si="1"/>
        <v/>
      </c>
      <c r="D32" s="197" t="str">
        <f t="shared" si="1"/>
        <v/>
      </c>
      <c r="E32" s="173"/>
      <c r="F32" s="171"/>
      <c r="G32" s="171"/>
      <c r="H32" s="171"/>
      <c r="I32" s="171"/>
      <c r="J32" s="171"/>
      <c r="K32" s="171"/>
      <c r="L32" s="171"/>
      <c r="M32" s="171"/>
      <c r="N32" s="171"/>
      <c r="O32" s="171"/>
      <c r="P32" s="171"/>
      <c r="Q32" s="171"/>
      <c r="R32" s="171"/>
      <c r="S32" s="171"/>
      <c r="T32" s="171"/>
      <c r="U32" s="171"/>
      <c r="V32" s="171"/>
      <c r="W32" s="171"/>
      <c r="X32" s="168"/>
      <c r="Y32" s="175"/>
    </row>
    <row r="33" spans="1:25">
      <c r="A33" s="196">
        <v>27</v>
      </c>
      <c r="B33" s="197" t="str">
        <f t="shared" si="1"/>
        <v/>
      </c>
      <c r="C33" s="197" t="str">
        <f t="shared" si="1"/>
        <v/>
      </c>
      <c r="D33" s="197" t="str">
        <f t="shared" si="1"/>
        <v/>
      </c>
      <c r="E33" s="173"/>
      <c r="F33" s="171"/>
      <c r="G33" s="171"/>
      <c r="H33" s="171"/>
      <c r="I33" s="171"/>
      <c r="J33" s="171"/>
      <c r="K33" s="171"/>
      <c r="L33" s="171"/>
      <c r="M33" s="171"/>
      <c r="N33" s="171"/>
      <c r="O33" s="171"/>
      <c r="P33" s="171"/>
      <c r="Q33" s="171"/>
      <c r="R33" s="171"/>
      <c r="S33" s="171"/>
      <c r="T33" s="171"/>
      <c r="U33" s="171"/>
      <c r="V33" s="171"/>
      <c r="W33" s="171"/>
      <c r="X33" s="168"/>
      <c r="Y33" s="175"/>
    </row>
    <row r="34" spans="1:25">
      <c r="A34" s="196">
        <v>28</v>
      </c>
      <c r="B34" s="197" t="str">
        <f t="shared" si="1"/>
        <v/>
      </c>
      <c r="C34" s="197" t="str">
        <f t="shared" si="1"/>
        <v/>
      </c>
      <c r="D34" s="197" t="str">
        <f t="shared" si="1"/>
        <v/>
      </c>
      <c r="E34" s="173"/>
      <c r="F34" s="171"/>
      <c r="G34" s="171"/>
      <c r="H34" s="171"/>
      <c r="I34" s="171"/>
      <c r="J34" s="171"/>
      <c r="K34" s="171"/>
      <c r="L34" s="171"/>
      <c r="M34" s="171"/>
      <c r="N34" s="171"/>
      <c r="O34" s="171"/>
      <c r="P34" s="171"/>
      <c r="Q34" s="171"/>
      <c r="R34" s="171"/>
      <c r="S34" s="171"/>
      <c r="T34" s="171"/>
      <c r="U34" s="171"/>
      <c r="V34" s="171"/>
      <c r="W34" s="171"/>
      <c r="X34" s="168"/>
      <c r="Y34" s="175"/>
    </row>
    <row r="35" spans="1:25">
      <c r="A35" s="196">
        <v>29</v>
      </c>
      <c r="B35" s="197" t="str">
        <f t="shared" si="1"/>
        <v/>
      </c>
      <c r="C35" s="197" t="str">
        <f t="shared" si="1"/>
        <v/>
      </c>
      <c r="D35" s="197" t="str">
        <f t="shared" si="1"/>
        <v/>
      </c>
      <c r="E35" s="173"/>
      <c r="F35" s="171"/>
      <c r="G35" s="171"/>
      <c r="H35" s="171"/>
      <c r="I35" s="171"/>
      <c r="J35" s="171"/>
      <c r="K35" s="171"/>
      <c r="L35" s="171"/>
      <c r="M35" s="171"/>
      <c r="N35" s="171"/>
      <c r="O35" s="171"/>
      <c r="P35" s="171"/>
      <c r="Q35" s="171"/>
      <c r="R35" s="171"/>
      <c r="S35" s="171"/>
      <c r="T35" s="171"/>
      <c r="U35" s="171"/>
      <c r="V35" s="171"/>
      <c r="W35" s="171"/>
      <c r="X35" s="168"/>
      <c r="Y35" s="175"/>
    </row>
    <row r="36" spans="1:25">
      <c r="A36" s="196">
        <v>30</v>
      </c>
      <c r="B36" s="197" t="str">
        <f t="shared" si="1"/>
        <v/>
      </c>
      <c r="C36" s="197" t="str">
        <f t="shared" si="1"/>
        <v/>
      </c>
      <c r="D36" s="197" t="str">
        <f t="shared" si="1"/>
        <v/>
      </c>
      <c r="E36" s="173"/>
      <c r="F36" s="171"/>
      <c r="G36" s="171"/>
      <c r="H36" s="171"/>
      <c r="I36" s="171"/>
      <c r="J36" s="171"/>
      <c r="K36" s="171"/>
      <c r="L36" s="171"/>
      <c r="M36" s="171"/>
      <c r="N36" s="171"/>
      <c r="O36" s="171"/>
      <c r="P36" s="171"/>
      <c r="Q36" s="171"/>
      <c r="R36" s="171"/>
      <c r="S36" s="171"/>
      <c r="T36" s="171"/>
      <c r="U36" s="171"/>
      <c r="V36" s="171"/>
      <c r="W36" s="171"/>
      <c r="X36" s="168"/>
      <c r="Y36" s="175"/>
    </row>
    <row r="37" spans="1:25">
      <c r="A37" s="196">
        <v>31</v>
      </c>
      <c r="B37" s="197" t="str">
        <f t="shared" si="1"/>
        <v/>
      </c>
      <c r="C37" s="197" t="str">
        <f t="shared" si="1"/>
        <v/>
      </c>
      <c r="D37" s="197" t="str">
        <f t="shared" si="1"/>
        <v/>
      </c>
      <c r="E37" s="173"/>
      <c r="F37" s="171"/>
      <c r="G37" s="171"/>
      <c r="H37" s="171"/>
      <c r="I37" s="171"/>
      <c r="J37" s="171"/>
      <c r="K37" s="171"/>
      <c r="L37" s="171"/>
      <c r="M37" s="171"/>
      <c r="N37" s="171"/>
      <c r="O37" s="171"/>
      <c r="P37" s="171"/>
      <c r="Q37" s="171"/>
      <c r="R37" s="171"/>
      <c r="S37" s="171"/>
      <c r="T37" s="171"/>
      <c r="U37" s="171"/>
      <c r="V37" s="171"/>
      <c r="W37" s="171"/>
      <c r="X37" s="168"/>
      <c r="Y37" s="175"/>
    </row>
    <row r="38" spans="1:25">
      <c r="A38" s="196">
        <v>32</v>
      </c>
      <c r="B38" s="197" t="str">
        <f t="shared" si="1"/>
        <v/>
      </c>
      <c r="C38" s="197" t="str">
        <f t="shared" si="1"/>
        <v/>
      </c>
      <c r="D38" s="197" t="str">
        <f t="shared" si="1"/>
        <v/>
      </c>
      <c r="E38" s="173"/>
      <c r="F38" s="171"/>
      <c r="G38" s="171"/>
      <c r="H38" s="171"/>
      <c r="I38" s="171"/>
      <c r="J38" s="171"/>
      <c r="K38" s="171"/>
      <c r="L38" s="171"/>
      <c r="M38" s="171"/>
      <c r="N38" s="171"/>
      <c r="O38" s="171"/>
      <c r="P38" s="171"/>
      <c r="Q38" s="171"/>
      <c r="R38" s="171"/>
      <c r="S38" s="171"/>
      <c r="T38" s="171"/>
      <c r="U38" s="171"/>
      <c r="V38" s="171"/>
      <c r="W38" s="171"/>
      <c r="X38" s="168"/>
      <c r="Y38" s="175"/>
    </row>
    <row r="39" spans="1:25">
      <c r="A39" s="196">
        <v>33</v>
      </c>
      <c r="B39" s="197" t="str">
        <f t="shared" si="1"/>
        <v/>
      </c>
      <c r="C39" s="197" t="str">
        <f t="shared" si="1"/>
        <v/>
      </c>
      <c r="D39" s="197" t="str">
        <f t="shared" si="1"/>
        <v/>
      </c>
      <c r="E39" s="173"/>
      <c r="F39" s="171"/>
      <c r="G39" s="171"/>
      <c r="H39" s="171"/>
      <c r="I39" s="171"/>
      <c r="J39" s="171"/>
      <c r="K39" s="171"/>
      <c r="L39" s="171"/>
      <c r="M39" s="171"/>
      <c r="N39" s="168"/>
      <c r="O39" s="168"/>
      <c r="P39" s="168"/>
      <c r="Q39" s="168"/>
      <c r="R39" s="168"/>
      <c r="S39" s="168"/>
      <c r="T39" s="168"/>
      <c r="U39" s="168"/>
      <c r="V39" s="168"/>
      <c r="W39" s="171"/>
      <c r="X39" s="168"/>
      <c r="Y39" s="175"/>
    </row>
    <row r="40" spans="1:25">
      <c r="A40" s="196">
        <v>34</v>
      </c>
      <c r="B40" s="197" t="str">
        <f t="shared" ref="B40:D56" si="2">IF(ISBLANK($E40),"",B$2)</f>
        <v/>
      </c>
      <c r="C40" s="197" t="str">
        <f t="shared" si="2"/>
        <v/>
      </c>
      <c r="D40" s="197" t="str">
        <f t="shared" si="2"/>
        <v/>
      </c>
      <c r="E40" s="173"/>
      <c r="F40" s="171"/>
      <c r="G40" s="171"/>
      <c r="H40" s="171"/>
      <c r="I40" s="171"/>
      <c r="J40" s="171"/>
      <c r="K40" s="171"/>
      <c r="L40" s="171"/>
      <c r="M40" s="171"/>
      <c r="N40" s="168"/>
      <c r="O40" s="168"/>
      <c r="P40" s="168"/>
      <c r="Q40" s="168"/>
      <c r="R40" s="168"/>
      <c r="S40" s="168"/>
      <c r="T40" s="168"/>
      <c r="U40" s="168"/>
      <c r="V40" s="168"/>
      <c r="W40" s="168"/>
      <c r="X40" s="168"/>
      <c r="Y40" s="175"/>
    </row>
    <row r="41" spans="1:25">
      <c r="A41" s="196">
        <v>35</v>
      </c>
      <c r="B41" s="197" t="str">
        <f t="shared" si="2"/>
        <v/>
      </c>
      <c r="C41" s="197" t="str">
        <f t="shared" si="2"/>
        <v/>
      </c>
      <c r="D41" s="197" t="str">
        <f t="shared" si="2"/>
        <v/>
      </c>
      <c r="E41" s="173"/>
      <c r="F41" s="171"/>
      <c r="G41" s="171"/>
      <c r="H41" s="171"/>
      <c r="I41" s="171"/>
      <c r="J41" s="171"/>
      <c r="K41" s="171"/>
      <c r="L41" s="171"/>
      <c r="M41" s="171"/>
      <c r="N41" s="168"/>
      <c r="O41" s="168"/>
      <c r="P41" s="168"/>
      <c r="Q41" s="168"/>
      <c r="R41" s="168"/>
      <c r="S41" s="168"/>
      <c r="T41" s="168"/>
      <c r="U41" s="168"/>
      <c r="V41" s="168"/>
      <c r="W41" s="168"/>
      <c r="X41" s="168"/>
      <c r="Y41" s="175"/>
    </row>
    <row r="42" spans="1:25">
      <c r="A42" s="196">
        <v>36</v>
      </c>
      <c r="B42" s="197" t="str">
        <f t="shared" si="2"/>
        <v/>
      </c>
      <c r="C42" s="197" t="str">
        <f t="shared" si="2"/>
        <v/>
      </c>
      <c r="D42" s="197" t="str">
        <f t="shared" si="2"/>
        <v/>
      </c>
      <c r="E42" s="173"/>
      <c r="F42" s="171"/>
      <c r="G42" s="171"/>
      <c r="H42" s="171"/>
      <c r="I42" s="171"/>
      <c r="J42" s="171"/>
      <c r="K42" s="171"/>
      <c r="L42" s="171"/>
      <c r="M42" s="171"/>
      <c r="N42" s="168"/>
      <c r="O42" s="168"/>
      <c r="P42" s="168"/>
      <c r="Q42" s="168"/>
      <c r="R42" s="168"/>
      <c r="S42" s="168"/>
      <c r="T42" s="168"/>
      <c r="U42" s="168"/>
      <c r="V42" s="168"/>
      <c r="W42" s="168"/>
      <c r="X42" s="168"/>
      <c r="Y42" s="175"/>
    </row>
    <row r="43" spans="1:25">
      <c r="A43" s="196">
        <v>37</v>
      </c>
      <c r="B43" s="197" t="str">
        <f t="shared" si="2"/>
        <v/>
      </c>
      <c r="C43" s="197" t="str">
        <f t="shared" si="2"/>
        <v/>
      </c>
      <c r="D43" s="197" t="str">
        <f t="shared" si="2"/>
        <v/>
      </c>
      <c r="E43" s="173"/>
      <c r="F43" s="171"/>
      <c r="G43" s="171"/>
      <c r="H43" s="171"/>
      <c r="I43" s="171"/>
      <c r="J43" s="171"/>
      <c r="K43" s="171"/>
      <c r="L43" s="171"/>
      <c r="M43" s="171"/>
      <c r="N43" s="168"/>
      <c r="O43" s="168"/>
      <c r="P43" s="168"/>
      <c r="Q43" s="168"/>
      <c r="R43" s="168"/>
      <c r="S43" s="168"/>
      <c r="T43" s="168"/>
      <c r="U43" s="168"/>
      <c r="V43" s="168"/>
      <c r="W43" s="168"/>
      <c r="X43" s="168"/>
      <c r="Y43" s="175"/>
    </row>
    <row r="44" spans="1:25">
      <c r="A44" s="196">
        <v>38</v>
      </c>
      <c r="B44" s="197" t="str">
        <f t="shared" si="2"/>
        <v/>
      </c>
      <c r="C44" s="197" t="str">
        <f t="shared" si="2"/>
        <v/>
      </c>
      <c r="D44" s="197" t="str">
        <f t="shared" si="2"/>
        <v/>
      </c>
      <c r="E44" s="173"/>
      <c r="F44" s="171"/>
      <c r="G44" s="171"/>
      <c r="H44" s="171"/>
      <c r="I44" s="171"/>
      <c r="J44" s="171"/>
      <c r="K44" s="171"/>
      <c r="L44" s="171"/>
      <c r="M44" s="171"/>
      <c r="N44" s="168"/>
      <c r="O44" s="168"/>
      <c r="P44" s="168"/>
      <c r="Q44" s="168"/>
      <c r="R44" s="168"/>
      <c r="S44" s="168"/>
      <c r="T44" s="168"/>
      <c r="U44" s="168"/>
      <c r="V44" s="168"/>
      <c r="W44" s="168"/>
      <c r="X44" s="168"/>
      <c r="Y44" s="175"/>
    </row>
    <row r="45" spans="1:25">
      <c r="A45" s="196">
        <v>39</v>
      </c>
      <c r="B45" s="197" t="str">
        <f t="shared" si="2"/>
        <v/>
      </c>
      <c r="C45" s="197" t="str">
        <f t="shared" si="2"/>
        <v/>
      </c>
      <c r="D45" s="197" t="str">
        <f t="shared" si="2"/>
        <v/>
      </c>
      <c r="E45" s="173"/>
      <c r="F45" s="171"/>
      <c r="G45" s="171"/>
      <c r="H45" s="171"/>
      <c r="I45" s="171"/>
      <c r="J45" s="171"/>
      <c r="K45" s="171"/>
      <c r="L45" s="171"/>
      <c r="M45" s="171"/>
      <c r="N45" s="168"/>
      <c r="O45" s="168"/>
      <c r="P45" s="168"/>
      <c r="Q45" s="168"/>
      <c r="R45" s="168"/>
      <c r="S45" s="168"/>
      <c r="T45" s="168"/>
      <c r="U45" s="168"/>
      <c r="V45" s="168"/>
      <c r="W45" s="168"/>
      <c r="X45" s="168"/>
      <c r="Y45" s="175"/>
    </row>
    <row r="46" spans="1:25">
      <c r="A46" s="196">
        <v>40</v>
      </c>
      <c r="B46" s="197" t="str">
        <f t="shared" si="2"/>
        <v/>
      </c>
      <c r="C46" s="197" t="str">
        <f t="shared" si="2"/>
        <v/>
      </c>
      <c r="D46" s="197" t="str">
        <f t="shared" si="2"/>
        <v/>
      </c>
      <c r="E46" s="173"/>
      <c r="F46" s="171"/>
      <c r="G46" s="171"/>
      <c r="H46" s="171"/>
      <c r="I46" s="171"/>
      <c r="J46" s="171"/>
      <c r="K46" s="171"/>
      <c r="L46" s="171"/>
      <c r="M46" s="171"/>
      <c r="N46" s="168"/>
      <c r="O46" s="168"/>
      <c r="P46" s="168"/>
      <c r="Q46" s="168"/>
      <c r="R46" s="168"/>
      <c r="S46" s="168"/>
      <c r="T46" s="168"/>
      <c r="U46" s="168"/>
      <c r="V46" s="168"/>
      <c r="W46" s="168"/>
      <c r="X46" s="168"/>
      <c r="Y46" s="175"/>
    </row>
    <row r="47" spans="1:25">
      <c r="A47" s="196">
        <v>41</v>
      </c>
      <c r="B47" s="197" t="str">
        <f t="shared" si="2"/>
        <v/>
      </c>
      <c r="C47" s="197" t="str">
        <f t="shared" si="2"/>
        <v/>
      </c>
      <c r="D47" s="197" t="str">
        <f t="shared" si="2"/>
        <v/>
      </c>
      <c r="E47" s="173"/>
      <c r="F47" s="168"/>
      <c r="G47" s="168"/>
      <c r="H47" s="168"/>
      <c r="I47" s="168"/>
      <c r="J47" s="171"/>
      <c r="K47" s="171"/>
      <c r="L47" s="171"/>
      <c r="M47" s="171"/>
      <c r="N47" s="168"/>
      <c r="O47" s="168"/>
      <c r="P47" s="168"/>
      <c r="Q47" s="168"/>
      <c r="R47" s="168"/>
      <c r="S47" s="168"/>
      <c r="T47" s="168"/>
      <c r="U47" s="168"/>
      <c r="V47" s="168"/>
      <c r="W47" s="168"/>
      <c r="X47" s="168"/>
      <c r="Y47" s="175"/>
    </row>
    <row r="48" spans="1:25">
      <c r="A48" s="196">
        <v>42</v>
      </c>
      <c r="B48" s="197" t="str">
        <f t="shared" si="2"/>
        <v/>
      </c>
      <c r="C48" s="197" t="str">
        <f t="shared" si="2"/>
        <v/>
      </c>
      <c r="D48" s="197" t="str">
        <f t="shared" si="2"/>
        <v/>
      </c>
      <c r="E48" s="173"/>
      <c r="F48" s="168"/>
      <c r="G48" s="168"/>
      <c r="H48" s="168"/>
      <c r="I48" s="168"/>
      <c r="J48" s="171"/>
      <c r="K48" s="171"/>
      <c r="L48" s="171"/>
      <c r="M48" s="171"/>
      <c r="N48" s="168"/>
      <c r="O48" s="168"/>
      <c r="P48" s="168"/>
      <c r="Q48" s="168"/>
      <c r="R48" s="168"/>
      <c r="S48" s="168"/>
      <c r="T48" s="168"/>
      <c r="U48" s="168"/>
      <c r="V48" s="168"/>
      <c r="W48" s="168"/>
      <c r="X48" s="168"/>
      <c r="Y48" s="175"/>
    </row>
    <row r="49" spans="1:25">
      <c r="A49" s="196">
        <v>43</v>
      </c>
      <c r="B49" s="197" t="str">
        <f t="shared" si="2"/>
        <v/>
      </c>
      <c r="C49" s="197" t="str">
        <f t="shared" si="2"/>
        <v/>
      </c>
      <c r="D49" s="197" t="str">
        <f t="shared" si="2"/>
        <v/>
      </c>
      <c r="E49" s="173"/>
      <c r="F49" s="168"/>
      <c r="G49" s="168"/>
      <c r="H49" s="168"/>
      <c r="I49" s="168"/>
      <c r="J49" s="171"/>
      <c r="K49" s="171"/>
      <c r="L49" s="171"/>
      <c r="M49" s="171"/>
      <c r="N49" s="168"/>
      <c r="O49" s="168"/>
      <c r="P49" s="168"/>
      <c r="Q49" s="168"/>
      <c r="R49" s="168"/>
      <c r="S49" s="168"/>
      <c r="T49" s="168"/>
      <c r="U49" s="168"/>
      <c r="V49" s="168"/>
      <c r="W49" s="168"/>
      <c r="X49" s="168"/>
      <c r="Y49" s="175"/>
    </row>
    <row r="50" spans="1:25">
      <c r="A50" s="196">
        <v>44</v>
      </c>
      <c r="B50" s="197" t="str">
        <f t="shared" si="2"/>
        <v/>
      </c>
      <c r="C50" s="197" t="str">
        <f t="shared" si="2"/>
        <v/>
      </c>
      <c r="D50" s="197" t="str">
        <f t="shared" si="2"/>
        <v/>
      </c>
      <c r="E50" s="173"/>
      <c r="F50" s="168"/>
      <c r="G50" s="168"/>
      <c r="H50" s="168"/>
      <c r="I50" s="168"/>
      <c r="J50" s="171"/>
      <c r="K50" s="171"/>
      <c r="L50" s="171"/>
      <c r="M50" s="171"/>
      <c r="N50" s="168"/>
      <c r="O50" s="168"/>
      <c r="P50" s="168"/>
      <c r="Q50" s="168"/>
      <c r="R50" s="168"/>
      <c r="S50" s="168"/>
      <c r="T50" s="168"/>
      <c r="U50" s="168"/>
      <c r="V50" s="168"/>
      <c r="W50" s="168"/>
      <c r="X50" s="168"/>
      <c r="Y50" s="175"/>
    </row>
    <row r="51" spans="1:25">
      <c r="A51" s="196">
        <v>45</v>
      </c>
      <c r="B51" s="197" t="str">
        <f t="shared" si="2"/>
        <v/>
      </c>
      <c r="C51" s="197" t="str">
        <f t="shared" si="2"/>
        <v/>
      </c>
      <c r="D51" s="197" t="str">
        <f t="shared" si="2"/>
        <v/>
      </c>
      <c r="E51" s="173"/>
      <c r="F51" s="168"/>
      <c r="G51" s="168"/>
      <c r="H51" s="168"/>
      <c r="I51" s="168"/>
      <c r="J51" s="171"/>
      <c r="K51" s="171"/>
      <c r="L51" s="171"/>
      <c r="M51" s="171"/>
      <c r="N51" s="168"/>
      <c r="O51" s="168"/>
      <c r="P51" s="168"/>
      <c r="Q51" s="168"/>
      <c r="R51" s="168"/>
      <c r="S51" s="168"/>
      <c r="T51" s="168"/>
      <c r="U51" s="168"/>
      <c r="V51" s="168"/>
      <c r="W51" s="168"/>
      <c r="X51" s="168"/>
      <c r="Y51" s="175"/>
    </row>
    <row r="52" spans="1:25">
      <c r="A52" s="196">
        <v>46</v>
      </c>
      <c r="B52" s="197" t="str">
        <f t="shared" si="2"/>
        <v/>
      </c>
      <c r="C52" s="197" t="str">
        <f t="shared" si="2"/>
        <v/>
      </c>
      <c r="D52" s="197" t="str">
        <f t="shared" si="2"/>
        <v/>
      </c>
      <c r="E52" s="173"/>
      <c r="F52" s="168"/>
      <c r="G52" s="168"/>
      <c r="H52" s="168"/>
      <c r="I52" s="168"/>
      <c r="J52" s="171"/>
      <c r="K52" s="171"/>
      <c r="L52" s="171"/>
      <c r="M52" s="171"/>
      <c r="N52" s="168"/>
      <c r="O52" s="168"/>
      <c r="P52" s="168"/>
      <c r="Q52" s="168"/>
      <c r="R52" s="168"/>
      <c r="S52" s="168"/>
      <c r="T52" s="168"/>
      <c r="U52" s="168"/>
      <c r="V52" s="168"/>
      <c r="W52" s="168"/>
      <c r="X52" s="168"/>
      <c r="Y52" s="175"/>
    </row>
    <row r="53" spans="1:25">
      <c r="A53" s="196">
        <v>47</v>
      </c>
      <c r="B53" s="197" t="str">
        <f t="shared" si="2"/>
        <v/>
      </c>
      <c r="C53" s="197" t="str">
        <f t="shared" si="2"/>
        <v/>
      </c>
      <c r="D53" s="197" t="str">
        <f t="shared" si="2"/>
        <v/>
      </c>
      <c r="E53" s="173"/>
      <c r="F53" s="168"/>
      <c r="G53" s="168"/>
      <c r="H53" s="168"/>
      <c r="I53" s="168"/>
      <c r="J53" s="171"/>
      <c r="K53" s="171"/>
      <c r="L53" s="171"/>
      <c r="M53" s="171"/>
      <c r="N53" s="168"/>
      <c r="O53" s="168"/>
      <c r="P53" s="168"/>
      <c r="Q53" s="168"/>
      <c r="R53" s="168"/>
      <c r="S53" s="168"/>
      <c r="T53" s="168"/>
      <c r="U53" s="168"/>
      <c r="V53" s="168"/>
      <c r="W53" s="168"/>
      <c r="X53" s="168"/>
      <c r="Y53" s="175"/>
    </row>
    <row r="54" spans="1:25">
      <c r="A54" s="196">
        <v>48</v>
      </c>
      <c r="B54" s="197" t="str">
        <f t="shared" si="2"/>
        <v/>
      </c>
      <c r="C54" s="197" t="str">
        <f t="shared" si="2"/>
        <v/>
      </c>
      <c r="D54" s="197" t="str">
        <f t="shared" si="2"/>
        <v/>
      </c>
      <c r="E54" s="173"/>
      <c r="F54" s="168"/>
      <c r="G54" s="168"/>
      <c r="H54" s="168"/>
      <c r="I54" s="168"/>
      <c r="J54" s="171"/>
      <c r="K54" s="171"/>
      <c r="L54" s="171"/>
      <c r="M54" s="171"/>
      <c r="N54" s="168"/>
      <c r="O54" s="168"/>
      <c r="P54" s="168"/>
      <c r="Q54" s="168"/>
      <c r="R54" s="168"/>
      <c r="S54" s="168"/>
      <c r="T54" s="168"/>
      <c r="U54" s="168"/>
      <c r="V54" s="168"/>
      <c r="W54" s="168"/>
      <c r="X54" s="168"/>
      <c r="Y54" s="175"/>
    </row>
    <row r="55" spans="1:25">
      <c r="A55" s="196">
        <v>49</v>
      </c>
      <c r="B55" s="197" t="str">
        <f t="shared" si="2"/>
        <v/>
      </c>
      <c r="C55" s="197" t="str">
        <f t="shared" si="2"/>
        <v/>
      </c>
      <c r="D55" s="197" t="str">
        <f t="shared" si="2"/>
        <v/>
      </c>
      <c r="E55" s="173"/>
      <c r="F55" s="168"/>
      <c r="G55" s="168"/>
      <c r="H55" s="168"/>
      <c r="I55" s="168"/>
      <c r="J55" s="171"/>
      <c r="K55" s="171"/>
      <c r="L55" s="171"/>
      <c r="M55" s="171"/>
      <c r="N55" s="168"/>
      <c r="O55" s="168"/>
      <c r="P55" s="168"/>
      <c r="Q55" s="168"/>
      <c r="R55" s="168"/>
      <c r="S55" s="168"/>
      <c r="T55" s="168"/>
      <c r="U55" s="168"/>
      <c r="V55" s="168"/>
      <c r="W55" s="168"/>
      <c r="X55" s="168"/>
      <c r="Y55" s="175"/>
    </row>
    <row r="56" spans="1:25" ht="18" thickBot="1">
      <c r="A56" s="198">
        <v>50</v>
      </c>
      <c r="B56" s="197" t="str">
        <f t="shared" si="2"/>
        <v/>
      </c>
      <c r="C56" s="197" t="str">
        <f t="shared" si="2"/>
        <v/>
      </c>
      <c r="D56" s="197" t="str">
        <f t="shared" si="2"/>
        <v/>
      </c>
      <c r="E56" s="173"/>
      <c r="F56" s="171"/>
      <c r="G56" s="171"/>
      <c r="H56" s="171"/>
      <c r="I56" s="171"/>
      <c r="J56" s="171"/>
      <c r="K56" s="171"/>
      <c r="L56" s="171"/>
      <c r="M56" s="171"/>
      <c r="N56" s="171"/>
      <c r="O56" s="171"/>
      <c r="P56" s="171"/>
      <c r="Q56" s="171"/>
      <c r="R56" s="171"/>
      <c r="S56" s="171"/>
      <c r="T56" s="171"/>
      <c r="U56" s="171"/>
      <c r="V56" s="171"/>
      <c r="W56" s="171"/>
      <c r="X56" s="168"/>
      <c r="Y56" s="172"/>
    </row>
  </sheetData>
  <sheetProtection sheet="1" objects="1" scenarios="1"/>
  <mergeCells count="5">
    <mergeCell ref="A3:E5"/>
    <mergeCell ref="F3:Y3"/>
    <mergeCell ref="N4:Y4"/>
    <mergeCell ref="F1:H1"/>
    <mergeCell ref="F2:H2"/>
  </mergeCells>
  <phoneticPr fontId="5"/>
  <dataValidations count="5">
    <dataValidation type="whole" imeMode="off" allowBlank="1" showInputMessage="1" showErrorMessage="1" sqref="G7:M56">
      <formula1>0</formula1>
      <formula2>G$5</formula2>
    </dataValidation>
    <dataValidation type="whole" allowBlank="1" showInputMessage="1" showErrorMessage="1" sqref="F7:F56">
      <formula1>0</formula1>
      <formula2>F$5</formula2>
    </dataValidation>
    <dataValidation type="whole" allowBlank="1" showErrorMessage="1" errorTitle="入力エラー" error="誤った値が入力されました" sqref="N7:V56">
      <formula1>1</formula1>
      <formula2>4</formula2>
    </dataValidation>
    <dataValidation allowBlank="1" showInputMessage="1" showErrorMessage="1" promptTitle="入力禁止領域" prompt="入力をしないでください" sqref="B1:F1 A3:Y6 A7:D56"/>
    <dataValidation type="list" allowBlank="1" showInputMessage="1" showErrorMessage="1" sqref="C2">
      <formula1>"1,2,3"</formula1>
    </dataValidation>
  </dataValidations>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B62"/>
  <sheetViews>
    <sheetView workbookViewId="0">
      <selection activeCell="AB11" sqref="AB11"/>
    </sheetView>
  </sheetViews>
  <sheetFormatPr baseColWidth="12" defaultColWidth="13" defaultRowHeight="17" x14ac:dyDescent="0"/>
  <cols>
    <col min="1" max="1" width="3.83203125" style="2" customWidth="1"/>
    <col min="3" max="3" width="5.1640625" customWidth="1"/>
    <col min="4" max="4" width="5.6640625" customWidth="1"/>
    <col min="5" max="5" width="6.1640625" style="1" customWidth="1"/>
    <col min="6" max="10" width="7.83203125" customWidth="1"/>
    <col min="11" max="22" width="7" customWidth="1"/>
    <col min="23" max="27" width="6.83203125" style="6" customWidth="1"/>
    <col min="28" max="28" width="6.33203125" style="1" customWidth="1"/>
    <col min="29" max="29" width="4.6640625" customWidth="1"/>
  </cols>
  <sheetData>
    <row r="1" spans="1:28" ht="18">
      <c r="B1" s="7" t="s">
        <v>8</v>
      </c>
      <c r="C1" s="7" t="s">
        <v>9</v>
      </c>
      <c r="D1" s="7" t="s">
        <v>10</v>
      </c>
      <c r="E1" s="8" t="s">
        <v>14</v>
      </c>
      <c r="F1" s="248" t="s">
        <v>13</v>
      </c>
      <c r="G1" s="248"/>
      <c r="I1" s="14" t="s">
        <v>89</v>
      </c>
      <c r="O1" s="2"/>
      <c r="P1" s="101" t="s">
        <v>132</v>
      </c>
      <c r="X1" s="90" t="s">
        <v>92</v>
      </c>
      <c r="Z1" s="89" t="s">
        <v>93</v>
      </c>
      <c r="AA1" s="100" t="str">
        <f>IF(C2=2,"100～60%","100～70%")</f>
        <v>100～70%</v>
      </c>
    </row>
    <row r="2" spans="1:28">
      <c r="B2" s="3">
        <f>入力用画面!B2</f>
        <v>0</v>
      </c>
      <c r="C2" s="3">
        <f>入力用画面!C2</f>
        <v>0</v>
      </c>
      <c r="D2" s="3">
        <f>入力用画面!D2</f>
        <v>0</v>
      </c>
      <c r="E2" s="4">
        <f>入力用画面!E2</f>
        <v>0</v>
      </c>
      <c r="F2" s="249">
        <f>入力用画面!F2</f>
        <v>0</v>
      </c>
      <c r="G2" s="249"/>
      <c r="K2" s="2"/>
      <c r="L2" s="2"/>
      <c r="M2" s="2"/>
      <c r="N2" s="2"/>
      <c r="O2" s="2"/>
      <c r="P2" s="2"/>
      <c r="Z2" s="89" t="s">
        <v>94</v>
      </c>
      <c r="AA2" s="100" t="str">
        <f>IF(C2=2,"59～40%","69～50%")</f>
        <v>69～50%</v>
      </c>
    </row>
    <row r="3" spans="1:28" ht="18" thickBot="1">
      <c r="B3" s="10"/>
      <c r="C3" s="10"/>
      <c r="D3" s="10"/>
      <c r="E3" s="11"/>
      <c r="K3" s="2"/>
      <c r="L3" s="2"/>
      <c r="M3" s="2"/>
      <c r="N3" s="2"/>
      <c r="O3" s="2"/>
      <c r="P3" s="2"/>
      <c r="Z3" s="89" t="s">
        <v>95</v>
      </c>
      <c r="AA3" s="100" t="str">
        <f>IF(C2=2,"39～0%","49～0%")</f>
        <v>49～0%</v>
      </c>
    </row>
    <row r="4" spans="1:28" ht="19" thickTop="1" thickBot="1">
      <c r="A4" s="268" t="s">
        <v>25</v>
      </c>
      <c r="B4" s="269"/>
      <c r="C4" s="269"/>
      <c r="D4" s="269"/>
      <c r="E4" s="269"/>
      <c r="F4" s="259" t="s">
        <v>26</v>
      </c>
      <c r="G4" s="260"/>
      <c r="H4" s="260"/>
      <c r="I4" s="260"/>
      <c r="J4" s="261"/>
      <c r="K4" s="265" t="s">
        <v>21</v>
      </c>
      <c r="L4" s="266"/>
      <c r="M4" s="266"/>
      <c r="N4" s="266"/>
      <c r="O4" s="267"/>
      <c r="P4" s="267"/>
      <c r="Q4" s="267"/>
      <c r="R4" s="267"/>
      <c r="S4" s="266"/>
      <c r="T4" s="266"/>
      <c r="U4" s="266"/>
      <c r="V4" s="266"/>
      <c r="W4" s="266"/>
      <c r="X4" s="253" t="s">
        <v>42</v>
      </c>
      <c r="Y4" s="254"/>
      <c r="Z4" s="254"/>
      <c r="AA4" s="254"/>
      <c r="AB4" s="255"/>
    </row>
    <row r="5" spans="1:28" ht="19" thickTop="1" thickBot="1">
      <c r="A5" s="270"/>
      <c r="B5" s="271"/>
      <c r="C5" s="271"/>
      <c r="D5" s="271"/>
      <c r="E5" s="271"/>
      <c r="F5" s="22" t="s">
        <v>15</v>
      </c>
      <c r="G5" s="17" t="s">
        <v>20</v>
      </c>
      <c r="H5" s="17" t="s">
        <v>56</v>
      </c>
      <c r="I5" s="142" t="s">
        <v>57</v>
      </c>
      <c r="J5" s="149" t="s">
        <v>24</v>
      </c>
      <c r="K5" s="145" t="s">
        <v>54</v>
      </c>
      <c r="L5" s="26" t="s">
        <v>43</v>
      </c>
      <c r="M5" s="26" t="s">
        <v>55</v>
      </c>
      <c r="N5" s="209" t="s">
        <v>44</v>
      </c>
      <c r="O5" s="213" t="s">
        <v>45</v>
      </c>
      <c r="P5" s="214" t="s">
        <v>46</v>
      </c>
      <c r="Q5" s="214" t="s">
        <v>47</v>
      </c>
      <c r="R5" s="215" t="s">
        <v>48</v>
      </c>
      <c r="S5" s="262" t="s">
        <v>41</v>
      </c>
      <c r="T5" s="263"/>
      <c r="U5" s="263"/>
      <c r="V5" s="263"/>
      <c r="W5" s="264"/>
      <c r="X5" s="256"/>
      <c r="Y5" s="257"/>
      <c r="Z5" s="257"/>
      <c r="AA5" s="257"/>
      <c r="AB5" s="258"/>
    </row>
    <row r="6" spans="1:28" ht="19" thickTop="1" thickBot="1">
      <c r="A6" s="48" t="s">
        <v>12</v>
      </c>
      <c r="B6" s="49" t="s">
        <v>8</v>
      </c>
      <c r="C6" s="49" t="s">
        <v>9</v>
      </c>
      <c r="D6" s="49" t="s">
        <v>0</v>
      </c>
      <c r="E6" s="50" t="s">
        <v>11</v>
      </c>
      <c r="F6" s="23">
        <f>IF(入力用画面!$C$2=1,入力用画面!F$5,入力用画面!F$5+入力用画面!J5)</f>
        <v>14</v>
      </c>
      <c r="G6" s="18">
        <f>IF(入力用画面!$C$2=1,入力用画面!G$5,入力用画面!G$5+入力用画面!K5)</f>
        <v>13</v>
      </c>
      <c r="H6" s="18">
        <f>IF(入力用画面!$C$2=1,入力用画面!H$5,入力用画面!H$5+入力用画面!L5)</f>
        <v>24</v>
      </c>
      <c r="I6" s="143">
        <f>IF(入力用画面!$C$2=1,入力用画面!I$5,入力用画面!I$5+入力用画面!M5)</f>
        <v>19</v>
      </c>
      <c r="J6" s="150">
        <f>SUM(F6:I6)</f>
        <v>70</v>
      </c>
      <c r="K6" s="146" t="s">
        <v>16</v>
      </c>
      <c r="L6" s="19" t="s">
        <v>17</v>
      </c>
      <c r="M6" s="19" t="s">
        <v>50</v>
      </c>
      <c r="N6" s="210" t="s">
        <v>51</v>
      </c>
      <c r="O6" s="216" t="s">
        <v>18</v>
      </c>
      <c r="P6" s="20" t="s">
        <v>19</v>
      </c>
      <c r="Q6" s="20" t="s">
        <v>52</v>
      </c>
      <c r="R6" s="217" t="s">
        <v>53</v>
      </c>
      <c r="S6" s="212" t="s">
        <v>15</v>
      </c>
      <c r="T6" s="21" t="s">
        <v>20</v>
      </c>
      <c r="U6" s="21" t="s">
        <v>56</v>
      </c>
      <c r="V6" s="153" t="s">
        <v>57</v>
      </c>
      <c r="W6" s="156" t="s">
        <v>49</v>
      </c>
      <c r="X6" s="155" t="s">
        <v>15</v>
      </c>
      <c r="Y6" s="28" t="s">
        <v>20</v>
      </c>
      <c r="Z6" s="28" t="s">
        <v>56</v>
      </c>
      <c r="AA6" s="28" t="s">
        <v>57</v>
      </c>
      <c r="AB6" s="29" t="s">
        <v>41</v>
      </c>
    </row>
    <row r="7" spans="1:28" ht="18" thickTop="1">
      <c r="A7" s="3">
        <v>1</v>
      </c>
      <c r="B7" s="223" t="str">
        <f>IF(データ!$G41=0,"",B$2)</f>
        <v/>
      </c>
      <c r="C7" s="223" t="str">
        <f>IF(データ!$G41=0,"",C$2)</f>
        <v/>
      </c>
      <c r="D7" s="223" t="str">
        <f>IF(データ!$G41=0,"",D$2)</f>
        <v/>
      </c>
      <c r="E7" s="223" t="str">
        <f>IF(データ!G41=0,"",入力用画面!E7)</f>
        <v/>
      </c>
      <c r="F7" s="199" t="str">
        <f>IF(ISBLANK(データ!B41),"",データ!B41)</f>
        <v/>
      </c>
      <c r="G7" s="200" t="str">
        <f>IF(ISBLANK(データ!C41),"",データ!C41)</f>
        <v/>
      </c>
      <c r="H7" s="200" t="str">
        <f>IF(ISBLANK(データ!D41),"",データ!D41)</f>
        <v/>
      </c>
      <c r="I7" s="201" t="str">
        <f>IF(ISBLANK(データ!E41),"",データ!E41)</f>
        <v/>
      </c>
      <c r="J7" s="151" t="str">
        <f>IF(データ!G41=4,データ!F41,"")</f>
        <v/>
      </c>
      <c r="K7" s="147" t="str">
        <f>IF(データ!$G41=4,入力用画面!F7/入力用画面!F$5*100,"")</f>
        <v/>
      </c>
      <c r="L7" s="147" t="str">
        <f>IF(データ!$G41=4,入力用画面!G7/入力用画面!G$5*100,"")</f>
        <v/>
      </c>
      <c r="M7" s="147" t="str">
        <f>IF(データ!$G41=4,入力用画面!H7/入力用画面!H$5*100,"")</f>
        <v/>
      </c>
      <c r="N7" s="211" t="str">
        <f>IF(データ!$G41=4,入力用画面!I7/入力用画面!I$5*100,"")</f>
        <v/>
      </c>
      <c r="O7" s="218" t="str">
        <f>IF(データ!$G41=4,入力用画面!J7/入力用画面!J$5*100,"")</f>
        <v/>
      </c>
      <c r="P7" s="147" t="str">
        <f>IF(データ!$G41=4,入力用画面!K7/入力用画面!K$5*100,"")</f>
        <v/>
      </c>
      <c r="Q7" s="147" t="str">
        <f>IF(データ!$G41=4,入力用画面!L7/入力用画面!L$5*100,"")</f>
        <v/>
      </c>
      <c r="R7" s="219" t="str">
        <f>IF(データ!$G41=4,入力用画面!M7/入力用画面!M$5*100,"")</f>
        <v/>
      </c>
      <c r="S7" s="147" t="str">
        <f>IF(データ!$G41=4,F7/F$6*100,"")</f>
        <v/>
      </c>
      <c r="T7" s="147" t="str">
        <f>IF(データ!$G41=4,G7/G$6*100,"")</f>
        <v/>
      </c>
      <c r="U7" s="147" t="str">
        <f>IF(データ!$G41=4,H7/H$6*100,"")</f>
        <v/>
      </c>
      <c r="V7" s="147" t="str">
        <f>IF(データ!$G41=4,I7/I$6*100,"")</f>
        <v/>
      </c>
      <c r="W7" s="147" t="str">
        <f>IF(データ!$G41=4,J7/J$6*100,"")</f>
        <v/>
      </c>
      <c r="X7" s="158" t="str">
        <f>IF(データ!$G41=0,"",IF(S7&gt;=データ!$C$2,"A",IF(S7&lt;データ!$E$2,"C","B")))</f>
        <v/>
      </c>
      <c r="Y7" s="159" t="str">
        <f>IF(データ!$G41=0,"",IF(T7&gt;=データ!$C$2,"A",IF(T7&lt;データ!$E$2,"C","B")))</f>
        <v/>
      </c>
      <c r="Z7" s="159" t="str">
        <f>IF(データ!$G41=0,"",IF(U7&gt;=データ!$C$2,"A",IF(U7&lt;データ!$E$2,"C","B")))</f>
        <v/>
      </c>
      <c r="AA7" s="159" t="str">
        <f>IF(データ!$G41=0,"",IF(V7&gt;=データ!$C$2,"A",IF(V7&lt;データ!$E$2,"C","B")))</f>
        <v/>
      </c>
      <c r="AB7" s="159" t="str">
        <f>IF(データ!$G41=0,"",IF(W7&gt;=データ!$C$2,"A",IF(W7&lt;データ!$E$2,"C","B")))</f>
        <v/>
      </c>
    </row>
    <row r="8" spans="1:28">
      <c r="A8" s="3">
        <v>2</v>
      </c>
      <c r="B8" s="223" t="str">
        <f>IF(データ!$G42=0,"",B$2)</f>
        <v/>
      </c>
      <c r="C8" s="223" t="str">
        <f>IF(データ!$G42=0,"",C$2)</f>
        <v/>
      </c>
      <c r="D8" s="223" t="str">
        <f>IF(データ!$G42=0,"",D$2)</f>
        <v/>
      </c>
      <c r="E8" s="223" t="str">
        <f>IF(データ!G42=0,"",入力用画面!E8)</f>
        <v/>
      </c>
      <c r="F8" s="202" t="str">
        <f>IF(ISBLANK(データ!B42),"",データ!B42)</f>
        <v/>
      </c>
      <c r="G8" s="203" t="str">
        <f>IF(ISBLANK(データ!C42),"",データ!C42)</f>
        <v/>
      </c>
      <c r="H8" s="203" t="str">
        <f>IF(ISBLANK(データ!D42),"",データ!D42)</f>
        <v/>
      </c>
      <c r="I8" s="204" t="str">
        <f>IF(ISBLANK(データ!E42),"",データ!E42)</f>
        <v/>
      </c>
      <c r="J8" s="151" t="str">
        <f>IF(データ!G42=4,データ!F42,"")</f>
        <v/>
      </c>
      <c r="K8" s="147" t="str">
        <f>IF(データ!$G42=4,入力用画面!F8/入力用画面!F$5*100,"")</f>
        <v/>
      </c>
      <c r="L8" s="147" t="str">
        <f>IF(データ!$G42=4,入力用画面!G8/入力用画面!G$5*100,"")</f>
        <v/>
      </c>
      <c r="M8" s="147" t="str">
        <f>IF(データ!$G42=4,入力用画面!H8/入力用画面!H$5*100,"")</f>
        <v/>
      </c>
      <c r="N8" s="211" t="str">
        <f>IF(データ!$G42=4,入力用画面!I8/入力用画面!I$5*100,"")</f>
        <v/>
      </c>
      <c r="O8" s="218" t="str">
        <f>IF(データ!$G42=4,入力用画面!J8/入力用画面!J$5*100,"")</f>
        <v/>
      </c>
      <c r="P8" s="147" t="str">
        <f>IF(データ!$G42=4,入力用画面!K8/入力用画面!K$5*100,"")</f>
        <v/>
      </c>
      <c r="Q8" s="147" t="str">
        <f>IF(データ!$G42=4,入力用画面!L8/入力用画面!L$5*100,"")</f>
        <v/>
      </c>
      <c r="R8" s="219" t="str">
        <f>IF(データ!$G42=4,入力用画面!M8/入力用画面!M$5*100,"")</f>
        <v/>
      </c>
      <c r="S8" s="147" t="str">
        <f>IF(データ!$G42=4,F8/F$6*100,"")</f>
        <v/>
      </c>
      <c r="T8" s="147" t="str">
        <f>IF(データ!$G42=4,G8/G$6*100,"")</f>
        <v/>
      </c>
      <c r="U8" s="147" t="str">
        <f>IF(データ!$G42=4,H8/H$6*100,"")</f>
        <v/>
      </c>
      <c r="V8" s="147" t="str">
        <f>IF(データ!$G42=4,I8/I$6*100,"")</f>
        <v/>
      </c>
      <c r="W8" s="147" t="str">
        <f>IF(データ!$G42=4,J8/J$6*100,"")</f>
        <v/>
      </c>
      <c r="X8" s="160" t="str">
        <f>IF(データ!$G42=0,"",IF(S8&gt;=データ!$C$2,"A",IF(S8&lt;データ!$E$2,"C","B")))</f>
        <v/>
      </c>
      <c r="Y8" s="4" t="str">
        <f>IF(データ!$G42=0,"",IF(T8&gt;=データ!$C$2,"A",IF(T8&lt;データ!$E$2,"C","B")))</f>
        <v/>
      </c>
      <c r="Z8" s="4" t="str">
        <f>IF(データ!$G42=0,"",IF(U8&gt;=データ!$C$2,"A",IF(U8&lt;データ!$E$2,"C","B")))</f>
        <v/>
      </c>
      <c r="AA8" s="4" t="str">
        <f>IF(データ!$G42=0,"",IF(V8&gt;=データ!$C$2,"A",IF(V8&lt;データ!$E$2,"C","B")))</f>
        <v/>
      </c>
      <c r="AB8" s="4" t="str">
        <f>IF(データ!$G42=0,"",IF(W8&gt;=データ!$C$2,"A",IF(W8&lt;データ!$E$2,"C","B")))</f>
        <v/>
      </c>
    </row>
    <row r="9" spans="1:28">
      <c r="A9" s="3">
        <v>3</v>
      </c>
      <c r="B9" s="223" t="str">
        <f>IF(データ!$G43=0,"",B$2)</f>
        <v/>
      </c>
      <c r="C9" s="223" t="str">
        <f>IF(データ!$G43=0,"",C$2)</f>
        <v/>
      </c>
      <c r="D9" s="223" t="str">
        <f>IF(データ!$G43=0,"",D$2)</f>
        <v/>
      </c>
      <c r="E9" s="223" t="str">
        <f>IF(データ!G43=0,"",入力用画面!E9)</f>
        <v/>
      </c>
      <c r="F9" s="202" t="str">
        <f>IF(ISBLANK(データ!B43),"",データ!B43)</f>
        <v/>
      </c>
      <c r="G9" s="203" t="str">
        <f>IF(ISBLANK(データ!C43),"",データ!C43)</f>
        <v/>
      </c>
      <c r="H9" s="203" t="str">
        <f>IF(ISBLANK(データ!D43),"",データ!D43)</f>
        <v/>
      </c>
      <c r="I9" s="204" t="str">
        <f>IF(ISBLANK(データ!E43),"",データ!E43)</f>
        <v/>
      </c>
      <c r="J9" s="151" t="str">
        <f>IF(データ!G43=4,データ!F43,"")</f>
        <v/>
      </c>
      <c r="K9" s="147" t="str">
        <f>IF(データ!$G43=4,入力用画面!F9/入力用画面!F$5*100,"")</f>
        <v/>
      </c>
      <c r="L9" s="147" t="str">
        <f>IF(データ!$G43=4,入力用画面!G9/入力用画面!G$5*100,"")</f>
        <v/>
      </c>
      <c r="M9" s="147" t="str">
        <f>IF(データ!$G43=4,入力用画面!H9/入力用画面!H$5*100,"")</f>
        <v/>
      </c>
      <c r="N9" s="211" t="str">
        <f>IF(データ!$G43=4,入力用画面!I9/入力用画面!I$5*100,"")</f>
        <v/>
      </c>
      <c r="O9" s="218" t="str">
        <f>IF(データ!$G43=4,入力用画面!J9/入力用画面!J$5*100,"")</f>
        <v/>
      </c>
      <c r="P9" s="147" t="str">
        <f>IF(データ!$G43=4,入力用画面!K9/入力用画面!K$5*100,"")</f>
        <v/>
      </c>
      <c r="Q9" s="147" t="str">
        <f>IF(データ!$G43=4,入力用画面!L9/入力用画面!L$5*100,"")</f>
        <v/>
      </c>
      <c r="R9" s="219" t="str">
        <f>IF(データ!$G43=4,入力用画面!M9/入力用画面!M$5*100,"")</f>
        <v/>
      </c>
      <c r="S9" s="147" t="str">
        <f>IF(データ!$G43=4,F9/F$6*100,"")</f>
        <v/>
      </c>
      <c r="T9" s="147" t="str">
        <f>IF(データ!$G43=4,G9/G$6*100,"")</f>
        <v/>
      </c>
      <c r="U9" s="147" t="str">
        <f>IF(データ!$G43=4,H9/H$6*100,"")</f>
        <v/>
      </c>
      <c r="V9" s="147" t="str">
        <f>IF(データ!$G43=4,I9/I$6*100,"")</f>
        <v/>
      </c>
      <c r="W9" s="147" t="str">
        <f>IF(データ!$G43=4,J9/J$6*100,"")</f>
        <v/>
      </c>
      <c r="X9" s="160" t="str">
        <f>IF(データ!$G43=0,"",IF(S9&gt;=データ!$C$2,"A",IF(S9&lt;データ!$E$2,"C","B")))</f>
        <v/>
      </c>
      <c r="Y9" s="4" t="str">
        <f>IF(データ!$G43=0,"",IF(T9&gt;=データ!$C$2,"A",IF(T9&lt;データ!$E$2,"C","B")))</f>
        <v/>
      </c>
      <c r="Z9" s="4" t="str">
        <f>IF(データ!$G43=0,"",IF(U9&gt;=データ!$C$2,"A",IF(U9&lt;データ!$E$2,"C","B")))</f>
        <v/>
      </c>
      <c r="AA9" s="4" t="str">
        <f>IF(データ!$G43=0,"",IF(V9&gt;=データ!$C$2,"A",IF(V9&lt;データ!$E$2,"C","B")))</f>
        <v/>
      </c>
      <c r="AB9" s="4" t="str">
        <f>IF(データ!$G43=0,"",IF(W9&gt;=データ!$C$2,"A",IF(W9&lt;データ!$E$2,"C","B")))</f>
        <v/>
      </c>
    </row>
    <row r="10" spans="1:28">
      <c r="A10" s="3">
        <v>4</v>
      </c>
      <c r="B10" s="223" t="str">
        <f>IF(データ!$G44=0,"",B$2)</f>
        <v/>
      </c>
      <c r="C10" s="223" t="str">
        <f>IF(データ!$G44=0,"",C$2)</f>
        <v/>
      </c>
      <c r="D10" s="223" t="str">
        <f>IF(データ!$G44=0,"",D$2)</f>
        <v/>
      </c>
      <c r="E10" s="223" t="str">
        <f>IF(データ!G44=0,"",入力用画面!E10)</f>
        <v/>
      </c>
      <c r="F10" s="202" t="str">
        <f>IF(ISBLANK(データ!B44),"",データ!B44)</f>
        <v/>
      </c>
      <c r="G10" s="203" t="str">
        <f>IF(ISBLANK(データ!C44),"",データ!C44)</f>
        <v/>
      </c>
      <c r="H10" s="203" t="str">
        <f>IF(ISBLANK(データ!D44),"",データ!D44)</f>
        <v/>
      </c>
      <c r="I10" s="204" t="str">
        <f>IF(ISBLANK(データ!E44),"",データ!E44)</f>
        <v/>
      </c>
      <c r="J10" s="151" t="str">
        <f>IF(データ!G44=4,データ!F44,"")</f>
        <v/>
      </c>
      <c r="K10" s="147" t="str">
        <f>IF(データ!$G44=4,入力用画面!F10/入力用画面!F$5*100,"")</f>
        <v/>
      </c>
      <c r="L10" s="147" t="str">
        <f>IF(データ!$G44=4,入力用画面!G10/入力用画面!G$5*100,"")</f>
        <v/>
      </c>
      <c r="M10" s="147" t="str">
        <f>IF(データ!$G44=4,入力用画面!H10/入力用画面!H$5*100,"")</f>
        <v/>
      </c>
      <c r="N10" s="211" t="str">
        <f>IF(データ!$G44=4,入力用画面!I10/入力用画面!I$5*100,"")</f>
        <v/>
      </c>
      <c r="O10" s="218" t="str">
        <f>IF(データ!$G44=4,入力用画面!J10/入力用画面!J$5*100,"")</f>
        <v/>
      </c>
      <c r="P10" s="147" t="str">
        <f>IF(データ!$G44=4,入力用画面!K10/入力用画面!K$5*100,"")</f>
        <v/>
      </c>
      <c r="Q10" s="147" t="str">
        <f>IF(データ!$G44=4,入力用画面!L10/入力用画面!L$5*100,"")</f>
        <v/>
      </c>
      <c r="R10" s="219" t="str">
        <f>IF(データ!$G44=4,入力用画面!M10/入力用画面!M$5*100,"")</f>
        <v/>
      </c>
      <c r="S10" s="147" t="str">
        <f>IF(データ!$G44=4,F10/F$6*100,"")</f>
        <v/>
      </c>
      <c r="T10" s="147" t="str">
        <f>IF(データ!$G44=4,G10/G$6*100,"")</f>
        <v/>
      </c>
      <c r="U10" s="147" t="str">
        <f>IF(データ!$G44=4,H10/H$6*100,"")</f>
        <v/>
      </c>
      <c r="V10" s="147" t="str">
        <f>IF(データ!$G44=4,I10/I$6*100,"")</f>
        <v/>
      </c>
      <c r="W10" s="147" t="str">
        <f>IF(データ!$G44=4,J10/J$6*100,"")</f>
        <v/>
      </c>
      <c r="X10" s="160" t="str">
        <f>IF(データ!$G44=0,"",IF(S10&gt;=データ!$C$2,"A",IF(S10&lt;データ!$E$2,"C","B")))</f>
        <v/>
      </c>
      <c r="Y10" s="4" t="str">
        <f>IF(データ!$G44=0,"",IF(T10&gt;=データ!$C$2,"A",IF(T10&lt;データ!$E$2,"C","B")))</f>
        <v/>
      </c>
      <c r="Z10" s="4" t="str">
        <f>IF(データ!$G44=0,"",IF(U10&gt;=データ!$C$2,"A",IF(U10&lt;データ!$E$2,"C","B")))</f>
        <v/>
      </c>
      <c r="AA10" s="4" t="str">
        <f>IF(データ!$G44=0,"",IF(V10&gt;=データ!$C$2,"A",IF(V10&lt;データ!$E$2,"C","B")))</f>
        <v/>
      </c>
      <c r="AB10" s="4" t="str">
        <f>IF(データ!$G44=0,"",IF(W10&gt;=データ!$C$2,"A",IF(W10&lt;データ!$E$2,"C","B")))</f>
        <v/>
      </c>
    </row>
    <row r="11" spans="1:28">
      <c r="A11" s="3">
        <v>5</v>
      </c>
      <c r="B11" s="223" t="str">
        <f>IF(データ!$G45=0,"",B$2)</f>
        <v/>
      </c>
      <c r="C11" s="223" t="str">
        <f>IF(データ!$G45=0,"",C$2)</f>
        <v/>
      </c>
      <c r="D11" s="223" t="str">
        <f>IF(データ!$G45=0,"",D$2)</f>
        <v/>
      </c>
      <c r="E11" s="223" t="str">
        <f>IF(データ!G45=0,"",入力用画面!E11)</f>
        <v/>
      </c>
      <c r="F11" s="202" t="str">
        <f>IF(ISBLANK(データ!B45),"",データ!B45)</f>
        <v/>
      </c>
      <c r="G11" s="203" t="str">
        <f>IF(ISBLANK(データ!C45),"",データ!C45)</f>
        <v/>
      </c>
      <c r="H11" s="203" t="str">
        <f>IF(ISBLANK(データ!D45),"",データ!D45)</f>
        <v/>
      </c>
      <c r="I11" s="204" t="str">
        <f>IF(ISBLANK(データ!E45),"",データ!E45)</f>
        <v/>
      </c>
      <c r="J11" s="151" t="str">
        <f>IF(データ!G45=4,データ!F45,"")</f>
        <v/>
      </c>
      <c r="K11" s="147" t="str">
        <f>IF(データ!$G45=4,入力用画面!F11/入力用画面!F$5*100,"")</f>
        <v/>
      </c>
      <c r="L11" s="147" t="str">
        <f>IF(データ!$G45=4,入力用画面!G11/入力用画面!G$5*100,"")</f>
        <v/>
      </c>
      <c r="M11" s="147" t="str">
        <f>IF(データ!$G45=4,入力用画面!H11/入力用画面!H$5*100,"")</f>
        <v/>
      </c>
      <c r="N11" s="211" t="str">
        <f>IF(データ!$G45=4,入力用画面!I11/入力用画面!I$5*100,"")</f>
        <v/>
      </c>
      <c r="O11" s="218" t="str">
        <f>IF(データ!$G45=4,入力用画面!J11/入力用画面!J$5*100,"")</f>
        <v/>
      </c>
      <c r="P11" s="147" t="str">
        <f>IF(データ!$G45=4,入力用画面!K11/入力用画面!K$5*100,"")</f>
        <v/>
      </c>
      <c r="Q11" s="147" t="str">
        <f>IF(データ!$G45=4,入力用画面!L11/入力用画面!L$5*100,"")</f>
        <v/>
      </c>
      <c r="R11" s="219" t="str">
        <f>IF(データ!$G45=4,入力用画面!M11/入力用画面!M$5*100,"")</f>
        <v/>
      </c>
      <c r="S11" s="147" t="str">
        <f>IF(データ!$G45=4,F11/F$6*100,"")</f>
        <v/>
      </c>
      <c r="T11" s="147" t="str">
        <f>IF(データ!$G45=4,G11/G$6*100,"")</f>
        <v/>
      </c>
      <c r="U11" s="147" t="str">
        <f>IF(データ!$G45=4,H11/H$6*100,"")</f>
        <v/>
      </c>
      <c r="V11" s="147" t="str">
        <f>IF(データ!$G45=4,I11/I$6*100,"")</f>
        <v/>
      </c>
      <c r="W11" s="147" t="str">
        <f>IF(データ!$G45=4,J11/J$6*100,"")</f>
        <v/>
      </c>
      <c r="X11" s="160" t="str">
        <f>IF(データ!$G45=0,"",IF(S11&gt;=データ!$C$2,"A",IF(S11&lt;データ!$E$2,"C","B")))</f>
        <v/>
      </c>
      <c r="Y11" s="4" t="str">
        <f>IF(データ!$G45=0,"",IF(T11&gt;=データ!$C$2,"A",IF(T11&lt;データ!$E$2,"C","B")))</f>
        <v/>
      </c>
      <c r="Z11" s="4" t="str">
        <f>IF(データ!$G45=0,"",IF(U11&gt;=データ!$C$2,"A",IF(U11&lt;データ!$E$2,"C","B")))</f>
        <v/>
      </c>
      <c r="AA11" s="4" t="str">
        <f>IF(データ!$G45=0,"",IF(V11&gt;=データ!$C$2,"A",IF(V11&lt;データ!$E$2,"C","B")))</f>
        <v/>
      </c>
      <c r="AB11" s="4" t="str">
        <f>IF(データ!$G45=0,"",IF(W11&gt;=データ!$C$2,"A",IF(W11&lt;データ!$E$2,"C","B")))</f>
        <v/>
      </c>
    </row>
    <row r="12" spans="1:28">
      <c r="A12" s="3">
        <v>6</v>
      </c>
      <c r="B12" s="223" t="str">
        <f>IF(データ!$G46=0,"",B$2)</f>
        <v/>
      </c>
      <c r="C12" s="223" t="str">
        <f>IF(データ!$G46=0,"",C$2)</f>
        <v/>
      </c>
      <c r="D12" s="223" t="str">
        <f>IF(データ!$G46=0,"",D$2)</f>
        <v/>
      </c>
      <c r="E12" s="223" t="str">
        <f>IF(データ!G46=0,"",入力用画面!E12)</f>
        <v/>
      </c>
      <c r="F12" s="202" t="str">
        <f>IF(ISBLANK(データ!B46),"",データ!B46)</f>
        <v/>
      </c>
      <c r="G12" s="203" t="str">
        <f>IF(ISBLANK(データ!C46),"",データ!C46)</f>
        <v/>
      </c>
      <c r="H12" s="203" t="str">
        <f>IF(ISBLANK(データ!D46),"",データ!D46)</f>
        <v/>
      </c>
      <c r="I12" s="204" t="str">
        <f>IF(ISBLANK(データ!E46),"",データ!E46)</f>
        <v/>
      </c>
      <c r="J12" s="151" t="str">
        <f>IF(データ!G46=4,データ!F46,"")</f>
        <v/>
      </c>
      <c r="K12" s="147" t="str">
        <f>IF(データ!$G46=4,入力用画面!F12/入力用画面!F$5*100,"")</f>
        <v/>
      </c>
      <c r="L12" s="147" t="str">
        <f>IF(データ!$G46=4,入力用画面!G12/入力用画面!G$5*100,"")</f>
        <v/>
      </c>
      <c r="M12" s="147" t="str">
        <f>IF(データ!$G46=4,入力用画面!H12/入力用画面!H$5*100,"")</f>
        <v/>
      </c>
      <c r="N12" s="211" t="str">
        <f>IF(データ!$G46=4,入力用画面!I12/入力用画面!I$5*100,"")</f>
        <v/>
      </c>
      <c r="O12" s="218" t="str">
        <f>IF(データ!$G46=4,入力用画面!J12/入力用画面!J$5*100,"")</f>
        <v/>
      </c>
      <c r="P12" s="147" t="str">
        <f>IF(データ!$G46=4,入力用画面!K12/入力用画面!K$5*100,"")</f>
        <v/>
      </c>
      <c r="Q12" s="147" t="str">
        <f>IF(データ!$G46=4,入力用画面!L12/入力用画面!L$5*100,"")</f>
        <v/>
      </c>
      <c r="R12" s="219" t="str">
        <f>IF(データ!$G46=4,入力用画面!M12/入力用画面!M$5*100,"")</f>
        <v/>
      </c>
      <c r="S12" s="147" t="str">
        <f>IF(データ!$G46=4,F12/F$6*100,"")</f>
        <v/>
      </c>
      <c r="T12" s="147" t="str">
        <f>IF(データ!$G46=4,G12/G$6*100,"")</f>
        <v/>
      </c>
      <c r="U12" s="147" t="str">
        <f>IF(データ!$G46=4,H12/H$6*100,"")</f>
        <v/>
      </c>
      <c r="V12" s="147" t="str">
        <f>IF(データ!$G46=4,I12/I$6*100,"")</f>
        <v/>
      </c>
      <c r="W12" s="147" t="str">
        <f>IF(データ!$G46=4,J12/J$6*100,"")</f>
        <v/>
      </c>
      <c r="X12" s="160" t="str">
        <f>IF(データ!$G46=0,"",IF(S12&gt;=データ!$C$2,"A",IF(S12&lt;データ!$E$2,"C","B")))</f>
        <v/>
      </c>
      <c r="Y12" s="4" t="str">
        <f>IF(データ!$G46=0,"",IF(T12&gt;=データ!$C$2,"A",IF(T12&lt;データ!$E$2,"C","B")))</f>
        <v/>
      </c>
      <c r="Z12" s="4" t="str">
        <f>IF(データ!$G46=0,"",IF(U12&gt;=データ!$C$2,"A",IF(U12&lt;データ!$E$2,"C","B")))</f>
        <v/>
      </c>
      <c r="AA12" s="4" t="str">
        <f>IF(データ!$G46=0,"",IF(V12&gt;=データ!$C$2,"A",IF(V12&lt;データ!$E$2,"C","B")))</f>
        <v/>
      </c>
      <c r="AB12" s="4" t="str">
        <f>IF(データ!$G46=0,"",IF(W12&gt;=データ!$C$2,"A",IF(W12&lt;データ!$E$2,"C","B")))</f>
        <v/>
      </c>
    </row>
    <row r="13" spans="1:28">
      <c r="A13" s="3">
        <v>7</v>
      </c>
      <c r="B13" s="223" t="str">
        <f>IF(データ!$G47=0,"",B$2)</f>
        <v/>
      </c>
      <c r="C13" s="223" t="str">
        <f>IF(データ!$G47=0,"",C$2)</f>
        <v/>
      </c>
      <c r="D13" s="223" t="str">
        <f>IF(データ!$G47=0,"",D$2)</f>
        <v/>
      </c>
      <c r="E13" s="223" t="str">
        <f>IF(データ!G47=0,"",入力用画面!E13)</f>
        <v/>
      </c>
      <c r="F13" s="202" t="str">
        <f>IF(ISBLANK(データ!B47),"",データ!B47)</f>
        <v/>
      </c>
      <c r="G13" s="203" t="str">
        <f>IF(ISBLANK(データ!C47),"",データ!C47)</f>
        <v/>
      </c>
      <c r="H13" s="203" t="str">
        <f>IF(ISBLANK(データ!D47),"",データ!D47)</f>
        <v/>
      </c>
      <c r="I13" s="204" t="str">
        <f>IF(ISBLANK(データ!E47),"",データ!E47)</f>
        <v/>
      </c>
      <c r="J13" s="151" t="str">
        <f>IF(データ!G47=4,データ!F47,"")</f>
        <v/>
      </c>
      <c r="K13" s="147" t="str">
        <f>IF(データ!$G47=4,入力用画面!F13/入力用画面!F$5*100,"")</f>
        <v/>
      </c>
      <c r="L13" s="147" t="str">
        <f>IF(データ!$G47=4,入力用画面!G13/入力用画面!G$5*100,"")</f>
        <v/>
      </c>
      <c r="M13" s="147" t="str">
        <f>IF(データ!$G47=4,入力用画面!H13/入力用画面!H$5*100,"")</f>
        <v/>
      </c>
      <c r="N13" s="211" t="str">
        <f>IF(データ!$G47=4,入力用画面!I13/入力用画面!I$5*100,"")</f>
        <v/>
      </c>
      <c r="O13" s="218" t="str">
        <f>IF(データ!$G47=4,入力用画面!J13/入力用画面!J$5*100,"")</f>
        <v/>
      </c>
      <c r="P13" s="147" t="str">
        <f>IF(データ!$G47=4,入力用画面!K13/入力用画面!K$5*100,"")</f>
        <v/>
      </c>
      <c r="Q13" s="147" t="str">
        <f>IF(データ!$G47=4,入力用画面!L13/入力用画面!L$5*100,"")</f>
        <v/>
      </c>
      <c r="R13" s="219" t="str">
        <f>IF(データ!$G47=4,入力用画面!M13/入力用画面!M$5*100,"")</f>
        <v/>
      </c>
      <c r="S13" s="147" t="str">
        <f>IF(データ!$G47=4,F13/F$6*100,"")</f>
        <v/>
      </c>
      <c r="T13" s="147" t="str">
        <f>IF(データ!$G47=4,G13/G$6*100,"")</f>
        <v/>
      </c>
      <c r="U13" s="147" t="str">
        <f>IF(データ!$G47=4,H13/H$6*100,"")</f>
        <v/>
      </c>
      <c r="V13" s="147" t="str">
        <f>IF(データ!$G47=4,I13/I$6*100,"")</f>
        <v/>
      </c>
      <c r="W13" s="147" t="str">
        <f>IF(データ!$G47=4,J13/J$6*100,"")</f>
        <v/>
      </c>
      <c r="X13" s="160" t="str">
        <f>IF(データ!$G47=0,"",IF(S13&gt;=データ!$C$2,"A",IF(S13&lt;データ!$E$2,"C","B")))</f>
        <v/>
      </c>
      <c r="Y13" s="4" t="str">
        <f>IF(データ!$G47=0,"",IF(T13&gt;=データ!$C$2,"A",IF(T13&lt;データ!$E$2,"C","B")))</f>
        <v/>
      </c>
      <c r="Z13" s="4" t="str">
        <f>IF(データ!$G47=0,"",IF(U13&gt;=データ!$C$2,"A",IF(U13&lt;データ!$E$2,"C","B")))</f>
        <v/>
      </c>
      <c r="AA13" s="4" t="str">
        <f>IF(データ!$G47=0,"",IF(V13&gt;=データ!$C$2,"A",IF(V13&lt;データ!$E$2,"C","B")))</f>
        <v/>
      </c>
      <c r="AB13" s="4" t="str">
        <f>IF(データ!$G47=0,"",IF(W13&gt;=データ!$C$2,"A",IF(W13&lt;データ!$E$2,"C","B")))</f>
        <v/>
      </c>
    </row>
    <row r="14" spans="1:28">
      <c r="A14" s="3">
        <v>8</v>
      </c>
      <c r="B14" s="223" t="str">
        <f>IF(データ!$G48=0,"",B$2)</f>
        <v/>
      </c>
      <c r="C14" s="223" t="str">
        <f>IF(データ!$G48=0,"",C$2)</f>
        <v/>
      </c>
      <c r="D14" s="223" t="str">
        <f>IF(データ!$G48=0,"",D$2)</f>
        <v/>
      </c>
      <c r="E14" s="223" t="str">
        <f>IF(データ!G48=0,"",入力用画面!E14)</f>
        <v/>
      </c>
      <c r="F14" s="202" t="str">
        <f>IF(ISBLANK(データ!B48),"",データ!B48)</f>
        <v/>
      </c>
      <c r="G14" s="203" t="str">
        <f>IF(ISBLANK(データ!C48),"",データ!C48)</f>
        <v/>
      </c>
      <c r="H14" s="203" t="str">
        <f>IF(ISBLANK(データ!D48),"",データ!D48)</f>
        <v/>
      </c>
      <c r="I14" s="204" t="str">
        <f>IF(ISBLANK(データ!E48),"",データ!E48)</f>
        <v/>
      </c>
      <c r="J14" s="151" t="str">
        <f>IF(データ!G48=4,データ!F48,"")</f>
        <v/>
      </c>
      <c r="K14" s="147" t="str">
        <f>IF(データ!$G48=4,入力用画面!F14/入力用画面!F$5*100,"")</f>
        <v/>
      </c>
      <c r="L14" s="147" t="str">
        <f>IF(データ!$G48=4,入力用画面!G14/入力用画面!G$5*100,"")</f>
        <v/>
      </c>
      <c r="M14" s="147" t="str">
        <f>IF(データ!$G48=4,入力用画面!H14/入力用画面!H$5*100,"")</f>
        <v/>
      </c>
      <c r="N14" s="211" t="str">
        <f>IF(データ!$G48=4,入力用画面!I14/入力用画面!I$5*100,"")</f>
        <v/>
      </c>
      <c r="O14" s="218" t="str">
        <f>IF(データ!$G48=4,入力用画面!J14/入力用画面!J$5*100,"")</f>
        <v/>
      </c>
      <c r="P14" s="147" t="str">
        <f>IF(データ!$G48=4,入力用画面!K14/入力用画面!K$5*100,"")</f>
        <v/>
      </c>
      <c r="Q14" s="147" t="str">
        <f>IF(データ!$G48=4,入力用画面!L14/入力用画面!L$5*100,"")</f>
        <v/>
      </c>
      <c r="R14" s="219" t="str">
        <f>IF(データ!$G48=4,入力用画面!M14/入力用画面!M$5*100,"")</f>
        <v/>
      </c>
      <c r="S14" s="147" t="str">
        <f>IF(データ!$G48=4,F14/F$6*100,"")</f>
        <v/>
      </c>
      <c r="T14" s="147" t="str">
        <f>IF(データ!$G48=4,G14/G$6*100,"")</f>
        <v/>
      </c>
      <c r="U14" s="147" t="str">
        <f>IF(データ!$G48=4,H14/H$6*100,"")</f>
        <v/>
      </c>
      <c r="V14" s="147" t="str">
        <f>IF(データ!$G48=4,I14/I$6*100,"")</f>
        <v/>
      </c>
      <c r="W14" s="147" t="str">
        <f>IF(データ!$G48=4,J14/J$6*100,"")</f>
        <v/>
      </c>
      <c r="X14" s="160" t="str">
        <f>IF(データ!$G48=0,"",IF(S14&gt;=データ!$C$2,"A",IF(S14&lt;データ!$E$2,"C","B")))</f>
        <v/>
      </c>
      <c r="Y14" s="4" t="str">
        <f>IF(データ!$G48=0,"",IF(T14&gt;=データ!$C$2,"A",IF(T14&lt;データ!$E$2,"C","B")))</f>
        <v/>
      </c>
      <c r="Z14" s="4" t="str">
        <f>IF(データ!$G48=0,"",IF(U14&gt;=データ!$C$2,"A",IF(U14&lt;データ!$E$2,"C","B")))</f>
        <v/>
      </c>
      <c r="AA14" s="4" t="str">
        <f>IF(データ!$G48=0,"",IF(V14&gt;=データ!$C$2,"A",IF(V14&lt;データ!$E$2,"C","B")))</f>
        <v/>
      </c>
      <c r="AB14" s="4" t="str">
        <f>IF(データ!$G48=0,"",IF(W14&gt;=データ!$C$2,"A",IF(W14&lt;データ!$E$2,"C","B")))</f>
        <v/>
      </c>
    </row>
    <row r="15" spans="1:28">
      <c r="A15" s="3">
        <v>9</v>
      </c>
      <c r="B15" s="223" t="str">
        <f>IF(データ!$G49=0,"",B$2)</f>
        <v/>
      </c>
      <c r="C15" s="223" t="str">
        <f>IF(データ!$G49=0,"",C$2)</f>
        <v/>
      </c>
      <c r="D15" s="223" t="str">
        <f>IF(データ!$G49=0,"",D$2)</f>
        <v/>
      </c>
      <c r="E15" s="223" t="str">
        <f>IF(データ!G49=0,"",入力用画面!E15)</f>
        <v/>
      </c>
      <c r="F15" s="202" t="str">
        <f>IF(ISBLANK(データ!B49),"",データ!B49)</f>
        <v/>
      </c>
      <c r="G15" s="203" t="str">
        <f>IF(ISBLANK(データ!C49),"",データ!C49)</f>
        <v/>
      </c>
      <c r="H15" s="203" t="str">
        <f>IF(ISBLANK(データ!D49),"",データ!D49)</f>
        <v/>
      </c>
      <c r="I15" s="204" t="str">
        <f>IF(ISBLANK(データ!E49),"",データ!E49)</f>
        <v/>
      </c>
      <c r="J15" s="151" t="str">
        <f>IF(データ!G49=4,データ!F49,"")</f>
        <v/>
      </c>
      <c r="K15" s="147" t="str">
        <f>IF(データ!$G49=4,入力用画面!F15/入力用画面!F$5*100,"")</f>
        <v/>
      </c>
      <c r="L15" s="147" t="str">
        <f>IF(データ!$G49=4,入力用画面!G15/入力用画面!G$5*100,"")</f>
        <v/>
      </c>
      <c r="M15" s="147" t="str">
        <f>IF(データ!$G49=4,入力用画面!H15/入力用画面!H$5*100,"")</f>
        <v/>
      </c>
      <c r="N15" s="211" t="str">
        <f>IF(データ!$G49=4,入力用画面!I15/入力用画面!I$5*100,"")</f>
        <v/>
      </c>
      <c r="O15" s="218" t="str">
        <f>IF(データ!$G49=4,入力用画面!J15/入力用画面!J$5*100,"")</f>
        <v/>
      </c>
      <c r="P15" s="147" t="str">
        <f>IF(データ!$G49=4,入力用画面!K15/入力用画面!K$5*100,"")</f>
        <v/>
      </c>
      <c r="Q15" s="147" t="str">
        <f>IF(データ!$G49=4,入力用画面!L15/入力用画面!L$5*100,"")</f>
        <v/>
      </c>
      <c r="R15" s="219" t="str">
        <f>IF(データ!$G49=4,入力用画面!M15/入力用画面!M$5*100,"")</f>
        <v/>
      </c>
      <c r="S15" s="147" t="str">
        <f>IF(データ!$G49=4,F15/F$6*100,"")</f>
        <v/>
      </c>
      <c r="T15" s="147" t="str">
        <f>IF(データ!$G49=4,G15/G$6*100,"")</f>
        <v/>
      </c>
      <c r="U15" s="147" t="str">
        <f>IF(データ!$G49=4,H15/H$6*100,"")</f>
        <v/>
      </c>
      <c r="V15" s="147" t="str">
        <f>IF(データ!$G49=4,I15/I$6*100,"")</f>
        <v/>
      </c>
      <c r="W15" s="147" t="str">
        <f>IF(データ!$G49=4,J15/J$6*100,"")</f>
        <v/>
      </c>
      <c r="X15" s="160" t="str">
        <f>IF(データ!$G49=0,"",IF(S15&gt;=データ!$C$2,"A",IF(S15&lt;データ!$E$2,"C","B")))</f>
        <v/>
      </c>
      <c r="Y15" s="4" t="str">
        <f>IF(データ!$G49=0,"",IF(T15&gt;=データ!$C$2,"A",IF(T15&lt;データ!$E$2,"C","B")))</f>
        <v/>
      </c>
      <c r="Z15" s="4" t="str">
        <f>IF(データ!$G49=0,"",IF(U15&gt;=データ!$C$2,"A",IF(U15&lt;データ!$E$2,"C","B")))</f>
        <v/>
      </c>
      <c r="AA15" s="4" t="str">
        <f>IF(データ!$G49=0,"",IF(V15&gt;=データ!$C$2,"A",IF(V15&lt;データ!$E$2,"C","B")))</f>
        <v/>
      </c>
      <c r="AB15" s="4" t="str">
        <f>IF(データ!$G49=0,"",IF(W15&gt;=データ!$C$2,"A",IF(W15&lt;データ!$E$2,"C","B")))</f>
        <v/>
      </c>
    </row>
    <row r="16" spans="1:28">
      <c r="A16" s="3">
        <v>10</v>
      </c>
      <c r="B16" s="223" t="str">
        <f>IF(データ!$G50=0,"",B$2)</f>
        <v/>
      </c>
      <c r="C16" s="223" t="str">
        <f>IF(データ!$G50=0,"",C$2)</f>
        <v/>
      </c>
      <c r="D16" s="223" t="str">
        <f>IF(データ!$G50=0,"",D$2)</f>
        <v/>
      </c>
      <c r="E16" s="223" t="str">
        <f>IF(データ!G50=0,"",入力用画面!E16)</f>
        <v/>
      </c>
      <c r="F16" s="202" t="str">
        <f>IF(ISBLANK(データ!B50),"",データ!B50)</f>
        <v/>
      </c>
      <c r="G16" s="203" t="str">
        <f>IF(ISBLANK(データ!C50),"",データ!C50)</f>
        <v/>
      </c>
      <c r="H16" s="203" t="str">
        <f>IF(ISBLANK(データ!D50),"",データ!D50)</f>
        <v/>
      </c>
      <c r="I16" s="204" t="str">
        <f>IF(ISBLANK(データ!E50),"",データ!E50)</f>
        <v/>
      </c>
      <c r="J16" s="151" t="str">
        <f>IF(データ!G50=4,データ!F50,"")</f>
        <v/>
      </c>
      <c r="K16" s="147" t="str">
        <f>IF(データ!$G50=4,入力用画面!F16/入力用画面!F$5*100,"")</f>
        <v/>
      </c>
      <c r="L16" s="147" t="str">
        <f>IF(データ!$G50=4,入力用画面!G16/入力用画面!G$5*100,"")</f>
        <v/>
      </c>
      <c r="M16" s="147" t="str">
        <f>IF(データ!$G50=4,入力用画面!H16/入力用画面!H$5*100,"")</f>
        <v/>
      </c>
      <c r="N16" s="211" t="str">
        <f>IF(データ!$G50=4,入力用画面!I16/入力用画面!I$5*100,"")</f>
        <v/>
      </c>
      <c r="O16" s="218" t="str">
        <f>IF(データ!$G50=4,入力用画面!J16/入力用画面!J$5*100,"")</f>
        <v/>
      </c>
      <c r="P16" s="147" t="str">
        <f>IF(データ!$G50=4,入力用画面!K16/入力用画面!K$5*100,"")</f>
        <v/>
      </c>
      <c r="Q16" s="147" t="str">
        <f>IF(データ!$G50=4,入力用画面!L16/入力用画面!L$5*100,"")</f>
        <v/>
      </c>
      <c r="R16" s="219" t="str">
        <f>IF(データ!$G50=4,入力用画面!M16/入力用画面!M$5*100,"")</f>
        <v/>
      </c>
      <c r="S16" s="147" t="str">
        <f>IF(データ!$G50=4,F16/F$6*100,"")</f>
        <v/>
      </c>
      <c r="T16" s="147" t="str">
        <f>IF(データ!$G50=4,G16/G$6*100,"")</f>
        <v/>
      </c>
      <c r="U16" s="147" t="str">
        <f>IF(データ!$G50=4,H16/H$6*100,"")</f>
        <v/>
      </c>
      <c r="V16" s="147" t="str">
        <f>IF(データ!$G50=4,I16/I$6*100,"")</f>
        <v/>
      </c>
      <c r="W16" s="147" t="str">
        <f>IF(データ!$G50=4,J16/J$6*100,"")</f>
        <v/>
      </c>
      <c r="X16" s="160" t="str">
        <f>IF(データ!$G50=0,"",IF(S16&gt;=データ!$C$2,"A",IF(S16&lt;データ!$E$2,"C","B")))</f>
        <v/>
      </c>
      <c r="Y16" s="4" t="str">
        <f>IF(データ!$G50=0,"",IF(T16&gt;=データ!$C$2,"A",IF(T16&lt;データ!$E$2,"C","B")))</f>
        <v/>
      </c>
      <c r="Z16" s="4" t="str">
        <f>IF(データ!$G50=0,"",IF(U16&gt;=データ!$C$2,"A",IF(U16&lt;データ!$E$2,"C","B")))</f>
        <v/>
      </c>
      <c r="AA16" s="4" t="str">
        <f>IF(データ!$G50=0,"",IF(V16&gt;=データ!$C$2,"A",IF(V16&lt;データ!$E$2,"C","B")))</f>
        <v/>
      </c>
      <c r="AB16" s="4" t="str">
        <f>IF(データ!$G50=0,"",IF(W16&gt;=データ!$C$2,"A",IF(W16&lt;データ!$E$2,"C","B")))</f>
        <v/>
      </c>
    </row>
    <row r="17" spans="1:28">
      <c r="A17" s="3">
        <v>11</v>
      </c>
      <c r="B17" s="223" t="str">
        <f>IF(データ!$G51=0,"",B$2)</f>
        <v/>
      </c>
      <c r="C17" s="223" t="str">
        <f>IF(データ!$G51=0,"",C$2)</f>
        <v/>
      </c>
      <c r="D17" s="223" t="str">
        <f>IF(データ!$G51=0,"",D$2)</f>
        <v/>
      </c>
      <c r="E17" s="223" t="str">
        <f>IF(データ!G51=0,"",入力用画面!E17)</f>
        <v/>
      </c>
      <c r="F17" s="202" t="str">
        <f>IF(ISBLANK(データ!B51),"",データ!B51)</f>
        <v/>
      </c>
      <c r="G17" s="203" t="str">
        <f>IF(ISBLANK(データ!C51),"",データ!C51)</f>
        <v/>
      </c>
      <c r="H17" s="203" t="str">
        <f>IF(ISBLANK(データ!D51),"",データ!D51)</f>
        <v/>
      </c>
      <c r="I17" s="204" t="str">
        <f>IF(ISBLANK(データ!E51),"",データ!E51)</f>
        <v/>
      </c>
      <c r="J17" s="151" t="str">
        <f>IF(データ!G51=4,データ!F51,"")</f>
        <v/>
      </c>
      <c r="K17" s="147" t="str">
        <f>IF(データ!$G51=4,入力用画面!F17/入力用画面!F$5*100,"")</f>
        <v/>
      </c>
      <c r="L17" s="147" t="str">
        <f>IF(データ!$G51=4,入力用画面!G17/入力用画面!G$5*100,"")</f>
        <v/>
      </c>
      <c r="M17" s="147" t="str">
        <f>IF(データ!$G51=4,入力用画面!H17/入力用画面!H$5*100,"")</f>
        <v/>
      </c>
      <c r="N17" s="211" t="str">
        <f>IF(データ!$G51=4,入力用画面!I17/入力用画面!I$5*100,"")</f>
        <v/>
      </c>
      <c r="O17" s="218" t="str">
        <f>IF(データ!$G51=4,入力用画面!J17/入力用画面!J$5*100,"")</f>
        <v/>
      </c>
      <c r="P17" s="147" t="str">
        <f>IF(データ!$G51=4,入力用画面!K17/入力用画面!K$5*100,"")</f>
        <v/>
      </c>
      <c r="Q17" s="147" t="str">
        <f>IF(データ!$G51=4,入力用画面!L17/入力用画面!L$5*100,"")</f>
        <v/>
      </c>
      <c r="R17" s="219" t="str">
        <f>IF(データ!$G51=4,入力用画面!M17/入力用画面!M$5*100,"")</f>
        <v/>
      </c>
      <c r="S17" s="147" t="str">
        <f>IF(データ!$G51=4,F17/F$6*100,"")</f>
        <v/>
      </c>
      <c r="T17" s="147" t="str">
        <f>IF(データ!$G51=4,G17/G$6*100,"")</f>
        <v/>
      </c>
      <c r="U17" s="147" t="str">
        <f>IF(データ!$G51=4,H17/H$6*100,"")</f>
        <v/>
      </c>
      <c r="V17" s="147" t="str">
        <f>IF(データ!$G51=4,I17/I$6*100,"")</f>
        <v/>
      </c>
      <c r="W17" s="147" t="str">
        <f>IF(データ!$G51=4,J17/J$6*100,"")</f>
        <v/>
      </c>
      <c r="X17" s="160" t="str">
        <f>IF(データ!$G51=0,"",IF(S17&gt;=データ!$C$2,"A",IF(S17&lt;データ!$E$2,"C","B")))</f>
        <v/>
      </c>
      <c r="Y17" s="4" t="str">
        <f>IF(データ!$G51=0,"",IF(T17&gt;=データ!$C$2,"A",IF(T17&lt;データ!$E$2,"C","B")))</f>
        <v/>
      </c>
      <c r="Z17" s="4" t="str">
        <f>IF(データ!$G51=0,"",IF(U17&gt;=データ!$C$2,"A",IF(U17&lt;データ!$E$2,"C","B")))</f>
        <v/>
      </c>
      <c r="AA17" s="4" t="str">
        <f>IF(データ!$G51=0,"",IF(V17&gt;=データ!$C$2,"A",IF(V17&lt;データ!$E$2,"C","B")))</f>
        <v/>
      </c>
      <c r="AB17" s="4" t="str">
        <f>IF(データ!$G51=0,"",IF(W17&gt;=データ!$C$2,"A",IF(W17&lt;データ!$E$2,"C","B")))</f>
        <v/>
      </c>
    </row>
    <row r="18" spans="1:28">
      <c r="A18" s="3">
        <v>12</v>
      </c>
      <c r="B18" s="223" t="str">
        <f>IF(データ!$G52=0,"",B$2)</f>
        <v/>
      </c>
      <c r="C18" s="223" t="str">
        <f>IF(データ!$G52=0,"",C$2)</f>
        <v/>
      </c>
      <c r="D18" s="223" t="str">
        <f>IF(データ!$G52=0,"",D$2)</f>
        <v/>
      </c>
      <c r="E18" s="223" t="str">
        <f>IF(データ!G52=0,"",入力用画面!E18)</f>
        <v/>
      </c>
      <c r="F18" s="202" t="str">
        <f>IF(ISBLANK(データ!B52),"",データ!B52)</f>
        <v/>
      </c>
      <c r="G18" s="203" t="str">
        <f>IF(ISBLANK(データ!C52),"",データ!C52)</f>
        <v/>
      </c>
      <c r="H18" s="203" t="str">
        <f>IF(ISBLANK(データ!D52),"",データ!D52)</f>
        <v/>
      </c>
      <c r="I18" s="204" t="str">
        <f>IF(ISBLANK(データ!E52),"",データ!E52)</f>
        <v/>
      </c>
      <c r="J18" s="151" t="str">
        <f>IF(データ!G52=4,データ!F52,"")</f>
        <v/>
      </c>
      <c r="K18" s="147" t="str">
        <f>IF(データ!$G52=4,入力用画面!F18/入力用画面!F$5*100,"")</f>
        <v/>
      </c>
      <c r="L18" s="147" t="str">
        <f>IF(データ!$G52=4,入力用画面!G18/入力用画面!G$5*100,"")</f>
        <v/>
      </c>
      <c r="M18" s="147" t="str">
        <f>IF(データ!$G52=4,入力用画面!H18/入力用画面!H$5*100,"")</f>
        <v/>
      </c>
      <c r="N18" s="211" t="str">
        <f>IF(データ!$G52=4,入力用画面!I18/入力用画面!I$5*100,"")</f>
        <v/>
      </c>
      <c r="O18" s="218" t="str">
        <f>IF(データ!$G52=4,入力用画面!J18/入力用画面!J$5*100,"")</f>
        <v/>
      </c>
      <c r="P18" s="147" t="str">
        <f>IF(データ!$G52=4,入力用画面!K18/入力用画面!K$5*100,"")</f>
        <v/>
      </c>
      <c r="Q18" s="147" t="str">
        <f>IF(データ!$G52=4,入力用画面!L18/入力用画面!L$5*100,"")</f>
        <v/>
      </c>
      <c r="R18" s="219" t="str">
        <f>IF(データ!$G52=4,入力用画面!M18/入力用画面!M$5*100,"")</f>
        <v/>
      </c>
      <c r="S18" s="147" t="str">
        <f>IF(データ!$G52=4,F18/F$6*100,"")</f>
        <v/>
      </c>
      <c r="T18" s="147" t="str">
        <f>IF(データ!$G52=4,G18/G$6*100,"")</f>
        <v/>
      </c>
      <c r="U18" s="147" t="str">
        <f>IF(データ!$G52=4,H18/H$6*100,"")</f>
        <v/>
      </c>
      <c r="V18" s="147" t="str">
        <f>IF(データ!$G52=4,I18/I$6*100,"")</f>
        <v/>
      </c>
      <c r="W18" s="147" t="str">
        <f>IF(データ!$G52=4,J18/J$6*100,"")</f>
        <v/>
      </c>
      <c r="X18" s="160" t="str">
        <f>IF(データ!$G52=0,"",IF(S18&gt;=データ!$C$2,"A",IF(S18&lt;データ!$E$2,"C","B")))</f>
        <v/>
      </c>
      <c r="Y18" s="4" t="str">
        <f>IF(データ!$G52=0,"",IF(T18&gt;=データ!$C$2,"A",IF(T18&lt;データ!$E$2,"C","B")))</f>
        <v/>
      </c>
      <c r="Z18" s="4" t="str">
        <f>IF(データ!$G52=0,"",IF(U18&gt;=データ!$C$2,"A",IF(U18&lt;データ!$E$2,"C","B")))</f>
        <v/>
      </c>
      <c r="AA18" s="4" t="str">
        <f>IF(データ!$G52=0,"",IF(V18&gt;=データ!$C$2,"A",IF(V18&lt;データ!$E$2,"C","B")))</f>
        <v/>
      </c>
      <c r="AB18" s="4" t="str">
        <f>IF(データ!$G52=0,"",IF(W18&gt;=データ!$C$2,"A",IF(W18&lt;データ!$E$2,"C","B")))</f>
        <v/>
      </c>
    </row>
    <row r="19" spans="1:28">
      <c r="A19" s="3">
        <v>13</v>
      </c>
      <c r="B19" s="223" t="str">
        <f>IF(データ!$G53=0,"",B$2)</f>
        <v/>
      </c>
      <c r="C19" s="223" t="str">
        <f>IF(データ!$G53=0,"",C$2)</f>
        <v/>
      </c>
      <c r="D19" s="223" t="str">
        <f>IF(データ!$G53=0,"",D$2)</f>
        <v/>
      </c>
      <c r="E19" s="223" t="str">
        <f>IF(データ!G53=0,"",入力用画面!E19)</f>
        <v/>
      </c>
      <c r="F19" s="202" t="str">
        <f>IF(ISBLANK(データ!B53),"",データ!B53)</f>
        <v/>
      </c>
      <c r="G19" s="203" t="str">
        <f>IF(ISBLANK(データ!C53),"",データ!C53)</f>
        <v/>
      </c>
      <c r="H19" s="203" t="str">
        <f>IF(ISBLANK(データ!D53),"",データ!D53)</f>
        <v/>
      </c>
      <c r="I19" s="204" t="str">
        <f>IF(ISBLANK(データ!E53),"",データ!E53)</f>
        <v/>
      </c>
      <c r="J19" s="151" t="str">
        <f>IF(データ!G53=4,データ!F53,"")</f>
        <v/>
      </c>
      <c r="K19" s="147" t="str">
        <f>IF(データ!$G53=4,入力用画面!F19/入力用画面!F$5*100,"")</f>
        <v/>
      </c>
      <c r="L19" s="147" t="str">
        <f>IF(データ!$G53=4,入力用画面!G19/入力用画面!G$5*100,"")</f>
        <v/>
      </c>
      <c r="M19" s="147" t="str">
        <f>IF(データ!$G53=4,入力用画面!H19/入力用画面!H$5*100,"")</f>
        <v/>
      </c>
      <c r="N19" s="211" t="str">
        <f>IF(データ!$G53=4,入力用画面!I19/入力用画面!I$5*100,"")</f>
        <v/>
      </c>
      <c r="O19" s="218" t="str">
        <f>IF(データ!$G53=4,入力用画面!J19/入力用画面!J$5*100,"")</f>
        <v/>
      </c>
      <c r="P19" s="147" t="str">
        <f>IF(データ!$G53=4,入力用画面!K19/入力用画面!K$5*100,"")</f>
        <v/>
      </c>
      <c r="Q19" s="147" t="str">
        <f>IF(データ!$G53=4,入力用画面!L19/入力用画面!L$5*100,"")</f>
        <v/>
      </c>
      <c r="R19" s="219" t="str">
        <f>IF(データ!$G53=4,入力用画面!M19/入力用画面!M$5*100,"")</f>
        <v/>
      </c>
      <c r="S19" s="147" t="str">
        <f>IF(データ!$G53=4,F19/F$6*100,"")</f>
        <v/>
      </c>
      <c r="T19" s="147" t="str">
        <f>IF(データ!$G53=4,G19/G$6*100,"")</f>
        <v/>
      </c>
      <c r="U19" s="147" t="str">
        <f>IF(データ!$G53=4,H19/H$6*100,"")</f>
        <v/>
      </c>
      <c r="V19" s="147" t="str">
        <f>IF(データ!$G53=4,I19/I$6*100,"")</f>
        <v/>
      </c>
      <c r="W19" s="147" t="str">
        <f>IF(データ!$G53=4,J19/J$6*100,"")</f>
        <v/>
      </c>
      <c r="X19" s="160" t="str">
        <f>IF(データ!$G53=0,"",IF(S19&gt;=データ!$C$2,"A",IF(S19&lt;データ!$E$2,"C","B")))</f>
        <v/>
      </c>
      <c r="Y19" s="4" t="str">
        <f>IF(データ!$G53=0,"",IF(T19&gt;=データ!$C$2,"A",IF(T19&lt;データ!$E$2,"C","B")))</f>
        <v/>
      </c>
      <c r="Z19" s="4" t="str">
        <f>IF(データ!$G53=0,"",IF(U19&gt;=データ!$C$2,"A",IF(U19&lt;データ!$E$2,"C","B")))</f>
        <v/>
      </c>
      <c r="AA19" s="4" t="str">
        <f>IF(データ!$G53=0,"",IF(V19&gt;=データ!$C$2,"A",IF(V19&lt;データ!$E$2,"C","B")))</f>
        <v/>
      </c>
      <c r="AB19" s="4" t="str">
        <f>IF(データ!$G53=0,"",IF(W19&gt;=データ!$C$2,"A",IF(W19&lt;データ!$E$2,"C","B")))</f>
        <v/>
      </c>
    </row>
    <row r="20" spans="1:28">
      <c r="A20" s="3">
        <v>14</v>
      </c>
      <c r="B20" s="223" t="str">
        <f>IF(データ!$G54=0,"",B$2)</f>
        <v/>
      </c>
      <c r="C20" s="223" t="str">
        <f>IF(データ!$G54=0,"",C$2)</f>
        <v/>
      </c>
      <c r="D20" s="223" t="str">
        <f>IF(データ!$G54=0,"",D$2)</f>
        <v/>
      </c>
      <c r="E20" s="223" t="str">
        <f>IF(データ!G54=0,"",入力用画面!E20)</f>
        <v/>
      </c>
      <c r="F20" s="202" t="str">
        <f>IF(ISBLANK(データ!B54),"",データ!B54)</f>
        <v/>
      </c>
      <c r="G20" s="203" t="str">
        <f>IF(ISBLANK(データ!C54),"",データ!C54)</f>
        <v/>
      </c>
      <c r="H20" s="203" t="str">
        <f>IF(ISBLANK(データ!D54),"",データ!D54)</f>
        <v/>
      </c>
      <c r="I20" s="204" t="str">
        <f>IF(ISBLANK(データ!E54),"",データ!E54)</f>
        <v/>
      </c>
      <c r="J20" s="151" t="str">
        <f>IF(データ!G54=4,データ!F54,"")</f>
        <v/>
      </c>
      <c r="K20" s="147" t="str">
        <f>IF(データ!$G54=4,入力用画面!F20/入力用画面!F$5*100,"")</f>
        <v/>
      </c>
      <c r="L20" s="147" t="str">
        <f>IF(データ!$G54=4,入力用画面!G20/入力用画面!G$5*100,"")</f>
        <v/>
      </c>
      <c r="M20" s="147" t="str">
        <f>IF(データ!$G54=4,入力用画面!H20/入力用画面!H$5*100,"")</f>
        <v/>
      </c>
      <c r="N20" s="211" t="str">
        <f>IF(データ!$G54=4,入力用画面!I20/入力用画面!I$5*100,"")</f>
        <v/>
      </c>
      <c r="O20" s="218" t="str">
        <f>IF(データ!$G54=4,入力用画面!J20/入力用画面!J$5*100,"")</f>
        <v/>
      </c>
      <c r="P20" s="147" t="str">
        <f>IF(データ!$G54=4,入力用画面!K20/入力用画面!K$5*100,"")</f>
        <v/>
      </c>
      <c r="Q20" s="147" t="str">
        <f>IF(データ!$G54=4,入力用画面!L20/入力用画面!L$5*100,"")</f>
        <v/>
      </c>
      <c r="R20" s="219" t="str">
        <f>IF(データ!$G54=4,入力用画面!M20/入力用画面!M$5*100,"")</f>
        <v/>
      </c>
      <c r="S20" s="147" t="str">
        <f>IF(データ!$G54=4,F20/F$6*100,"")</f>
        <v/>
      </c>
      <c r="T20" s="147" t="str">
        <f>IF(データ!$G54=4,G20/G$6*100,"")</f>
        <v/>
      </c>
      <c r="U20" s="147" t="str">
        <f>IF(データ!$G54=4,H20/H$6*100,"")</f>
        <v/>
      </c>
      <c r="V20" s="147" t="str">
        <f>IF(データ!$G54=4,I20/I$6*100,"")</f>
        <v/>
      </c>
      <c r="W20" s="147" t="str">
        <f>IF(データ!$G54=4,J20/J$6*100,"")</f>
        <v/>
      </c>
      <c r="X20" s="160" t="str">
        <f>IF(データ!$G54=0,"",IF(S20&gt;=データ!$C$2,"A",IF(S20&lt;データ!$E$2,"C","B")))</f>
        <v/>
      </c>
      <c r="Y20" s="4" t="str">
        <f>IF(データ!$G54=0,"",IF(T20&gt;=データ!$C$2,"A",IF(T20&lt;データ!$E$2,"C","B")))</f>
        <v/>
      </c>
      <c r="Z20" s="4" t="str">
        <f>IF(データ!$G54=0,"",IF(U20&gt;=データ!$C$2,"A",IF(U20&lt;データ!$E$2,"C","B")))</f>
        <v/>
      </c>
      <c r="AA20" s="4" t="str">
        <f>IF(データ!$G54=0,"",IF(V20&gt;=データ!$C$2,"A",IF(V20&lt;データ!$E$2,"C","B")))</f>
        <v/>
      </c>
      <c r="AB20" s="4" t="str">
        <f>IF(データ!$G54=0,"",IF(W20&gt;=データ!$C$2,"A",IF(W20&lt;データ!$E$2,"C","B")))</f>
        <v/>
      </c>
    </row>
    <row r="21" spans="1:28">
      <c r="A21" s="3">
        <v>15</v>
      </c>
      <c r="B21" s="223" t="str">
        <f>IF(データ!$G55=0,"",B$2)</f>
        <v/>
      </c>
      <c r="C21" s="223" t="str">
        <f>IF(データ!$G55=0,"",C$2)</f>
        <v/>
      </c>
      <c r="D21" s="223" t="str">
        <f>IF(データ!$G55=0,"",D$2)</f>
        <v/>
      </c>
      <c r="E21" s="223" t="str">
        <f>IF(データ!G55=0,"",入力用画面!E21)</f>
        <v/>
      </c>
      <c r="F21" s="202" t="str">
        <f>IF(ISBLANK(データ!B55),"",データ!B55)</f>
        <v/>
      </c>
      <c r="G21" s="203" t="str">
        <f>IF(ISBLANK(データ!C55),"",データ!C55)</f>
        <v/>
      </c>
      <c r="H21" s="203" t="str">
        <f>IF(ISBLANK(データ!D55),"",データ!D55)</f>
        <v/>
      </c>
      <c r="I21" s="204" t="str">
        <f>IF(ISBLANK(データ!E55),"",データ!E55)</f>
        <v/>
      </c>
      <c r="J21" s="151" t="str">
        <f>IF(データ!G55=4,データ!F55,"")</f>
        <v/>
      </c>
      <c r="K21" s="147" t="str">
        <f>IF(データ!$G55=4,入力用画面!F21/入力用画面!F$5*100,"")</f>
        <v/>
      </c>
      <c r="L21" s="147" t="str">
        <f>IF(データ!$G55=4,入力用画面!G21/入力用画面!G$5*100,"")</f>
        <v/>
      </c>
      <c r="M21" s="147" t="str">
        <f>IF(データ!$G55=4,入力用画面!H21/入力用画面!H$5*100,"")</f>
        <v/>
      </c>
      <c r="N21" s="211" t="str">
        <f>IF(データ!$G55=4,入力用画面!I21/入力用画面!I$5*100,"")</f>
        <v/>
      </c>
      <c r="O21" s="218" t="str">
        <f>IF(データ!$G55=4,入力用画面!J21/入力用画面!J$5*100,"")</f>
        <v/>
      </c>
      <c r="P21" s="147" t="str">
        <f>IF(データ!$G55=4,入力用画面!K21/入力用画面!K$5*100,"")</f>
        <v/>
      </c>
      <c r="Q21" s="147" t="str">
        <f>IF(データ!$G55=4,入力用画面!L21/入力用画面!L$5*100,"")</f>
        <v/>
      </c>
      <c r="R21" s="219" t="str">
        <f>IF(データ!$G55=4,入力用画面!M21/入力用画面!M$5*100,"")</f>
        <v/>
      </c>
      <c r="S21" s="147" t="str">
        <f>IF(データ!$G55=4,F21/F$6*100,"")</f>
        <v/>
      </c>
      <c r="T21" s="147" t="str">
        <f>IF(データ!$G55=4,G21/G$6*100,"")</f>
        <v/>
      </c>
      <c r="U21" s="147" t="str">
        <f>IF(データ!$G55=4,H21/H$6*100,"")</f>
        <v/>
      </c>
      <c r="V21" s="147" t="str">
        <f>IF(データ!$G55=4,I21/I$6*100,"")</f>
        <v/>
      </c>
      <c r="W21" s="147" t="str">
        <f>IF(データ!$G55=4,J21/J$6*100,"")</f>
        <v/>
      </c>
      <c r="X21" s="160" t="str">
        <f>IF(データ!$G55=0,"",IF(S21&gt;=データ!$C$2,"A",IF(S21&lt;データ!$E$2,"C","B")))</f>
        <v/>
      </c>
      <c r="Y21" s="4" t="str">
        <f>IF(データ!$G55=0,"",IF(T21&gt;=データ!$C$2,"A",IF(T21&lt;データ!$E$2,"C","B")))</f>
        <v/>
      </c>
      <c r="Z21" s="4" t="str">
        <f>IF(データ!$G55=0,"",IF(U21&gt;=データ!$C$2,"A",IF(U21&lt;データ!$E$2,"C","B")))</f>
        <v/>
      </c>
      <c r="AA21" s="4" t="str">
        <f>IF(データ!$G55=0,"",IF(V21&gt;=データ!$C$2,"A",IF(V21&lt;データ!$E$2,"C","B")))</f>
        <v/>
      </c>
      <c r="AB21" s="4" t="str">
        <f>IF(データ!$G55=0,"",IF(W21&gt;=データ!$C$2,"A",IF(W21&lt;データ!$E$2,"C","B")))</f>
        <v/>
      </c>
    </row>
    <row r="22" spans="1:28">
      <c r="A22" s="3">
        <v>16</v>
      </c>
      <c r="B22" s="223" t="str">
        <f>IF(データ!$G56=0,"",B$2)</f>
        <v/>
      </c>
      <c r="C22" s="223" t="str">
        <f>IF(データ!$G56=0,"",C$2)</f>
        <v/>
      </c>
      <c r="D22" s="223" t="str">
        <f>IF(データ!$G56=0,"",D$2)</f>
        <v/>
      </c>
      <c r="E22" s="223" t="str">
        <f>IF(データ!G56=0,"",入力用画面!E22)</f>
        <v/>
      </c>
      <c r="F22" s="202" t="str">
        <f>IF(ISBLANK(データ!B56),"",データ!B56)</f>
        <v/>
      </c>
      <c r="G22" s="203" t="str">
        <f>IF(ISBLANK(データ!C56),"",データ!C56)</f>
        <v/>
      </c>
      <c r="H22" s="203" t="str">
        <f>IF(ISBLANK(データ!D56),"",データ!D56)</f>
        <v/>
      </c>
      <c r="I22" s="204" t="str">
        <f>IF(ISBLANK(データ!E56),"",データ!E56)</f>
        <v/>
      </c>
      <c r="J22" s="151" t="str">
        <f>IF(データ!G56=4,データ!F56,"")</f>
        <v/>
      </c>
      <c r="K22" s="147" t="str">
        <f>IF(データ!$G56=4,入力用画面!F22/入力用画面!F$5*100,"")</f>
        <v/>
      </c>
      <c r="L22" s="147" t="str">
        <f>IF(データ!$G56=4,入力用画面!G22/入力用画面!G$5*100,"")</f>
        <v/>
      </c>
      <c r="M22" s="147" t="str">
        <f>IF(データ!$G56=4,入力用画面!H22/入力用画面!H$5*100,"")</f>
        <v/>
      </c>
      <c r="N22" s="211" t="str">
        <f>IF(データ!$G56=4,入力用画面!I22/入力用画面!I$5*100,"")</f>
        <v/>
      </c>
      <c r="O22" s="218" t="str">
        <f>IF(データ!$G56=4,入力用画面!J22/入力用画面!J$5*100,"")</f>
        <v/>
      </c>
      <c r="P22" s="147" t="str">
        <f>IF(データ!$G56=4,入力用画面!K22/入力用画面!K$5*100,"")</f>
        <v/>
      </c>
      <c r="Q22" s="147" t="str">
        <f>IF(データ!$G56=4,入力用画面!L22/入力用画面!L$5*100,"")</f>
        <v/>
      </c>
      <c r="R22" s="219" t="str">
        <f>IF(データ!$G56=4,入力用画面!M22/入力用画面!M$5*100,"")</f>
        <v/>
      </c>
      <c r="S22" s="147" t="str">
        <f>IF(データ!$G56=4,F22/F$6*100,"")</f>
        <v/>
      </c>
      <c r="T22" s="147" t="str">
        <f>IF(データ!$G56=4,G22/G$6*100,"")</f>
        <v/>
      </c>
      <c r="U22" s="147" t="str">
        <f>IF(データ!$G56=4,H22/H$6*100,"")</f>
        <v/>
      </c>
      <c r="V22" s="147" t="str">
        <f>IF(データ!$G56=4,I22/I$6*100,"")</f>
        <v/>
      </c>
      <c r="W22" s="147" t="str">
        <f>IF(データ!$G56=4,J22/J$6*100,"")</f>
        <v/>
      </c>
      <c r="X22" s="160" t="str">
        <f>IF(データ!$G56=0,"",IF(S22&gt;=データ!$C$2,"A",IF(S22&lt;データ!$E$2,"C","B")))</f>
        <v/>
      </c>
      <c r="Y22" s="4" t="str">
        <f>IF(データ!$G56=0,"",IF(T22&gt;=データ!$C$2,"A",IF(T22&lt;データ!$E$2,"C","B")))</f>
        <v/>
      </c>
      <c r="Z22" s="4" t="str">
        <f>IF(データ!$G56=0,"",IF(U22&gt;=データ!$C$2,"A",IF(U22&lt;データ!$E$2,"C","B")))</f>
        <v/>
      </c>
      <c r="AA22" s="4" t="str">
        <f>IF(データ!$G56=0,"",IF(V22&gt;=データ!$C$2,"A",IF(V22&lt;データ!$E$2,"C","B")))</f>
        <v/>
      </c>
      <c r="AB22" s="4" t="str">
        <f>IF(データ!$G56=0,"",IF(W22&gt;=データ!$C$2,"A",IF(W22&lt;データ!$E$2,"C","B")))</f>
        <v/>
      </c>
    </row>
    <row r="23" spans="1:28">
      <c r="A23" s="3">
        <v>17</v>
      </c>
      <c r="B23" s="223" t="str">
        <f>IF(データ!$G57=0,"",B$2)</f>
        <v/>
      </c>
      <c r="C23" s="223" t="str">
        <f>IF(データ!$G57=0,"",C$2)</f>
        <v/>
      </c>
      <c r="D23" s="223" t="str">
        <f>IF(データ!$G57=0,"",D$2)</f>
        <v/>
      </c>
      <c r="E23" s="223" t="str">
        <f>IF(データ!G57=0,"",入力用画面!E23)</f>
        <v/>
      </c>
      <c r="F23" s="202" t="str">
        <f>IF(ISBLANK(データ!B57),"",データ!B57)</f>
        <v/>
      </c>
      <c r="G23" s="203" t="str">
        <f>IF(ISBLANK(データ!C57),"",データ!C57)</f>
        <v/>
      </c>
      <c r="H23" s="203" t="str">
        <f>IF(ISBLANK(データ!D57),"",データ!D57)</f>
        <v/>
      </c>
      <c r="I23" s="204" t="str">
        <f>IF(ISBLANK(データ!E57),"",データ!E57)</f>
        <v/>
      </c>
      <c r="J23" s="151" t="str">
        <f>IF(データ!G57=4,データ!F57,"")</f>
        <v/>
      </c>
      <c r="K23" s="147" t="str">
        <f>IF(データ!$G57=4,入力用画面!F23/入力用画面!F$5*100,"")</f>
        <v/>
      </c>
      <c r="L23" s="147" t="str">
        <f>IF(データ!$G57=4,入力用画面!G23/入力用画面!G$5*100,"")</f>
        <v/>
      </c>
      <c r="M23" s="147" t="str">
        <f>IF(データ!$G57=4,入力用画面!H23/入力用画面!H$5*100,"")</f>
        <v/>
      </c>
      <c r="N23" s="211" t="str">
        <f>IF(データ!$G57=4,入力用画面!I23/入力用画面!I$5*100,"")</f>
        <v/>
      </c>
      <c r="O23" s="218" t="str">
        <f>IF(データ!$G57=4,入力用画面!J23/入力用画面!J$5*100,"")</f>
        <v/>
      </c>
      <c r="P23" s="147" t="str">
        <f>IF(データ!$G57=4,入力用画面!K23/入力用画面!K$5*100,"")</f>
        <v/>
      </c>
      <c r="Q23" s="147" t="str">
        <f>IF(データ!$G57=4,入力用画面!L23/入力用画面!L$5*100,"")</f>
        <v/>
      </c>
      <c r="R23" s="219" t="str">
        <f>IF(データ!$G57=4,入力用画面!M23/入力用画面!M$5*100,"")</f>
        <v/>
      </c>
      <c r="S23" s="147" t="str">
        <f>IF(データ!$G57=4,F23/F$6*100,"")</f>
        <v/>
      </c>
      <c r="T23" s="147" t="str">
        <f>IF(データ!$G57=4,G23/G$6*100,"")</f>
        <v/>
      </c>
      <c r="U23" s="147" t="str">
        <f>IF(データ!$G57=4,H23/H$6*100,"")</f>
        <v/>
      </c>
      <c r="V23" s="147" t="str">
        <f>IF(データ!$G57=4,I23/I$6*100,"")</f>
        <v/>
      </c>
      <c r="W23" s="147" t="str">
        <f>IF(データ!$G57=4,J23/J$6*100,"")</f>
        <v/>
      </c>
      <c r="X23" s="160" t="str">
        <f>IF(データ!$G57=0,"",IF(S23&gt;=データ!$C$2,"A",IF(S23&lt;データ!$E$2,"C","B")))</f>
        <v/>
      </c>
      <c r="Y23" s="4" t="str">
        <f>IF(データ!$G57=0,"",IF(T23&gt;=データ!$C$2,"A",IF(T23&lt;データ!$E$2,"C","B")))</f>
        <v/>
      </c>
      <c r="Z23" s="4" t="str">
        <f>IF(データ!$G57=0,"",IF(U23&gt;=データ!$C$2,"A",IF(U23&lt;データ!$E$2,"C","B")))</f>
        <v/>
      </c>
      <c r="AA23" s="4" t="str">
        <f>IF(データ!$G57=0,"",IF(V23&gt;=データ!$C$2,"A",IF(V23&lt;データ!$E$2,"C","B")))</f>
        <v/>
      </c>
      <c r="AB23" s="4" t="str">
        <f>IF(データ!$G57=0,"",IF(W23&gt;=データ!$C$2,"A",IF(W23&lt;データ!$E$2,"C","B")))</f>
        <v/>
      </c>
    </row>
    <row r="24" spans="1:28">
      <c r="A24" s="3">
        <v>18</v>
      </c>
      <c r="B24" s="223" t="str">
        <f>IF(データ!$G58=0,"",B$2)</f>
        <v/>
      </c>
      <c r="C24" s="223" t="str">
        <f>IF(データ!$G58=0,"",C$2)</f>
        <v/>
      </c>
      <c r="D24" s="223" t="str">
        <f>IF(データ!$G58=0,"",D$2)</f>
        <v/>
      </c>
      <c r="E24" s="223" t="str">
        <f>IF(データ!G58=0,"",入力用画面!E24)</f>
        <v/>
      </c>
      <c r="F24" s="202" t="str">
        <f>IF(ISBLANK(データ!B58),"",データ!B58)</f>
        <v/>
      </c>
      <c r="G24" s="203" t="str">
        <f>IF(ISBLANK(データ!C58),"",データ!C58)</f>
        <v/>
      </c>
      <c r="H24" s="203" t="str">
        <f>IF(ISBLANK(データ!D58),"",データ!D58)</f>
        <v/>
      </c>
      <c r="I24" s="204" t="str">
        <f>IF(ISBLANK(データ!E58),"",データ!E58)</f>
        <v/>
      </c>
      <c r="J24" s="151" t="str">
        <f>IF(データ!G58=4,データ!F58,"")</f>
        <v/>
      </c>
      <c r="K24" s="147" t="str">
        <f>IF(データ!$G58=4,入力用画面!F24/入力用画面!F$5*100,"")</f>
        <v/>
      </c>
      <c r="L24" s="147" t="str">
        <f>IF(データ!$G58=4,入力用画面!G24/入力用画面!G$5*100,"")</f>
        <v/>
      </c>
      <c r="M24" s="147" t="str">
        <f>IF(データ!$G58=4,入力用画面!H24/入力用画面!H$5*100,"")</f>
        <v/>
      </c>
      <c r="N24" s="211" t="str">
        <f>IF(データ!$G58=4,入力用画面!I24/入力用画面!I$5*100,"")</f>
        <v/>
      </c>
      <c r="O24" s="218" t="str">
        <f>IF(データ!$G58=4,入力用画面!J24/入力用画面!J$5*100,"")</f>
        <v/>
      </c>
      <c r="P24" s="147" t="str">
        <f>IF(データ!$G58=4,入力用画面!K24/入力用画面!K$5*100,"")</f>
        <v/>
      </c>
      <c r="Q24" s="147" t="str">
        <f>IF(データ!$G58=4,入力用画面!L24/入力用画面!L$5*100,"")</f>
        <v/>
      </c>
      <c r="R24" s="219" t="str">
        <f>IF(データ!$G58=4,入力用画面!M24/入力用画面!M$5*100,"")</f>
        <v/>
      </c>
      <c r="S24" s="147" t="str">
        <f>IF(データ!$G58=4,F24/F$6*100,"")</f>
        <v/>
      </c>
      <c r="T24" s="147" t="str">
        <f>IF(データ!$G58=4,G24/G$6*100,"")</f>
        <v/>
      </c>
      <c r="U24" s="147" t="str">
        <f>IF(データ!$G58=4,H24/H$6*100,"")</f>
        <v/>
      </c>
      <c r="V24" s="147" t="str">
        <f>IF(データ!$G58=4,I24/I$6*100,"")</f>
        <v/>
      </c>
      <c r="W24" s="147" t="str">
        <f>IF(データ!$G58=4,J24/J$6*100,"")</f>
        <v/>
      </c>
      <c r="X24" s="160" t="str">
        <f>IF(データ!$G58=0,"",IF(S24&gt;=データ!$C$2,"A",IF(S24&lt;データ!$E$2,"C","B")))</f>
        <v/>
      </c>
      <c r="Y24" s="4" t="str">
        <f>IF(データ!$G58=0,"",IF(T24&gt;=データ!$C$2,"A",IF(T24&lt;データ!$E$2,"C","B")))</f>
        <v/>
      </c>
      <c r="Z24" s="4" t="str">
        <f>IF(データ!$G58=0,"",IF(U24&gt;=データ!$C$2,"A",IF(U24&lt;データ!$E$2,"C","B")))</f>
        <v/>
      </c>
      <c r="AA24" s="4" t="str">
        <f>IF(データ!$G58=0,"",IF(V24&gt;=データ!$C$2,"A",IF(V24&lt;データ!$E$2,"C","B")))</f>
        <v/>
      </c>
      <c r="AB24" s="4" t="str">
        <f>IF(データ!$G58=0,"",IF(W24&gt;=データ!$C$2,"A",IF(W24&lt;データ!$E$2,"C","B")))</f>
        <v/>
      </c>
    </row>
    <row r="25" spans="1:28">
      <c r="A25" s="3">
        <v>19</v>
      </c>
      <c r="B25" s="223" t="str">
        <f>IF(データ!$G59=0,"",B$2)</f>
        <v/>
      </c>
      <c r="C25" s="223" t="str">
        <f>IF(データ!$G59=0,"",C$2)</f>
        <v/>
      </c>
      <c r="D25" s="223" t="str">
        <f>IF(データ!$G59=0,"",D$2)</f>
        <v/>
      </c>
      <c r="E25" s="223" t="str">
        <f>IF(データ!G59=0,"",入力用画面!E25)</f>
        <v/>
      </c>
      <c r="F25" s="202" t="str">
        <f>IF(ISBLANK(データ!B59),"",データ!B59)</f>
        <v/>
      </c>
      <c r="G25" s="203" t="str">
        <f>IF(ISBLANK(データ!C59),"",データ!C59)</f>
        <v/>
      </c>
      <c r="H25" s="203" t="str">
        <f>IF(ISBLANK(データ!D59),"",データ!D59)</f>
        <v/>
      </c>
      <c r="I25" s="204" t="str">
        <f>IF(ISBLANK(データ!E59),"",データ!E59)</f>
        <v/>
      </c>
      <c r="J25" s="151" t="str">
        <f>IF(データ!G59=4,データ!F59,"")</f>
        <v/>
      </c>
      <c r="K25" s="147" t="str">
        <f>IF(データ!$G59=4,入力用画面!F25/入力用画面!F$5*100,"")</f>
        <v/>
      </c>
      <c r="L25" s="147" t="str">
        <f>IF(データ!$G59=4,入力用画面!G25/入力用画面!G$5*100,"")</f>
        <v/>
      </c>
      <c r="M25" s="147" t="str">
        <f>IF(データ!$G59=4,入力用画面!H25/入力用画面!H$5*100,"")</f>
        <v/>
      </c>
      <c r="N25" s="211" t="str">
        <f>IF(データ!$G59=4,入力用画面!I25/入力用画面!I$5*100,"")</f>
        <v/>
      </c>
      <c r="O25" s="218" t="str">
        <f>IF(データ!$G59=4,入力用画面!J25/入力用画面!J$5*100,"")</f>
        <v/>
      </c>
      <c r="P25" s="147" t="str">
        <f>IF(データ!$G59=4,入力用画面!K25/入力用画面!K$5*100,"")</f>
        <v/>
      </c>
      <c r="Q25" s="147" t="str">
        <f>IF(データ!$G59=4,入力用画面!L25/入力用画面!L$5*100,"")</f>
        <v/>
      </c>
      <c r="R25" s="219" t="str">
        <f>IF(データ!$G59=4,入力用画面!M25/入力用画面!M$5*100,"")</f>
        <v/>
      </c>
      <c r="S25" s="147" t="str">
        <f>IF(データ!$G59=4,F25/F$6*100,"")</f>
        <v/>
      </c>
      <c r="T25" s="147" t="str">
        <f>IF(データ!$G59=4,G25/G$6*100,"")</f>
        <v/>
      </c>
      <c r="U25" s="147" t="str">
        <f>IF(データ!$G59=4,H25/H$6*100,"")</f>
        <v/>
      </c>
      <c r="V25" s="147" t="str">
        <f>IF(データ!$G59=4,I25/I$6*100,"")</f>
        <v/>
      </c>
      <c r="W25" s="147" t="str">
        <f>IF(データ!$G59=4,J25/J$6*100,"")</f>
        <v/>
      </c>
      <c r="X25" s="160" t="str">
        <f>IF(データ!$G59=0,"",IF(S25&gt;=データ!$C$2,"A",IF(S25&lt;データ!$E$2,"C","B")))</f>
        <v/>
      </c>
      <c r="Y25" s="4" t="str">
        <f>IF(データ!$G59=0,"",IF(T25&gt;=データ!$C$2,"A",IF(T25&lt;データ!$E$2,"C","B")))</f>
        <v/>
      </c>
      <c r="Z25" s="4" t="str">
        <f>IF(データ!$G59=0,"",IF(U25&gt;=データ!$C$2,"A",IF(U25&lt;データ!$E$2,"C","B")))</f>
        <v/>
      </c>
      <c r="AA25" s="4" t="str">
        <f>IF(データ!$G59=0,"",IF(V25&gt;=データ!$C$2,"A",IF(V25&lt;データ!$E$2,"C","B")))</f>
        <v/>
      </c>
      <c r="AB25" s="4" t="str">
        <f>IF(データ!$G59=0,"",IF(W25&gt;=データ!$C$2,"A",IF(W25&lt;データ!$E$2,"C","B")))</f>
        <v/>
      </c>
    </row>
    <row r="26" spans="1:28">
      <c r="A26" s="3">
        <v>20</v>
      </c>
      <c r="B26" s="223" t="str">
        <f>IF(データ!$G60=0,"",B$2)</f>
        <v/>
      </c>
      <c r="C26" s="223" t="str">
        <f>IF(データ!$G60=0,"",C$2)</f>
        <v/>
      </c>
      <c r="D26" s="223" t="str">
        <f>IF(データ!$G60=0,"",D$2)</f>
        <v/>
      </c>
      <c r="E26" s="223" t="str">
        <f>IF(データ!G60=0,"",入力用画面!E26)</f>
        <v/>
      </c>
      <c r="F26" s="202" t="str">
        <f>IF(ISBLANK(データ!B60),"",データ!B60)</f>
        <v/>
      </c>
      <c r="G26" s="203" t="str">
        <f>IF(ISBLANK(データ!C60),"",データ!C60)</f>
        <v/>
      </c>
      <c r="H26" s="203" t="str">
        <f>IF(ISBLANK(データ!D60),"",データ!D60)</f>
        <v/>
      </c>
      <c r="I26" s="204" t="str">
        <f>IF(ISBLANK(データ!E60),"",データ!E60)</f>
        <v/>
      </c>
      <c r="J26" s="151" t="str">
        <f>IF(データ!G60=4,データ!F60,"")</f>
        <v/>
      </c>
      <c r="K26" s="147" t="str">
        <f>IF(データ!$G60=4,入力用画面!F26/入力用画面!F$5*100,"")</f>
        <v/>
      </c>
      <c r="L26" s="147" t="str">
        <f>IF(データ!$G60=4,入力用画面!G26/入力用画面!G$5*100,"")</f>
        <v/>
      </c>
      <c r="M26" s="147" t="str">
        <f>IF(データ!$G60=4,入力用画面!H26/入力用画面!H$5*100,"")</f>
        <v/>
      </c>
      <c r="N26" s="211" t="str">
        <f>IF(データ!$G60=4,入力用画面!I26/入力用画面!I$5*100,"")</f>
        <v/>
      </c>
      <c r="O26" s="218" t="str">
        <f>IF(データ!$G60=4,入力用画面!J26/入力用画面!J$5*100,"")</f>
        <v/>
      </c>
      <c r="P26" s="147" t="str">
        <f>IF(データ!$G60=4,入力用画面!K26/入力用画面!K$5*100,"")</f>
        <v/>
      </c>
      <c r="Q26" s="147" t="str">
        <f>IF(データ!$G60=4,入力用画面!L26/入力用画面!L$5*100,"")</f>
        <v/>
      </c>
      <c r="R26" s="219" t="str">
        <f>IF(データ!$G60=4,入力用画面!M26/入力用画面!M$5*100,"")</f>
        <v/>
      </c>
      <c r="S26" s="147" t="str">
        <f>IF(データ!$G60=4,F26/F$6*100,"")</f>
        <v/>
      </c>
      <c r="T26" s="147" t="str">
        <f>IF(データ!$G60=4,G26/G$6*100,"")</f>
        <v/>
      </c>
      <c r="U26" s="147" t="str">
        <f>IF(データ!$G60=4,H26/H$6*100,"")</f>
        <v/>
      </c>
      <c r="V26" s="147" t="str">
        <f>IF(データ!$G60=4,I26/I$6*100,"")</f>
        <v/>
      </c>
      <c r="W26" s="147" t="str">
        <f>IF(データ!$G60=4,J26/J$6*100,"")</f>
        <v/>
      </c>
      <c r="X26" s="160" t="str">
        <f>IF(データ!$G60=0,"",IF(S26&gt;=データ!$C$2,"A",IF(S26&lt;データ!$E$2,"C","B")))</f>
        <v/>
      </c>
      <c r="Y26" s="4" t="str">
        <f>IF(データ!$G60=0,"",IF(T26&gt;=データ!$C$2,"A",IF(T26&lt;データ!$E$2,"C","B")))</f>
        <v/>
      </c>
      <c r="Z26" s="4" t="str">
        <f>IF(データ!$G60=0,"",IF(U26&gt;=データ!$C$2,"A",IF(U26&lt;データ!$E$2,"C","B")))</f>
        <v/>
      </c>
      <c r="AA26" s="4" t="str">
        <f>IF(データ!$G60=0,"",IF(V26&gt;=データ!$C$2,"A",IF(V26&lt;データ!$E$2,"C","B")))</f>
        <v/>
      </c>
      <c r="AB26" s="4" t="str">
        <f>IF(データ!$G60=0,"",IF(W26&gt;=データ!$C$2,"A",IF(W26&lt;データ!$E$2,"C","B")))</f>
        <v/>
      </c>
    </row>
    <row r="27" spans="1:28">
      <c r="A27" s="3">
        <v>21</v>
      </c>
      <c r="B27" s="223" t="str">
        <f>IF(データ!$G61=0,"",B$2)</f>
        <v/>
      </c>
      <c r="C27" s="223" t="str">
        <f>IF(データ!$G61=0,"",C$2)</f>
        <v/>
      </c>
      <c r="D27" s="223" t="str">
        <f>IF(データ!$G61=0,"",D$2)</f>
        <v/>
      </c>
      <c r="E27" s="223" t="str">
        <f>IF(データ!G61=0,"",入力用画面!E27)</f>
        <v/>
      </c>
      <c r="F27" s="202" t="str">
        <f>IF(ISBLANK(データ!B61),"",データ!B61)</f>
        <v/>
      </c>
      <c r="G27" s="203" t="str">
        <f>IF(ISBLANK(データ!C61),"",データ!C61)</f>
        <v/>
      </c>
      <c r="H27" s="203" t="str">
        <f>IF(ISBLANK(データ!D61),"",データ!D61)</f>
        <v/>
      </c>
      <c r="I27" s="204" t="str">
        <f>IF(ISBLANK(データ!E61),"",データ!E61)</f>
        <v/>
      </c>
      <c r="J27" s="151" t="str">
        <f>IF(データ!G61=4,データ!F61,"")</f>
        <v/>
      </c>
      <c r="K27" s="147" t="str">
        <f>IF(データ!$G61=4,入力用画面!F27/入力用画面!F$5*100,"")</f>
        <v/>
      </c>
      <c r="L27" s="147" t="str">
        <f>IF(データ!$G61=4,入力用画面!G27/入力用画面!G$5*100,"")</f>
        <v/>
      </c>
      <c r="M27" s="147" t="str">
        <f>IF(データ!$G61=4,入力用画面!H27/入力用画面!H$5*100,"")</f>
        <v/>
      </c>
      <c r="N27" s="211" t="str">
        <f>IF(データ!$G61=4,入力用画面!I27/入力用画面!I$5*100,"")</f>
        <v/>
      </c>
      <c r="O27" s="218" t="str">
        <f>IF(データ!$G61=4,入力用画面!J27/入力用画面!J$5*100,"")</f>
        <v/>
      </c>
      <c r="P27" s="147" t="str">
        <f>IF(データ!$G61=4,入力用画面!K27/入力用画面!K$5*100,"")</f>
        <v/>
      </c>
      <c r="Q27" s="147" t="str">
        <f>IF(データ!$G61=4,入力用画面!L27/入力用画面!L$5*100,"")</f>
        <v/>
      </c>
      <c r="R27" s="219" t="str">
        <f>IF(データ!$G61=4,入力用画面!M27/入力用画面!M$5*100,"")</f>
        <v/>
      </c>
      <c r="S27" s="147" t="str">
        <f>IF(データ!$G61=4,F27/F$6*100,"")</f>
        <v/>
      </c>
      <c r="T27" s="147" t="str">
        <f>IF(データ!$G61=4,G27/G$6*100,"")</f>
        <v/>
      </c>
      <c r="U27" s="147" t="str">
        <f>IF(データ!$G61=4,H27/H$6*100,"")</f>
        <v/>
      </c>
      <c r="V27" s="147" t="str">
        <f>IF(データ!$G61=4,I27/I$6*100,"")</f>
        <v/>
      </c>
      <c r="W27" s="147" t="str">
        <f>IF(データ!$G61=4,J27/J$6*100,"")</f>
        <v/>
      </c>
      <c r="X27" s="160" t="str">
        <f>IF(データ!$G61=0,"",IF(S27&gt;=データ!$C$2,"A",IF(S27&lt;データ!$E$2,"C","B")))</f>
        <v/>
      </c>
      <c r="Y27" s="4" t="str">
        <f>IF(データ!$G61=0,"",IF(T27&gt;=データ!$C$2,"A",IF(T27&lt;データ!$E$2,"C","B")))</f>
        <v/>
      </c>
      <c r="Z27" s="4" t="str">
        <f>IF(データ!$G61=0,"",IF(U27&gt;=データ!$C$2,"A",IF(U27&lt;データ!$E$2,"C","B")))</f>
        <v/>
      </c>
      <c r="AA27" s="4" t="str">
        <f>IF(データ!$G61=0,"",IF(V27&gt;=データ!$C$2,"A",IF(V27&lt;データ!$E$2,"C","B")))</f>
        <v/>
      </c>
      <c r="AB27" s="4" t="str">
        <f>IF(データ!$G61=0,"",IF(W27&gt;=データ!$C$2,"A",IF(W27&lt;データ!$E$2,"C","B")))</f>
        <v/>
      </c>
    </row>
    <row r="28" spans="1:28">
      <c r="A28" s="3">
        <v>22</v>
      </c>
      <c r="B28" s="223" t="str">
        <f>IF(データ!$G62=0,"",B$2)</f>
        <v/>
      </c>
      <c r="C28" s="223" t="str">
        <f>IF(データ!$G62=0,"",C$2)</f>
        <v/>
      </c>
      <c r="D28" s="223" t="str">
        <f>IF(データ!$G62=0,"",D$2)</f>
        <v/>
      </c>
      <c r="E28" s="223" t="str">
        <f>IF(データ!G62=0,"",入力用画面!E28)</f>
        <v/>
      </c>
      <c r="F28" s="202" t="str">
        <f>IF(ISBLANK(データ!B62),"",データ!B62)</f>
        <v/>
      </c>
      <c r="G28" s="203" t="str">
        <f>IF(ISBLANK(データ!C62),"",データ!C62)</f>
        <v/>
      </c>
      <c r="H28" s="203" t="str">
        <f>IF(ISBLANK(データ!D62),"",データ!D62)</f>
        <v/>
      </c>
      <c r="I28" s="204" t="str">
        <f>IF(ISBLANK(データ!E62),"",データ!E62)</f>
        <v/>
      </c>
      <c r="J28" s="151" t="str">
        <f>IF(データ!G62=4,データ!F62,"")</f>
        <v/>
      </c>
      <c r="K28" s="147" t="str">
        <f>IF(データ!$G62=4,入力用画面!F28/入力用画面!F$5*100,"")</f>
        <v/>
      </c>
      <c r="L28" s="147" t="str">
        <f>IF(データ!$G62=4,入力用画面!G28/入力用画面!G$5*100,"")</f>
        <v/>
      </c>
      <c r="M28" s="147" t="str">
        <f>IF(データ!$G62=4,入力用画面!H28/入力用画面!H$5*100,"")</f>
        <v/>
      </c>
      <c r="N28" s="211" t="str">
        <f>IF(データ!$G62=4,入力用画面!I28/入力用画面!I$5*100,"")</f>
        <v/>
      </c>
      <c r="O28" s="218" t="str">
        <f>IF(データ!$G62=4,入力用画面!J28/入力用画面!J$5*100,"")</f>
        <v/>
      </c>
      <c r="P28" s="147" t="str">
        <f>IF(データ!$G62=4,入力用画面!K28/入力用画面!K$5*100,"")</f>
        <v/>
      </c>
      <c r="Q28" s="147" t="str">
        <f>IF(データ!$G62=4,入力用画面!L28/入力用画面!L$5*100,"")</f>
        <v/>
      </c>
      <c r="R28" s="219" t="str">
        <f>IF(データ!$G62=4,入力用画面!M28/入力用画面!M$5*100,"")</f>
        <v/>
      </c>
      <c r="S28" s="147" t="str">
        <f>IF(データ!$G62=4,F28/F$6*100,"")</f>
        <v/>
      </c>
      <c r="T28" s="147" t="str">
        <f>IF(データ!$G62=4,G28/G$6*100,"")</f>
        <v/>
      </c>
      <c r="U28" s="147" t="str">
        <f>IF(データ!$G62=4,H28/H$6*100,"")</f>
        <v/>
      </c>
      <c r="V28" s="147" t="str">
        <f>IF(データ!$G62=4,I28/I$6*100,"")</f>
        <v/>
      </c>
      <c r="W28" s="147" t="str">
        <f>IF(データ!$G62=4,J28/J$6*100,"")</f>
        <v/>
      </c>
      <c r="X28" s="160" t="str">
        <f>IF(データ!$G62=0,"",IF(S28&gt;=データ!$C$2,"A",IF(S28&lt;データ!$E$2,"C","B")))</f>
        <v/>
      </c>
      <c r="Y28" s="4" t="str">
        <f>IF(データ!$G62=0,"",IF(T28&gt;=データ!$C$2,"A",IF(T28&lt;データ!$E$2,"C","B")))</f>
        <v/>
      </c>
      <c r="Z28" s="4" t="str">
        <f>IF(データ!$G62=0,"",IF(U28&gt;=データ!$C$2,"A",IF(U28&lt;データ!$E$2,"C","B")))</f>
        <v/>
      </c>
      <c r="AA28" s="4" t="str">
        <f>IF(データ!$G62=0,"",IF(V28&gt;=データ!$C$2,"A",IF(V28&lt;データ!$E$2,"C","B")))</f>
        <v/>
      </c>
      <c r="AB28" s="4" t="str">
        <f>IF(データ!$G62=0,"",IF(W28&gt;=データ!$C$2,"A",IF(W28&lt;データ!$E$2,"C","B")))</f>
        <v/>
      </c>
    </row>
    <row r="29" spans="1:28">
      <c r="A29" s="3">
        <v>23</v>
      </c>
      <c r="B29" s="223" t="str">
        <f>IF(データ!$G63=0,"",B$2)</f>
        <v/>
      </c>
      <c r="C29" s="223" t="str">
        <f>IF(データ!$G63=0,"",C$2)</f>
        <v/>
      </c>
      <c r="D29" s="223" t="str">
        <f>IF(データ!$G63=0,"",D$2)</f>
        <v/>
      </c>
      <c r="E29" s="223" t="str">
        <f>IF(データ!G63=0,"",入力用画面!E29)</f>
        <v/>
      </c>
      <c r="F29" s="202" t="str">
        <f>IF(ISBLANK(データ!B63),"",データ!B63)</f>
        <v/>
      </c>
      <c r="G29" s="203" t="str">
        <f>IF(ISBLANK(データ!C63),"",データ!C63)</f>
        <v/>
      </c>
      <c r="H29" s="203" t="str">
        <f>IF(ISBLANK(データ!D63),"",データ!D63)</f>
        <v/>
      </c>
      <c r="I29" s="204" t="str">
        <f>IF(ISBLANK(データ!E63),"",データ!E63)</f>
        <v/>
      </c>
      <c r="J29" s="151" t="str">
        <f>IF(データ!G63=4,データ!F63,"")</f>
        <v/>
      </c>
      <c r="K29" s="147" t="str">
        <f>IF(データ!$G63=4,入力用画面!F29/入力用画面!F$5*100,"")</f>
        <v/>
      </c>
      <c r="L29" s="147" t="str">
        <f>IF(データ!$G63=4,入力用画面!G29/入力用画面!G$5*100,"")</f>
        <v/>
      </c>
      <c r="M29" s="147" t="str">
        <f>IF(データ!$G63=4,入力用画面!H29/入力用画面!H$5*100,"")</f>
        <v/>
      </c>
      <c r="N29" s="211" t="str">
        <f>IF(データ!$G63=4,入力用画面!I29/入力用画面!I$5*100,"")</f>
        <v/>
      </c>
      <c r="O29" s="218" t="str">
        <f>IF(データ!$G63=4,入力用画面!J29/入力用画面!J$5*100,"")</f>
        <v/>
      </c>
      <c r="P29" s="147" t="str">
        <f>IF(データ!$G63=4,入力用画面!K29/入力用画面!K$5*100,"")</f>
        <v/>
      </c>
      <c r="Q29" s="147" t="str">
        <f>IF(データ!$G63=4,入力用画面!L29/入力用画面!L$5*100,"")</f>
        <v/>
      </c>
      <c r="R29" s="219" t="str">
        <f>IF(データ!$G63=4,入力用画面!M29/入力用画面!M$5*100,"")</f>
        <v/>
      </c>
      <c r="S29" s="147" t="str">
        <f>IF(データ!$G63=4,F29/F$6*100,"")</f>
        <v/>
      </c>
      <c r="T29" s="147" t="str">
        <f>IF(データ!$G63=4,G29/G$6*100,"")</f>
        <v/>
      </c>
      <c r="U29" s="147" t="str">
        <f>IF(データ!$G63=4,H29/H$6*100,"")</f>
        <v/>
      </c>
      <c r="V29" s="147" t="str">
        <f>IF(データ!$G63=4,I29/I$6*100,"")</f>
        <v/>
      </c>
      <c r="W29" s="147" t="str">
        <f>IF(データ!$G63=4,J29/J$6*100,"")</f>
        <v/>
      </c>
      <c r="X29" s="160" t="str">
        <f>IF(データ!$G63=0,"",IF(S29&gt;=データ!$C$2,"A",IF(S29&lt;データ!$E$2,"C","B")))</f>
        <v/>
      </c>
      <c r="Y29" s="4" t="str">
        <f>IF(データ!$G63=0,"",IF(T29&gt;=データ!$C$2,"A",IF(T29&lt;データ!$E$2,"C","B")))</f>
        <v/>
      </c>
      <c r="Z29" s="4" t="str">
        <f>IF(データ!$G63=0,"",IF(U29&gt;=データ!$C$2,"A",IF(U29&lt;データ!$E$2,"C","B")))</f>
        <v/>
      </c>
      <c r="AA29" s="4" t="str">
        <f>IF(データ!$G63=0,"",IF(V29&gt;=データ!$C$2,"A",IF(V29&lt;データ!$E$2,"C","B")))</f>
        <v/>
      </c>
      <c r="AB29" s="4" t="str">
        <f>IF(データ!$G63=0,"",IF(W29&gt;=データ!$C$2,"A",IF(W29&lt;データ!$E$2,"C","B")))</f>
        <v/>
      </c>
    </row>
    <row r="30" spans="1:28">
      <c r="A30" s="3">
        <v>24</v>
      </c>
      <c r="B30" s="223" t="str">
        <f>IF(データ!$G64=0,"",B$2)</f>
        <v/>
      </c>
      <c r="C30" s="223" t="str">
        <f>IF(データ!$G64=0,"",C$2)</f>
        <v/>
      </c>
      <c r="D30" s="223" t="str">
        <f>IF(データ!$G64=0,"",D$2)</f>
        <v/>
      </c>
      <c r="E30" s="223" t="str">
        <f>IF(データ!G64=0,"",入力用画面!E30)</f>
        <v/>
      </c>
      <c r="F30" s="202" t="str">
        <f>IF(ISBLANK(データ!B64),"",データ!B64)</f>
        <v/>
      </c>
      <c r="G30" s="203" t="str">
        <f>IF(ISBLANK(データ!C64),"",データ!C64)</f>
        <v/>
      </c>
      <c r="H30" s="203" t="str">
        <f>IF(ISBLANK(データ!D64),"",データ!D64)</f>
        <v/>
      </c>
      <c r="I30" s="204" t="str">
        <f>IF(ISBLANK(データ!E64),"",データ!E64)</f>
        <v/>
      </c>
      <c r="J30" s="151" t="str">
        <f>IF(データ!G64=4,データ!F64,"")</f>
        <v/>
      </c>
      <c r="K30" s="147" t="str">
        <f>IF(データ!$G64=4,入力用画面!F30/入力用画面!F$5*100,"")</f>
        <v/>
      </c>
      <c r="L30" s="147" t="str">
        <f>IF(データ!$G64=4,入力用画面!G30/入力用画面!G$5*100,"")</f>
        <v/>
      </c>
      <c r="M30" s="147" t="str">
        <f>IF(データ!$G64=4,入力用画面!H30/入力用画面!H$5*100,"")</f>
        <v/>
      </c>
      <c r="N30" s="211" t="str">
        <f>IF(データ!$G64=4,入力用画面!I30/入力用画面!I$5*100,"")</f>
        <v/>
      </c>
      <c r="O30" s="218" t="str">
        <f>IF(データ!$G64=4,入力用画面!J30/入力用画面!J$5*100,"")</f>
        <v/>
      </c>
      <c r="P30" s="147" t="str">
        <f>IF(データ!$G64=4,入力用画面!K30/入力用画面!K$5*100,"")</f>
        <v/>
      </c>
      <c r="Q30" s="147" t="str">
        <f>IF(データ!$G64=4,入力用画面!L30/入力用画面!L$5*100,"")</f>
        <v/>
      </c>
      <c r="R30" s="219" t="str">
        <f>IF(データ!$G64=4,入力用画面!M30/入力用画面!M$5*100,"")</f>
        <v/>
      </c>
      <c r="S30" s="147" t="str">
        <f>IF(データ!$G64=4,F30/F$6*100,"")</f>
        <v/>
      </c>
      <c r="T30" s="147" t="str">
        <f>IF(データ!$G64=4,G30/G$6*100,"")</f>
        <v/>
      </c>
      <c r="U30" s="147" t="str">
        <f>IF(データ!$G64=4,H30/H$6*100,"")</f>
        <v/>
      </c>
      <c r="V30" s="147" t="str">
        <f>IF(データ!$G64=4,I30/I$6*100,"")</f>
        <v/>
      </c>
      <c r="W30" s="147" t="str">
        <f>IF(データ!$G64=4,J30/J$6*100,"")</f>
        <v/>
      </c>
      <c r="X30" s="160" t="str">
        <f>IF(データ!$G64=0,"",IF(S30&gt;=データ!$C$2,"A",IF(S30&lt;データ!$E$2,"C","B")))</f>
        <v/>
      </c>
      <c r="Y30" s="4" t="str">
        <f>IF(データ!$G64=0,"",IF(T30&gt;=データ!$C$2,"A",IF(T30&lt;データ!$E$2,"C","B")))</f>
        <v/>
      </c>
      <c r="Z30" s="4" t="str">
        <f>IF(データ!$G64=0,"",IF(U30&gt;=データ!$C$2,"A",IF(U30&lt;データ!$E$2,"C","B")))</f>
        <v/>
      </c>
      <c r="AA30" s="4" t="str">
        <f>IF(データ!$G64=0,"",IF(V30&gt;=データ!$C$2,"A",IF(V30&lt;データ!$E$2,"C","B")))</f>
        <v/>
      </c>
      <c r="AB30" s="4" t="str">
        <f>IF(データ!$G64=0,"",IF(W30&gt;=データ!$C$2,"A",IF(W30&lt;データ!$E$2,"C","B")))</f>
        <v/>
      </c>
    </row>
    <row r="31" spans="1:28">
      <c r="A31" s="3">
        <v>25</v>
      </c>
      <c r="B31" s="223" t="str">
        <f>IF(データ!$G65=0,"",B$2)</f>
        <v/>
      </c>
      <c r="C31" s="223" t="str">
        <f>IF(データ!$G65=0,"",C$2)</f>
        <v/>
      </c>
      <c r="D31" s="223" t="str">
        <f>IF(データ!$G65=0,"",D$2)</f>
        <v/>
      </c>
      <c r="E31" s="223" t="str">
        <f>IF(データ!G65=0,"",入力用画面!E31)</f>
        <v/>
      </c>
      <c r="F31" s="202" t="str">
        <f>IF(ISBLANK(データ!B65),"",データ!B65)</f>
        <v/>
      </c>
      <c r="G31" s="203" t="str">
        <f>IF(ISBLANK(データ!C65),"",データ!C65)</f>
        <v/>
      </c>
      <c r="H31" s="203" t="str">
        <f>IF(ISBLANK(データ!D65),"",データ!D65)</f>
        <v/>
      </c>
      <c r="I31" s="204" t="str">
        <f>IF(ISBLANK(データ!E65),"",データ!E65)</f>
        <v/>
      </c>
      <c r="J31" s="151" t="str">
        <f>IF(データ!G65=4,データ!F65,"")</f>
        <v/>
      </c>
      <c r="K31" s="147" t="str">
        <f>IF(データ!$G65=4,入力用画面!F31/入力用画面!F$5*100,"")</f>
        <v/>
      </c>
      <c r="L31" s="147" t="str">
        <f>IF(データ!$G65=4,入力用画面!G31/入力用画面!G$5*100,"")</f>
        <v/>
      </c>
      <c r="M31" s="147" t="str">
        <f>IF(データ!$G65=4,入力用画面!H31/入力用画面!H$5*100,"")</f>
        <v/>
      </c>
      <c r="N31" s="211" t="str">
        <f>IF(データ!$G65=4,入力用画面!I31/入力用画面!I$5*100,"")</f>
        <v/>
      </c>
      <c r="O31" s="218" t="str">
        <f>IF(データ!$G65=4,入力用画面!J31/入力用画面!J$5*100,"")</f>
        <v/>
      </c>
      <c r="P31" s="147" t="str">
        <f>IF(データ!$G65=4,入力用画面!K31/入力用画面!K$5*100,"")</f>
        <v/>
      </c>
      <c r="Q31" s="147" t="str">
        <f>IF(データ!$G65=4,入力用画面!L31/入力用画面!L$5*100,"")</f>
        <v/>
      </c>
      <c r="R31" s="219" t="str">
        <f>IF(データ!$G65=4,入力用画面!M31/入力用画面!M$5*100,"")</f>
        <v/>
      </c>
      <c r="S31" s="147" t="str">
        <f>IF(データ!$G65=4,F31/F$6*100,"")</f>
        <v/>
      </c>
      <c r="T31" s="147" t="str">
        <f>IF(データ!$G65=4,G31/G$6*100,"")</f>
        <v/>
      </c>
      <c r="U31" s="147" t="str">
        <f>IF(データ!$G65=4,H31/H$6*100,"")</f>
        <v/>
      </c>
      <c r="V31" s="147" t="str">
        <f>IF(データ!$G65=4,I31/I$6*100,"")</f>
        <v/>
      </c>
      <c r="W31" s="147" t="str">
        <f>IF(データ!$G65=4,J31/J$6*100,"")</f>
        <v/>
      </c>
      <c r="X31" s="160" t="str">
        <f>IF(データ!$G65=0,"",IF(S31&gt;=データ!$C$2,"A",IF(S31&lt;データ!$E$2,"C","B")))</f>
        <v/>
      </c>
      <c r="Y31" s="4" t="str">
        <f>IF(データ!$G65=0,"",IF(T31&gt;=データ!$C$2,"A",IF(T31&lt;データ!$E$2,"C","B")))</f>
        <v/>
      </c>
      <c r="Z31" s="4" t="str">
        <f>IF(データ!$G65=0,"",IF(U31&gt;=データ!$C$2,"A",IF(U31&lt;データ!$E$2,"C","B")))</f>
        <v/>
      </c>
      <c r="AA31" s="4" t="str">
        <f>IF(データ!$G65=0,"",IF(V31&gt;=データ!$C$2,"A",IF(V31&lt;データ!$E$2,"C","B")))</f>
        <v/>
      </c>
      <c r="AB31" s="4" t="str">
        <f>IF(データ!$G65=0,"",IF(W31&gt;=データ!$C$2,"A",IF(W31&lt;データ!$E$2,"C","B")))</f>
        <v/>
      </c>
    </row>
    <row r="32" spans="1:28">
      <c r="A32" s="3">
        <v>26</v>
      </c>
      <c r="B32" s="223" t="str">
        <f>IF(データ!$G66=0,"",B$2)</f>
        <v/>
      </c>
      <c r="C32" s="223" t="str">
        <f>IF(データ!$G66=0,"",C$2)</f>
        <v/>
      </c>
      <c r="D32" s="223" t="str">
        <f>IF(データ!$G66=0,"",D$2)</f>
        <v/>
      </c>
      <c r="E32" s="223" t="str">
        <f>IF(データ!G66=0,"",入力用画面!E32)</f>
        <v/>
      </c>
      <c r="F32" s="202" t="str">
        <f>IF(ISBLANK(データ!B66),"",データ!B66)</f>
        <v/>
      </c>
      <c r="G32" s="203" t="str">
        <f>IF(ISBLANK(データ!C66),"",データ!C66)</f>
        <v/>
      </c>
      <c r="H32" s="203" t="str">
        <f>IF(ISBLANK(データ!D66),"",データ!D66)</f>
        <v/>
      </c>
      <c r="I32" s="204" t="str">
        <f>IF(ISBLANK(データ!E66),"",データ!E66)</f>
        <v/>
      </c>
      <c r="J32" s="151" t="str">
        <f>IF(データ!G66=4,データ!F66,"")</f>
        <v/>
      </c>
      <c r="K32" s="147" t="str">
        <f>IF(データ!$G66=4,入力用画面!F32/入力用画面!F$5*100,"")</f>
        <v/>
      </c>
      <c r="L32" s="147" t="str">
        <f>IF(データ!$G66=4,入力用画面!G32/入力用画面!G$5*100,"")</f>
        <v/>
      </c>
      <c r="M32" s="147" t="str">
        <f>IF(データ!$G66=4,入力用画面!H32/入力用画面!H$5*100,"")</f>
        <v/>
      </c>
      <c r="N32" s="211" t="str">
        <f>IF(データ!$G66=4,入力用画面!I32/入力用画面!I$5*100,"")</f>
        <v/>
      </c>
      <c r="O32" s="218" t="str">
        <f>IF(データ!$G66=4,入力用画面!J32/入力用画面!J$5*100,"")</f>
        <v/>
      </c>
      <c r="P32" s="147" t="str">
        <f>IF(データ!$G66=4,入力用画面!K32/入力用画面!K$5*100,"")</f>
        <v/>
      </c>
      <c r="Q32" s="147" t="str">
        <f>IF(データ!$G66=4,入力用画面!L32/入力用画面!L$5*100,"")</f>
        <v/>
      </c>
      <c r="R32" s="219" t="str">
        <f>IF(データ!$G66=4,入力用画面!M32/入力用画面!M$5*100,"")</f>
        <v/>
      </c>
      <c r="S32" s="147" t="str">
        <f>IF(データ!$G66=4,F32/F$6*100,"")</f>
        <v/>
      </c>
      <c r="T32" s="147" t="str">
        <f>IF(データ!$G66=4,G32/G$6*100,"")</f>
        <v/>
      </c>
      <c r="U32" s="147" t="str">
        <f>IF(データ!$G66=4,H32/H$6*100,"")</f>
        <v/>
      </c>
      <c r="V32" s="147" t="str">
        <f>IF(データ!$G66=4,I32/I$6*100,"")</f>
        <v/>
      </c>
      <c r="W32" s="147" t="str">
        <f>IF(データ!$G66=4,J32/J$6*100,"")</f>
        <v/>
      </c>
      <c r="X32" s="160" t="str">
        <f>IF(データ!$G66=0,"",IF(S32&gt;=データ!$C$2,"A",IF(S32&lt;データ!$E$2,"C","B")))</f>
        <v/>
      </c>
      <c r="Y32" s="4" t="str">
        <f>IF(データ!$G66=0,"",IF(T32&gt;=データ!$C$2,"A",IF(T32&lt;データ!$E$2,"C","B")))</f>
        <v/>
      </c>
      <c r="Z32" s="4" t="str">
        <f>IF(データ!$G66=0,"",IF(U32&gt;=データ!$C$2,"A",IF(U32&lt;データ!$E$2,"C","B")))</f>
        <v/>
      </c>
      <c r="AA32" s="4" t="str">
        <f>IF(データ!$G66=0,"",IF(V32&gt;=データ!$C$2,"A",IF(V32&lt;データ!$E$2,"C","B")))</f>
        <v/>
      </c>
      <c r="AB32" s="4" t="str">
        <f>IF(データ!$G66=0,"",IF(W32&gt;=データ!$C$2,"A",IF(W32&lt;データ!$E$2,"C","B")))</f>
        <v/>
      </c>
    </row>
    <row r="33" spans="1:28">
      <c r="A33" s="3">
        <v>27</v>
      </c>
      <c r="B33" s="223" t="str">
        <f>IF(データ!$G67=0,"",B$2)</f>
        <v/>
      </c>
      <c r="C33" s="223" t="str">
        <f>IF(データ!$G67=0,"",C$2)</f>
        <v/>
      </c>
      <c r="D33" s="223" t="str">
        <f>IF(データ!$G67=0,"",D$2)</f>
        <v/>
      </c>
      <c r="E33" s="223" t="str">
        <f>IF(データ!G67=0,"",入力用画面!E33)</f>
        <v/>
      </c>
      <c r="F33" s="202" t="str">
        <f>IF(ISBLANK(データ!B67),"",データ!B67)</f>
        <v/>
      </c>
      <c r="G33" s="203" t="str">
        <f>IF(ISBLANK(データ!C67),"",データ!C67)</f>
        <v/>
      </c>
      <c r="H33" s="203" t="str">
        <f>IF(ISBLANK(データ!D67),"",データ!D67)</f>
        <v/>
      </c>
      <c r="I33" s="204" t="str">
        <f>IF(ISBLANK(データ!E67),"",データ!E67)</f>
        <v/>
      </c>
      <c r="J33" s="151" t="str">
        <f>IF(データ!G67=4,データ!F67,"")</f>
        <v/>
      </c>
      <c r="K33" s="147" t="str">
        <f>IF(データ!$G67=4,入力用画面!F33/入力用画面!F$5*100,"")</f>
        <v/>
      </c>
      <c r="L33" s="147" t="str">
        <f>IF(データ!$G67=4,入力用画面!G33/入力用画面!G$5*100,"")</f>
        <v/>
      </c>
      <c r="M33" s="147" t="str">
        <f>IF(データ!$G67=4,入力用画面!H33/入力用画面!H$5*100,"")</f>
        <v/>
      </c>
      <c r="N33" s="211" t="str">
        <f>IF(データ!$G67=4,入力用画面!I33/入力用画面!I$5*100,"")</f>
        <v/>
      </c>
      <c r="O33" s="218" t="str">
        <f>IF(データ!$G67=4,入力用画面!J33/入力用画面!J$5*100,"")</f>
        <v/>
      </c>
      <c r="P33" s="147" t="str">
        <f>IF(データ!$G67=4,入力用画面!K33/入力用画面!K$5*100,"")</f>
        <v/>
      </c>
      <c r="Q33" s="147" t="str">
        <f>IF(データ!$G67=4,入力用画面!L33/入力用画面!L$5*100,"")</f>
        <v/>
      </c>
      <c r="R33" s="219" t="str">
        <f>IF(データ!$G67=4,入力用画面!M33/入力用画面!M$5*100,"")</f>
        <v/>
      </c>
      <c r="S33" s="147" t="str">
        <f>IF(データ!$G67=4,F33/F$6*100,"")</f>
        <v/>
      </c>
      <c r="T33" s="147" t="str">
        <f>IF(データ!$G67=4,G33/G$6*100,"")</f>
        <v/>
      </c>
      <c r="U33" s="147" t="str">
        <f>IF(データ!$G67=4,H33/H$6*100,"")</f>
        <v/>
      </c>
      <c r="V33" s="147" t="str">
        <f>IF(データ!$G67=4,I33/I$6*100,"")</f>
        <v/>
      </c>
      <c r="W33" s="147" t="str">
        <f>IF(データ!$G67=4,J33/J$6*100,"")</f>
        <v/>
      </c>
      <c r="X33" s="160" t="str">
        <f>IF(データ!$G67=0,"",IF(S33&gt;=データ!$C$2,"A",IF(S33&lt;データ!$E$2,"C","B")))</f>
        <v/>
      </c>
      <c r="Y33" s="4" t="str">
        <f>IF(データ!$G67=0,"",IF(T33&gt;=データ!$C$2,"A",IF(T33&lt;データ!$E$2,"C","B")))</f>
        <v/>
      </c>
      <c r="Z33" s="4" t="str">
        <f>IF(データ!$G67=0,"",IF(U33&gt;=データ!$C$2,"A",IF(U33&lt;データ!$E$2,"C","B")))</f>
        <v/>
      </c>
      <c r="AA33" s="4" t="str">
        <f>IF(データ!$G67=0,"",IF(V33&gt;=データ!$C$2,"A",IF(V33&lt;データ!$E$2,"C","B")))</f>
        <v/>
      </c>
      <c r="AB33" s="4" t="str">
        <f>IF(データ!$G67=0,"",IF(W33&gt;=データ!$C$2,"A",IF(W33&lt;データ!$E$2,"C","B")))</f>
        <v/>
      </c>
    </row>
    <row r="34" spans="1:28">
      <c r="A34" s="3">
        <v>28</v>
      </c>
      <c r="B34" s="223" t="str">
        <f>IF(データ!$G68=0,"",B$2)</f>
        <v/>
      </c>
      <c r="C34" s="223" t="str">
        <f>IF(データ!$G68=0,"",C$2)</f>
        <v/>
      </c>
      <c r="D34" s="223" t="str">
        <f>IF(データ!$G68=0,"",D$2)</f>
        <v/>
      </c>
      <c r="E34" s="223" t="str">
        <f>IF(データ!G68=0,"",入力用画面!E34)</f>
        <v/>
      </c>
      <c r="F34" s="202" t="str">
        <f>IF(ISBLANK(データ!B68),"",データ!B68)</f>
        <v/>
      </c>
      <c r="G34" s="203" t="str">
        <f>IF(ISBLANK(データ!C68),"",データ!C68)</f>
        <v/>
      </c>
      <c r="H34" s="203" t="str">
        <f>IF(ISBLANK(データ!D68),"",データ!D68)</f>
        <v/>
      </c>
      <c r="I34" s="204" t="str">
        <f>IF(ISBLANK(データ!E68),"",データ!E68)</f>
        <v/>
      </c>
      <c r="J34" s="151" t="str">
        <f>IF(データ!G68=4,データ!F68,"")</f>
        <v/>
      </c>
      <c r="K34" s="147" t="str">
        <f>IF(データ!$G68=4,入力用画面!F34/入力用画面!F$5*100,"")</f>
        <v/>
      </c>
      <c r="L34" s="147" t="str">
        <f>IF(データ!$G68=4,入力用画面!G34/入力用画面!G$5*100,"")</f>
        <v/>
      </c>
      <c r="M34" s="147" t="str">
        <f>IF(データ!$G68=4,入力用画面!H34/入力用画面!H$5*100,"")</f>
        <v/>
      </c>
      <c r="N34" s="211" t="str">
        <f>IF(データ!$G68=4,入力用画面!I34/入力用画面!I$5*100,"")</f>
        <v/>
      </c>
      <c r="O34" s="218" t="str">
        <f>IF(データ!$G68=4,入力用画面!J34/入力用画面!J$5*100,"")</f>
        <v/>
      </c>
      <c r="P34" s="147" t="str">
        <f>IF(データ!$G68=4,入力用画面!K34/入力用画面!K$5*100,"")</f>
        <v/>
      </c>
      <c r="Q34" s="147" t="str">
        <f>IF(データ!$G68=4,入力用画面!L34/入力用画面!L$5*100,"")</f>
        <v/>
      </c>
      <c r="R34" s="219" t="str">
        <f>IF(データ!$G68=4,入力用画面!M34/入力用画面!M$5*100,"")</f>
        <v/>
      </c>
      <c r="S34" s="147" t="str">
        <f>IF(データ!$G68=4,F34/F$6*100,"")</f>
        <v/>
      </c>
      <c r="T34" s="147" t="str">
        <f>IF(データ!$G68=4,G34/G$6*100,"")</f>
        <v/>
      </c>
      <c r="U34" s="147" t="str">
        <f>IF(データ!$G68=4,H34/H$6*100,"")</f>
        <v/>
      </c>
      <c r="V34" s="147" t="str">
        <f>IF(データ!$G68=4,I34/I$6*100,"")</f>
        <v/>
      </c>
      <c r="W34" s="147" t="str">
        <f>IF(データ!$G68=4,J34/J$6*100,"")</f>
        <v/>
      </c>
      <c r="X34" s="160" t="str">
        <f>IF(データ!$G68=0,"",IF(S34&gt;=データ!$C$2,"A",IF(S34&lt;データ!$E$2,"C","B")))</f>
        <v/>
      </c>
      <c r="Y34" s="4" t="str">
        <f>IF(データ!$G68=0,"",IF(T34&gt;=データ!$C$2,"A",IF(T34&lt;データ!$E$2,"C","B")))</f>
        <v/>
      </c>
      <c r="Z34" s="4" t="str">
        <f>IF(データ!$G68=0,"",IF(U34&gt;=データ!$C$2,"A",IF(U34&lt;データ!$E$2,"C","B")))</f>
        <v/>
      </c>
      <c r="AA34" s="4" t="str">
        <f>IF(データ!$G68=0,"",IF(V34&gt;=データ!$C$2,"A",IF(V34&lt;データ!$E$2,"C","B")))</f>
        <v/>
      </c>
      <c r="AB34" s="4" t="str">
        <f>IF(データ!$G68=0,"",IF(W34&gt;=データ!$C$2,"A",IF(W34&lt;データ!$E$2,"C","B")))</f>
        <v/>
      </c>
    </row>
    <row r="35" spans="1:28">
      <c r="A35" s="3">
        <v>29</v>
      </c>
      <c r="B35" s="223" t="str">
        <f>IF(データ!$G69=0,"",B$2)</f>
        <v/>
      </c>
      <c r="C35" s="223" t="str">
        <f>IF(データ!$G69=0,"",C$2)</f>
        <v/>
      </c>
      <c r="D35" s="223" t="str">
        <f>IF(データ!$G69=0,"",D$2)</f>
        <v/>
      </c>
      <c r="E35" s="223" t="str">
        <f>IF(データ!G69=0,"",入力用画面!E35)</f>
        <v/>
      </c>
      <c r="F35" s="202" t="str">
        <f>IF(ISBLANK(データ!B69),"",データ!B69)</f>
        <v/>
      </c>
      <c r="G35" s="203" t="str">
        <f>IF(ISBLANK(データ!C69),"",データ!C69)</f>
        <v/>
      </c>
      <c r="H35" s="203" t="str">
        <f>IF(ISBLANK(データ!D69),"",データ!D69)</f>
        <v/>
      </c>
      <c r="I35" s="204" t="str">
        <f>IF(ISBLANK(データ!E69),"",データ!E69)</f>
        <v/>
      </c>
      <c r="J35" s="151" t="str">
        <f>IF(データ!G69=4,データ!F69,"")</f>
        <v/>
      </c>
      <c r="K35" s="147" t="str">
        <f>IF(データ!$G69=4,入力用画面!F35/入力用画面!F$5*100,"")</f>
        <v/>
      </c>
      <c r="L35" s="147" t="str">
        <f>IF(データ!$G69=4,入力用画面!G35/入力用画面!G$5*100,"")</f>
        <v/>
      </c>
      <c r="M35" s="147" t="str">
        <f>IF(データ!$G69=4,入力用画面!H35/入力用画面!H$5*100,"")</f>
        <v/>
      </c>
      <c r="N35" s="211" t="str">
        <f>IF(データ!$G69=4,入力用画面!I35/入力用画面!I$5*100,"")</f>
        <v/>
      </c>
      <c r="O35" s="218" t="str">
        <f>IF(データ!$G69=4,入力用画面!J35/入力用画面!J$5*100,"")</f>
        <v/>
      </c>
      <c r="P35" s="147" t="str">
        <f>IF(データ!$G69=4,入力用画面!K35/入力用画面!K$5*100,"")</f>
        <v/>
      </c>
      <c r="Q35" s="147" t="str">
        <f>IF(データ!$G69=4,入力用画面!L35/入力用画面!L$5*100,"")</f>
        <v/>
      </c>
      <c r="R35" s="219" t="str">
        <f>IF(データ!$G69=4,入力用画面!M35/入力用画面!M$5*100,"")</f>
        <v/>
      </c>
      <c r="S35" s="147" t="str">
        <f>IF(データ!$G69=4,F35/F$6*100,"")</f>
        <v/>
      </c>
      <c r="T35" s="147" t="str">
        <f>IF(データ!$G69=4,G35/G$6*100,"")</f>
        <v/>
      </c>
      <c r="U35" s="147" t="str">
        <f>IF(データ!$G69=4,H35/H$6*100,"")</f>
        <v/>
      </c>
      <c r="V35" s="147" t="str">
        <f>IF(データ!$G69=4,I35/I$6*100,"")</f>
        <v/>
      </c>
      <c r="W35" s="147" t="str">
        <f>IF(データ!$G69=4,J35/J$6*100,"")</f>
        <v/>
      </c>
      <c r="X35" s="160" t="str">
        <f>IF(データ!$G69=0,"",IF(S35&gt;=データ!$C$2,"A",IF(S35&lt;データ!$E$2,"C","B")))</f>
        <v/>
      </c>
      <c r="Y35" s="4" t="str">
        <f>IF(データ!$G69=0,"",IF(T35&gt;=データ!$C$2,"A",IF(T35&lt;データ!$E$2,"C","B")))</f>
        <v/>
      </c>
      <c r="Z35" s="4" t="str">
        <f>IF(データ!$G69=0,"",IF(U35&gt;=データ!$C$2,"A",IF(U35&lt;データ!$E$2,"C","B")))</f>
        <v/>
      </c>
      <c r="AA35" s="4" t="str">
        <f>IF(データ!$G69=0,"",IF(V35&gt;=データ!$C$2,"A",IF(V35&lt;データ!$E$2,"C","B")))</f>
        <v/>
      </c>
      <c r="AB35" s="4" t="str">
        <f>IF(データ!$G69=0,"",IF(W35&gt;=データ!$C$2,"A",IF(W35&lt;データ!$E$2,"C","B")))</f>
        <v/>
      </c>
    </row>
    <row r="36" spans="1:28">
      <c r="A36" s="3">
        <v>30</v>
      </c>
      <c r="B36" s="223" t="str">
        <f>IF(データ!$G70=0,"",B$2)</f>
        <v/>
      </c>
      <c r="C36" s="223" t="str">
        <f>IF(データ!$G70=0,"",C$2)</f>
        <v/>
      </c>
      <c r="D36" s="223" t="str">
        <f>IF(データ!$G70=0,"",D$2)</f>
        <v/>
      </c>
      <c r="E36" s="223" t="str">
        <f>IF(データ!G70=0,"",入力用画面!E36)</f>
        <v/>
      </c>
      <c r="F36" s="202" t="str">
        <f>IF(ISBLANK(データ!B70),"",データ!B70)</f>
        <v/>
      </c>
      <c r="G36" s="203" t="str">
        <f>IF(ISBLANK(データ!C70),"",データ!C70)</f>
        <v/>
      </c>
      <c r="H36" s="203" t="str">
        <f>IF(ISBLANK(データ!D70),"",データ!D70)</f>
        <v/>
      </c>
      <c r="I36" s="204" t="str">
        <f>IF(ISBLANK(データ!E70),"",データ!E70)</f>
        <v/>
      </c>
      <c r="J36" s="151" t="str">
        <f>IF(データ!G70=4,データ!F70,"")</f>
        <v/>
      </c>
      <c r="K36" s="147" t="str">
        <f>IF(データ!$G70=4,入力用画面!F36/入力用画面!F$5*100,"")</f>
        <v/>
      </c>
      <c r="L36" s="147" t="str">
        <f>IF(データ!$G70=4,入力用画面!G36/入力用画面!G$5*100,"")</f>
        <v/>
      </c>
      <c r="M36" s="147" t="str">
        <f>IF(データ!$G70=4,入力用画面!H36/入力用画面!H$5*100,"")</f>
        <v/>
      </c>
      <c r="N36" s="211" t="str">
        <f>IF(データ!$G70=4,入力用画面!I36/入力用画面!I$5*100,"")</f>
        <v/>
      </c>
      <c r="O36" s="218" t="str">
        <f>IF(データ!$G70=4,入力用画面!J36/入力用画面!J$5*100,"")</f>
        <v/>
      </c>
      <c r="P36" s="147" t="str">
        <f>IF(データ!$G70=4,入力用画面!K36/入力用画面!K$5*100,"")</f>
        <v/>
      </c>
      <c r="Q36" s="147" t="str">
        <f>IF(データ!$G70=4,入力用画面!L36/入力用画面!L$5*100,"")</f>
        <v/>
      </c>
      <c r="R36" s="219" t="str">
        <f>IF(データ!$G70=4,入力用画面!M36/入力用画面!M$5*100,"")</f>
        <v/>
      </c>
      <c r="S36" s="147" t="str">
        <f>IF(データ!$G70=4,F36/F$6*100,"")</f>
        <v/>
      </c>
      <c r="T36" s="147" t="str">
        <f>IF(データ!$G70=4,G36/G$6*100,"")</f>
        <v/>
      </c>
      <c r="U36" s="147" t="str">
        <f>IF(データ!$G70=4,H36/H$6*100,"")</f>
        <v/>
      </c>
      <c r="V36" s="147" t="str">
        <f>IF(データ!$G70=4,I36/I$6*100,"")</f>
        <v/>
      </c>
      <c r="W36" s="147" t="str">
        <f>IF(データ!$G70=4,J36/J$6*100,"")</f>
        <v/>
      </c>
      <c r="X36" s="160" t="str">
        <f>IF(データ!$G70=0,"",IF(S36&gt;=データ!$C$2,"A",IF(S36&lt;データ!$E$2,"C","B")))</f>
        <v/>
      </c>
      <c r="Y36" s="4" t="str">
        <f>IF(データ!$G70=0,"",IF(T36&gt;=データ!$C$2,"A",IF(T36&lt;データ!$E$2,"C","B")))</f>
        <v/>
      </c>
      <c r="Z36" s="4" t="str">
        <f>IF(データ!$G70=0,"",IF(U36&gt;=データ!$C$2,"A",IF(U36&lt;データ!$E$2,"C","B")))</f>
        <v/>
      </c>
      <c r="AA36" s="4" t="str">
        <f>IF(データ!$G70=0,"",IF(V36&gt;=データ!$C$2,"A",IF(V36&lt;データ!$E$2,"C","B")))</f>
        <v/>
      </c>
      <c r="AB36" s="4" t="str">
        <f>IF(データ!$G70=0,"",IF(W36&gt;=データ!$C$2,"A",IF(W36&lt;データ!$E$2,"C","B")))</f>
        <v/>
      </c>
    </row>
    <row r="37" spans="1:28">
      <c r="A37" s="3">
        <v>31</v>
      </c>
      <c r="B37" s="223" t="str">
        <f>IF(データ!$G71=0,"",B$2)</f>
        <v/>
      </c>
      <c r="C37" s="223" t="str">
        <f>IF(データ!$G71=0,"",C$2)</f>
        <v/>
      </c>
      <c r="D37" s="223" t="str">
        <f>IF(データ!$G71=0,"",D$2)</f>
        <v/>
      </c>
      <c r="E37" s="223" t="str">
        <f>IF(データ!G71=0,"",入力用画面!E37)</f>
        <v/>
      </c>
      <c r="F37" s="202" t="str">
        <f>IF(ISBLANK(データ!B71),"",データ!B71)</f>
        <v/>
      </c>
      <c r="G37" s="203" t="str">
        <f>IF(ISBLANK(データ!C71),"",データ!C71)</f>
        <v/>
      </c>
      <c r="H37" s="203" t="str">
        <f>IF(ISBLANK(データ!D71),"",データ!D71)</f>
        <v/>
      </c>
      <c r="I37" s="204" t="str">
        <f>IF(ISBLANK(データ!E71),"",データ!E71)</f>
        <v/>
      </c>
      <c r="J37" s="151" t="str">
        <f>IF(データ!G71=4,データ!F71,"")</f>
        <v/>
      </c>
      <c r="K37" s="147" t="str">
        <f>IF(データ!$G71=4,入力用画面!F37/入力用画面!F$5*100,"")</f>
        <v/>
      </c>
      <c r="L37" s="147" t="str">
        <f>IF(データ!$G71=4,入力用画面!G37/入力用画面!G$5*100,"")</f>
        <v/>
      </c>
      <c r="M37" s="147" t="str">
        <f>IF(データ!$G71=4,入力用画面!H37/入力用画面!H$5*100,"")</f>
        <v/>
      </c>
      <c r="N37" s="211" t="str">
        <f>IF(データ!$G71=4,入力用画面!I37/入力用画面!I$5*100,"")</f>
        <v/>
      </c>
      <c r="O37" s="218" t="str">
        <f>IF(データ!$G71=4,入力用画面!J37/入力用画面!J$5*100,"")</f>
        <v/>
      </c>
      <c r="P37" s="147" t="str">
        <f>IF(データ!$G71=4,入力用画面!K37/入力用画面!K$5*100,"")</f>
        <v/>
      </c>
      <c r="Q37" s="147" t="str">
        <f>IF(データ!$G71=4,入力用画面!L37/入力用画面!L$5*100,"")</f>
        <v/>
      </c>
      <c r="R37" s="219" t="str">
        <f>IF(データ!$G71=4,入力用画面!M37/入力用画面!M$5*100,"")</f>
        <v/>
      </c>
      <c r="S37" s="147" t="str">
        <f>IF(データ!$G71=4,F37/F$6*100,"")</f>
        <v/>
      </c>
      <c r="T37" s="147" t="str">
        <f>IF(データ!$G71=4,G37/G$6*100,"")</f>
        <v/>
      </c>
      <c r="U37" s="147" t="str">
        <f>IF(データ!$G71=4,H37/H$6*100,"")</f>
        <v/>
      </c>
      <c r="V37" s="147" t="str">
        <f>IF(データ!$G71=4,I37/I$6*100,"")</f>
        <v/>
      </c>
      <c r="W37" s="147" t="str">
        <f>IF(データ!$G71=4,J37/J$6*100,"")</f>
        <v/>
      </c>
      <c r="X37" s="160" t="str">
        <f>IF(データ!$G71=0,"",IF(S37&gt;=データ!$C$2,"A",IF(S37&lt;データ!$E$2,"C","B")))</f>
        <v/>
      </c>
      <c r="Y37" s="4" t="str">
        <f>IF(データ!$G71=0,"",IF(T37&gt;=データ!$C$2,"A",IF(T37&lt;データ!$E$2,"C","B")))</f>
        <v/>
      </c>
      <c r="Z37" s="4" t="str">
        <f>IF(データ!$G71=0,"",IF(U37&gt;=データ!$C$2,"A",IF(U37&lt;データ!$E$2,"C","B")))</f>
        <v/>
      </c>
      <c r="AA37" s="4" t="str">
        <f>IF(データ!$G71=0,"",IF(V37&gt;=データ!$C$2,"A",IF(V37&lt;データ!$E$2,"C","B")))</f>
        <v/>
      </c>
      <c r="AB37" s="4" t="str">
        <f>IF(データ!$G71=0,"",IF(W37&gt;=データ!$C$2,"A",IF(W37&lt;データ!$E$2,"C","B")))</f>
        <v/>
      </c>
    </row>
    <row r="38" spans="1:28">
      <c r="A38" s="3">
        <v>32</v>
      </c>
      <c r="B38" s="223" t="str">
        <f>IF(データ!$G72=0,"",B$2)</f>
        <v/>
      </c>
      <c r="C38" s="223" t="str">
        <f>IF(データ!$G72=0,"",C$2)</f>
        <v/>
      </c>
      <c r="D38" s="223" t="str">
        <f>IF(データ!$G72=0,"",D$2)</f>
        <v/>
      </c>
      <c r="E38" s="223" t="str">
        <f>IF(データ!G72=0,"",入力用画面!E38)</f>
        <v/>
      </c>
      <c r="F38" s="202" t="str">
        <f>IF(ISBLANK(データ!B72),"",データ!B72)</f>
        <v/>
      </c>
      <c r="G38" s="203" t="str">
        <f>IF(ISBLANK(データ!C72),"",データ!C72)</f>
        <v/>
      </c>
      <c r="H38" s="203" t="str">
        <f>IF(ISBLANK(データ!D72),"",データ!D72)</f>
        <v/>
      </c>
      <c r="I38" s="204" t="str">
        <f>IF(ISBLANK(データ!E72),"",データ!E72)</f>
        <v/>
      </c>
      <c r="J38" s="151" t="str">
        <f>IF(データ!G72=4,データ!F72,"")</f>
        <v/>
      </c>
      <c r="K38" s="147" t="str">
        <f>IF(データ!$G72=4,入力用画面!F38/入力用画面!F$5*100,"")</f>
        <v/>
      </c>
      <c r="L38" s="147" t="str">
        <f>IF(データ!$G72=4,入力用画面!G38/入力用画面!G$5*100,"")</f>
        <v/>
      </c>
      <c r="M38" s="147" t="str">
        <f>IF(データ!$G72=4,入力用画面!H38/入力用画面!H$5*100,"")</f>
        <v/>
      </c>
      <c r="N38" s="211" t="str">
        <f>IF(データ!$G72=4,入力用画面!I38/入力用画面!I$5*100,"")</f>
        <v/>
      </c>
      <c r="O38" s="218" t="str">
        <f>IF(データ!$G72=4,入力用画面!J38/入力用画面!J$5*100,"")</f>
        <v/>
      </c>
      <c r="P38" s="147" t="str">
        <f>IF(データ!$G72=4,入力用画面!K38/入力用画面!K$5*100,"")</f>
        <v/>
      </c>
      <c r="Q38" s="147" t="str">
        <f>IF(データ!$G72=4,入力用画面!L38/入力用画面!L$5*100,"")</f>
        <v/>
      </c>
      <c r="R38" s="219" t="str">
        <f>IF(データ!$G72=4,入力用画面!M38/入力用画面!M$5*100,"")</f>
        <v/>
      </c>
      <c r="S38" s="147" t="str">
        <f>IF(データ!$G72=4,F38/F$6*100,"")</f>
        <v/>
      </c>
      <c r="T38" s="147" t="str">
        <f>IF(データ!$G72=4,G38/G$6*100,"")</f>
        <v/>
      </c>
      <c r="U38" s="147" t="str">
        <f>IF(データ!$G72=4,H38/H$6*100,"")</f>
        <v/>
      </c>
      <c r="V38" s="147" t="str">
        <f>IF(データ!$G72=4,I38/I$6*100,"")</f>
        <v/>
      </c>
      <c r="W38" s="147" t="str">
        <f>IF(データ!$G72=4,J38/J$6*100,"")</f>
        <v/>
      </c>
      <c r="X38" s="160" t="str">
        <f>IF(データ!$G72=0,"",IF(S38&gt;=データ!$C$2,"A",IF(S38&lt;データ!$E$2,"C","B")))</f>
        <v/>
      </c>
      <c r="Y38" s="4" t="str">
        <f>IF(データ!$G72=0,"",IF(T38&gt;=データ!$C$2,"A",IF(T38&lt;データ!$E$2,"C","B")))</f>
        <v/>
      </c>
      <c r="Z38" s="4" t="str">
        <f>IF(データ!$G72=0,"",IF(U38&gt;=データ!$C$2,"A",IF(U38&lt;データ!$E$2,"C","B")))</f>
        <v/>
      </c>
      <c r="AA38" s="4" t="str">
        <f>IF(データ!$G72=0,"",IF(V38&gt;=データ!$C$2,"A",IF(V38&lt;データ!$E$2,"C","B")))</f>
        <v/>
      </c>
      <c r="AB38" s="4" t="str">
        <f>IF(データ!$G72=0,"",IF(W38&gt;=データ!$C$2,"A",IF(W38&lt;データ!$E$2,"C","B")))</f>
        <v/>
      </c>
    </row>
    <row r="39" spans="1:28">
      <c r="A39" s="3">
        <v>33</v>
      </c>
      <c r="B39" s="223" t="str">
        <f>IF(データ!$G73=0,"",B$2)</f>
        <v/>
      </c>
      <c r="C39" s="223" t="str">
        <f>IF(データ!$G73=0,"",C$2)</f>
        <v/>
      </c>
      <c r="D39" s="223" t="str">
        <f>IF(データ!$G73=0,"",D$2)</f>
        <v/>
      </c>
      <c r="E39" s="223" t="str">
        <f>IF(データ!G73=0,"",入力用画面!E39)</f>
        <v/>
      </c>
      <c r="F39" s="202" t="str">
        <f>IF(ISBLANK(データ!B73),"",データ!B73)</f>
        <v/>
      </c>
      <c r="G39" s="203" t="str">
        <f>IF(ISBLANK(データ!C73),"",データ!C73)</f>
        <v/>
      </c>
      <c r="H39" s="203" t="str">
        <f>IF(ISBLANK(データ!D73),"",データ!D73)</f>
        <v/>
      </c>
      <c r="I39" s="204" t="str">
        <f>IF(ISBLANK(データ!E73),"",データ!E73)</f>
        <v/>
      </c>
      <c r="J39" s="151" t="str">
        <f>IF(データ!G73=4,データ!F73,"")</f>
        <v/>
      </c>
      <c r="K39" s="147" t="str">
        <f>IF(データ!$G73=4,入力用画面!F39/入力用画面!F$5*100,"")</f>
        <v/>
      </c>
      <c r="L39" s="147" t="str">
        <f>IF(データ!$G73=4,入力用画面!G39/入力用画面!G$5*100,"")</f>
        <v/>
      </c>
      <c r="M39" s="147" t="str">
        <f>IF(データ!$G73=4,入力用画面!H39/入力用画面!H$5*100,"")</f>
        <v/>
      </c>
      <c r="N39" s="211" t="str">
        <f>IF(データ!$G73=4,入力用画面!I39/入力用画面!I$5*100,"")</f>
        <v/>
      </c>
      <c r="O39" s="218" t="str">
        <f>IF(データ!$G73=4,入力用画面!J39/入力用画面!J$5*100,"")</f>
        <v/>
      </c>
      <c r="P39" s="147" t="str">
        <f>IF(データ!$G73=4,入力用画面!K39/入力用画面!K$5*100,"")</f>
        <v/>
      </c>
      <c r="Q39" s="147" t="str">
        <f>IF(データ!$G73=4,入力用画面!L39/入力用画面!L$5*100,"")</f>
        <v/>
      </c>
      <c r="R39" s="219" t="str">
        <f>IF(データ!$G73=4,入力用画面!M39/入力用画面!M$5*100,"")</f>
        <v/>
      </c>
      <c r="S39" s="147" t="str">
        <f>IF(データ!$G73=4,F39/F$6*100,"")</f>
        <v/>
      </c>
      <c r="T39" s="147" t="str">
        <f>IF(データ!$G73=4,G39/G$6*100,"")</f>
        <v/>
      </c>
      <c r="U39" s="147" t="str">
        <f>IF(データ!$G73=4,H39/H$6*100,"")</f>
        <v/>
      </c>
      <c r="V39" s="147" t="str">
        <f>IF(データ!$G73=4,I39/I$6*100,"")</f>
        <v/>
      </c>
      <c r="W39" s="147" t="str">
        <f>IF(データ!$G73=4,J39/J$6*100,"")</f>
        <v/>
      </c>
      <c r="X39" s="160" t="str">
        <f>IF(データ!$G73=0,"",IF(S39&gt;=データ!$C$2,"A",IF(S39&lt;データ!$E$2,"C","B")))</f>
        <v/>
      </c>
      <c r="Y39" s="4" t="str">
        <f>IF(データ!$G73=0,"",IF(T39&gt;=データ!$C$2,"A",IF(T39&lt;データ!$E$2,"C","B")))</f>
        <v/>
      </c>
      <c r="Z39" s="4" t="str">
        <f>IF(データ!$G73=0,"",IF(U39&gt;=データ!$C$2,"A",IF(U39&lt;データ!$E$2,"C","B")))</f>
        <v/>
      </c>
      <c r="AA39" s="4" t="str">
        <f>IF(データ!$G73=0,"",IF(V39&gt;=データ!$C$2,"A",IF(V39&lt;データ!$E$2,"C","B")))</f>
        <v/>
      </c>
      <c r="AB39" s="4" t="str">
        <f>IF(データ!$G73=0,"",IF(W39&gt;=データ!$C$2,"A",IF(W39&lt;データ!$E$2,"C","B")))</f>
        <v/>
      </c>
    </row>
    <row r="40" spans="1:28">
      <c r="A40" s="3">
        <v>34</v>
      </c>
      <c r="B40" s="223" t="str">
        <f>IF(データ!$G74=0,"",B$2)</f>
        <v/>
      </c>
      <c r="C40" s="223" t="str">
        <f>IF(データ!$G74=0,"",C$2)</f>
        <v/>
      </c>
      <c r="D40" s="223" t="str">
        <f>IF(データ!$G74=0,"",D$2)</f>
        <v/>
      </c>
      <c r="E40" s="223" t="str">
        <f>IF(データ!G74=0,"",入力用画面!E40)</f>
        <v/>
      </c>
      <c r="F40" s="202" t="str">
        <f>IF(ISBLANK(データ!B74),"",データ!B74)</f>
        <v/>
      </c>
      <c r="G40" s="203" t="str">
        <f>IF(ISBLANK(データ!C74),"",データ!C74)</f>
        <v/>
      </c>
      <c r="H40" s="203" t="str">
        <f>IF(ISBLANK(データ!D74),"",データ!D74)</f>
        <v/>
      </c>
      <c r="I40" s="204" t="str">
        <f>IF(ISBLANK(データ!E74),"",データ!E74)</f>
        <v/>
      </c>
      <c r="J40" s="151" t="str">
        <f>IF(データ!G74=4,データ!F74,"")</f>
        <v/>
      </c>
      <c r="K40" s="147" t="str">
        <f>IF(データ!$G74=4,入力用画面!F40/入力用画面!F$5*100,"")</f>
        <v/>
      </c>
      <c r="L40" s="147" t="str">
        <f>IF(データ!$G74=4,入力用画面!G40/入力用画面!G$5*100,"")</f>
        <v/>
      </c>
      <c r="M40" s="147" t="str">
        <f>IF(データ!$G74=4,入力用画面!H40/入力用画面!H$5*100,"")</f>
        <v/>
      </c>
      <c r="N40" s="211" t="str">
        <f>IF(データ!$G74=4,入力用画面!I40/入力用画面!I$5*100,"")</f>
        <v/>
      </c>
      <c r="O40" s="218" t="str">
        <f>IF(データ!$G74=4,入力用画面!J40/入力用画面!J$5*100,"")</f>
        <v/>
      </c>
      <c r="P40" s="147" t="str">
        <f>IF(データ!$G74=4,入力用画面!K40/入力用画面!K$5*100,"")</f>
        <v/>
      </c>
      <c r="Q40" s="147" t="str">
        <f>IF(データ!$G74=4,入力用画面!L40/入力用画面!L$5*100,"")</f>
        <v/>
      </c>
      <c r="R40" s="219" t="str">
        <f>IF(データ!$G74=4,入力用画面!M40/入力用画面!M$5*100,"")</f>
        <v/>
      </c>
      <c r="S40" s="147" t="str">
        <f>IF(データ!$G74=4,F40/F$6*100,"")</f>
        <v/>
      </c>
      <c r="T40" s="147" t="str">
        <f>IF(データ!$G74=4,G40/G$6*100,"")</f>
        <v/>
      </c>
      <c r="U40" s="147" t="str">
        <f>IF(データ!$G74=4,H40/H$6*100,"")</f>
        <v/>
      </c>
      <c r="V40" s="147" t="str">
        <f>IF(データ!$G74=4,I40/I$6*100,"")</f>
        <v/>
      </c>
      <c r="W40" s="147" t="str">
        <f>IF(データ!$G74=4,J40/J$6*100,"")</f>
        <v/>
      </c>
      <c r="X40" s="160" t="str">
        <f>IF(データ!$G74=0,"",IF(S40&gt;=データ!$C$2,"A",IF(S40&lt;データ!$E$2,"C","B")))</f>
        <v/>
      </c>
      <c r="Y40" s="4" t="str">
        <f>IF(データ!$G74=0,"",IF(T40&gt;=データ!$C$2,"A",IF(T40&lt;データ!$E$2,"C","B")))</f>
        <v/>
      </c>
      <c r="Z40" s="4" t="str">
        <f>IF(データ!$G74=0,"",IF(U40&gt;=データ!$C$2,"A",IF(U40&lt;データ!$E$2,"C","B")))</f>
        <v/>
      </c>
      <c r="AA40" s="4" t="str">
        <f>IF(データ!$G74=0,"",IF(V40&gt;=データ!$C$2,"A",IF(V40&lt;データ!$E$2,"C","B")))</f>
        <v/>
      </c>
      <c r="AB40" s="4" t="str">
        <f>IF(データ!$G74=0,"",IF(W40&gt;=データ!$C$2,"A",IF(W40&lt;データ!$E$2,"C","B")))</f>
        <v/>
      </c>
    </row>
    <row r="41" spans="1:28">
      <c r="A41" s="3">
        <v>35</v>
      </c>
      <c r="B41" s="223" t="str">
        <f>IF(データ!$G75=0,"",B$2)</f>
        <v/>
      </c>
      <c r="C41" s="223" t="str">
        <f>IF(データ!$G75=0,"",C$2)</f>
        <v/>
      </c>
      <c r="D41" s="223" t="str">
        <f>IF(データ!$G75=0,"",D$2)</f>
        <v/>
      </c>
      <c r="E41" s="223" t="str">
        <f>IF(データ!G75=0,"",入力用画面!E41)</f>
        <v/>
      </c>
      <c r="F41" s="202" t="str">
        <f>IF(ISBLANK(データ!B75),"",データ!B75)</f>
        <v/>
      </c>
      <c r="G41" s="203" t="str">
        <f>IF(ISBLANK(データ!C75),"",データ!C75)</f>
        <v/>
      </c>
      <c r="H41" s="203" t="str">
        <f>IF(ISBLANK(データ!D75),"",データ!D75)</f>
        <v/>
      </c>
      <c r="I41" s="204" t="str">
        <f>IF(ISBLANK(データ!E75),"",データ!E75)</f>
        <v/>
      </c>
      <c r="J41" s="151" t="str">
        <f>IF(データ!G75=4,データ!F75,"")</f>
        <v/>
      </c>
      <c r="K41" s="147" t="str">
        <f>IF(データ!$G75=4,入力用画面!F41/入力用画面!F$5*100,"")</f>
        <v/>
      </c>
      <c r="L41" s="147" t="str">
        <f>IF(データ!$G75=4,入力用画面!G41/入力用画面!G$5*100,"")</f>
        <v/>
      </c>
      <c r="M41" s="147" t="str">
        <f>IF(データ!$G75=4,入力用画面!H41/入力用画面!H$5*100,"")</f>
        <v/>
      </c>
      <c r="N41" s="211" t="str">
        <f>IF(データ!$G75=4,入力用画面!I41/入力用画面!I$5*100,"")</f>
        <v/>
      </c>
      <c r="O41" s="218" t="str">
        <f>IF(データ!$G75=4,入力用画面!J41/入力用画面!J$5*100,"")</f>
        <v/>
      </c>
      <c r="P41" s="147" t="str">
        <f>IF(データ!$G75=4,入力用画面!K41/入力用画面!K$5*100,"")</f>
        <v/>
      </c>
      <c r="Q41" s="147" t="str">
        <f>IF(データ!$G75=4,入力用画面!L41/入力用画面!L$5*100,"")</f>
        <v/>
      </c>
      <c r="R41" s="219" t="str">
        <f>IF(データ!$G75=4,入力用画面!M41/入力用画面!M$5*100,"")</f>
        <v/>
      </c>
      <c r="S41" s="147" t="str">
        <f>IF(データ!$G75=4,F41/F$6*100,"")</f>
        <v/>
      </c>
      <c r="T41" s="147" t="str">
        <f>IF(データ!$G75=4,G41/G$6*100,"")</f>
        <v/>
      </c>
      <c r="U41" s="147" t="str">
        <f>IF(データ!$G75=4,H41/H$6*100,"")</f>
        <v/>
      </c>
      <c r="V41" s="147" t="str">
        <f>IF(データ!$G75=4,I41/I$6*100,"")</f>
        <v/>
      </c>
      <c r="W41" s="147" t="str">
        <f>IF(データ!$G75=4,J41/J$6*100,"")</f>
        <v/>
      </c>
      <c r="X41" s="160" t="str">
        <f>IF(データ!$G75=0,"",IF(S41&gt;=データ!$C$2,"A",IF(S41&lt;データ!$E$2,"C","B")))</f>
        <v/>
      </c>
      <c r="Y41" s="4" t="str">
        <f>IF(データ!$G75=0,"",IF(T41&gt;=データ!$C$2,"A",IF(T41&lt;データ!$E$2,"C","B")))</f>
        <v/>
      </c>
      <c r="Z41" s="4" t="str">
        <f>IF(データ!$G75=0,"",IF(U41&gt;=データ!$C$2,"A",IF(U41&lt;データ!$E$2,"C","B")))</f>
        <v/>
      </c>
      <c r="AA41" s="4" t="str">
        <f>IF(データ!$G75=0,"",IF(V41&gt;=データ!$C$2,"A",IF(V41&lt;データ!$E$2,"C","B")))</f>
        <v/>
      </c>
      <c r="AB41" s="4" t="str">
        <f>IF(データ!$G75=0,"",IF(W41&gt;=データ!$C$2,"A",IF(W41&lt;データ!$E$2,"C","B")))</f>
        <v/>
      </c>
    </row>
    <row r="42" spans="1:28">
      <c r="A42" s="3">
        <v>36</v>
      </c>
      <c r="B42" s="223" t="str">
        <f>IF(データ!$G76=0,"",B$2)</f>
        <v/>
      </c>
      <c r="C42" s="223" t="str">
        <f>IF(データ!$G76=0,"",C$2)</f>
        <v/>
      </c>
      <c r="D42" s="223" t="str">
        <f>IF(データ!$G76=0,"",D$2)</f>
        <v/>
      </c>
      <c r="E42" s="223" t="str">
        <f>IF(データ!G76=0,"",入力用画面!E42)</f>
        <v/>
      </c>
      <c r="F42" s="202" t="str">
        <f>IF(ISBLANK(データ!B76),"",データ!B76)</f>
        <v/>
      </c>
      <c r="G42" s="203" t="str">
        <f>IF(ISBLANK(データ!C76),"",データ!C76)</f>
        <v/>
      </c>
      <c r="H42" s="203" t="str">
        <f>IF(ISBLANK(データ!D76),"",データ!D76)</f>
        <v/>
      </c>
      <c r="I42" s="204" t="str">
        <f>IF(ISBLANK(データ!E76),"",データ!E76)</f>
        <v/>
      </c>
      <c r="J42" s="151" t="str">
        <f>IF(データ!G76=4,データ!F76,"")</f>
        <v/>
      </c>
      <c r="K42" s="147" t="str">
        <f>IF(データ!$G76=4,入力用画面!F42/入力用画面!F$5*100,"")</f>
        <v/>
      </c>
      <c r="L42" s="147" t="str">
        <f>IF(データ!$G76=4,入力用画面!G42/入力用画面!G$5*100,"")</f>
        <v/>
      </c>
      <c r="M42" s="147" t="str">
        <f>IF(データ!$G76=4,入力用画面!H42/入力用画面!H$5*100,"")</f>
        <v/>
      </c>
      <c r="N42" s="211" t="str">
        <f>IF(データ!$G76=4,入力用画面!I42/入力用画面!I$5*100,"")</f>
        <v/>
      </c>
      <c r="O42" s="218" t="str">
        <f>IF(データ!$G76=4,入力用画面!J42/入力用画面!J$5*100,"")</f>
        <v/>
      </c>
      <c r="P42" s="147" t="str">
        <f>IF(データ!$G76=4,入力用画面!K42/入力用画面!K$5*100,"")</f>
        <v/>
      </c>
      <c r="Q42" s="147" t="str">
        <f>IF(データ!$G76=4,入力用画面!L42/入力用画面!L$5*100,"")</f>
        <v/>
      </c>
      <c r="R42" s="219" t="str">
        <f>IF(データ!$G76=4,入力用画面!M42/入力用画面!M$5*100,"")</f>
        <v/>
      </c>
      <c r="S42" s="147" t="str">
        <f>IF(データ!$G76=4,F42/F$6*100,"")</f>
        <v/>
      </c>
      <c r="T42" s="147" t="str">
        <f>IF(データ!$G76=4,G42/G$6*100,"")</f>
        <v/>
      </c>
      <c r="U42" s="147" t="str">
        <f>IF(データ!$G76=4,H42/H$6*100,"")</f>
        <v/>
      </c>
      <c r="V42" s="147" t="str">
        <f>IF(データ!$G76=4,I42/I$6*100,"")</f>
        <v/>
      </c>
      <c r="W42" s="147" t="str">
        <f>IF(データ!$G76=4,J42/J$6*100,"")</f>
        <v/>
      </c>
      <c r="X42" s="160" t="str">
        <f>IF(データ!$G76=0,"",IF(S42&gt;=データ!$C$2,"A",IF(S42&lt;データ!$E$2,"C","B")))</f>
        <v/>
      </c>
      <c r="Y42" s="4" t="str">
        <f>IF(データ!$G76=0,"",IF(T42&gt;=データ!$C$2,"A",IF(T42&lt;データ!$E$2,"C","B")))</f>
        <v/>
      </c>
      <c r="Z42" s="4" t="str">
        <f>IF(データ!$G76=0,"",IF(U42&gt;=データ!$C$2,"A",IF(U42&lt;データ!$E$2,"C","B")))</f>
        <v/>
      </c>
      <c r="AA42" s="4" t="str">
        <f>IF(データ!$G76=0,"",IF(V42&gt;=データ!$C$2,"A",IF(V42&lt;データ!$E$2,"C","B")))</f>
        <v/>
      </c>
      <c r="AB42" s="4" t="str">
        <f>IF(データ!$G76=0,"",IF(W42&gt;=データ!$C$2,"A",IF(W42&lt;データ!$E$2,"C","B")))</f>
        <v/>
      </c>
    </row>
    <row r="43" spans="1:28">
      <c r="A43" s="3">
        <v>37</v>
      </c>
      <c r="B43" s="223" t="str">
        <f>IF(データ!$G77=0,"",B$2)</f>
        <v/>
      </c>
      <c r="C43" s="223" t="str">
        <f>IF(データ!$G77=0,"",C$2)</f>
        <v/>
      </c>
      <c r="D43" s="223" t="str">
        <f>IF(データ!$G77=0,"",D$2)</f>
        <v/>
      </c>
      <c r="E43" s="223" t="str">
        <f>IF(データ!G77=0,"",入力用画面!E43)</f>
        <v/>
      </c>
      <c r="F43" s="202" t="str">
        <f>IF(ISBLANK(データ!B77),"",データ!B77)</f>
        <v/>
      </c>
      <c r="G43" s="203" t="str">
        <f>IF(ISBLANK(データ!C77),"",データ!C77)</f>
        <v/>
      </c>
      <c r="H43" s="203" t="str">
        <f>IF(ISBLANK(データ!D77),"",データ!D77)</f>
        <v/>
      </c>
      <c r="I43" s="204" t="str">
        <f>IF(ISBLANK(データ!E77),"",データ!E77)</f>
        <v/>
      </c>
      <c r="J43" s="151" t="str">
        <f>IF(データ!G77=4,データ!F77,"")</f>
        <v/>
      </c>
      <c r="K43" s="147" t="str">
        <f>IF(データ!$G77=4,入力用画面!F43/入力用画面!F$5*100,"")</f>
        <v/>
      </c>
      <c r="L43" s="147" t="str">
        <f>IF(データ!$G77=4,入力用画面!G43/入力用画面!G$5*100,"")</f>
        <v/>
      </c>
      <c r="M43" s="147" t="str">
        <f>IF(データ!$G77=4,入力用画面!H43/入力用画面!H$5*100,"")</f>
        <v/>
      </c>
      <c r="N43" s="211" t="str">
        <f>IF(データ!$G77=4,入力用画面!I43/入力用画面!I$5*100,"")</f>
        <v/>
      </c>
      <c r="O43" s="218" t="str">
        <f>IF(データ!$G77=4,入力用画面!J43/入力用画面!J$5*100,"")</f>
        <v/>
      </c>
      <c r="P43" s="147" t="str">
        <f>IF(データ!$G77=4,入力用画面!K43/入力用画面!K$5*100,"")</f>
        <v/>
      </c>
      <c r="Q43" s="147" t="str">
        <f>IF(データ!$G77=4,入力用画面!L43/入力用画面!L$5*100,"")</f>
        <v/>
      </c>
      <c r="R43" s="219" t="str">
        <f>IF(データ!$G77=4,入力用画面!M43/入力用画面!M$5*100,"")</f>
        <v/>
      </c>
      <c r="S43" s="147" t="str">
        <f>IF(データ!$G77=4,F43/F$6*100,"")</f>
        <v/>
      </c>
      <c r="T43" s="147" t="str">
        <f>IF(データ!$G77=4,G43/G$6*100,"")</f>
        <v/>
      </c>
      <c r="U43" s="147" t="str">
        <f>IF(データ!$G77=4,H43/H$6*100,"")</f>
        <v/>
      </c>
      <c r="V43" s="147" t="str">
        <f>IF(データ!$G77=4,I43/I$6*100,"")</f>
        <v/>
      </c>
      <c r="W43" s="147" t="str">
        <f>IF(データ!$G77=4,J43/J$6*100,"")</f>
        <v/>
      </c>
      <c r="X43" s="160" t="str">
        <f>IF(データ!$G77=0,"",IF(S43&gt;=データ!$C$2,"A",IF(S43&lt;データ!$E$2,"C","B")))</f>
        <v/>
      </c>
      <c r="Y43" s="4" t="str">
        <f>IF(データ!$G77=0,"",IF(T43&gt;=データ!$C$2,"A",IF(T43&lt;データ!$E$2,"C","B")))</f>
        <v/>
      </c>
      <c r="Z43" s="4" t="str">
        <f>IF(データ!$G77=0,"",IF(U43&gt;=データ!$C$2,"A",IF(U43&lt;データ!$E$2,"C","B")))</f>
        <v/>
      </c>
      <c r="AA43" s="4" t="str">
        <f>IF(データ!$G77=0,"",IF(V43&gt;=データ!$C$2,"A",IF(V43&lt;データ!$E$2,"C","B")))</f>
        <v/>
      </c>
      <c r="AB43" s="4" t="str">
        <f>IF(データ!$G77=0,"",IF(W43&gt;=データ!$C$2,"A",IF(W43&lt;データ!$E$2,"C","B")))</f>
        <v/>
      </c>
    </row>
    <row r="44" spans="1:28">
      <c r="A44" s="3">
        <v>38</v>
      </c>
      <c r="B44" s="223" t="str">
        <f>IF(データ!$G78=0,"",B$2)</f>
        <v/>
      </c>
      <c r="C44" s="223" t="str">
        <f>IF(データ!$G78=0,"",C$2)</f>
        <v/>
      </c>
      <c r="D44" s="223" t="str">
        <f>IF(データ!$G78=0,"",D$2)</f>
        <v/>
      </c>
      <c r="E44" s="223" t="str">
        <f>IF(データ!G78=0,"",入力用画面!E44)</f>
        <v/>
      </c>
      <c r="F44" s="202" t="str">
        <f>IF(ISBLANK(データ!B78),"",データ!B78)</f>
        <v/>
      </c>
      <c r="G44" s="203" t="str">
        <f>IF(ISBLANK(データ!C78),"",データ!C78)</f>
        <v/>
      </c>
      <c r="H44" s="203" t="str">
        <f>IF(ISBLANK(データ!D78),"",データ!D78)</f>
        <v/>
      </c>
      <c r="I44" s="204" t="str">
        <f>IF(ISBLANK(データ!E78),"",データ!E78)</f>
        <v/>
      </c>
      <c r="J44" s="151" t="str">
        <f>IF(データ!G78=4,データ!F78,"")</f>
        <v/>
      </c>
      <c r="K44" s="147" t="str">
        <f>IF(データ!$G78=4,入力用画面!F44/入力用画面!F$5*100,"")</f>
        <v/>
      </c>
      <c r="L44" s="147" t="str">
        <f>IF(データ!$G78=4,入力用画面!G44/入力用画面!G$5*100,"")</f>
        <v/>
      </c>
      <c r="M44" s="147" t="str">
        <f>IF(データ!$G78=4,入力用画面!H44/入力用画面!H$5*100,"")</f>
        <v/>
      </c>
      <c r="N44" s="211" t="str">
        <f>IF(データ!$G78=4,入力用画面!I44/入力用画面!I$5*100,"")</f>
        <v/>
      </c>
      <c r="O44" s="218" t="str">
        <f>IF(データ!$G78=4,入力用画面!J44/入力用画面!J$5*100,"")</f>
        <v/>
      </c>
      <c r="P44" s="147" t="str">
        <f>IF(データ!$G78=4,入力用画面!K44/入力用画面!K$5*100,"")</f>
        <v/>
      </c>
      <c r="Q44" s="147" t="str">
        <f>IF(データ!$G78=4,入力用画面!L44/入力用画面!L$5*100,"")</f>
        <v/>
      </c>
      <c r="R44" s="219" t="str">
        <f>IF(データ!$G78=4,入力用画面!M44/入力用画面!M$5*100,"")</f>
        <v/>
      </c>
      <c r="S44" s="147" t="str">
        <f>IF(データ!$G78=4,F44/F$6*100,"")</f>
        <v/>
      </c>
      <c r="T44" s="147" t="str">
        <f>IF(データ!$G78=4,G44/G$6*100,"")</f>
        <v/>
      </c>
      <c r="U44" s="147" t="str">
        <f>IF(データ!$G78=4,H44/H$6*100,"")</f>
        <v/>
      </c>
      <c r="V44" s="147" t="str">
        <f>IF(データ!$G78=4,I44/I$6*100,"")</f>
        <v/>
      </c>
      <c r="W44" s="147" t="str">
        <f>IF(データ!$G78=4,J44/J$6*100,"")</f>
        <v/>
      </c>
      <c r="X44" s="160" t="str">
        <f>IF(データ!$G78=0,"",IF(S44&gt;=データ!$C$2,"A",IF(S44&lt;データ!$E$2,"C","B")))</f>
        <v/>
      </c>
      <c r="Y44" s="4" t="str">
        <f>IF(データ!$G78=0,"",IF(T44&gt;=データ!$C$2,"A",IF(T44&lt;データ!$E$2,"C","B")))</f>
        <v/>
      </c>
      <c r="Z44" s="4" t="str">
        <f>IF(データ!$G78=0,"",IF(U44&gt;=データ!$C$2,"A",IF(U44&lt;データ!$E$2,"C","B")))</f>
        <v/>
      </c>
      <c r="AA44" s="4" t="str">
        <f>IF(データ!$G78=0,"",IF(V44&gt;=データ!$C$2,"A",IF(V44&lt;データ!$E$2,"C","B")))</f>
        <v/>
      </c>
      <c r="AB44" s="4" t="str">
        <f>IF(データ!$G78=0,"",IF(W44&gt;=データ!$C$2,"A",IF(W44&lt;データ!$E$2,"C","B")))</f>
        <v/>
      </c>
    </row>
    <row r="45" spans="1:28">
      <c r="A45" s="3">
        <v>39</v>
      </c>
      <c r="B45" s="223" t="str">
        <f>IF(データ!$G79=0,"",B$2)</f>
        <v/>
      </c>
      <c r="C45" s="223" t="str">
        <f>IF(データ!$G79=0,"",C$2)</f>
        <v/>
      </c>
      <c r="D45" s="223" t="str">
        <f>IF(データ!$G79=0,"",D$2)</f>
        <v/>
      </c>
      <c r="E45" s="223" t="str">
        <f>IF(データ!G79=0,"",入力用画面!E45)</f>
        <v/>
      </c>
      <c r="F45" s="202" t="str">
        <f>IF(ISBLANK(データ!B79),"",データ!B79)</f>
        <v/>
      </c>
      <c r="G45" s="203" t="str">
        <f>IF(ISBLANK(データ!C79),"",データ!C79)</f>
        <v/>
      </c>
      <c r="H45" s="203" t="str">
        <f>IF(ISBLANK(データ!D79),"",データ!D79)</f>
        <v/>
      </c>
      <c r="I45" s="204" t="str">
        <f>IF(ISBLANK(データ!E79),"",データ!E79)</f>
        <v/>
      </c>
      <c r="J45" s="151" t="str">
        <f>IF(データ!G79=4,データ!F79,"")</f>
        <v/>
      </c>
      <c r="K45" s="147" t="str">
        <f>IF(データ!$G79=4,入力用画面!F45/入力用画面!F$5*100,"")</f>
        <v/>
      </c>
      <c r="L45" s="147" t="str">
        <f>IF(データ!$G79=4,入力用画面!G45/入力用画面!G$5*100,"")</f>
        <v/>
      </c>
      <c r="M45" s="147" t="str">
        <f>IF(データ!$G79=4,入力用画面!H45/入力用画面!H$5*100,"")</f>
        <v/>
      </c>
      <c r="N45" s="211" t="str">
        <f>IF(データ!$G79=4,入力用画面!I45/入力用画面!I$5*100,"")</f>
        <v/>
      </c>
      <c r="O45" s="218" t="str">
        <f>IF(データ!$G79=4,入力用画面!J45/入力用画面!J$5*100,"")</f>
        <v/>
      </c>
      <c r="P45" s="147" t="str">
        <f>IF(データ!$G79=4,入力用画面!K45/入力用画面!K$5*100,"")</f>
        <v/>
      </c>
      <c r="Q45" s="147" t="str">
        <f>IF(データ!$G79=4,入力用画面!L45/入力用画面!L$5*100,"")</f>
        <v/>
      </c>
      <c r="R45" s="219" t="str">
        <f>IF(データ!$G79=4,入力用画面!M45/入力用画面!M$5*100,"")</f>
        <v/>
      </c>
      <c r="S45" s="147" t="str">
        <f>IF(データ!$G79=4,F45/F$6*100,"")</f>
        <v/>
      </c>
      <c r="T45" s="147" t="str">
        <f>IF(データ!$G79=4,G45/G$6*100,"")</f>
        <v/>
      </c>
      <c r="U45" s="147" t="str">
        <f>IF(データ!$G79=4,H45/H$6*100,"")</f>
        <v/>
      </c>
      <c r="V45" s="147" t="str">
        <f>IF(データ!$G79=4,I45/I$6*100,"")</f>
        <v/>
      </c>
      <c r="W45" s="147" t="str">
        <f>IF(データ!$G79=4,J45/J$6*100,"")</f>
        <v/>
      </c>
      <c r="X45" s="160" t="str">
        <f>IF(データ!$G79=0,"",IF(S45&gt;=データ!$C$2,"A",IF(S45&lt;データ!$E$2,"C","B")))</f>
        <v/>
      </c>
      <c r="Y45" s="4" t="str">
        <f>IF(データ!$G79=0,"",IF(T45&gt;=データ!$C$2,"A",IF(T45&lt;データ!$E$2,"C","B")))</f>
        <v/>
      </c>
      <c r="Z45" s="4" t="str">
        <f>IF(データ!$G79=0,"",IF(U45&gt;=データ!$C$2,"A",IF(U45&lt;データ!$E$2,"C","B")))</f>
        <v/>
      </c>
      <c r="AA45" s="4" t="str">
        <f>IF(データ!$G79=0,"",IF(V45&gt;=データ!$C$2,"A",IF(V45&lt;データ!$E$2,"C","B")))</f>
        <v/>
      </c>
      <c r="AB45" s="4" t="str">
        <f>IF(データ!$G79=0,"",IF(W45&gt;=データ!$C$2,"A",IF(W45&lt;データ!$E$2,"C","B")))</f>
        <v/>
      </c>
    </row>
    <row r="46" spans="1:28">
      <c r="A46" s="3">
        <v>40</v>
      </c>
      <c r="B46" s="223" t="str">
        <f>IF(データ!$G80=0,"",B$2)</f>
        <v/>
      </c>
      <c r="C46" s="223" t="str">
        <f>IF(データ!$G80=0,"",C$2)</f>
        <v/>
      </c>
      <c r="D46" s="223" t="str">
        <f>IF(データ!$G80=0,"",D$2)</f>
        <v/>
      </c>
      <c r="E46" s="223" t="str">
        <f>IF(データ!G80=0,"",入力用画面!E46)</f>
        <v/>
      </c>
      <c r="F46" s="202" t="str">
        <f>IF(ISBLANK(データ!B80),"",データ!B80)</f>
        <v/>
      </c>
      <c r="G46" s="203" t="str">
        <f>IF(ISBLANK(データ!C80),"",データ!C80)</f>
        <v/>
      </c>
      <c r="H46" s="203" t="str">
        <f>IF(ISBLANK(データ!D80),"",データ!D80)</f>
        <v/>
      </c>
      <c r="I46" s="204" t="str">
        <f>IF(ISBLANK(データ!E80),"",データ!E80)</f>
        <v/>
      </c>
      <c r="J46" s="151" t="str">
        <f>IF(データ!G80=4,データ!F80,"")</f>
        <v/>
      </c>
      <c r="K46" s="147" t="str">
        <f>IF(データ!$G80=4,入力用画面!F46/入力用画面!F$5*100,"")</f>
        <v/>
      </c>
      <c r="L46" s="147" t="str">
        <f>IF(データ!$G80=4,入力用画面!G46/入力用画面!G$5*100,"")</f>
        <v/>
      </c>
      <c r="M46" s="147" t="str">
        <f>IF(データ!$G80=4,入力用画面!H46/入力用画面!H$5*100,"")</f>
        <v/>
      </c>
      <c r="N46" s="211" t="str">
        <f>IF(データ!$G80=4,入力用画面!I46/入力用画面!I$5*100,"")</f>
        <v/>
      </c>
      <c r="O46" s="218" t="str">
        <f>IF(データ!$G80=4,入力用画面!J46/入力用画面!J$5*100,"")</f>
        <v/>
      </c>
      <c r="P46" s="147" t="str">
        <f>IF(データ!$G80=4,入力用画面!K46/入力用画面!K$5*100,"")</f>
        <v/>
      </c>
      <c r="Q46" s="147" t="str">
        <f>IF(データ!$G80=4,入力用画面!L46/入力用画面!L$5*100,"")</f>
        <v/>
      </c>
      <c r="R46" s="219" t="str">
        <f>IF(データ!$G80=4,入力用画面!M46/入力用画面!M$5*100,"")</f>
        <v/>
      </c>
      <c r="S46" s="147" t="str">
        <f>IF(データ!$G80=4,F46/F$6*100,"")</f>
        <v/>
      </c>
      <c r="T46" s="147" t="str">
        <f>IF(データ!$G80=4,G46/G$6*100,"")</f>
        <v/>
      </c>
      <c r="U46" s="147" t="str">
        <f>IF(データ!$G80=4,H46/H$6*100,"")</f>
        <v/>
      </c>
      <c r="V46" s="147" t="str">
        <f>IF(データ!$G80=4,I46/I$6*100,"")</f>
        <v/>
      </c>
      <c r="W46" s="147" t="str">
        <f>IF(データ!$G80=4,J46/J$6*100,"")</f>
        <v/>
      </c>
      <c r="X46" s="160" t="str">
        <f>IF(データ!$G80=0,"",IF(S46&gt;=データ!$C$2,"A",IF(S46&lt;データ!$E$2,"C","B")))</f>
        <v/>
      </c>
      <c r="Y46" s="4" t="str">
        <f>IF(データ!$G80=0,"",IF(T46&gt;=データ!$C$2,"A",IF(T46&lt;データ!$E$2,"C","B")))</f>
        <v/>
      </c>
      <c r="Z46" s="4" t="str">
        <f>IF(データ!$G80=0,"",IF(U46&gt;=データ!$C$2,"A",IF(U46&lt;データ!$E$2,"C","B")))</f>
        <v/>
      </c>
      <c r="AA46" s="4" t="str">
        <f>IF(データ!$G80=0,"",IF(V46&gt;=データ!$C$2,"A",IF(V46&lt;データ!$E$2,"C","B")))</f>
        <v/>
      </c>
      <c r="AB46" s="4" t="str">
        <f>IF(データ!$G80=0,"",IF(W46&gt;=データ!$C$2,"A",IF(W46&lt;データ!$E$2,"C","B")))</f>
        <v/>
      </c>
    </row>
    <row r="47" spans="1:28">
      <c r="A47" s="3">
        <v>41</v>
      </c>
      <c r="B47" s="223" t="str">
        <f>IF(データ!$G81=0,"",B$2)</f>
        <v/>
      </c>
      <c r="C47" s="223" t="str">
        <f>IF(データ!$G81=0,"",C$2)</f>
        <v/>
      </c>
      <c r="D47" s="223" t="str">
        <f>IF(データ!$G81=0,"",D$2)</f>
        <v/>
      </c>
      <c r="E47" s="223" t="str">
        <f>IF(データ!G81=0,"",入力用画面!E47)</f>
        <v/>
      </c>
      <c r="F47" s="202" t="str">
        <f>IF(ISBLANK(データ!B81),"",データ!B81)</f>
        <v/>
      </c>
      <c r="G47" s="203" t="str">
        <f>IF(ISBLANK(データ!C81),"",データ!C81)</f>
        <v/>
      </c>
      <c r="H47" s="203" t="str">
        <f>IF(ISBLANK(データ!D81),"",データ!D81)</f>
        <v/>
      </c>
      <c r="I47" s="204" t="str">
        <f>IF(ISBLANK(データ!E81),"",データ!E81)</f>
        <v/>
      </c>
      <c r="J47" s="151" t="str">
        <f>IF(データ!G81=4,データ!F81,"")</f>
        <v/>
      </c>
      <c r="K47" s="147" t="str">
        <f>IF(データ!$G81=4,入力用画面!F47/入力用画面!F$5*100,"")</f>
        <v/>
      </c>
      <c r="L47" s="147" t="str">
        <f>IF(データ!$G81=4,入力用画面!G47/入力用画面!G$5*100,"")</f>
        <v/>
      </c>
      <c r="M47" s="147" t="str">
        <f>IF(データ!$G81=4,入力用画面!H47/入力用画面!H$5*100,"")</f>
        <v/>
      </c>
      <c r="N47" s="211" t="str">
        <f>IF(データ!$G81=4,入力用画面!I47/入力用画面!I$5*100,"")</f>
        <v/>
      </c>
      <c r="O47" s="218" t="str">
        <f>IF(データ!$G81=4,入力用画面!J47/入力用画面!J$5*100,"")</f>
        <v/>
      </c>
      <c r="P47" s="147" t="str">
        <f>IF(データ!$G81=4,入力用画面!K47/入力用画面!K$5*100,"")</f>
        <v/>
      </c>
      <c r="Q47" s="147" t="str">
        <f>IF(データ!$G81=4,入力用画面!L47/入力用画面!L$5*100,"")</f>
        <v/>
      </c>
      <c r="R47" s="219" t="str">
        <f>IF(データ!$G81=4,入力用画面!M47/入力用画面!M$5*100,"")</f>
        <v/>
      </c>
      <c r="S47" s="147" t="str">
        <f>IF(データ!$G81=4,F47/F$6*100,"")</f>
        <v/>
      </c>
      <c r="T47" s="147" t="str">
        <f>IF(データ!$G81=4,G47/G$6*100,"")</f>
        <v/>
      </c>
      <c r="U47" s="147" t="str">
        <f>IF(データ!$G81=4,H47/H$6*100,"")</f>
        <v/>
      </c>
      <c r="V47" s="147" t="str">
        <f>IF(データ!$G81=4,I47/I$6*100,"")</f>
        <v/>
      </c>
      <c r="W47" s="147" t="str">
        <f>IF(データ!$G81=4,J47/J$6*100,"")</f>
        <v/>
      </c>
      <c r="X47" s="160" t="str">
        <f>IF(データ!$G81=0,"",IF(S47&gt;=データ!$C$2,"A",IF(S47&lt;データ!$E$2,"C","B")))</f>
        <v/>
      </c>
      <c r="Y47" s="4" t="str">
        <f>IF(データ!$G81=0,"",IF(T47&gt;=データ!$C$2,"A",IF(T47&lt;データ!$E$2,"C","B")))</f>
        <v/>
      </c>
      <c r="Z47" s="4" t="str">
        <f>IF(データ!$G81=0,"",IF(U47&gt;=データ!$C$2,"A",IF(U47&lt;データ!$E$2,"C","B")))</f>
        <v/>
      </c>
      <c r="AA47" s="4" t="str">
        <f>IF(データ!$G81=0,"",IF(V47&gt;=データ!$C$2,"A",IF(V47&lt;データ!$E$2,"C","B")))</f>
        <v/>
      </c>
      <c r="AB47" s="4" t="str">
        <f>IF(データ!$G81=0,"",IF(W47&gt;=データ!$C$2,"A",IF(W47&lt;データ!$E$2,"C","B")))</f>
        <v/>
      </c>
    </row>
    <row r="48" spans="1:28">
      <c r="A48" s="3">
        <v>42</v>
      </c>
      <c r="B48" s="223" t="str">
        <f>IF(データ!$G82=0,"",B$2)</f>
        <v/>
      </c>
      <c r="C48" s="223" t="str">
        <f>IF(データ!$G82=0,"",C$2)</f>
        <v/>
      </c>
      <c r="D48" s="223" t="str">
        <f>IF(データ!$G82=0,"",D$2)</f>
        <v/>
      </c>
      <c r="E48" s="223" t="str">
        <f>IF(データ!G82=0,"",入力用画面!E48)</f>
        <v/>
      </c>
      <c r="F48" s="202" t="str">
        <f>IF(ISBLANK(データ!B82),"",データ!B82)</f>
        <v/>
      </c>
      <c r="G48" s="203" t="str">
        <f>IF(ISBLANK(データ!C82),"",データ!C82)</f>
        <v/>
      </c>
      <c r="H48" s="203" t="str">
        <f>IF(ISBLANK(データ!D82),"",データ!D82)</f>
        <v/>
      </c>
      <c r="I48" s="204" t="str">
        <f>IF(ISBLANK(データ!E82),"",データ!E82)</f>
        <v/>
      </c>
      <c r="J48" s="151" t="str">
        <f>IF(データ!G82=4,データ!F82,"")</f>
        <v/>
      </c>
      <c r="K48" s="147" t="str">
        <f>IF(データ!$G82=4,入力用画面!F48/入力用画面!F$5*100,"")</f>
        <v/>
      </c>
      <c r="L48" s="147" t="str">
        <f>IF(データ!$G82=4,入力用画面!G48/入力用画面!G$5*100,"")</f>
        <v/>
      </c>
      <c r="M48" s="147" t="str">
        <f>IF(データ!$G82=4,入力用画面!H48/入力用画面!H$5*100,"")</f>
        <v/>
      </c>
      <c r="N48" s="211" t="str">
        <f>IF(データ!$G82=4,入力用画面!I48/入力用画面!I$5*100,"")</f>
        <v/>
      </c>
      <c r="O48" s="218" t="str">
        <f>IF(データ!$G82=4,入力用画面!J48/入力用画面!J$5*100,"")</f>
        <v/>
      </c>
      <c r="P48" s="147" t="str">
        <f>IF(データ!$G82=4,入力用画面!K48/入力用画面!K$5*100,"")</f>
        <v/>
      </c>
      <c r="Q48" s="147" t="str">
        <f>IF(データ!$G82=4,入力用画面!L48/入力用画面!L$5*100,"")</f>
        <v/>
      </c>
      <c r="R48" s="219" t="str">
        <f>IF(データ!$G82=4,入力用画面!M48/入力用画面!M$5*100,"")</f>
        <v/>
      </c>
      <c r="S48" s="147" t="str">
        <f>IF(データ!$G82=4,F48/F$6*100,"")</f>
        <v/>
      </c>
      <c r="T48" s="147" t="str">
        <f>IF(データ!$G82=4,G48/G$6*100,"")</f>
        <v/>
      </c>
      <c r="U48" s="147" t="str">
        <f>IF(データ!$G82=4,H48/H$6*100,"")</f>
        <v/>
      </c>
      <c r="V48" s="147" t="str">
        <f>IF(データ!$G82=4,I48/I$6*100,"")</f>
        <v/>
      </c>
      <c r="W48" s="147" t="str">
        <f>IF(データ!$G82=4,J48/J$6*100,"")</f>
        <v/>
      </c>
      <c r="X48" s="160" t="str">
        <f>IF(データ!$G82=0,"",IF(S48&gt;=データ!$C$2,"A",IF(S48&lt;データ!$E$2,"C","B")))</f>
        <v/>
      </c>
      <c r="Y48" s="4" t="str">
        <f>IF(データ!$G82=0,"",IF(T48&gt;=データ!$C$2,"A",IF(T48&lt;データ!$E$2,"C","B")))</f>
        <v/>
      </c>
      <c r="Z48" s="4" t="str">
        <f>IF(データ!$G82=0,"",IF(U48&gt;=データ!$C$2,"A",IF(U48&lt;データ!$E$2,"C","B")))</f>
        <v/>
      </c>
      <c r="AA48" s="4" t="str">
        <f>IF(データ!$G82=0,"",IF(V48&gt;=データ!$C$2,"A",IF(V48&lt;データ!$E$2,"C","B")))</f>
        <v/>
      </c>
      <c r="AB48" s="4" t="str">
        <f>IF(データ!$G82=0,"",IF(W48&gt;=データ!$C$2,"A",IF(W48&lt;データ!$E$2,"C","B")))</f>
        <v/>
      </c>
    </row>
    <row r="49" spans="1:28">
      <c r="A49" s="3">
        <v>43</v>
      </c>
      <c r="B49" s="223" t="str">
        <f>IF(データ!$G83=0,"",B$2)</f>
        <v/>
      </c>
      <c r="C49" s="223" t="str">
        <f>IF(データ!$G83=0,"",C$2)</f>
        <v/>
      </c>
      <c r="D49" s="223" t="str">
        <f>IF(データ!$G83=0,"",D$2)</f>
        <v/>
      </c>
      <c r="E49" s="223" t="str">
        <f>IF(データ!G83=0,"",入力用画面!E49)</f>
        <v/>
      </c>
      <c r="F49" s="202" t="str">
        <f>IF(ISBLANK(データ!B83),"",データ!B83)</f>
        <v/>
      </c>
      <c r="G49" s="203" t="str">
        <f>IF(ISBLANK(データ!C83),"",データ!C83)</f>
        <v/>
      </c>
      <c r="H49" s="203" t="str">
        <f>IF(ISBLANK(データ!D83),"",データ!D83)</f>
        <v/>
      </c>
      <c r="I49" s="204" t="str">
        <f>IF(ISBLANK(データ!E83),"",データ!E83)</f>
        <v/>
      </c>
      <c r="J49" s="151" t="str">
        <f>IF(データ!G83=4,データ!F83,"")</f>
        <v/>
      </c>
      <c r="K49" s="147" t="str">
        <f>IF(データ!$G83=4,入力用画面!F49/入力用画面!F$5*100,"")</f>
        <v/>
      </c>
      <c r="L49" s="147" t="str">
        <f>IF(データ!$G83=4,入力用画面!G49/入力用画面!G$5*100,"")</f>
        <v/>
      </c>
      <c r="M49" s="147" t="str">
        <f>IF(データ!$G83=4,入力用画面!H49/入力用画面!H$5*100,"")</f>
        <v/>
      </c>
      <c r="N49" s="211" t="str">
        <f>IF(データ!$G83=4,入力用画面!I49/入力用画面!I$5*100,"")</f>
        <v/>
      </c>
      <c r="O49" s="218" t="str">
        <f>IF(データ!$G83=4,入力用画面!J49/入力用画面!J$5*100,"")</f>
        <v/>
      </c>
      <c r="P49" s="147" t="str">
        <f>IF(データ!$G83=4,入力用画面!K49/入力用画面!K$5*100,"")</f>
        <v/>
      </c>
      <c r="Q49" s="147" t="str">
        <f>IF(データ!$G83=4,入力用画面!L49/入力用画面!L$5*100,"")</f>
        <v/>
      </c>
      <c r="R49" s="219" t="str">
        <f>IF(データ!$G83=4,入力用画面!M49/入力用画面!M$5*100,"")</f>
        <v/>
      </c>
      <c r="S49" s="147" t="str">
        <f>IF(データ!$G83=4,F49/F$6*100,"")</f>
        <v/>
      </c>
      <c r="T49" s="147" t="str">
        <f>IF(データ!$G83=4,G49/G$6*100,"")</f>
        <v/>
      </c>
      <c r="U49" s="147" t="str">
        <f>IF(データ!$G83=4,H49/H$6*100,"")</f>
        <v/>
      </c>
      <c r="V49" s="147" t="str">
        <f>IF(データ!$G83=4,I49/I$6*100,"")</f>
        <v/>
      </c>
      <c r="W49" s="147" t="str">
        <f>IF(データ!$G83=4,J49/J$6*100,"")</f>
        <v/>
      </c>
      <c r="X49" s="160" t="str">
        <f>IF(データ!$G83=0,"",IF(S49&gt;=データ!$C$2,"A",IF(S49&lt;データ!$E$2,"C","B")))</f>
        <v/>
      </c>
      <c r="Y49" s="4" t="str">
        <f>IF(データ!$G83=0,"",IF(T49&gt;=データ!$C$2,"A",IF(T49&lt;データ!$E$2,"C","B")))</f>
        <v/>
      </c>
      <c r="Z49" s="4" t="str">
        <f>IF(データ!$G83=0,"",IF(U49&gt;=データ!$C$2,"A",IF(U49&lt;データ!$E$2,"C","B")))</f>
        <v/>
      </c>
      <c r="AA49" s="4" t="str">
        <f>IF(データ!$G83=0,"",IF(V49&gt;=データ!$C$2,"A",IF(V49&lt;データ!$E$2,"C","B")))</f>
        <v/>
      </c>
      <c r="AB49" s="4" t="str">
        <f>IF(データ!$G83=0,"",IF(W49&gt;=データ!$C$2,"A",IF(W49&lt;データ!$E$2,"C","B")))</f>
        <v/>
      </c>
    </row>
    <row r="50" spans="1:28">
      <c r="A50" s="3">
        <v>44</v>
      </c>
      <c r="B50" s="223" t="str">
        <f>IF(データ!$G84=0,"",B$2)</f>
        <v/>
      </c>
      <c r="C50" s="223" t="str">
        <f>IF(データ!$G84=0,"",C$2)</f>
        <v/>
      </c>
      <c r="D50" s="223" t="str">
        <f>IF(データ!$G84=0,"",D$2)</f>
        <v/>
      </c>
      <c r="E50" s="223" t="str">
        <f>IF(データ!G84=0,"",入力用画面!E50)</f>
        <v/>
      </c>
      <c r="F50" s="202" t="str">
        <f>IF(ISBLANK(データ!B84),"",データ!B84)</f>
        <v/>
      </c>
      <c r="G50" s="203" t="str">
        <f>IF(ISBLANK(データ!C84),"",データ!C84)</f>
        <v/>
      </c>
      <c r="H50" s="203" t="str">
        <f>IF(ISBLANK(データ!D84),"",データ!D84)</f>
        <v/>
      </c>
      <c r="I50" s="204" t="str">
        <f>IF(ISBLANK(データ!E84),"",データ!E84)</f>
        <v/>
      </c>
      <c r="J50" s="151" t="str">
        <f>IF(データ!G84=4,データ!F84,"")</f>
        <v/>
      </c>
      <c r="K50" s="147" t="str">
        <f>IF(データ!$G84=4,入力用画面!F50/入力用画面!F$5*100,"")</f>
        <v/>
      </c>
      <c r="L50" s="147" t="str">
        <f>IF(データ!$G84=4,入力用画面!G50/入力用画面!G$5*100,"")</f>
        <v/>
      </c>
      <c r="M50" s="147" t="str">
        <f>IF(データ!$G84=4,入力用画面!H50/入力用画面!H$5*100,"")</f>
        <v/>
      </c>
      <c r="N50" s="211" t="str">
        <f>IF(データ!$G84=4,入力用画面!I50/入力用画面!I$5*100,"")</f>
        <v/>
      </c>
      <c r="O50" s="218" t="str">
        <f>IF(データ!$G84=4,入力用画面!J50/入力用画面!J$5*100,"")</f>
        <v/>
      </c>
      <c r="P50" s="147" t="str">
        <f>IF(データ!$G84=4,入力用画面!K50/入力用画面!K$5*100,"")</f>
        <v/>
      </c>
      <c r="Q50" s="147" t="str">
        <f>IF(データ!$G84=4,入力用画面!L50/入力用画面!L$5*100,"")</f>
        <v/>
      </c>
      <c r="R50" s="219" t="str">
        <f>IF(データ!$G84=4,入力用画面!M50/入力用画面!M$5*100,"")</f>
        <v/>
      </c>
      <c r="S50" s="147" t="str">
        <f>IF(データ!$G84=4,F50/F$6*100,"")</f>
        <v/>
      </c>
      <c r="T50" s="147" t="str">
        <f>IF(データ!$G84=4,G50/G$6*100,"")</f>
        <v/>
      </c>
      <c r="U50" s="147" t="str">
        <f>IF(データ!$G84=4,H50/H$6*100,"")</f>
        <v/>
      </c>
      <c r="V50" s="147" t="str">
        <f>IF(データ!$G84=4,I50/I$6*100,"")</f>
        <v/>
      </c>
      <c r="W50" s="147" t="str">
        <f>IF(データ!$G84=4,J50/J$6*100,"")</f>
        <v/>
      </c>
      <c r="X50" s="160" t="str">
        <f>IF(データ!$G84=0,"",IF(S50&gt;=データ!$C$2,"A",IF(S50&lt;データ!$E$2,"C","B")))</f>
        <v/>
      </c>
      <c r="Y50" s="4" t="str">
        <f>IF(データ!$G84=0,"",IF(T50&gt;=データ!$C$2,"A",IF(T50&lt;データ!$E$2,"C","B")))</f>
        <v/>
      </c>
      <c r="Z50" s="4" t="str">
        <f>IF(データ!$G84=0,"",IF(U50&gt;=データ!$C$2,"A",IF(U50&lt;データ!$E$2,"C","B")))</f>
        <v/>
      </c>
      <c r="AA50" s="4" t="str">
        <f>IF(データ!$G84=0,"",IF(V50&gt;=データ!$C$2,"A",IF(V50&lt;データ!$E$2,"C","B")))</f>
        <v/>
      </c>
      <c r="AB50" s="4" t="str">
        <f>IF(データ!$G84=0,"",IF(W50&gt;=データ!$C$2,"A",IF(W50&lt;データ!$E$2,"C","B")))</f>
        <v/>
      </c>
    </row>
    <row r="51" spans="1:28">
      <c r="A51" s="3">
        <v>45</v>
      </c>
      <c r="B51" s="223" t="str">
        <f>IF(データ!$G85=0,"",B$2)</f>
        <v/>
      </c>
      <c r="C51" s="223" t="str">
        <f>IF(データ!$G85=0,"",C$2)</f>
        <v/>
      </c>
      <c r="D51" s="223" t="str">
        <f>IF(データ!$G85=0,"",D$2)</f>
        <v/>
      </c>
      <c r="E51" s="223" t="str">
        <f>IF(データ!G85=0,"",入力用画面!E51)</f>
        <v/>
      </c>
      <c r="F51" s="202" t="str">
        <f>IF(ISBLANK(データ!B85),"",データ!B85)</f>
        <v/>
      </c>
      <c r="G51" s="203" t="str">
        <f>IF(ISBLANK(データ!C85),"",データ!C85)</f>
        <v/>
      </c>
      <c r="H51" s="203" t="str">
        <f>IF(ISBLANK(データ!D85),"",データ!D85)</f>
        <v/>
      </c>
      <c r="I51" s="204" t="str">
        <f>IF(ISBLANK(データ!E85),"",データ!E85)</f>
        <v/>
      </c>
      <c r="J51" s="151" t="str">
        <f>IF(データ!G85=4,データ!F85,"")</f>
        <v/>
      </c>
      <c r="K51" s="147" t="str">
        <f>IF(データ!$G85=4,入力用画面!F51/入力用画面!F$5*100,"")</f>
        <v/>
      </c>
      <c r="L51" s="147" t="str">
        <f>IF(データ!$G85=4,入力用画面!G51/入力用画面!G$5*100,"")</f>
        <v/>
      </c>
      <c r="M51" s="147" t="str">
        <f>IF(データ!$G85=4,入力用画面!H51/入力用画面!H$5*100,"")</f>
        <v/>
      </c>
      <c r="N51" s="211" t="str">
        <f>IF(データ!$G85=4,入力用画面!I51/入力用画面!I$5*100,"")</f>
        <v/>
      </c>
      <c r="O51" s="218" t="str">
        <f>IF(データ!$G85=4,入力用画面!J51/入力用画面!J$5*100,"")</f>
        <v/>
      </c>
      <c r="P51" s="147" t="str">
        <f>IF(データ!$G85=4,入力用画面!K51/入力用画面!K$5*100,"")</f>
        <v/>
      </c>
      <c r="Q51" s="147" t="str">
        <f>IF(データ!$G85=4,入力用画面!L51/入力用画面!L$5*100,"")</f>
        <v/>
      </c>
      <c r="R51" s="219" t="str">
        <f>IF(データ!$G85=4,入力用画面!M51/入力用画面!M$5*100,"")</f>
        <v/>
      </c>
      <c r="S51" s="147" t="str">
        <f>IF(データ!$G85=4,F51/F$6*100,"")</f>
        <v/>
      </c>
      <c r="T51" s="147" t="str">
        <f>IF(データ!$G85=4,G51/G$6*100,"")</f>
        <v/>
      </c>
      <c r="U51" s="147" t="str">
        <f>IF(データ!$G85=4,H51/H$6*100,"")</f>
        <v/>
      </c>
      <c r="V51" s="147" t="str">
        <f>IF(データ!$G85=4,I51/I$6*100,"")</f>
        <v/>
      </c>
      <c r="W51" s="147" t="str">
        <f>IF(データ!$G85=4,J51/J$6*100,"")</f>
        <v/>
      </c>
      <c r="X51" s="160" t="str">
        <f>IF(データ!$G85=0,"",IF(S51&gt;=データ!$C$2,"A",IF(S51&lt;データ!$E$2,"C","B")))</f>
        <v/>
      </c>
      <c r="Y51" s="4" t="str">
        <f>IF(データ!$G85=0,"",IF(T51&gt;=データ!$C$2,"A",IF(T51&lt;データ!$E$2,"C","B")))</f>
        <v/>
      </c>
      <c r="Z51" s="4" t="str">
        <f>IF(データ!$G85=0,"",IF(U51&gt;=データ!$C$2,"A",IF(U51&lt;データ!$E$2,"C","B")))</f>
        <v/>
      </c>
      <c r="AA51" s="4" t="str">
        <f>IF(データ!$G85=0,"",IF(V51&gt;=データ!$C$2,"A",IF(V51&lt;データ!$E$2,"C","B")))</f>
        <v/>
      </c>
      <c r="AB51" s="4" t="str">
        <f>IF(データ!$G85=0,"",IF(W51&gt;=データ!$C$2,"A",IF(W51&lt;データ!$E$2,"C","B")))</f>
        <v/>
      </c>
    </row>
    <row r="52" spans="1:28">
      <c r="A52" s="3">
        <v>46</v>
      </c>
      <c r="B52" s="223" t="str">
        <f>IF(データ!$G86=0,"",B$2)</f>
        <v/>
      </c>
      <c r="C52" s="223" t="str">
        <f>IF(データ!$G86=0,"",C$2)</f>
        <v/>
      </c>
      <c r="D52" s="223" t="str">
        <f>IF(データ!$G86=0,"",D$2)</f>
        <v/>
      </c>
      <c r="E52" s="223" t="str">
        <f>IF(データ!G86=0,"",入力用画面!E52)</f>
        <v/>
      </c>
      <c r="F52" s="202" t="str">
        <f>IF(ISBLANK(データ!B86),"",データ!B86)</f>
        <v/>
      </c>
      <c r="G52" s="203" t="str">
        <f>IF(ISBLANK(データ!C86),"",データ!C86)</f>
        <v/>
      </c>
      <c r="H52" s="203" t="str">
        <f>IF(ISBLANK(データ!D86),"",データ!D86)</f>
        <v/>
      </c>
      <c r="I52" s="204" t="str">
        <f>IF(ISBLANK(データ!E86),"",データ!E86)</f>
        <v/>
      </c>
      <c r="J52" s="151" t="str">
        <f>IF(データ!G86=4,データ!F86,"")</f>
        <v/>
      </c>
      <c r="K52" s="147" t="str">
        <f>IF(データ!$G86=4,入力用画面!F52/入力用画面!F$5*100,"")</f>
        <v/>
      </c>
      <c r="L52" s="147" t="str">
        <f>IF(データ!$G86=4,入力用画面!G52/入力用画面!G$5*100,"")</f>
        <v/>
      </c>
      <c r="M52" s="147" t="str">
        <f>IF(データ!$G86=4,入力用画面!H52/入力用画面!H$5*100,"")</f>
        <v/>
      </c>
      <c r="N52" s="211" t="str">
        <f>IF(データ!$G86=4,入力用画面!I52/入力用画面!I$5*100,"")</f>
        <v/>
      </c>
      <c r="O52" s="218" t="str">
        <f>IF(データ!$G86=4,入力用画面!J52/入力用画面!J$5*100,"")</f>
        <v/>
      </c>
      <c r="P52" s="147" t="str">
        <f>IF(データ!$G86=4,入力用画面!K52/入力用画面!K$5*100,"")</f>
        <v/>
      </c>
      <c r="Q52" s="147" t="str">
        <f>IF(データ!$G86=4,入力用画面!L52/入力用画面!L$5*100,"")</f>
        <v/>
      </c>
      <c r="R52" s="219" t="str">
        <f>IF(データ!$G86=4,入力用画面!M52/入力用画面!M$5*100,"")</f>
        <v/>
      </c>
      <c r="S52" s="147" t="str">
        <f>IF(データ!$G86=4,F52/F$6*100,"")</f>
        <v/>
      </c>
      <c r="T52" s="147" t="str">
        <f>IF(データ!$G86=4,G52/G$6*100,"")</f>
        <v/>
      </c>
      <c r="U52" s="147" t="str">
        <f>IF(データ!$G86=4,H52/H$6*100,"")</f>
        <v/>
      </c>
      <c r="V52" s="147" t="str">
        <f>IF(データ!$G86=4,I52/I$6*100,"")</f>
        <v/>
      </c>
      <c r="W52" s="147" t="str">
        <f>IF(データ!$G86=4,J52/J$6*100,"")</f>
        <v/>
      </c>
      <c r="X52" s="160" t="str">
        <f>IF(データ!$G86=0,"",IF(S52&gt;=データ!$C$2,"A",IF(S52&lt;データ!$E$2,"C","B")))</f>
        <v/>
      </c>
      <c r="Y52" s="4" t="str">
        <f>IF(データ!$G86=0,"",IF(T52&gt;=データ!$C$2,"A",IF(T52&lt;データ!$E$2,"C","B")))</f>
        <v/>
      </c>
      <c r="Z52" s="4" t="str">
        <f>IF(データ!$G86=0,"",IF(U52&gt;=データ!$C$2,"A",IF(U52&lt;データ!$E$2,"C","B")))</f>
        <v/>
      </c>
      <c r="AA52" s="4" t="str">
        <f>IF(データ!$G86=0,"",IF(V52&gt;=データ!$C$2,"A",IF(V52&lt;データ!$E$2,"C","B")))</f>
        <v/>
      </c>
      <c r="AB52" s="4" t="str">
        <f>IF(データ!$G86=0,"",IF(W52&gt;=データ!$C$2,"A",IF(W52&lt;データ!$E$2,"C","B")))</f>
        <v/>
      </c>
    </row>
    <row r="53" spans="1:28">
      <c r="A53" s="3">
        <v>47</v>
      </c>
      <c r="B53" s="223" t="str">
        <f>IF(データ!$G87=0,"",B$2)</f>
        <v/>
      </c>
      <c r="C53" s="223" t="str">
        <f>IF(データ!$G87=0,"",C$2)</f>
        <v/>
      </c>
      <c r="D53" s="223" t="str">
        <f>IF(データ!$G87=0,"",D$2)</f>
        <v/>
      </c>
      <c r="E53" s="223" t="str">
        <f>IF(データ!G87=0,"",入力用画面!E53)</f>
        <v/>
      </c>
      <c r="F53" s="202" t="str">
        <f>IF(ISBLANK(データ!B87),"",データ!B87)</f>
        <v/>
      </c>
      <c r="G53" s="203" t="str">
        <f>IF(ISBLANK(データ!C87),"",データ!C87)</f>
        <v/>
      </c>
      <c r="H53" s="203" t="str">
        <f>IF(ISBLANK(データ!D87),"",データ!D87)</f>
        <v/>
      </c>
      <c r="I53" s="204" t="str">
        <f>IF(ISBLANK(データ!E87),"",データ!E87)</f>
        <v/>
      </c>
      <c r="J53" s="151" t="str">
        <f>IF(データ!G87=4,データ!F87,"")</f>
        <v/>
      </c>
      <c r="K53" s="147" t="str">
        <f>IF(データ!$G87=4,入力用画面!F53/入力用画面!F$5*100,"")</f>
        <v/>
      </c>
      <c r="L53" s="147" t="str">
        <f>IF(データ!$G87=4,入力用画面!G53/入力用画面!G$5*100,"")</f>
        <v/>
      </c>
      <c r="M53" s="147" t="str">
        <f>IF(データ!$G87=4,入力用画面!H53/入力用画面!H$5*100,"")</f>
        <v/>
      </c>
      <c r="N53" s="211" t="str">
        <f>IF(データ!$G87=4,入力用画面!I53/入力用画面!I$5*100,"")</f>
        <v/>
      </c>
      <c r="O53" s="218" t="str">
        <f>IF(データ!$G87=4,入力用画面!J53/入力用画面!J$5*100,"")</f>
        <v/>
      </c>
      <c r="P53" s="147" t="str">
        <f>IF(データ!$G87=4,入力用画面!K53/入力用画面!K$5*100,"")</f>
        <v/>
      </c>
      <c r="Q53" s="147" t="str">
        <f>IF(データ!$G87=4,入力用画面!L53/入力用画面!L$5*100,"")</f>
        <v/>
      </c>
      <c r="R53" s="219" t="str">
        <f>IF(データ!$G87=4,入力用画面!M53/入力用画面!M$5*100,"")</f>
        <v/>
      </c>
      <c r="S53" s="147" t="str">
        <f>IF(データ!$G87=4,F53/F$6*100,"")</f>
        <v/>
      </c>
      <c r="T53" s="147" t="str">
        <f>IF(データ!$G87=4,G53/G$6*100,"")</f>
        <v/>
      </c>
      <c r="U53" s="147" t="str">
        <f>IF(データ!$G87=4,H53/H$6*100,"")</f>
        <v/>
      </c>
      <c r="V53" s="147" t="str">
        <f>IF(データ!$G87=4,I53/I$6*100,"")</f>
        <v/>
      </c>
      <c r="W53" s="147" t="str">
        <f>IF(データ!$G87=4,J53/J$6*100,"")</f>
        <v/>
      </c>
      <c r="X53" s="160" t="str">
        <f>IF(データ!$G87=0,"",IF(S53&gt;=データ!$C$2,"A",IF(S53&lt;データ!$E$2,"C","B")))</f>
        <v/>
      </c>
      <c r="Y53" s="4" t="str">
        <f>IF(データ!$G87=0,"",IF(T53&gt;=データ!$C$2,"A",IF(T53&lt;データ!$E$2,"C","B")))</f>
        <v/>
      </c>
      <c r="Z53" s="4" t="str">
        <f>IF(データ!$G87=0,"",IF(U53&gt;=データ!$C$2,"A",IF(U53&lt;データ!$E$2,"C","B")))</f>
        <v/>
      </c>
      <c r="AA53" s="4" t="str">
        <f>IF(データ!$G87=0,"",IF(V53&gt;=データ!$C$2,"A",IF(V53&lt;データ!$E$2,"C","B")))</f>
        <v/>
      </c>
      <c r="AB53" s="4" t="str">
        <f>IF(データ!$G87=0,"",IF(W53&gt;=データ!$C$2,"A",IF(W53&lt;データ!$E$2,"C","B")))</f>
        <v/>
      </c>
    </row>
    <row r="54" spans="1:28">
      <c r="A54" s="3">
        <v>48</v>
      </c>
      <c r="B54" s="223" t="str">
        <f>IF(データ!$G88=0,"",B$2)</f>
        <v/>
      </c>
      <c r="C54" s="223" t="str">
        <f>IF(データ!$G88=0,"",C$2)</f>
        <v/>
      </c>
      <c r="D54" s="223" t="str">
        <f>IF(データ!$G88=0,"",D$2)</f>
        <v/>
      </c>
      <c r="E54" s="223" t="str">
        <f>IF(データ!G88=0,"",入力用画面!E54)</f>
        <v/>
      </c>
      <c r="F54" s="202" t="str">
        <f>IF(ISBLANK(データ!B88),"",データ!B88)</f>
        <v/>
      </c>
      <c r="G54" s="203" t="str">
        <f>IF(ISBLANK(データ!C88),"",データ!C88)</f>
        <v/>
      </c>
      <c r="H54" s="203" t="str">
        <f>IF(ISBLANK(データ!D88),"",データ!D88)</f>
        <v/>
      </c>
      <c r="I54" s="204" t="str">
        <f>IF(ISBLANK(データ!E88),"",データ!E88)</f>
        <v/>
      </c>
      <c r="J54" s="151" t="str">
        <f>IF(データ!G88=4,データ!F88,"")</f>
        <v/>
      </c>
      <c r="K54" s="147" t="str">
        <f>IF(データ!$G88=4,入力用画面!F54/入力用画面!F$5*100,"")</f>
        <v/>
      </c>
      <c r="L54" s="147" t="str">
        <f>IF(データ!$G88=4,入力用画面!G54/入力用画面!G$5*100,"")</f>
        <v/>
      </c>
      <c r="M54" s="147" t="str">
        <f>IF(データ!$G88=4,入力用画面!H54/入力用画面!H$5*100,"")</f>
        <v/>
      </c>
      <c r="N54" s="211" t="str">
        <f>IF(データ!$G88=4,入力用画面!I54/入力用画面!I$5*100,"")</f>
        <v/>
      </c>
      <c r="O54" s="218" t="str">
        <f>IF(データ!$G88=4,入力用画面!J54/入力用画面!J$5*100,"")</f>
        <v/>
      </c>
      <c r="P54" s="147" t="str">
        <f>IF(データ!$G88=4,入力用画面!K54/入力用画面!K$5*100,"")</f>
        <v/>
      </c>
      <c r="Q54" s="147" t="str">
        <f>IF(データ!$G88=4,入力用画面!L54/入力用画面!L$5*100,"")</f>
        <v/>
      </c>
      <c r="R54" s="219" t="str">
        <f>IF(データ!$G88=4,入力用画面!M54/入力用画面!M$5*100,"")</f>
        <v/>
      </c>
      <c r="S54" s="147" t="str">
        <f>IF(データ!$G88=4,F54/F$6*100,"")</f>
        <v/>
      </c>
      <c r="T54" s="147" t="str">
        <f>IF(データ!$G88=4,G54/G$6*100,"")</f>
        <v/>
      </c>
      <c r="U54" s="147" t="str">
        <f>IF(データ!$G88=4,H54/H$6*100,"")</f>
        <v/>
      </c>
      <c r="V54" s="147" t="str">
        <f>IF(データ!$G88=4,I54/I$6*100,"")</f>
        <v/>
      </c>
      <c r="W54" s="147" t="str">
        <f>IF(データ!$G88=4,J54/J$6*100,"")</f>
        <v/>
      </c>
      <c r="X54" s="160" t="str">
        <f>IF(データ!$G88=0,"",IF(S54&gt;=データ!$C$2,"A",IF(S54&lt;データ!$E$2,"C","B")))</f>
        <v/>
      </c>
      <c r="Y54" s="4" t="str">
        <f>IF(データ!$G88=0,"",IF(T54&gt;=データ!$C$2,"A",IF(T54&lt;データ!$E$2,"C","B")))</f>
        <v/>
      </c>
      <c r="Z54" s="4" t="str">
        <f>IF(データ!$G88=0,"",IF(U54&gt;=データ!$C$2,"A",IF(U54&lt;データ!$E$2,"C","B")))</f>
        <v/>
      </c>
      <c r="AA54" s="4" t="str">
        <f>IF(データ!$G88=0,"",IF(V54&gt;=データ!$C$2,"A",IF(V54&lt;データ!$E$2,"C","B")))</f>
        <v/>
      </c>
      <c r="AB54" s="4" t="str">
        <f>IF(データ!$G88=0,"",IF(W54&gt;=データ!$C$2,"A",IF(W54&lt;データ!$E$2,"C","B")))</f>
        <v/>
      </c>
    </row>
    <row r="55" spans="1:28">
      <c r="A55" s="3">
        <v>49</v>
      </c>
      <c r="B55" s="223" t="str">
        <f>IF(データ!$G89=0,"",B$2)</f>
        <v/>
      </c>
      <c r="C55" s="223" t="str">
        <f>IF(データ!$G89=0,"",C$2)</f>
        <v/>
      </c>
      <c r="D55" s="223" t="str">
        <f>IF(データ!$G89=0,"",D$2)</f>
        <v/>
      </c>
      <c r="E55" s="223" t="str">
        <f>IF(データ!G89=0,"",入力用画面!E55)</f>
        <v/>
      </c>
      <c r="F55" s="202" t="str">
        <f>IF(ISBLANK(データ!B89),"",データ!B89)</f>
        <v/>
      </c>
      <c r="G55" s="203" t="str">
        <f>IF(ISBLANK(データ!C89),"",データ!C89)</f>
        <v/>
      </c>
      <c r="H55" s="203" t="str">
        <f>IF(ISBLANK(データ!D89),"",データ!D89)</f>
        <v/>
      </c>
      <c r="I55" s="204" t="str">
        <f>IF(ISBLANK(データ!E89),"",データ!E89)</f>
        <v/>
      </c>
      <c r="J55" s="151" t="str">
        <f>IF(データ!G89=4,データ!F89,"")</f>
        <v/>
      </c>
      <c r="K55" s="147" t="str">
        <f>IF(データ!$G89=4,入力用画面!F55/入力用画面!F$5*100,"")</f>
        <v/>
      </c>
      <c r="L55" s="147" t="str">
        <f>IF(データ!$G89=4,入力用画面!G55/入力用画面!G$5*100,"")</f>
        <v/>
      </c>
      <c r="M55" s="147" t="str">
        <f>IF(データ!$G89=4,入力用画面!H55/入力用画面!H$5*100,"")</f>
        <v/>
      </c>
      <c r="N55" s="211" t="str">
        <f>IF(データ!$G89=4,入力用画面!I55/入力用画面!I$5*100,"")</f>
        <v/>
      </c>
      <c r="O55" s="218" t="str">
        <f>IF(データ!$G89=4,入力用画面!J55/入力用画面!J$5*100,"")</f>
        <v/>
      </c>
      <c r="P55" s="147" t="str">
        <f>IF(データ!$G89=4,入力用画面!K55/入力用画面!K$5*100,"")</f>
        <v/>
      </c>
      <c r="Q55" s="147" t="str">
        <f>IF(データ!$G89=4,入力用画面!L55/入力用画面!L$5*100,"")</f>
        <v/>
      </c>
      <c r="R55" s="219" t="str">
        <f>IF(データ!$G89=4,入力用画面!M55/入力用画面!M$5*100,"")</f>
        <v/>
      </c>
      <c r="S55" s="147" t="str">
        <f>IF(データ!$G89=4,F55/F$6*100,"")</f>
        <v/>
      </c>
      <c r="T55" s="147" t="str">
        <f>IF(データ!$G89=4,G55/G$6*100,"")</f>
        <v/>
      </c>
      <c r="U55" s="147" t="str">
        <f>IF(データ!$G89=4,H55/H$6*100,"")</f>
        <v/>
      </c>
      <c r="V55" s="147" t="str">
        <f>IF(データ!$G89=4,I55/I$6*100,"")</f>
        <v/>
      </c>
      <c r="W55" s="147" t="str">
        <f>IF(データ!$G89=4,J55/J$6*100,"")</f>
        <v/>
      </c>
      <c r="X55" s="160" t="str">
        <f>IF(データ!$G89=0,"",IF(S55&gt;=データ!$C$2,"A",IF(S55&lt;データ!$E$2,"C","B")))</f>
        <v/>
      </c>
      <c r="Y55" s="4" t="str">
        <f>IF(データ!$G89=0,"",IF(T55&gt;=データ!$C$2,"A",IF(T55&lt;データ!$E$2,"C","B")))</f>
        <v/>
      </c>
      <c r="Z55" s="4" t="str">
        <f>IF(データ!$G89=0,"",IF(U55&gt;=データ!$C$2,"A",IF(U55&lt;データ!$E$2,"C","B")))</f>
        <v/>
      </c>
      <c r="AA55" s="4" t="str">
        <f>IF(データ!$G89=0,"",IF(V55&gt;=データ!$C$2,"A",IF(V55&lt;データ!$E$2,"C","B")))</f>
        <v/>
      </c>
      <c r="AB55" s="4" t="str">
        <f>IF(データ!$G89=0,"",IF(W55&gt;=データ!$C$2,"A",IF(W55&lt;データ!$E$2,"C","B")))</f>
        <v/>
      </c>
    </row>
    <row r="56" spans="1:28" ht="18" thickBot="1">
      <c r="A56" s="15">
        <v>50</v>
      </c>
      <c r="B56" s="223" t="str">
        <f>IF(データ!$G90=0,"",B$2)</f>
        <v/>
      </c>
      <c r="C56" s="223" t="str">
        <f>IF(データ!$G90=0,"",C$2)</f>
        <v/>
      </c>
      <c r="D56" s="223" t="str">
        <f>IF(データ!$G90=0,"",D$2)</f>
        <v/>
      </c>
      <c r="E56" s="223" t="str">
        <f>IF(データ!G90=0,"",入力用画面!E56)</f>
        <v/>
      </c>
      <c r="F56" s="205" t="str">
        <f>IF(ISBLANK(データ!B90),"",データ!B90)</f>
        <v/>
      </c>
      <c r="G56" s="206" t="str">
        <f>IF(ISBLANK(データ!C90),"",データ!C90)</f>
        <v/>
      </c>
      <c r="H56" s="206" t="str">
        <f>IF(ISBLANK(データ!D90),"",データ!D90)</f>
        <v/>
      </c>
      <c r="I56" s="207" t="str">
        <f>IF(ISBLANK(データ!E90),"",データ!E90)</f>
        <v/>
      </c>
      <c r="J56" s="151" t="str">
        <f>IF(データ!G90=4,データ!F90,"")</f>
        <v/>
      </c>
      <c r="K56" s="147" t="str">
        <f>IF(データ!$G90=4,入力用画面!F56/入力用画面!F$5*100,"")</f>
        <v/>
      </c>
      <c r="L56" s="147" t="str">
        <f>IF(データ!$G90=4,入力用画面!G56/入力用画面!G$5*100,"")</f>
        <v/>
      </c>
      <c r="M56" s="147" t="str">
        <f>IF(データ!$G90=4,入力用画面!H56/入力用画面!H$5*100,"")</f>
        <v/>
      </c>
      <c r="N56" s="211" t="str">
        <f>IF(データ!$G90=4,入力用画面!I56/入力用画面!I$5*100,"")</f>
        <v/>
      </c>
      <c r="O56" s="218" t="str">
        <f>IF(データ!$G90=4,入力用画面!J56/入力用画面!J$5*100,"")</f>
        <v/>
      </c>
      <c r="P56" s="147" t="str">
        <f>IF(データ!$G90=4,入力用画面!K56/入力用画面!K$5*100,"")</f>
        <v/>
      </c>
      <c r="Q56" s="147" t="str">
        <f>IF(データ!$G90=4,入力用画面!L56/入力用画面!L$5*100,"")</f>
        <v/>
      </c>
      <c r="R56" s="219" t="str">
        <f>IF(データ!$G90=4,入力用画面!M56/入力用画面!M$5*100,"")</f>
        <v/>
      </c>
      <c r="S56" s="147" t="str">
        <f>IF(データ!$G90=4,F56/F$6*100,"")</f>
        <v/>
      </c>
      <c r="T56" s="147" t="str">
        <f>IF(データ!$G90=4,G56/G$6*100,"")</f>
        <v/>
      </c>
      <c r="U56" s="147" t="str">
        <f>IF(データ!$G90=4,H56/H$6*100,"")</f>
        <v/>
      </c>
      <c r="V56" s="147" t="str">
        <f>IF(データ!$G90=4,I56/I$6*100,"")</f>
        <v/>
      </c>
      <c r="W56" s="147" t="str">
        <f>IF(データ!$G90=4,J56/J$6*100,"")</f>
        <v/>
      </c>
      <c r="X56" s="160" t="str">
        <f>IF(データ!$G90=0,"",IF(S56&gt;=データ!$C$2,"A",IF(S56&lt;データ!$E$2,"C","B")))</f>
        <v/>
      </c>
      <c r="Y56" s="4" t="str">
        <f>IF(データ!$G90=0,"",IF(T56&gt;=データ!$C$2,"A",IF(T56&lt;データ!$E$2,"C","B")))</f>
        <v/>
      </c>
      <c r="Z56" s="4" t="str">
        <f>IF(データ!$G90=0,"",IF(U56&gt;=データ!$C$2,"A",IF(U56&lt;データ!$E$2,"C","B")))</f>
        <v/>
      </c>
      <c r="AA56" s="4" t="str">
        <f>IF(データ!$G90=0,"",IF(V56&gt;=データ!$C$2,"A",IF(V56&lt;データ!$E$2,"C","B")))</f>
        <v/>
      </c>
      <c r="AB56" s="4" t="str">
        <f>IF(データ!$G90=0,"",IF(W56&gt;=データ!$C$2,"A",IF(W56&lt;データ!$E$2,"C","B")))</f>
        <v/>
      </c>
    </row>
    <row r="57" spans="1:28" ht="18" thickBot="1">
      <c r="A57" s="250" t="s">
        <v>135</v>
      </c>
      <c r="B57" s="251"/>
      <c r="C57" s="251"/>
      <c r="D57" s="251"/>
      <c r="E57" s="252"/>
      <c r="F57" s="24" t="e">
        <f t="shared" ref="F57:W57" si="0">AVERAGE(F7:F56)</f>
        <v>#DIV/0!</v>
      </c>
      <c r="G57" s="25" t="e">
        <f t="shared" si="0"/>
        <v>#DIV/0!</v>
      </c>
      <c r="H57" s="25" t="e">
        <f t="shared" si="0"/>
        <v>#DIV/0!</v>
      </c>
      <c r="I57" s="144" t="e">
        <f t="shared" si="0"/>
        <v>#DIV/0!</v>
      </c>
      <c r="J57" s="152" t="e">
        <f t="shared" si="0"/>
        <v>#DIV/0!</v>
      </c>
      <c r="K57" s="148" t="e">
        <f t="shared" si="0"/>
        <v>#DIV/0!</v>
      </c>
      <c r="L57" s="27" t="e">
        <f t="shared" si="0"/>
        <v>#DIV/0!</v>
      </c>
      <c r="M57" s="27" t="e">
        <f t="shared" si="0"/>
        <v>#DIV/0!</v>
      </c>
      <c r="N57" s="154" t="e">
        <f t="shared" si="0"/>
        <v>#DIV/0!</v>
      </c>
      <c r="O57" s="220" t="e">
        <f t="shared" si="0"/>
        <v>#DIV/0!</v>
      </c>
      <c r="P57" s="221" t="e">
        <f t="shared" si="0"/>
        <v>#DIV/0!</v>
      </c>
      <c r="Q57" s="221" t="e">
        <f t="shared" si="0"/>
        <v>#DIV/0!</v>
      </c>
      <c r="R57" s="222" t="e">
        <f t="shared" si="0"/>
        <v>#DIV/0!</v>
      </c>
      <c r="S57" s="148" t="e">
        <f t="shared" si="0"/>
        <v>#DIV/0!</v>
      </c>
      <c r="T57" s="27" t="e">
        <f t="shared" si="0"/>
        <v>#DIV/0!</v>
      </c>
      <c r="U57" s="27" t="e">
        <f t="shared" si="0"/>
        <v>#DIV/0!</v>
      </c>
      <c r="V57" s="154" t="e">
        <f t="shared" si="0"/>
        <v>#DIV/0!</v>
      </c>
      <c r="W57" s="157" t="e">
        <f t="shared" si="0"/>
        <v>#DIV/0!</v>
      </c>
      <c r="X57" s="161"/>
      <c r="Y57" s="162"/>
      <c r="Z57" s="162"/>
      <c r="AA57" s="163"/>
      <c r="AB57" s="31"/>
    </row>
    <row r="58" spans="1:28">
      <c r="W58" s="32" t="s">
        <v>58</v>
      </c>
    </row>
    <row r="59" spans="1:28">
      <c r="W59" s="84"/>
      <c r="X59" s="85" t="s">
        <v>15</v>
      </c>
      <c r="Y59" s="85" t="s">
        <v>20</v>
      </c>
      <c r="Z59" s="85" t="s">
        <v>87</v>
      </c>
      <c r="AA59" s="85" t="s">
        <v>88</v>
      </c>
      <c r="AB59" s="86" t="s">
        <v>41</v>
      </c>
    </row>
    <row r="60" spans="1:28">
      <c r="W60" s="87" t="s">
        <v>5</v>
      </c>
      <c r="X60" s="78">
        <f>COUNTIF(X$7:X$56,$W60)</f>
        <v>0</v>
      </c>
      <c r="Y60" s="78">
        <f>COUNTIF(Y$7:Y$56,$W60)</f>
        <v>0</v>
      </c>
      <c r="Z60" s="78">
        <f>COUNTIF(Z$7:Z$56,$W60)</f>
        <v>0</v>
      </c>
      <c r="AA60" s="78">
        <f>COUNTIF(AA$7:AA$56,$W60)</f>
        <v>0</v>
      </c>
      <c r="AB60" s="78">
        <f>COUNTIF(AB$7:AB$56,$W60)</f>
        <v>0</v>
      </c>
    </row>
    <row r="61" spans="1:28">
      <c r="W61" s="87" t="s">
        <v>6</v>
      </c>
      <c r="X61" s="78">
        <f t="shared" ref="X61:AB62" si="1">COUNTIF(X$7:X$56,$W61)</f>
        <v>0</v>
      </c>
      <c r="Y61" s="78">
        <f t="shared" si="1"/>
        <v>0</v>
      </c>
      <c r="Z61" s="78">
        <f t="shared" si="1"/>
        <v>0</v>
      </c>
      <c r="AA61" s="78">
        <f t="shared" si="1"/>
        <v>0</v>
      </c>
      <c r="AB61" s="78">
        <f t="shared" si="1"/>
        <v>0</v>
      </c>
    </row>
    <row r="62" spans="1:28">
      <c r="W62" s="87" t="s">
        <v>7</v>
      </c>
      <c r="X62" s="78">
        <f t="shared" si="1"/>
        <v>0</v>
      </c>
      <c r="Y62" s="78">
        <f t="shared" si="1"/>
        <v>0</v>
      </c>
      <c r="Z62" s="78">
        <f t="shared" si="1"/>
        <v>0</v>
      </c>
      <c r="AA62" s="78">
        <f t="shared" si="1"/>
        <v>0</v>
      </c>
      <c r="AB62" s="78">
        <f t="shared" si="1"/>
        <v>0</v>
      </c>
    </row>
  </sheetData>
  <sheetProtection sheet="1" objects="1" scenarios="1"/>
  <mergeCells count="8">
    <mergeCell ref="F1:G1"/>
    <mergeCell ref="F2:G2"/>
    <mergeCell ref="A57:E57"/>
    <mergeCell ref="X4:AB5"/>
    <mergeCell ref="F4:J4"/>
    <mergeCell ref="S5:W5"/>
    <mergeCell ref="K4:W4"/>
    <mergeCell ref="A4:E5"/>
  </mergeCells>
  <phoneticPr fontId="5"/>
  <conditionalFormatting sqref="K7:W57">
    <cfRule type="cellIs" dxfId="8" priority="4" stopIfTrue="1" operator="lessThan">
      <formula>$B$62</formula>
    </cfRule>
  </conditionalFormatting>
  <conditionalFormatting sqref="X60:AB62">
    <cfRule type="dataBar" priority="3">
      <dataBar>
        <cfvo type="min"/>
        <cfvo type="max"/>
        <color rgb="FFFF555A"/>
      </dataBar>
    </cfRule>
  </conditionalFormatting>
  <conditionalFormatting sqref="X7:AB56">
    <cfRule type="containsText" dxfId="7" priority="1" operator="containsText" text="C">
      <formula>NOT(ISERROR(SEARCH("C",X7)))</formula>
    </cfRule>
    <cfRule type="containsText" dxfId="6" priority="2" operator="containsText" text="A">
      <formula>NOT(ISERROR(SEARCH("A",X7)))</formula>
    </cfRule>
  </conditionalFormatting>
  <dataValidations count="1">
    <dataValidation type="list" allowBlank="1" showInputMessage="1" showErrorMessage="1" sqref="C3">
      <formula1>"1,2,3"</formula1>
    </dataValidation>
  </dataValidations>
  <pageMargins left="0.59314960629921254" right="0.59314960629921254" top="0.58629921259842532" bottom="0.58629921259842532" header="0.51" footer="0.5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65"/>
  <sheetViews>
    <sheetView workbookViewId="0">
      <selection activeCell="K61" sqref="K61"/>
    </sheetView>
  </sheetViews>
  <sheetFormatPr baseColWidth="12" defaultColWidth="13" defaultRowHeight="17" x14ac:dyDescent="0"/>
  <cols>
    <col min="1" max="1" width="3.83203125" style="2" customWidth="1"/>
    <col min="2" max="2" width="12.33203125" customWidth="1"/>
    <col min="3" max="3" width="5.1640625" customWidth="1"/>
    <col min="4" max="4" width="5.6640625" customWidth="1"/>
    <col min="5" max="5" width="6.1640625" style="1" customWidth="1"/>
    <col min="6" max="10" width="6.83203125" customWidth="1"/>
    <col min="11" max="19" width="6.1640625" style="45" customWidth="1"/>
    <col min="20" max="21" width="8.83203125" style="45" customWidth="1"/>
    <col min="22" max="22" width="13.6640625" customWidth="1"/>
    <col min="23" max="23" width="13.83203125" customWidth="1"/>
  </cols>
  <sheetData>
    <row r="1" spans="1:25" ht="18">
      <c r="B1" s="7" t="s">
        <v>8</v>
      </c>
      <c r="C1" s="7" t="s">
        <v>9</v>
      </c>
      <c r="D1" s="7" t="s">
        <v>0</v>
      </c>
      <c r="E1" s="8" t="s">
        <v>14</v>
      </c>
      <c r="F1" s="248" t="s">
        <v>13</v>
      </c>
      <c r="G1" s="248"/>
      <c r="I1" s="14" t="s">
        <v>89</v>
      </c>
      <c r="K1"/>
      <c r="L1"/>
      <c r="M1"/>
      <c r="O1" s="2"/>
      <c r="Q1" s="101" t="s">
        <v>133</v>
      </c>
      <c r="R1"/>
      <c r="S1"/>
      <c r="T1" s="41"/>
      <c r="U1" s="41"/>
    </row>
    <row r="2" spans="1:25">
      <c r="B2" s="3">
        <f>入力用画面!B2</f>
        <v>0</v>
      </c>
      <c r="C2" s="3">
        <f>入力用画面!C2</f>
        <v>0</v>
      </c>
      <c r="D2" s="3">
        <f>入力用画面!D2</f>
        <v>0</v>
      </c>
      <c r="E2" s="4">
        <f>入力用画面!E2</f>
        <v>0</v>
      </c>
      <c r="F2" s="249">
        <f>入力用画面!F2</f>
        <v>0</v>
      </c>
      <c r="G2" s="249"/>
      <c r="H2" s="12"/>
      <c r="I2" s="12"/>
      <c r="J2" s="12"/>
      <c r="K2" s="42"/>
      <c r="L2" s="42"/>
      <c r="M2" s="42"/>
      <c r="N2" s="42"/>
      <c r="O2" s="42"/>
      <c r="P2" s="42"/>
      <c r="Q2" s="42"/>
      <c r="R2" s="42"/>
      <c r="S2" s="42"/>
      <c r="T2" s="42"/>
      <c r="U2" s="42"/>
    </row>
    <row r="3" spans="1:25" ht="18" thickBot="1">
      <c r="B3" s="10"/>
      <c r="C3" s="10"/>
      <c r="D3" s="10"/>
      <c r="E3" s="11"/>
      <c r="F3" s="12"/>
      <c r="G3" s="12"/>
      <c r="H3" s="12"/>
      <c r="I3" s="12"/>
      <c r="J3" s="12"/>
      <c r="K3" s="43"/>
      <c r="L3" s="43"/>
      <c r="M3" s="43"/>
      <c r="N3" s="43"/>
      <c r="O3" s="43"/>
      <c r="P3" s="43"/>
      <c r="Q3" s="43"/>
      <c r="R3" s="43"/>
      <c r="S3" s="43"/>
      <c r="T3" s="43"/>
      <c r="U3" s="43"/>
    </row>
    <row r="4" spans="1:25">
      <c r="A4" s="268" t="s">
        <v>25</v>
      </c>
      <c r="B4" s="269"/>
      <c r="C4" s="269"/>
      <c r="D4" s="269"/>
      <c r="E4" s="269"/>
      <c r="F4" s="278" t="s">
        <v>42</v>
      </c>
      <c r="G4" s="279"/>
      <c r="H4" s="279"/>
      <c r="I4" s="279"/>
      <c r="J4" s="280"/>
      <c r="K4" s="275" t="s">
        <v>70</v>
      </c>
      <c r="L4" s="276"/>
      <c r="M4" s="276"/>
      <c r="N4" s="276"/>
      <c r="O4" s="276"/>
      <c r="P4" s="276"/>
      <c r="Q4" s="276"/>
      <c r="R4" s="276"/>
      <c r="S4" s="276"/>
      <c r="T4" s="276"/>
      <c r="U4" s="276"/>
      <c r="V4" s="276"/>
      <c r="W4" s="277"/>
    </row>
    <row r="5" spans="1:25" ht="18" thickBot="1">
      <c r="A5" s="270"/>
      <c r="B5" s="271"/>
      <c r="C5" s="271"/>
      <c r="D5" s="271"/>
      <c r="E5" s="271"/>
      <c r="F5" s="281"/>
      <c r="G5" s="282"/>
      <c r="H5" s="282"/>
      <c r="I5" s="282"/>
      <c r="J5" s="283"/>
      <c r="K5" s="62" t="s">
        <v>86</v>
      </c>
      <c r="L5" s="46" t="s">
        <v>30</v>
      </c>
      <c r="M5" s="46" t="s">
        <v>31</v>
      </c>
      <c r="N5" s="46" t="s">
        <v>32</v>
      </c>
      <c r="O5" s="46" t="s">
        <v>33</v>
      </c>
      <c r="P5" s="46" t="s">
        <v>34</v>
      </c>
      <c r="Q5" s="46" t="s">
        <v>35</v>
      </c>
      <c r="R5" s="46" t="s">
        <v>36</v>
      </c>
      <c r="S5" s="46" t="s">
        <v>37</v>
      </c>
      <c r="T5" s="46" t="s">
        <v>71</v>
      </c>
      <c r="U5" s="46" t="s">
        <v>72</v>
      </c>
      <c r="V5" s="284" t="s">
        <v>96</v>
      </c>
      <c r="W5" s="285"/>
    </row>
    <row r="6" spans="1:25" ht="18" thickBot="1">
      <c r="A6" s="48" t="s">
        <v>12</v>
      </c>
      <c r="B6" s="49" t="s">
        <v>8</v>
      </c>
      <c r="C6" s="49" t="s">
        <v>9</v>
      </c>
      <c r="D6" s="49" t="s">
        <v>0</v>
      </c>
      <c r="E6" s="50" t="s">
        <v>11</v>
      </c>
      <c r="F6" s="58" t="s">
        <v>15</v>
      </c>
      <c r="G6" s="51" t="s">
        <v>20</v>
      </c>
      <c r="H6" s="51" t="s">
        <v>3</v>
      </c>
      <c r="I6" s="69" t="s">
        <v>2</v>
      </c>
      <c r="J6" s="71" t="s">
        <v>41</v>
      </c>
      <c r="K6" s="63">
        <v>1</v>
      </c>
      <c r="L6" s="52">
        <v>2</v>
      </c>
      <c r="M6" s="52">
        <v>3</v>
      </c>
      <c r="N6" s="52">
        <v>4</v>
      </c>
      <c r="O6" s="52">
        <v>5</v>
      </c>
      <c r="P6" s="52">
        <v>6</v>
      </c>
      <c r="Q6" s="52">
        <v>7</v>
      </c>
      <c r="R6" s="52">
        <v>8</v>
      </c>
      <c r="S6" s="52">
        <v>9</v>
      </c>
      <c r="T6" s="52">
        <v>10</v>
      </c>
      <c r="U6" s="52">
        <v>11</v>
      </c>
      <c r="V6" s="53" t="s">
        <v>97</v>
      </c>
      <c r="W6" s="54" t="s">
        <v>98</v>
      </c>
    </row>
    <row r="7" spans="1:25">
      <c r="A7" s="55">
        <v>1</v>
      </c>
      <c r="B7" s="224" t="str">
        <f>IF(データ!G41=0,"",B$2)</f>
        <v/>
      </c>
      <c r="C7" s="224" t="str">
        <f>IF(データ!$G41=0,"",C$2)</f>
        <v/>
      </c>
      <c r="D7" s="224" t="str">
        <f>IF(データ!$G41=0,"",D$2)</f>
        <v/>
      </c>
      <c r="E7" s="224" t="str">
        <f>IF(データ!$G41=0,"",入力用画面!E7)</f>
        <v/>
      </c>
      <c r="F7" s="59" t="str">
        <f>'資料１　テスト結果'!X7</f>
        <v/>
      </c>
      <c r="G7" s="40" t="str">
        <f>'資料１　テスト結果'!Y7</f>
        <v/>
      </c>
      <c r="H7" s="40" t="str">
        <f>'資料１　テスト結果'!Z7</f>
        <v/>
      </c>
      <c r="I7" s="40" t="str">
        <f>'資料１　テスト結果'!AA7</f>
        <v/>
      </c>
      <c r="J7" s="72" t="str">
        <f>'資料１　テスト結果'!AB7</f>
        <v/>
      </c>
      <c r="K7" s="47" t="str">
        <f>IF(ISBLANK(入力用画面!N7),"",入力用画面!N7)</f>
        <v/>
      </c>
      <c r="L7" s="47" t="str">
        <f>IF(ISBLANK(入力用画面!O7),"",入力用画面!O7)</f>
        <v/>
      </c>
      <c r="M7" s="47" t="str">
        <f>IF(ISBLANK(入力用画面!P7),"",入力用画面!P7)</f>
        <v/>
      </c>
      <c r="N7" s="47" t="str">
        <f>IF(ISBLANK(入力用画面!Q7),"",入力用画面!Q7)</f>
        <v/>
      </c>
      <c r="O7" s="47" t="str">
        <f>IF(ISBLANK(入力用画面!R7),"",入力用画面!R7)</f>
        <v/>
      </c>
      <c r="P7" s="47" t="str">
        <f>IF(ISBLANK(入力用画面!S7),"",入力用画面!S7)</f>
        <v/>
      </c>
      <c r="Q7" s="47" t="str">
        <f>IF(ISBLANK(入力用画面!T7),"",入力用画面!T7)</f>
        <v/>
      </c>
      <c r="R7" s="47" t="str">
        <f>IF(ISBLANK(入力用画面!U7),"",入力用画面!U7)</f>
        <v/>
      </c>
      <c r="S7" s="47" t="str">
        <f>IF(ISBLANK(入力用画面!V7),"",入力用画面!V7)</f>
        <v/>
      </c>
      <c r="T7" s="47" t="str">
        <f>IF(ISBLANK(入力用画面!W7),"",入力用画面!W7)</f>
        <v/>
      </c>
      <c r="U7" s="47" t="str">
        <f>IF(ISBLANK(入力用画面!X7),"",入力用画面!X7)</f>
        <v/>
      </c>
      <c r="V7" s="64" t="str">
        <f>IF(ISBLANK(入力用画面!W7),"",IF(入力用画面!W7=0,"していない",IF(入力用画面!W7&lt;30,"30分未満",IF(入力用画面!W7&lt;61,"30分～１時間",IF(入力用画面!W7&lt;121,"１時間～２時間",IF(入力用画面!W7&lt;181,"２時間～３時間","３時間以上"))))))</f>
        <v/>
      </c>
      <c r="W7" s="64" t="str">
        <f>IF(ISBLANK(入力用画面!X7),"",IF(入力用画面!X7=0,"していない",IF(入力用画面!X7&lt;30,"30分未満",IF(入力用画面!X7&lt;61,"30分～１時間",IF(入力用画面!X7&lt;121,"１時間～２時間",IF(入力用画面!X7&lt;181,"２時間～３時間","３時間以上"))))))</f>
        <v/>
      </c>
      <c r="Y7" t="str">
        <f>IF(ISBLANK(X7),"",IF(X7=0,"していない","other"))</f>
        <v/>
      </c>
    </row>
    <row r="8" spans="1:25">
      <c r="A8" s="56">
        <v>2</v>
      </c>
      <c r="B8" s="224" t="str">
        <f>IF(データ!G42=0,"",B$2)</f>
        <v/>
      </c>
      <c r="C8" s="224" t="str">
        <f>IF(データ!$G42=0,"",C$2)</f>
        <v/>
      </c>
      <c r="D8" s="224" t="str">
        <f>IF(データ!$G42=0,"",D$2)</f>
        <v/>
      </c>
      <c r="E8" s="224" t="str">
        <f>IF(データ!$G42=0,"",入力用画面!E8)</f>
        <v/>
      </c>
      <c r="F8" s="59" t="str">
        <f>'資料１　テスト結果'!X8</f>
        <v/>
      </c>
      <c r="G8" s="40" t="str">
        <f>'資料１　テスト結果'!Y8</f>
        <v/>
      </c>
      <c r="H8" s="40" t="str">
        <f>'資料１　テスト結果'!Z8</f>
        <v/>
      </c>
      <c r="I8" s="40" t="str">
        <f>'資料１　テスト結果'!AA8</f>
        <v/>
      </c>
      <c r="J8" s="72" t="str">
        <f>'資料１　テスト結果'!AB8</f>
        <v/>
      </c>
      <c r="K8" s="47" t="str">
        <f>IF(ISBLANK(入力用画面!N8),"",入力用画面!N8)</f>
        <v/>
      </c>
      <c r="L8" s="47" t="str">
        <f>IF(ISBLANK(入力用画面!O8),"",入力用画面!O8)</f>
        <v/>
      </c>
      <c r="M8" s="47" t="str">
        <f>IF(ISBLANK(入力用画面!P8),"",入力用画面!P8)</f>
        <v/>
      </c>
      <c r="N8" s="47" t="str">
        <f>IF(ISBLANK(入力用画面!Q8),"",入力用画面!Q8)</f>
        <v/>
      </c>
      <c r="O8" s="47" t="str">
        <f>IF(ISBLANK(入力用画面!R8),"",入力用画面!R8)</f>
        <v/>
      </c>
      <c r="P8" s="47" t="str">
        <f>IF(ISBLANK(入力用画面!S8),"",入力用画面!S8)</f>
        <v/>
      </c>
      <c r="Q8" s="47" t="str">
        <f>IF(ISBLANK(入力用画面!T8),"",入力用画面!T8)</f>
        <v/>
      </c>
      <c r="R8" s="47" t="str">
        <f>IF(ISBLANK(入力用画面!U8),"",入力用画面!U8)</f>
        <v/>
      </c>
      <c r="S8" s="47" t="str">
        <f>IF(ISBLANK(入力用画面!V8),"",入力用画面!V8)</f>
        <v/>
      </c>
      <c r="T8" s="47" t="str">
        <f>IF(ISBLANK(入力用画面!W8),"",入力用画面!W8)</f>
        <v/>
      </c>
      <c r="U8" s="47" t="str">
        <f>IF(ISBLANK(入力用画面!X8),"",入力用画面!X8)</f>
        <v/>
      </c>
      <c r="V8" s="64" t="str">
        <f>IF(ISBLANK(入力用画面!W8),"",IF(入力用画面!W8=0,"していない",IF(入力用画面!W8&lt;30,"30分未満",IF(入力用画面!W8&lt;61,"30分～１時間",IF(入力用画面!W8&lt;121,"１時間～２時間",IF(入力用画面!W8&lt;181,"２時間～３時間","３時間以上"))))))</f>
        <v/>
      </c>
      <c r="W8" s="64" t="str">
        <f>IF(ISBLANK(入力用画面!X8),"",IF(入力用画面!X8=0,"していない",IF(入力用画面!X8&lt;30,"30分未満",IF(入力用画面!X8&lt;61,"30分～１時間",IF(入力用画面!X8&lt;121,"１時間～２時間",IF(入力用画面!X8&lt;181,"２時間～３時間","３時間以上"))))))</f>
        <v/>
      </c>
    </row>
    <row r="9" spans="1:25">
      <c r="A9" s="56">
        <v>3</v>
      </c>
      <c r="B9" s="224" t="str">
        <f>IF(データ!G43=0,"",B$2)</f>
        <v/>
      </c>
      <c r="C9" s="224" t="str">
        <f>IF(データ!$G43=0,"",C$2)</f>
        <v/>
      </c>
      <c r="D9" s="224" t="str">
        <f>IF(データ!$G43=0,"",D$2)</f>
        <v/>
      </c>
      <c r="E9" s="224" t="str">
        <f>IF(データ!$G43=0,"",入力用画面!E9)</f>
        <v/>
      </c>
      <c r="F9" s="59" t="str">
        <f>'資料１　テスト結果'!X9</f>
        <v/>
      </c>
      <c r="G9" s="40" t="str">
        <f>'資料１　テスト結果'!Y9</f>
        <v/>
      </c>
      <c r="H9" s="40" t="str">
        <f>'資料１　テスト結果'!Z9</f>
        <v/>
      </c>
      <c r="I9" s="40" t="str">
        <f>'資料１　テスト結果'!AA9</f>
        <v/>
      </c>
      <c r="J9" s="72" t="str">
        <f>'資料１　テスト結果'!AB9</f>
        <v/>
      </c>
      <c r="K9" s="47" t="str">
        <f>IF(ISBLANK(入力用画面!N9),"",入力用画面!N9)</f>
        <v/>
      </c>
      <c r="L9" s="47" t="str">
        <f>IF(ISBLANK(入力用画面!O9),"",入力用画面!O9)</f>
        <v/>
      </c>
      <c r="M9" s="47" t="str">
        <f>IF(ISBLANK(入力用画面!P9),"",入力用画面!P9)</f>
        <v/>
      </c>
      <c r="N9" s="47" t="str">
        <f>IF(ISBLANK(入力用画面!Q9),"",入力用画面!Q9)</f>
        <v/>
      </c>
      <c r="O9" s="47" t="str">
        <f>IF(ISBLANK(入力用画面!R9),"",入力用画面!R9)</f>
        <v/>
      </c>
      <c r="P9" s="47" t="str">
        <f>IF(ISBLANK(入力用画面!S9),"",入力用画面!S9)</f>
        <v/>
      </c>
      <c r="Q9" s="47" t="str">
        <f>IF(ISBLANK(入力用画面!T9),"",入力用画面!T9)</f>
        <v/>
      </c>
      <c r="R9" s="47" t="str">
        <f>IF(ISBLANK(入力用画面!U9),"",入力用画面!U9)</f>
        <v/>
      </c>
      <c r="S9" s="47" t="str">
        <f>IF(ISBLANK(入力用画面!V9),"",入力用画面!V9)</f>
        <v/>
      </c>
      <c r="T9" s="47" t="str">
        <f>IF(ISBLANK(入力用画面!W9),"",入力用画面!W9)</f>
        <v/>
      </c>
      <c r="U9" s="47" t="str">
        <f>IF(ISBLANK(入力用画面!X9),"",入力用画面!X9)</f>
        <v/>
      </c>
      <c r="V9" s="64" t="str">
        <f>IF(ISBLANK(入力用画面!W9),"",IF(入力用画面!W9=0,"していない",IF(入力用画面!W9&lt;30,"30分未満",IF(入力用画面!W9&lt;61,"30分～１時間",IF(入力用画面!W9&lt;121,"１時間～２時間",IF(入力用画面!W9&lt;181,"２時間～３時間","３時間以上"))))))</f>
        <v/>
      </c>
      <c r="W9" s="64" t="str">
        <f>IF(ISBLANK(入力用画面!X9),"",IF(入力用画面!X9=0,"していない",IF(入力用画面!X9&lt;30,"30分未満",IF(入力用画面!X9&lt;61,"30分～１時間",IF(入力用画面!X9&lt;121,"１時間～２時間",IF(入力用画面!X9&lt;181,"２時間～３時間","３時間以上"))))))</f>
        <v/>
      </c>
    </row>
    <row r="10" spans="1:25">
      <c r="A10" s="56">
        <v>4</v>
      </c>
      <c r="B10" s="224" t="str">
        <f>IF(データ!G44=0,"",B$2)</f>
        <v/>
      </c>
      <c r="C10" s="224" t="str">
        <f>IF(データ!$G44=0,"",C$2)</f>
        <v/>
      </c>
      <c r="D10" s="224" t="str">
        <f>IF(データ!$G44=0,"",D$2)</f>
        <v/>
      </c>
      <c r="E10" s="224" t="str">
        <f>IF(データ!$G44=0,"",入力用画面!E10)</f>
        <v/>
      </c>
      <c r="F10" s="59" t="str">
        <f>'資料１　テスト結果'!X10</f>
        <v/>
      </c>
      <c r="G10" s="40" t="str">
        <f>'資料１　テスト結果'!Y10</f>
        <v/>
      </c>
      <c r="H10" s="40" t="str">
        <f>'資料１　テスト結果'!Z10</f>
        <v/>
      </c>
      <c r="I10" s="40" t="str">
        <f>'資料１　テスト結果'!AA10</f>
        <v/>
      </c>
      <c r="J10" s="72" t="str">
        <f>'資料１　テスト結果'!AB10</f>
        <v/>
      </c>
      <c r="K10" s="47" t="str">
        <f>IF(ISBLANK(入力用画面!N10),"",入力用画面!N10)</f>
        <v/>
      </c>
      <c r="L10" s="47" t="str">
        <f>IF(ISBLANK(入力用画面!O10),"",入力用画面!O10)</f>
        <v/>
      </c>
      <c r="M10" s="47" t="str">
        <f>IF(ISBLANK(入力用画面!P10),"",入力用画面!P10)</f>
        <v/>
      </c>
      <c r="N10" s="47" t="str">
        <f>IF(ISBLANK(入力用画面!Q10),"",入力用画面!Q10)</f>
        <v/>
      </c>
      <c r="O10" s="47" t="str">
        <f>IF(ISBLANK(入力用画面!R10),"",入力用画面!R10)</f>
        <v/>
      </c>
      <c r="P10" s="47" t="str">
        <f>IF(ISBLANK(入力用画面!S10),"",入力用画面!S10)</f>
        <v/>
      </c>
      <c r="Q10" s="47" t="str">
        <f>IF(ISBLANK(入力用画面!T10),"",入力用画面!T10)</f>
        <v/>
      </c>
      <c r="R10" s="47" t="str">
        <f>IF(ISBLANK(入力用画面!U10),"",入力用画面!U10)</f>
        <v/>
      </c>
      <c r="S10" s="47" t="str">
        <f>IF(ISBLANK(入力用画面!V10),"",入力用画面!V10)</f>
        <v/>
      </c>
      <c r="T10" s="47" t="str">
        <f>IF(ISBLANK(入力用画面!W10),"",入力用画面!W10)</f>
        <v/>
      </c>
      <c r="U10" s="47" t="str">
        <f>IF(ISBLANK(入力用画面!X10),"",入力用画面!X10)</f>
        <v/>
      </c>
      <c r="V10" s="64" t="str">
        <f>IF(ISBLANK(入力用画面!W10),"",IF(入力用画面!W10=0,"していない",IF(入力用画面!W10&lt;30,"30分未満",IF(入力用画面!W10&lt;61,"30分～１時間",IF(入力用画面!W10&lt;121,"１時間～２時間",IF(入力用画面!W10&lt;181,"２時間～３時間","３時間以上"))))))</f>
        <v/>
      </c>
      <c r="W10" s="64" t="str">
        <f>IF(ISBLANK(入力用画面!X10),"",IF(入力用画面!X10=0,"していない",IF(入力用画面!X10&lt;30,"30分未満",IF(入力用画面!X10&lt;61,"30分～１時間",IF(入力用画面!X10&lt;121,"１時間～２時間",IF(入力用画面!X10&lt;181,"２時間～３時間","３時間以上"))))))</f>
        <v/>
      </c>
    </row>
    <row r="11" spans="1:25">
      <c r="A11" s="56">
        <v>5</v>
      </c>
      <c r="B11" s="224" t="str">
        <f>IF(データ!G45=0,"",B$2)</f>
        <v/>
      </c>
      <c r="C11" s="224" t="str">
        <f>IF(データ!$G45=0,"",C$2)</f>
        <v/>
      </c>
      <c r="D11" s="224" t="str">
        <f>IF(データ!$G45=0,"",D$2)</f>
        <v/>
      </c>
      <c r="E11" s="224" t="str">
        <f>IF(データ!$G45=0,"",入力用画面!E11)</f>
        <v/>
      </c>
      <c r="F11" s="59" t="str">
        <f>'資料１　テスト結果'!X11</f>
        <v/>
      </c>
      <c r="G11" s="40" t="str">
        <f>'資料１　テスト結果'!Y11</f>
        <v/>
      </c>
      <c r="H11" s="40" t="str">
        <f>'資料１　テスト結果'!Z11</f>
        <v/>
      </c>
      <c r="I11" s="40" t="str">
        <f>'資料１　テスト結果'!AA11</f>
        <v/>
      </c>
      <c r="J11" s="72" t="str">
        <f>'資料１　テスト結果'!AB11</f>
        <v/>
      </c>
      <c r="K11" s="47" t="str">
        <f>IF(ISBLANK(入力用画面!N11),"",入力用画面!N11)</f>
        <v/>
      </c>
      <c r="L11" s="47" t="str">
        <f>IF(ISBLANK(入力用画面!O11),"",入力用画面!O11)</f>
        <v/>
      </c>
      <c r="M11" s="47" t="str">
        <f>IF(ISBLANK(入力用画面!P11),"",入力用画面!P11)</f>
        <v/>
      </c>
      <c r="N11" s="47" t="str">
        <f>IF(ISBLANK(入力用画面!Q11),"",入力用画面!Q11)</f>
        <v/>
      </c>
      <c r="O11" s="47" t="str">
        <f>IF(ISBLANK(入力用画面!R11),"",入力用画面!R11)</f>
        <v/>
      </c>
      <c r="P11" s="47" t="str">
        <f>IF(ISBLANK(入力用画面!S11),"",入力用画面!S11)</f>
        <v/>
      </c>
      <c r="Q11" s="47" t="str">
        <f>IF(ISBLANK(入力用画面!T11),"",入力用画面!T11)</f>
        <v/>
      </c>
      <c r="R11" s="47" t="str">
        <f>IF(ISBLANK(入力用画面!U11),"",入力用画面!U11)</f>
        <v/>
      </c>
      <c r="S11" s="47" t="str">
        <f>IF(ISBLANK(入力用画面!V11),"",入力用画面!V11)</f>
        <v/>
      </c>
      <c r="T11" s="47" t="str">
        <f>IF(ISBLANK(入力用画面!W11),"",入力用画面!W11)</f>
        <v/>
      </c>
      <c r="U11" s="47" t="str">
        <f>IF(ISBLANK(入力用画面!X11),"",入力用画面!X11)</f>
        <v/>
      </c>
      <c r="V11" s="64" t="str">
        <f>IF(ISBLANK(入力用画面!W11),"",IF(入力用画面!W11=0,"していない",IF(入力用画面!W11&lt;30,"30分未満",IF(入力用画面!W11&lt;61,"30分～１時間",IF(入力用画面!W11&lt;121,"１時間～２時間",IF(入力用画面!W11&lt;181,"２時間～３時間","３時間以上"))))))</f>
        <v/>
      </c>
      <c r="W11" s="64" t="str">
        <f>IF(ISBLANK(入力用画面!X11),"",IF(入力用画面!X11=0,"していない",IF(入力用画面!X11&lt;30,"30分未満",IF(入力用画面!X11&lt;61,"30分～１時間",IF(入力用画面!X11&lt;121,"１時間～２時間",IF(入力用画面!X11&lt;181,"２時間～３時間","３時間以上"))))))</f>
        <v/>
      </c>
    </row>
    <row r="12" spans="1:25">
      <c r="A12" s="56">
        <v>6</v>
      </c>
      <c r="B12" s="224" t="str">
        <f>IF(データ!G46=0,"",B$2)</f>
        <v/>
      </c>
      <c r="C12" s="224" t="str">
        <f>IF(データ!$G46=0,"",C$2)</f>
        <v/>
      </c>
      <c r="D12" s="224" t="str">
        <f>IF(データ!$G46=0,"",D$2)</f>
        <v/>
      </c>
      <c r="E12" s="224" t="str">
        <f>IF(データ!$G46=0,"",入力用画面!E12)</f>
        <v/>
      </c>
      <c r="F12" s="59" t="str">
        <f>'資料１　テスト結果'!X12</f>
        <v/>
      </c>
      <c r="G12" s="40" t="str">
        <f>'資料１　テスト結果'!Y12</f>
        <v/>
      </c>
      <c r="H12" s="40" t="str">
        <f>'資料１　テスト結果'!Z12</f>
        <v/>
      </c>
      <c r="I12" s="40" t="str">
        <f>'資料１　テスト結果'!AA12</f>
        <v/>
      </c>
      <c r="J12" s="72" t="str">
        <f>'資料１　テスト結果'!AB12</f>
        <v/>
      </c>
      <c r="K12" s="47" t="str">
        <f>IF(ISBLANK(入力用画面!N12),"",入力用画面!N12)</f>
        <v/>
      </c>
      <c r="L12" s="47" t="str">
        <f>IF(ISBLANK(入力用画面!O12),"",入力用画面!O12)</f>
        <v/>
      </c>
      <c r="M12" s="47" t="str">
        <f>IF(ISBLANK(入力用画面!P12),"",入力用画面!P12)</f>
        <v/>
      </c>
      <c r="N12" s="47" t="str">
        <f>IF(ISBLANK(入力用画面!Q12),"",入力用画面!Q12)</f>
        <v/>
      </c>
      <c r="O12" s="47" t="str">
        <f>IF(ISBLANK(入力用画面!R12),"",入力用画面!R12)</f>
        <v/>
      </c>
      <c r="P12" s="47" t="str">
        <f>IF(ISBLANK(入力用画面!S12),"",入力用画面!S12)</f>
        <v/>
      </c>
      <c r="Q12" s="47" t="str">
        <f>IF(ISBLANK(入力用画面!T12),"",入力用画面!T12)</f>
        <v/>
      </c>
      <c r="R12" s="47" t="str">
        <f>IF(ISBLANK(入力用画面!U12),"",入力用画面!U12)</f>
        <v/>
      </c>
      <c r="S12" s="47" t="str">
        <f>IF(ISBLANK(入力用画面!V12),"",入力用画面!V12)</f>
        <v/>
      </c>
      <c r="T12" s="47" t="str">
        <f>IF(ISBLANK(入力用画面!W12),"",入力用画面!W12)</f>
        <v/>
      </c>
      <c r="U12" s="47" t="str">
        <f>IF(ISBLANK(入力用画面!X12),"",入力用画面!X12)</f>
        <v/>
      </c>
      <c r="V12" s="64" t="str">
        <f>IF(ISBLANK(入力用画面!W12),"",IF(入力用画面!W12=0,"していない",IF(入力用画面!W12&lt;30,"30分未満",IF(入力用画面!W12&lt;61,"30分～１時間",IF(入力用画面!W12&lt;121,"１時間～２時間",IF(入力用画面!W12&lt;181,"２時間～３時間","３時間以上"))))))</f>
        <v/>
      </c>
      <c r="W12" s="64" t="str">
        <f>IF(ISBLANK(入力用画面!X12),"",IF(入力用画面!X12=0,"していない",IF(入力用画面!X12&lt;30,"30分未満",IF(入力用画面!X12&lt;61,"30分～１時間",IF(入力用画面!X12&lt;121,"１時間～２時間",IF(入力用画面!X12&lt;181,"２時間～３時間","３時間以上"))))))</f>
        <v/>
      </c>
    </row>
    <row r="13" spans="1:25">
      <c r="A13" s="56">
        <v>7</v>
      </c>
      <c r="B13" s="224" t="str">
        <f>IF(データ!G47=0,"",B$2)</f>
        <v/>
      </c>
      <c r="C13" s="224" t="str">
        <f>IF(データ!$G47=0,"",C$2)</f>
        <v/>
      </c>
      <c r="D13" s="224" t="str">
        <f>IF(データ!$G47=0,"",D$2)</f>
        <v/>
      </c>
      <c r="E13" s="224" t="str">
        <f>IF(データ!$G47=0,"",入力用画面!E13)</f>
        <v/>
      </c>
      <c r="F13" s="59" t="str">
        <f>'資料１　テスト結果'!X13</f>
        <v/>
      </c>
      <c r="G13" s="40" t="str">
        <f>'資料１　テスト結果'!Y13</f>
        <v/>
      </c>
      <c r="H13" s="40" t="str">
        <f>'資料１　テスト結果'!Z13</f>
        <v/>
      </c>
      <c r="I13" s="40" t="str">
        <f>'資料１　テスト結果'!AA13</f>
        <v/>
      </c>
      <c r="J13" s="72" t="str">
        <f>'資料１　テスト結果'!AB13</f>
        <v/>
      </c>
      <c r="K13" s="47" t="str">
        <f>IF(ISBLANK(入力用画面!N13),"",入力用画面!N13)</f>
        <v/>
      </c>
      <c r="L13" s="47" t="str">
        <f>IF(ISBLANK(入力用画面!O13),"",入力用画面!O13)</f>
        <v/>
      </c>
      <c r="M13" s="47" t="str">
        <f>IF(ISBLANK(入力用画面!P13),"",入力用画面!P13)</f>
        <v/>
      </c>
      <c r="N13" s="47" t="str">
        <f>IF(ISBLANK(入力用画面!Q13),"",入力用画面!Q13)</f>
        <v/>
      </c>
      <c r="O13" s="47" t="str">
        <f>IF(ISBLANK(入力用画面!R13),"",入力用画面!R13)</f>
        <v/>
      </c>
      <c r="P13" s="47" t="str">
        <f>IF(ISBLANK(入力用画面!S13),"",入力用画面!S13)</f>
        <v/>
      </c>
      <c r="Q13" s="47" t="str">
        <f>IF(ISBLANK(入力用画面!T13),"",入力用画面!T13)</f>
        <v/>
      </c>
      <c r="R13" s="47" t="str">
        <f>IF(ISBLANK(入力用画面!U13),"",入力用画面!U13)</f>
        <v/>
      </c>
      <c r="S13" s="47" t="str">
        <f>IF(ISBLANK(入力用画面!V13),"",入力用画面!V13)</f>
        <v/>
      </c>
      <c r="T13" s="47" t="str">
        <f>IF(ISBLANK(入力用画面!W13),"",入力用画面!W13)</f>
        <v/>
      </c>
      <c r="U13" s="47" t="str">
        <f>IF(ISBLANK(入力用画面!X13),"",入力用画面!X13)</f>
        <v/>
      </c>
      <c r="V13" s="64" t="str">
        <f>IF(ISBLANK(入力用画面!W13),"",IF(入力用画面!W13=0,"していない",IF(入力用画面!W13&lt;30,"30分未満",IF(入力用画面!W13&lt;61,"30分～１時間",IF(入力用画面!W13&lt;121,"１時間～２時間",IF(入力用画面!W13&lt;181,"２時間～３時間","３時間以上"))))))</f>
        <v/>
      </c>
      <c r="W13" s="64" t="str">
        <f>IF(ISBLANK(入力用画面!X13),"",IF(入力用画面!X13=0,"していない",IF(入力用画面!X13&lt;30,"30分未満",IF(入力用画面!X13&lt;61,"30分～１時間",IF(入力用画面!X13&lt;121,"１時間～２時間",IF(入力用画面!X13&lt;181,"２時間～３時間","３時間以上"))))))</f>
        <v/>
      </c>
    </row>
    <row r="14" spans="1:25">
      <c r="A14" s="56">
        <v>8</v>
      </c>
      <c r="B14" s="224" t="str">
        <f>IF(データ!G48=0,"",B$2)</f>
        <v/>
      </c>
      <c r="C14" s="224" t="str">
        <f>IF(データ!$G48=0,"",C$2)</f>
        <v/>
      </c>
      <c r="D14" s="224" t="str">
        <f>IF(データ!$G48=0,"",D$2)</f>
        <v/>
      </c>
      <c r="E14" s="224" t="str">
        <f>IF(データ!$G48=0,"",入力用画面!E14)</f>
        <v/>
      </c>
      <c r="F14" s="59" t="str">
        <f>'資料１　テスト結果'!X14</f>
        <v/>
      </c>
      <c r="G14" s="40" t="str">
        <f>'資料１　テスト結果'!Y14</f>
        <v/>
      </c>
      <c r="H14" s="40" t="str">
        <f>'資料１　テスト結果'!Z14</f>
        <v/>
      </c>
      <c r="I14" s="40" t="str">
        <f>'資料１　テスト結果'!AA14</f>
        <v/>
      </c>
      <c r="J14" s="72" t="str">
        <f>'資料１　テスト結果'!AB14</f>
        <v/>
      </c>
      <c r="K14" s="47" t="str">
        <f>IF(ISBLANK(入力用画面!N14),"",入力用画面!N14)</f>
        <v/>
      </c>
      <c r="L14" s="47" t="str">
        <f>IF(ISBLANK(入力用画面!O14),"",入力用画面!O14)</f>
        <v/>
      </c>
      <c r="M14" s="47" t="str">
        <f>IF(ISBLANK(入力用画面!P14),"",入力用画面!P14)</f>
        <v/>
      </c>
      <c r="N14" s="47" t="str">
        <f>IF(ISBLANK(入力用画面!Q14),"",入力用画面!Q14)</f>
        <v/>
      </c>
      <c r="O14" s="47" t="str">
        <f>IF(ISBLANK(入力用画面!R14),"",入力用画面!R14)</f>
        <v/>
      </c>
      <c r="P14" s="47" t="str">
        <f>IF(ISBLANK(入力用画面!S14),"",入力用画面!S14)</f>
        <v/>
      </c>
      <c r="Q14" s="47" t="str">
        <f>IF(ISBLANK(入力用画面!T14),"",入力用画面!T14)</f>
        <v/>
      </c>
      <c r="R14" s="47" t="str">
        <f>IF(ISBLANK(入力用画面!U14),"",入力用画面!U14)</f>
        <v/>
      </c>
      <c r="S14" s="47" t="str">
        <f>IF(ISBLANK(入力用画面!V14),"",入力用画面!V14)</f>
        <v/>
      </c>
      <c r="T14" s="47" t="str">
        <f>IF(ISBLANK(入力用画面!W14),"",入力用画面!W14)</f>
        <v/>
      </c>
      <c r="U14" s="47" t="str">
        <f>IF(ISBLANK(入力用画面!X14),"",入力用画面!X14)</f>
        <v/>
      </c>
      <c r="V14" s="64" t="str">
        <f>IF(ISBLANK(入力用画面!W14),"",IF(入力用画面!W14=0,"していない",IF(入力用画面!W14&lt;30,"30分未満",IF(入力用画面!W14&lt;61,"30分～１時間",IF(入力用画面!W14&lt;121,"１時間～２時間",IF(入力用画面!W14&lt;181,"２時間～３時間","３時間以上"))))))</f>
        <v/>
      </c>
      <c r="W14" s="64" t="str">
        <f>IF(ISBLANK(入力用画面!X14),"",IF(入力用画面!X14=0,"していない",IF(入力用画面!X14&lt;30,"30分未満",IF(入力用画面!X14&lt;61,"30分～１時間",IF(入力用画面!X14&lt;121,"１時間～２時間",IF(入力用画面!X14&lt;181,"２時間～３時間","３時間以上"))))))</f>
        <v/>
      </c>
    </row>
    <row r="15" spans="1:25">
      <c r="A15" s="56">
        <v>9</v>
      </c>
      <c r="B15" s="224" t="str">
        <f>IF(データ!G49=0,"",B$2)</f>
        <v/>
      </c>
      <c r="C15" s="224" t="str">
        <f>IF(データ!$G49=0,"",C$2)</f>
        <v/>
      </c>
      <c r="D15" s="224" t="str">
        <f>IF(データ!$G49=0,"",D$2)</f>
        <v/>
      </c>
      <c r="E15" s="224" t="str">
        <f>IF(データ!$G49=0,"",入力用画面!E15)</f>
        <v/>
      </c>
      <c r="F15" s="59" t="str">
        <f>'資料１　テスト結果'!X15</f>
        <v/>
      </c>
      <c r="G15" s="40" t="str">
        <f>'資料１　テスト結果'!Y15</f>
        <v/>
      </c>
      <c r="H15" s="40" t="str">
        <f>'資料１　テスト結果'!Z15</f>
        <v/>
      </c>
      <c r="I15" s="40" t="str">
        <f>'資料１　テスト結果'!AA15</f>
        <v/>
      </c>
      <c r="J15" s="72" t="str">
        <f>'資料１　テスト結果'!AB15</f>
        <v/>
      </c>
      <c r="K15" s="47" t="str">
        <f>IF(ISBLANK(入力用画面!N15),"",入力用画面!N15)</f>
        <v/>
      </c>
      <c r="L15" s="47" t="str">
        <f>IF(ISBLANK(入力用画面!O15),"",入力用画面!O15)</f>
        <v/>
      </c>
      <c r="M15" s="47" t="str">
        <f>IF(ISBLANK(入力用画面!P15),"",入力用画面!P15)</f>
        <v/>
      </c>
      <c r="N15" s="47" t="str">
        <f>IF(ISBLANK(入力用画面!Q15),"",入力用画面!Q15)</f>
        <v/>
      </c>
      <c r="O15" s="47" t="str">
        <f>IF(ISBLANK(入力用画面!R15),"",入力用画面!R15)</f>
        <v/>
      </c>
      <c r="P15" s="47" t="str">
        <f>IF(ISBLANK(入力用画面!S15),"",入力用画面!S15)</f>
        <v/>
      </c>
      <c r="Q15" s="47" t="str">
        <f>IF(ISBLANK(入力用画面!T15),"",入力用画面!T15)</f>
        <v/>
      </c>
      <c r="R15" s="47" t="str">
        <f>IF(ISBLANK(入力用画面!U15),"",入力用画面!U15)</f>
        <v/>
      </c>
      <c r="S15" s="47" t="str">
        <f>IF(ISBLANK(入力用画面!V15),"",入力用画面!V15)</f>
        <v/>
      </c>
      <c r="T15" s="47" t="str">
        <f>IF(ISBLANK(入力用画面!W15),"",入力用画面!W15)</f>
        <v/>
      </c>
      <c r="U15" s="47" t="str">
        <f>IF(ISBLANK(入力用画面!X15),"",入力用画面!X15)</f>
        <v/>
      </c>
      <c r="V15" s="64" t="str">
        <f>IF(ISBLANK(入力用画面!W15),"",IF(入力用画面!W15=0,"していない",IF(入力用画面!W15&lt;30,"30分未満",IF(入力用画面!W15&lt;61,"30分～１時間",IF(入力用画面!W15&lt;121,"１時間～２時間",IF(入力用画面!W15&lt;181,"２時間～３時間","３時間以上"))))))</f>
        <v/>
      </c>
      <c r="W15" s="64" t="str">
        <f>IF(ISBLANK(入力用画面!X15),"",IF(入力用画面!X15=0,"していない",IF(入力用画面!X15&lt;30,"30分未満",IF(入力用画面!X15&lt;61,"30分～１時間",IF(入力用画面!X15&lt;121,"１時間～２時間",IF(入力用画面!X15&lt;181,"２時間～３時間","３時間以上"))))))</f>
        <v/>
      </c>
    </row>
    <row r="16" spans="1:25">
      <c r="A16" s="56">
        <v>10</v>
      </c>
      <c r="B16" s="224" t="str">
        <f>IF(データ!G50=0,"",B$2)</f>
        <v/>
      </c>
      <c r="C16" s="224" t="str">
        <f>IF(データ!$G50=0,"",C$2)</f>
        <v/>
      </c>
      <c r="D16" s="224" t="str">
        <f>IF(データ!$G50=0,"",D$2)</f>
        <v/>
      </c>
      <c r="E16" s="224" t="str">
        <f>IF(データ!$G50=0,"",入力用画面!E16)</f>
        <v/>
      </c>
      <c r="F16" s="59" t="str">
        <f>'資料１　テスト結果'!X16</f>
        <v/>
      </c>
      <c r="G16" s="40" t="str">
        <f>'資料１　テスト結果'!Y16</f>
        <v/>
      </c>
      <c r="H16" s="40" t="str">
        <f>'資料１　テスト結果'!Z16</f>
        <v/>
      </c>
      <c r="I16" s="40" t="str">
        <f>'資料１　テスト結果'!AA16</f>
        <v/>
      </c>
      <c r="J16" s="72" t="str">
        <f>'資料１　テスト結果'!AB16</f>
        <v/>
      </c>
      <c r="K16" s="47" t="str">
        <f>IF(ISBLANK(入力用画面!N16),"",入力用画面!N16)</f>
        <v/>
      </c>
      <c r="L16" s="47" t="str">
        <f>IF(ISBLANK(入力用画面!O16),"",入力用画面!O16)</f>
        <v/>
      </c>
      <c r="M16" s="47" t="str">
        <f>IF(ISBLANK(入力用画面!P16),"",入力用画面!P16)</f>
        <v/>
      </c>
      <c r="N16" s="47" t="str">
        <f>IF(ISBLANK(入力用画面!Q16),"",入力用画面!Q16)</f>
        <v/>
      </c>
      <c r="O16" s="47" t="str">
        <f>IF(ISBLANK(入力用画面!R16),"",入力用画面!R16)</f>
        <v/>
      </c>
      <c r="P16" s="47" t="str">
        <f>IF(ISBLANK(入力用画面!S16),"",入力用画面!S16)</f>
        <v/>
      </c>
      <c r="Q16" s="47" t="str">
        <f>IF(ISBLANK(入力用画面!T16),"",入力用画面!T16)</f>
        <v/>
      </c>
      <c r="R16" s="47" t="str">
        <f>IF(ISBLANK(入力用画面!U16),"",入力用画面!U16)</f>
        <v/>
      </c>
      <c r="S16" s="47" t="str">
        <f>IF(ISBLANK(入力用画面!V16),"",入力用画面!V16)</f>
        <v/>
      </c>
      <c r="T16" s="47" t="str">
        <f>IF(ISBLANK(入力用画面!W16),"",入力用画面!W16)</f>
        <v/>
      </c>
      <c r="U16" s="47" t="str">
        <f>IF(ISBLANK(入力用画面!X16),"",入力用画面!X16)</f>
        <v/>
      </c>
      <c r="V16" s="64" t="str">
        <f>IF(ISBLANK(入力用画面!W16),"",IF(入力用画面!W16=0,"していない",IF(入力用画面!W16&lt;30,"30分未満",IF(入力用画面!W16&lt;61,"30分～１時間",IF(入力用画面!W16&lt;121,"１時間～２時間",IF(入力用画面!W16&lt;181,"２時間～３時間","３時間以上"))))))</f>
        <v/>
      </c>
      <c r="W16" s="64" t="str">
        <f>IF(ISBLANK(入力用画面!X16),"",IF(入力用画面!X16=0,"していない",IF(入力用画面!X16&lt;30,"30分未満",IF(入力用画面!X16&lt;61,"30分～１時間",IF(入力用画面!X16&lt;121,"１時間～２時間",IF(入力用画面!X16&lt;181,"２時間～３時間","３時間以上"))))))</f>
        <v/>
      </c>
    </row>
    <row r="17" spans="1:23">
      <c r="A17" s="56">
        <v>11</v>
      </c>
      <c r="B17" s="224" t="str">
        <f>IF(データ!G51=0,"",B$2)</f>
        <v/>
      </c>
      <c r="C17" s="224" t="str">
        <f>IF(データ!$G51=0,"",C$2)</f>
        <v/>
      </c>
      <c r="D17" s="224" t="str">
        <f>IF(データ!$G51=0,"",D$2)</f>
        <v/>
      </c>
      <c r="E17" s="224" t="str">
        <f>IF(データ!$G51=0,"",入力用画面!E17)</f>
        <v/>
      </c>
      <c r="F17" s="59" t="str">
        <f>'資料１　テスト結果'!X17</f>
        <v/>
      </c>
      <c r="G17" s="40" t="str">
        <f>'資料１　テスト結果'!Y17</f>
        <v/>
      </c>
      <c r="H17" s="40" t="str">
        <f>'資料１　テスト結果'!Z17</f>
        <v/>
      </c>
      <c r="I17" s="40" t="str">
        <f>'資料１　テスト結果'!AA17</f>
        <v/>
      </c>
      <c r="J17" s="72" t="str">
        <f>'資料１　テスト結果'!AB17</f>
        <v/>
      </c>
      <c r="K17" s="47" t="str">
        <f>IF(ISBLANK(入力用画面!N17),"",入力用画面!N17)</f>
        <v/>
      </c>
      <c r="L17" s="47" t="str">
        <f>IF(ISBLANK(入力用画面!O17),"",入力用画面!O17)</f>
        <v/>
      </c>
      <c r="M17" s="47" t="str">
        <f>IF(ISBLANK(入力用画面!P17),"",入力用画面!P17)</f>
        <v/>
      </c>
      <c r="N17" s="47" t="str">
        <f>IF(ISBLANK(入力用画面!Q17),"",入力用画面!Q17)</f>
        <v/>
      </c>
      <c r="O17" s="47" t="str">
        <f>IF(ISBLANK(入力用画面!R17),"",入力用画面!R17)</f>
        <v/>
      </c>
      <c r="P17" s="47" t="str">
        <f>IF(ISBLANK(入力用画面!S17),"",入力用画面!S17)</f>
        <v/>
      </c>
      <c r="Q17" s="47" t="str">
        <f>IF(ISBLANK(入力用画面!T17),"",入力用画面!T17)</f>
        <v/>
      </c>
      <c r="R17" s="47" t="str">
        <f>IF(ISBLANK(入力用画面!U17),"",入力用画面!U17)</f>
        <v/>
      </c>
      <c r="S17" s="47" t="str">
        <f>IF(ISBLANK(入力用画面!V17),"",入力用画面!V17)</f>
        <v/>
      </c>
      <c r="T17" s="47" t="str">
        <f>IF(ISBLANK(入力用画面!W17),"",入力用画面!W17)</f>
        <v/>
      </c>
      <c r="U17" s="47" t="str">
        <f>IF(ISBLANK(入力用画面!X17),"",入力用画面!X17)</f>
        <v/>
      </c>
      <c r="V17" s="64" t="str">
        <f>IF(ISBLANK(入力用画面!W17),"",IF(入力用画面!W17=0,"していない",IF(入力用画面!W17&lt;30,"30分未満",IF(入力用画面!W17&lt;61,"30分～１時間",IF(入力用画面!W17&lt;121,"１時間～２時間",IF(入力用画面!W17&lt;181,"２時間～３時間","３時間以上"))))))</f>
        <v/>
      </c>
      <c r="W17" s="64" t="str">
        <f>IF(ISBLANK(入力用画面!X17),"",IF(入力用画面!X17=0,"していない",IF(入力用画面!X17&lt;30,"30分未満",IF(入力用画面!X17&lt;61,"30分～１時間",IF(入力用画面!X17&lt;121,"１時間～２時間",IF(入力用画面!X17&lt;181,"２時間～３時間","３時間以上"))))))</f>
        <v/>
      </c>
    </row>
    <row r="18" spans="1:23">
      <c r="A18" s="56">
        <v>12</v>
      </c>
      <c r="B18" s="224" t="str">
        <f>IF(データ!G52=0,"",B$2)</f>
        <v/>
      </c>
      <c r="C18" s="224" t="str">
        <f>IF(データ!$G52=0,"",C$2)</f>
        <v/>
      </c>
      <c r="D18" s="224" t="str">
        <f>IF(データ!$G52=0,"",D$2)</f>
        <v/>
      </c>
      <c r="E18" s="224" t="str">
        <f>IF(データ!$G52=0,"",入力用画面!E18)</f>
        <v/>
      </c>
      <c r="F18" s="59" t="str">
        <f>'資料１　テスト結果'!X18</f>
        <v/>
      </c>
      <c r="G18" s="40" t="str">
        <f>'資料１　テスト結果'!Y18</f>
        <v/>
      </c>
      <c r="H18" s="40" t="str">
        <f>'資料１　テスト結果'!Z18</f>
        <v/>
      </c>
      <c r="I18" s="40" t="str">
        <f>'資料１　テスト結果'!AA18</f>
        <v/>
      </c>
      <c r="J18" s="72" t="str">
        <f>'資料１　テスト結果'!AB18</f>
        <v/>
      </c>
      <c r="K18" s="47" t="str">
        <f>IF(ISBLANK(入力用画面!N18),"",入力用画面!N18)</f>
        <v/>
      </c>
      <c r="L18" s="47" t="str">
        <f>IF(ISBLANK(入力用画面!O18),"",入力用画面!O18)</f>
        <v/>
      </c>
      <c r="M18" s="47" t="str">
        <f>IF(ISBLANK(入力用画面!P18),"",入力用画面!P18)</f>
        <v/>
      </c>
      <c r="N18" s="47" t="str">
        <f>IF(ISBLANK(入力用画面!Q18),"",入力用画面!Q18)</f>
        <v/>
      </c>
      <c r="O18" s="47" t="str">
        <f>IF(ISBLANK(入力用画面!R18),"",入力用画面!R18)</f>
        <v/>
      </c>
      <c r="P18" s="47" t="str">
        <f>IF(ISBLANK(入力用画面!S18),"",入力用画面!S18)</f>
        <v/>
      </c>
      <c r="Q18" s="47" t="str">
        <f>IF(ISBLANK(入力用画面!T18),"",入力用画面!T18)</f>
        <v/>
      </c>
      <c r="R18" s="47" t="str">
        <f>IF(ISBLANK(入力用画面!U18),"",入力用画面!U18)</f>
        <v/>
      </c>
      <c r="S18" s="47" t="str">
        <f>IF(ISBLANK(入力用画面!V18),"",入力用画面!V18)</f>
        <v/>
      </c>
      <c r="T18" s="47" t="str">
        <f>IF(ISBLANK(入力用画面!W18),"",入力用画面!W18)</f>
        <v/>
      </c>
      <c r="U18" s="47" t="str">
        <f>IF(ISBLANK(入力用画面!X18),"",入力用画面!X18)</f>
        <v/>
      </c>
      <c r="V18" s="64" t="str">
        <f>IF(ISBLANK(入力用画面!W18),"",IF(入力用画面!W18=0,"していない",IF(入力用画面!W18&lt;30,"30分未満",IF(入力用画面!W18&lt;61,"30分～１時間",IF(入力用画面!W18&lt;121,"１時間～２時間",IF(入力用画面!W18&lt;181,"２時間～３時間","３時間以上"))))))</f>
        <v/>
      </c>
      <c r="W18" s="64" t="str">
        <f>IF(ISBLANK(入力用画面!X18),"",IF(入力用画面!X18=0,"していない",IF(入力用画面!X18&lt;30,"30分未満",IF(入力用画面!X18&lt;61,"30分～１時間",IF(入力用画面!X18&lt;121,"１時間～２時間",IF(入力用画面!X18&lt;181,"２時間～３時間","３時間以上"))))))</f>
        <v/>
      </c>
    </row>
    <row r="19" spans="1:23">
      <c r="A19" s="56">
        <v>13</v>
      </c>
      <c r="B19" s="224" t="str">
        <f>IF(データ!G53=0,"",B$2)</f>
        <v/>
      </c>
      <c r="C19" s="224" t="str">
        <f>IF(データ!$G53=0,"",C$2)</f>
        <v/>
      </c>
      <c r="D19" s="224" t="str">
        <f>IF(データ!$G53=0,"",D$2)</f>
        <v/>
      </c>
      <c r="E19" s="224" t="str">
        <f>IF(データ!$G53=0,"",入力用画面!E19)</f>
        <v/>
      </c>
      <c r="F19" s="59" t="str">
        <f>'資料１　テスト結果'!X19</f>
        <v/>
      </c>
      <c r="G19" s="40" t="str">
        <f>'資料１　テスト結果'!Y19</f>
        <v/>
      </c>
      <c r="H19" s="40" t="str">
        <f>'資料１　テスト結果'!Z19</f>
        <v/>
      </c>
      <c r="I19" s="40" t="str">
        <f>'資料１　テスト結果'!AA19</f>
        <v/>
      </c>
      <c r="J19" s="72" t="str">
        <f>'資料１　テスト結果'!AB19</f>
        <v/>
      </c>
      <c r="K19" s="47" t="str">
        <f>IF(ISBLANK(入力用画面!N19),"",入力用画面!N19)</f>
        <v/>
      </c>
      <c r="L19" s="47" t="str">
        <f>IF(ISBLANK(入力用画面!O19),"",入力用画面!O19)</f>
        <v/>
      </c>
      <c r="M19" s="47" t="str">
        <f>IF(ISBLANK(入力用画面!P19),"",入力用画面!P19)</f>
        <v/>
      </c>
      <c r="N19" s="47" t="str">
        <f>IF(ISBLANK(入力用画面!Q19),"",入力用画面!Q19)</f>
        <v/>
      </c>
      <c r="O19" s="47" t="str">
        <f>IF(ISBLANK(入力用画面!R19),"",入力用画面!R19)</f>
        <v/>
      </c>
      <c r="P19" s="47" t="str">
        <f>IF(ISBLANK(入力用画面!S19),"",入力用画面!S19)</f>
        <v/>
      </c>
      <c r="Q19" s="47" t="str">
        <f>IF(ISBLANK(入力用画面!T19),"",入力用画面!T19)</f>
        <v/>
      </c>
      <c r="R19" s="47" t="str">
        <f>IF(ISBLANK(入力用画面!U19),"",入力用画面!U19)</f>
        <v/>
      </c>
      <c r="S19" s="47" t="str">
        <f>IF(ISBLANK(入力用画面!V19),"",入力用画面!V19)</f>
        <v/>
      </c>
      <c r="T19" s="47" t="str">
        <f>IF(ISBLANK(入力用画面!W19),"",入力用画面!W19)</f>
        <v/>
      </c>
      <c r="U19" s="47" t="str">
        <f>IF(ISBLANK(入力用画面!X19),"",入力用画面!X19)</f>
        <v/>
      </c>
      <c r="V19" s="64" t="str">
        <f>IF(ISBLANK(入力用画面!W19),"",IF(入力用画面!W19=0,"していない",IF(入力用画面!W19&lt;30,"30分未満",IF(入力用画面!W19&lt;61,"30分～１時間",IF(入力用画面!W19&lt;121,"１時間～２時間",IF(入力用画面!W19&lt;181,"２時間～３時間","３時間以上"))))))</f>
        <v/>
      </c>
      <c r="W19" s="64" t="str">
        <f>IF(ISBLANK(入力用画面!X19),"",IF(入力用画面!X19=0,"していない",IF(入力用画面!X19&lt;30,"30分未満",IF(入力用画面!X19&lt;61,"30分～１時間",IF(入力用画面!X19&lt;121,"１時間～２時間",IF(入力用画面!X19&lt;181,"２時間～３時間","３時間以上"))))))</f>
        <v/>
      </c>
    </row>
    <row r="20" spans="1:23">
      <c r="A20" s="56">
        <v>14</v>
      </c>
      <c r="B20" s="224" t="str">
        <f>IF(データ!G54=0,"",B$2)</f>
        <v/>
      </c>
      <c r="C20" s="224" t="str">
        <f>IF(データ!$G54=0,"",C$2)</f>
        <v/>
      </c>
      <c r="D20" s="224" t="str">
        <f>IF(データ!$G54=0,"",D$2)</f>
        <v/>
      </c>
      <c r="E20" s="224" t="str">
        <f>IF(データ!$G54=0,"",入力用画面!E20)</f>
        <v/>
      </c>
      <c r="F20" s="59" t="str">
        <f>'資料１　テスト結果'!X20</f>
        <v/>
      </c>
      <c r="G20" s="40" t="str">
        <f>'資料１　テスト結果'!Y20</f>
        <v/>
      </c>
      <c r="H20" s="40" t="str">
        <f>'資料１　テスト結果'!Z20</f>
        <v/>
      </c>
      <c r="I20" s="40" t="str">
        <f>'資料１　テスト結果'!AA20</f>
        <v/>
      </c>
      <c r="J20" s="72" t="str">
        <f>'資料１　テスト結果'!AB20</f>
        <v/>
      </c>
      <c r="K20" s="47" t="str">
        <f>IF(ISBLANK(入力用画面!N20),"",入力用画面!N20)</f>
        <v/>
      </c>
      <c r="L20" s="47" t="str">
        <f>IF(ISBLANK(入力用画面!O20),"",入力用画面!O20)</f>
        <v/>
      </c>
      <c r="M20" s="47" t="str">
        <f>IF(ISBLANK(入力用画面!P20),"",入力用画面!P20)</f>
        <v/>
      </c>
      <c r="N20" s="47" t="str">
        <f>IF(ISBLANK(入力用画面!Q20),"",入力用画面!Q20)</f>
        <v/>
      </c>
      <c r="O20" s="47" t="str">
        <f>IF(ISBLANK(入力用画面!R20),"",入力用画面!R20)</f>
        <v/>
      </c>
      <c r="P20" s="47" t="str">
        <f>IF(ISBLANK(入力用画面!S20),"",入力用画面!S20)</f>
        <v/>
      </c>
      <c r="Q20" s="47" t="str">
        <f>IF(ISBLANK(入力用画面!T20),"",入力用画面!T20)</f>
        <v/>
      </c>
      <c r="R20" s="47" t="str">
        <f>IF(ISBLANK(入力用画面!U20),"",入力用画面!U20)</f>
        <v/>
      </c>
      <c r="S20" s="47" t="str">
        <f>IF(ISBLANK(入力用画面!V20),"",入力用画面!V20)</f>
        <v/>
      </c>
      <c r="T20" s="47" t="str">
        <f>IF(ISBLANK(入力用画面!W20),"",入力用画面!W20)</f>
        <v/>
      </c>
      <c r="U20" s="47" t="str">
        <f>IF(ISBLANK(入力用画面!X20),"",入力用画面!X20)</f>
        <v/>
      </c>
      <c r="V20" s="64" t="str">
        <f>IF(ISBLANK(入力用画面!W20),"",IF(入力用画面!W20=0,"していない",IF(入力用画面!W20&lt;30,"30分未満",IF(入力用画面!W20&lt;61,"30分～１時間",IF(入力用画面!W20&lt;121,"１時間～２時間",IF(入力用画面!W20&lt;181,"２時間～３時間","３時間以上"))))))</f>
        <v/>
      </c>
      <c r="W20" s="64" t="str">
        <f>IF(ISBLANK(入力用画面!X20),"",IF(入力用画面!X20=0,"していない",IF(入力用画面!X20&lt;30,"30分未満",IF(入力用画面!X20&lt;61,"30分～１時間",IF(入力用画面!X20&lt;121,"１時間～２時間",IF(入力用画面!X20&lt;181,"２時間～３時間","３時間以上"))))))</f>
        <v/>
      </c>
    </row>
    <row r="21" spans="1:23">
      <c r="A21" s="56">
        <v>15</v>
      </c>
      <c r="B21" s="224" t="str">
        <f>IF(データ!G55=0,"",B$2)</f>
        <v/>
      </c>
      <c r="C21" s="224" t="str">
        <f>IF(データ!$G55=0,"",C$2)</f>
        <v/>
      </c>
      <c r="D21" s="224" t="str">
        <f>IF(データ!$G55=0,"",D$2)</f>
        <v/>
      </c>
      <c r="E21" s="224" t="str">
        <f>IF(データ!$G55=0,"",入力用画面!E21)</f>
        <v/>
      </c>
      <c r="F21" s="59" t="str">
        <f>'資料１　テスト結果'!X21</f>
        <v/>
      </c>
      <c r="G21" s="40" t="str">
        <f>'資料１　テスト結果'!Y21</f>
        <v/>
      </c>
      <c r="H21" s="40" t="str">
        <f>'資料１　テスト結果'!Z21</f>
        <v/>
      </c>
      <c r="I21" s="40" t="str">
        <f>'資料１　テスト結果'!AA21</f>
        <v/>
      </c>
      <c r="J21" s="72" t="str">
        <f>'資料１　テスト結果'!AB21</f>
        <v/>
      </c>
      <c r="K21" s="47" t="str">
        <f>IF(ISBLANK(入力用画面!N21),"",入力用画面!N21)</f>
        <v/>
      </c>
      <c r="L21" s="47" t="str">
        <f>IF(ISBLANK(入力用画面!O21),"",入力用画面!O21)</f>
        <v/>
      </c>
      <c r="M21" s="47" t="str">
        <f>IF(ISBLANK(入力用画面!P21),"",入力用画面!P21)</f>
        <v/>
      </c>
      <c r="N21" s="47" t="str">
        <f>IF(ISBLANK(入力用画面!Q21),"",入力用画面!Q21)</f>
        <v/>
      </c>
      <c r="O21" s="47" t="str">
        <f>IF(ISBLANK(入力用画面!R21),"",入力用画面!R21)</f>
        <v/>
      </c>
      <c r="P21" s="47" t="str">
        <f>IF(ISBLANK(入力用画面!S21),"",入力用画面!S21)</f>
        <v/>
      </c>
      <c r="Q21" s="47" t="str">
        <f>IF(ISBLANK(入力用画面!T21),"",入力用画面!T21)</f>
        <v/>
      </c>
      <c r="R21" s="47" t="str">
        <f>IF(ISBLANK(入力用画面!U21),"",入力用画面!U21)</f>
        <v/>
      </c>
      <c r="S21" s="47" t="str">
        <f>IF(ISBLANK(入力用画面!V21),"",入力用画面!V21)</f>
        <v/>
      </c>
      <c r="T21" s="47" t="str">
        <f>IF(ISBLANK(入力用画面!W21),"",入力用画面!W21)</f>
        <v/>
      </c>
      <c r="U21" s="47" t="str">
        <f>IF(ISBLANK(入力用画面!X21),"",入力用画面!X21)</f>
        <v/>
      </c>
      <c r="V21" s="64" t="str">
        <f>IF(ISBLANK(入力用画面!W21),"",IF(入力用画面!W21=0,"していない",IF(入力用画面!W21&lt;30,"30分未満",IF(入力用画面!W21&lt;61,"30分～１時間",IF(入力用画面!W21&lt;121,"１時間～２時間",IF(入力用画面!W21&lt;181,"２時間～３時間","３時間以上"))))))</f>
        <v/>
      </c>
      <c r="W21" s="64" t="str">
        <f>IF(ISBLANK(入力用画面!X21),"",IF(入力用画面!X21=0,"していない",IF(入力用画面!X21&lt;30,"30分未満",IF(入力用画面!X21&lt;61,"30分～１時間",IF(入力用画面!X21&lt;121,"１時間～２時間",IF(入力用画面!X21&lt;181,"２時間～３時間","３時間以上"))))))</f>
        <v/>
      </c>
    </row>
    <row r="22" spans="1:23">
      <c r="A22" s="56">
        <v>16</v>
      </c>
      <c r="B22" s="224" t="str">
        <f>IF(データ!G56=0,"",B$2)</f>
        <v/>
      </c>
      <c r="C22" s="224" t="str">
        <f>IF(データ!$G56=0,"",C$2)</f>
        <v/>
      </c>
      <c r="D22" s="224" t="str">
        <f>IF(データ!$G56=0,"",D$2)</f>
        <v/>
      </c>
      <c r="E22" s="224" t="str">
        <f>IF(データ!$G56=0,"",入力用画面!E22)</f>
        <v/>
      </c>
      <c r="F22" s="59" t="str">
        <f>'資料１　テスト結果'!X22</f>
        <v/>
      </c>
      <c r="G22" s="40" t="str">
        <f>'資料１　テスト結果'!Y22</f>
        <v/>
      </c>
      <c r="H22" s="40" t="str">
        <f>'資料１　テスト結果'!Z22</f>
        <v/>
      </c>
      <c r="I22" s="40" t="str">
        <f>'資料１　テスト結果'!AA22</f>
        <v/>
      </c>
      <c r="J22" s="72" t="str">
        <f>'資料１　テスト結果'!AB22</f>
        <v/>
      </c>
      <c r="K22" s="47" t="str">
        <f>IF(ISBLANK(入力用画面!N22),"",入力用画面!N22)</f>
        <v/>
      </c>
      <c r="L22" s="47" t="str">
        <f>IF(ISBLANK(入力用画面!O22),"",入力用画面!O22)</f>
        <v/>
      </c>
      <c r="M22" s="47" t="str">
        <f>IF(ISBLANK(入力用画面!P22),"",入力用画面!P22)</f>
        <v/>
      </c>
      <c r="N22" s="47" t="str">
        <f>IF(ISBLANK(入力用画面!Q22),"",入力用画面!Q22)</f>
        <v/>
      </c>
      <c r="O22" s="47" t="str">
        <f>IF(ISBLANK(入力用画面!R22),"",入力用画面!R22)</f>
        <v/>
      </c>
      <c r="P22" s="47" t="str">
        <f>IF(ISBLANK(入力用画面!S22),"",入力用画面!S22)</f>
        <v/>
      </c>
      <c r="Q22" s="47" t="str">
        <f>IF(ISBLANK(入力用画面!T22),"",入力用画面!T22)</f>
        <v/>
      </c>
      <c r="R22" s="47" t="str">
        <f>IF(ISBLANK(入力用画面!U22),"",入力用画面!U22)</f>
        <v/>
      </c>
      <c r="S22" s="47" t="str">
        <f>IF(ISBLANK(入力用画面!V22),"",入力用画面!V22)</f>
        <v/>
      </c>
      <c r="T22" s="47" t="str">
        <f>IF(ISBLANK(入力用画面!W22),"",入力用画面!W22)</f>
        <v/>
      </c>
      <c r="U22" s="47" t="str">
        <f>IF(ISBLANK(入力用画面!X22),"",入力用画面!X22)</f>
        <v/>
      </c>
      <c r="V22" s="64" t="str">
        <f>IF(ISBLANK(入力用画面!W22),"",IF(入力用画面!W22=0,"していない",IF(入力用画面!W22&lt;30,"30分未満",IF(入力用画面!W22&lt;61,"30分～１時間",IF(入力用画面!W22&lt;121,"１時間～２時間",IF(入力用画面!W22&lt;181,"２時間～３時間","３時間以上"))))))</f>
        <v/>
      </c>
      <c r="W22" s="64" t="str">
        <f>IF(ISBLANK(入力用画面!X22),"",IF(入力用画面!X22=0,"していない",IF(入力用画面!X22&lt;30,"30分未満",IF(入力用画面!X22&lt;61,"30分～１時間",IF(入力用画面!X22&lt;121,"１時間～２時間",IF(入力用画面!X22&lt;181,"２時間～３時間","３時間以上"))))))</f>
        <v/>
      </c>
    </row>
    <row r="23" spans="1:23">
      <c r="A23" s="56">
        <v>17</v>
      </c>
      <c r="B23" s="224" t="str">
        <f>IF(データ!G57=0,"",B$2)</f>
        <v/>
      </c>
      <c r="C23" s="224" t="str">
        <f>IF(データ!$G57=0,"",C$2)</f>
        <v/>
      </c>
      <c r="D23" s="224" t="str">
        <f>IF(データ!$G57=0,"",D$2)</f>
        <v/>
      </c>
      <c r="E23" s="224" t="str">
        <f>IF(データ!$G57=0,"",入力用画面!E23)</f>
        <v/>
      </c>
      <c r="F23" s="59" t="str">
        <f>'資料１　テスト結果'!X23</f>
        <v/>
      </c>
      <c r="G23" s="40" t="str">
        <f>'資料１　テスト結果'!Y23</f>
        <v/>
      </c>
      <c r="H23" s="40" t="str">
        <f>'資料１　テスト結果'!Z23</f>
        <v/>
      </c>
      <c r="I23" s="40" t="str">
        <f>'資料１　テスト結果'!AA23</f>
        <v/>
      </c>
      <c r="J23" s="72" t="str">
        <f>'資料１　テスト結果'!AB23</f>
        <v/>
      </c>
      <c r="K23" s="47" t="str">
        <f>IF(ISBLANK(入力用画面!N23),"",入力用画面!N23)</f>
        <v/>
      </c>
      <c r="L23" s="47" t="str">
        <f>IF(ISBLANK(入力用画面!O23),"",入力用画面!O23)</f>
        <v/>
      </c>
      <c r="M23" s="47" t="str">
        <f>IF(ISBLANK(入力用画面!P23),"",入力用画面!P23)</f>
        <v/>
      </c>
      <c r="N23" s="47" t="str">
        <f>IF(ISBLANK(入力用画面!Q23),"",入力用画面!Q23)</f>
        <v/>
      </c>
      <c r="O23" s="47" t="str">
        <f>IF(ISBLANK(入力用画面!R23),"",入力用画面!R23)</f>
        <v/>
      </c>
      <c r="P23" s="47" t="str">
        <f>IF(ISBLANK(入力用画面!S23),"",入力用画面!S23)</f>
        <v/>
      </c>
      <c r="Q23" s="47" t="str">
        <f>IF(ISBLANK(入力用画面!T23),"",入力用画面!T23)</f>
        <v/>
      </c>
      <c r="R23" s="47" t="str">
        <f>IF(ISBLANK(入力用画面!U23),"",入力用画面!U23)</f>
        <v/>
      </c>
      <c r="S23" s="47" t="str">
        <f>IF(ISBLANK(入力用画面!V23),"",入力用画面!V23)</f>
        <v/>
      </c>
      <c r="T23" s="47" t="str">
        <f>IF(ISBLANK(入力用画面!W23),"",入力用画面!W23)</f>
        <v/>
      </c>
      <c r="U23" s="47" t="str">
        <f>IF(ISBLANK(入力用画面!X23),"",入力用画面!X23)</f>
        <v/>
      </c>
      <c r="V23" s="64" t="str">
        <f>IF(ISBLANK(入力用画面!W23),"",IF(入力用画面!W23=0,"していない",IF(入力用画面!W23&lt;30,"30分未満",IF(入力用画面!W23&lt;61,"30分～１時間",IF(入力用画面!W23&lt;121,"１時間～２時間",IF(入力用画面!W23&lt;181,"２時間～３時間","３時間以上"))))))</f>
        <v/>
      </c>
      <c r="W23" s="64" t="str">
        <f>IF(ISBLANK(入力用画面!X23),"",IF(入力用画面!X23=0,"していない",IF(入力用画面!X23&lt;30,"30分未満",IF(入力用画面!X23&lt;61,"30分～１時間",IF(入力用画面!X23&lt;121,"１時間～２時間",IF(入力用画面!X23&lt;181,"２時間～３時間","３時間以上"))))))</f>
        <v/>
      </c>
    </row>
    <row r="24" spans="1:23">
      <c r="A24" s="56">
        <v>18</v>
      </c>
      <c r="B24" s="224" t="str">
        <f>IF(データ!G58=0,"",B$2)</f>
        <v/>
      </c>
      <c r="C24" s="224" t="str">
        <f>IF(データ!$G58=0,"",C$2)</f>
        <v/>
      </c>
      <c r="D24" s="224" t="str">
        <f>IF(データ!$G58=0,"",D$2)</f>
        <v/>
      </c>
      <c r="E24" s="224" t="str">
        <f>IF(データ!$G58=0,"",入力用画面!E24)</f>
        <v/>
      </c>
      <c r="F24" s="59" t="str">
        <f>'資料１　テスト結果'!X24</f>
        <v/>
      </c>
      <c r="G24" s="40" t="str">
        <f>'資料１　テスト結果'!Y24</f>
        <v/>
      </c>
      <c r="H24" s="40" t="str">
        <f>'資料１　テスト結果'!Z24</f>
        <v/>
      </c>
      <c r="I24" s="40" t="str">
        <f>'資料１　テスト結果'!AA24</f>
        <v/>
      </c>
      <c r="J24" s="72" t="str">
        <f>'資料１　テスト結果'!AB24</f>
        <v/>
      </c>
      <c r="K24" s="47" t="str">
        <f>IF(ISBLANK(入力用画面!N24),"",入力用画面!N24)</f>
        <v/>
      </c>
      <c r="L24" s="47" t="str">
        <f>IF(ISBLANK(入力用画面!O24),"",入力用画面!O24)</f>
        <v/>
      </c>
      <c r="M24" s="47" t="str">
        <f>IF(ISBLANK(入力用画面!P24),"",入力用画面!P24)</f>
        <v/>
      </c>
      <c r="N24" s="47" t="str">
        <f>IF(ISBLANK(入力用画面!Q24),"",入力用画面!Q24)</f>
        <v/>
      </c>
      <c r="O24" s="47" t="str">
        <f>IF(ISBLANK(入力用画面!R24),"",入力用画面!R24)</f>
        <v/>
      </c>
      <c r="P24" s="47" t="str">
        <f>IF(ISBLANK(入力用画面!S24),"",入力用画面!S24)</f>
        <v/>
      </c>
      <c r="Q24" s="47" t="str">
        <f>IF(ISBLANK(入力用画面!T24),"",入力用画面!T24)</f>
        <v/>
      </c>
      <c r="R24" s="47" t="str">
        <f>IF(ISBLANK(入力用画面!U24),"",入力用画面!U24)</f>
        <v/>
      </c>
      <c r="S24" s="47" t="str">
        <f>IF(ISBLANK(入力用画面!V24),"",入力用画面!V24)</f>
        <v/>
      </c>
      <c r="T24" s="47" t="str">
        <f>IF(ISBLANK(入力用画面!W24),"",入力用画面!W24)</f>
        <v/>
      </c>
      <c r="U24" s="47" t="str">
        <f>IF(ISBLANK(入力用画面!X24),"",入力用画面!X24)</f>
        <v/>
      </c>
      <c r="V24" s="64" t="str">
        <f>IF(ISBLANK(入力用画面!W24),"",IF(入力用画面!W24=0,"していない",IF(入力用画面!W24&lt;30,"30分未満",IF(入力用画面!W24&lt;61,"30分～１時間",IF(入力用画面!W24&lt;121,"１時間～２時間",IF(入力用画面!W24&lt;181,"２時間～３時間","３時間以上"))))))</f>
        <v/>
      </c>
      <c r="W24" s="64" t="str">
        <f>IF(ISBLANK(入力用画面!X24),"",IF(入力用画面!X24=0,"していない",IF(入力用画面!X24&lt;30,"30分未満",IF(入力用画面!X24&lt;61,"30分～１時間",IF(入力用画面!X24&lt;121,"１時間～２時間",IF(入力用画面!X24&lt;181,"２時間～３時間","３時間以上"))))))</f>
        <v/>
      </c>
    </row>
    <row r="25" spans="1:23">
      <c r="A25" s="56">
        <v>19</v>
      </c>
      <c r="B25" s="224" t="str">
        <f>IF(データ!G59=0,"",B$2)</f>
        <v/>
      </c>
      <c r="C25" s="224" t="str">
        <f>IF(データ!$G59=0,"",C$2)</f>
        <v/>
      </c>
      <c r="D25" s="224" t="str">
        <f>IF(データ!$G59=0,"",D$2)</f>
        <v/>
      </c>
      <c r="E25" s="224" t="str">
        <f>IF(データ!$G59=0,"",入力用画面!E25)</f>
        <v/>
      </c>
      <c r="F25" s="59" t="str">
        <f>'資料１　テスト結果'!X25</f>
        <v/>
      </c>
      <c r="G25" s="40" t="str">
        <f>'資料１　テスト結果'!Y25</f>
        <v/>
      </c>
      <c r="H25" s="40" t="str">
        <f>'資料１　テスト結果'!Z25</f>
        <v/>
      </c>
      <c r="I25" s="40" t="str">
        <f>'資料１　テスト結果'!AA25</f>
        <v/>
      </c>
      <c r="J25" s="72" t="str">
        <f>'資料１　テスト結果'!AB25</f>
        <v/>
      </c>
      <c r="K25" s="47" t="str">
        <f>IF(ISBLANK(入力用画面!N25),"",入力用画面!N25)</f>
        <v/>
      </c>
      <c r="L25" s="47" t="str">
        <f>IF(ISBLANK(入力用画面!O25),"",入力用画面!O25)</f>
        <v/>
      </c>
      <c r="M25" s="47" t="str">
        <f>IF(ISBLANK(入力用画面!P25),"",入力用画面!P25)</f>
        <v/>
      </c>
      <c r="N25" s="47" t="str">
        <f>IF(ISBLANK(入力用画面!Q25),"",入力用画面!Q25)</f>
        <v/>
      </c>
      <c r="O25" s="47" t="str">
        <f>IF(ISBLANK(入力用画面!R25),"",入力用画面!R25)</f>
        <v/>
      </c>
      <c r="P25" s="47" t="str">
        <f>IF(ISBLANK(入力用画面!S25),"",入力用画面!S25)</f>
        <v/>
      </c>
      <c r="Q25" s="47" t="str">
        <f>IF(ISBLANK(入力用画面!T25),"",入力用画面!T25)</f>
        <v/>
      </c>
      <c r="R25" s="47" t="str">
        <f>IF(ISBLANK(入力用画面!U25),"",入力用画面!U25)</f>
        <v/>
      </c>
      <c r="S25" s="47" t="str">
        <f>IF(ISBLANK(入力用画面!V25),"",入力用画面!V25)</f>
        <v/>
      </c>
      <c r="T25" s="47" t="str">
        <f>IF(ISBLANK(入力用画面!W25),"",入力用画面!W25)</f>
        <v/>
      </c>
      <c r="U25" s="47" t="str">
        <f>IF(ISBLANK(入力用画面!X25),"",入力用画面!X25)</f>
        <v/>
      </c>
      <c r="V25" s="64" t="str">
        <f>IF(ISBLANK(入力用画面!W25),"",IF(入力用画面!W25=0,"していない",IF(入力用画面!W25&lt;30,"30分未満",IF(入力用画面!W25&lt;61,"30分～１時間",IF(入力用画面!W25&lt;121,"１時間～２時間",IF(入力用画面!W25&lt;181,"２時間～３時間","３時間以上"))))))</f>
        <v/>
      </c>
      <c r="W25" s="64" t="str">
        <f>IF(ISBLANK(入力用画面!X25),"",IF(入力用画面!X25=0,"していない",IF(入力用画面!X25&lt;30,"30分未満",IF(入力用画面!X25&lt;61,"30分～１時間",IF(入力用画面!X25&lt;121,"１時間～２時間",IF(入力用画面!X25&lt;181,"２時間～３時間","３時間以上"))))))</f>
        <v/>
      </c>
    </row>
    <row r="26" spans="1:23">
      <c r="A26" s="56">
        <v>20</v>
      </c>
      <c r="B26" s="224" t="str">
        <f>IF(データ!G60=0,"",B$2)</f>
        <v/>
      </c>
      <c r="C26" s="224" t="str">
        <f>IF(データ!$G60=0,"",C$2)</f>
        <v/>
      </c>
      <c r="D26" s="224" t="str">
        <f>IF(データ!$G60=0,"",D$2)</f>
        <v/>
      </c>
      <c r="E26" s="224" t="str">
        <f>IF(データ!$G60=0,"",入力用画面!E26)</f>
        <v/>
      </c>
      <c r="F26" s="59" t="str">
        <f>'資料１　テスト結果'!X26</f>
        <v/>
      </c>
      <c r="G26" s="40" t="str">
        <f>'資料１　テスト結果'!Y26</f>
        <v/>
      </c>
      <c r="H26" s="40" t="str">
        <f>'資料１　テスト結果'!Z26</f>
        <v/>
      </c>
      <c r="I26" s="40" t="str">
        <f>'資料１　テスト結果'!AA26</f>
        <v/>
      </c>
      <c r="J26" s="72" t="str">
        <f>'資料１　テスト結果'!AB26</f>
        <v/>
      </c>
      <c r="K26" s="47" t="str">
        <f>IF(ISBLANK(入力用画面!N26),"",入力用画面!N26)</f>
        <v/>
      </c>
      <c r="L26" s="47" t="str">
        <f>IF(ISBLANK(入力用画面!O26),"",入力用画面!O26)</f>
        <v/>
      </c>
      <c r="M26" s="47" t="str">
        <f>IF(ISBLANK(入力用画面!P26),"",入力用画面!P26)</f>
        <v/>
      </c>
      <c r="N26" s="47" t="str">
        <f>IF(ISBLANK(入力用画面!Q26),"",入力用画面!Q26)</f>
        <v/>
      </c>
      <c r="O26" s="47" t="str">
        <f>IF(ISBLANK(入力用画面!R26),"",入力用画面!R26)</f>
        <v/>
      </c>
      <c r="P26" s="47" t="str">
        <f>IF(ISBLANK(入力用画面!S26),"",入力用画面!S26)</f>
        <v/>
      </c>
      <c r="Q26" s="47" t="str">
        <f>IF(ISBLANK(入力用画面!T26),"",入力用画面!T26)</f>
        <v/>
      </c>
      <c r="R26" s="47" t="str">
        <f>IF(ISBLANK(入力用画面!U26),"",入力用画面!U26)</f>
        <v/>
      </c>
      <c r="S26" s="47" t="str">
        <f>IF(ISBLANK(入力用画面!V26),"",入力用画面!V26)</f>
        <v/>
      </c>
      <c r="T26" s="47" t="str">
        <f>IF(ISBLANK(入力用画面!W26),"",入力用画面!W26)</f>
        <v/>
      </c>
      <c r="U26" s="47" t="str">
        <f>IF(ISBLANK(入力用画面!X26),"",入力用画面!X26)</f>
        <v/>
      </c>
      <c r="V26" s="64" t="str">
        <f>IF(ISBLANK(入力用画面!W26),"",IF(入力用画面!W26=0,"していない",IF(入力用画面!W26&lt;30,"30分未満",IF(入力用画面!W26&lt;61,"30分～１時間",IF(入力用画面!W26&lt;121,"１時間～２時間",IF(入力用画面!W26&lt;181,"２時間～３時間","３時間以上"))))))</f>
        <v/>
      </c>
      <c r="W26" s="64" t="str">
        <f>IF(ISBLANK(入力用画面!X26),"",IF(入力用画面!X26=0,"していない",IF(入力用画面!X26&lt;30,"30分未満",IF(入力用画面!X26&lt;61,"30分～１時間",IF(入力用画面!X26&lt;121,"１時間～２時間",IF(入力用画面!X26&lt;181,"２時間～３時間","３時間以上"))))))</f>
        <v/>
      </c>
    </row>
    <row r="27" spans="1:23">
      <c r="A27" s="56">
        <v>21</v>
      </c>
      <c r="B27" s="224" t="str">
        <f>IF(データ!G61=0,"",B$2)</f>
        <v/>
      </c>
      <c r="C27" s="224" t="str">
        <f>IF(データ!$G61=0,"",C$2)</f>
        <v/>
      </c>
      <c r="D27" s="224" t="str">
        <f>IF(データ!$G61=0,"",D$2)</f>
        <v/>
      </c>
      <c r="E27" s="224" t="str">
        <f>IF(データ!$G61=0,"",入力用画面!E27)</f>
        <v/>
      </c>
      <c r="F27" s="59" t="str">
        <f>'資料１　テスト結果'!X27</f>
        <v/>
      </c>
      <c r="G27" s="40" t="str">
        <f>'資料１　テスト結果'!Y27</f>
        <v/>
      </c>
      <c r="H27" s="40" t="str">
        <f>'資料１　テスト結果'!Z27</f>
        <v/>
      </c>
      <c r="I27" s="40" t="str">
        <f>'資料１　テスト結果'!AA27</f>
        <v/>
      </c>
      <c r="J27" s="72" t="str">
        <f>'資料１　テスト結果'!AB27</f>
        <v/>
      </c>
      <c r="K27" s="47" t="str">
        <f>IF(ISBLANK(入力用画面!N27),"",入力用画面!N27)</f>
        <v/>
      </c>
      <c r="L27" s="47" t="str">
        <f>IF(ISBLANK(入力用画面!O27),"",入力用画面!O27)</f>
        <v/>
      </c>
      <c r="M27" s="47" t="str">
        <f>IF(ISBLANK(入力用画面!P27),"",入力用画面!P27)</f>
        <v/>
      </c>
      <c r="N27" s="47" t="str">
        <f>IF(ISBLANK(入力用画面!Q27),"",入力用画面!Q27)</f>
        <v/>
      </c>
      <c r="O27" s="47" t="str">
        <f>IF(ISBLANK(入力用画面!R27),"",入力用画面!R27)</f>
        <v/>
      </c>
      <c r="P27" s="47" t="str">
        <f>IF(ISBLANK(入力用画面!S27),"",入力用画面!S27)</f>
        <v/>
      </c>
      <c r="Q27" s="47" t="str">
        <f>IF(ISBLANK(入力用画面!T27),"",入力用画面!T27)</f>
        <v/>
      </c>
      <c r="R27" s="47" t="str">
        <f>IF(ISBLANK(入力用画面!U27),"",入力用画面!U27)</f>
        <v/>
      </c>
      <c r="S27" s="47" t="str">
        <f>IF(ISBLANK(入力用画面!V27),"",入力用画面!V27)</f>
        <v/>
      </c>
      <c r="T27" s="47" t="str">
        <f>IF(ISBLANK(入力用画面!W27),"",入力用画面!W27)</f>
        <v/>
      </c>
      <c r="U27" s="47" t="str">
        <f>IF(ISBLANK(入力用画面!X27),"",入力用画面!X27)</f>
        <v/>
      </c>
      <c r="V27" s="64" t="str">
        <f>IF(ISBLANK(入力用画面!W27),"",IF(入力用画面!W27=0,"していない",IF(入力用画面!W27&lt;30,"30分未満",IF(入力用画面!W27&lt;61,"30分～１時間",IF(入力用画面!W27&lt;121,"１時間～２時間",IF(入力用画面!W27&lt;181,"２時間～３時間","３時間以上"))))))</f>
        <v/>
      </c>
      <c r="W27" s="64" t="str">
        <f>IF(ISBLANK(入力用画面!X27),"",IF(入力用画面!X27=0,"していない",IF(入力用画面!X27&lt;30,"30分未満",IF(入力用画面!X27&lt;61,"30分～１時間",IF(入力用画面!X27&lt;121,"１時間～２時間",IF(入力用画面!X27&lt;181,"２時間～３時間","３時間以上"))))))</f>
        <v/>
      </c>
    </row>
    <row r="28" spans="1:23">
      <c r="A28" s="56">
        <v>22</v>
      </c>
      <c r="B28" s="224" t="str">
        <f>IF(データ!G62=0,"",B$2)</f>
        <v/>
      </c>
      <c r="C28" s="224" t="str">
        <f>IF(データ!$G62=0,"",C$2)</f>
        <v/>
      </c>
      <c r="D28" s="224" t="str">
        <f>IF(データ!$G62=0,"",D$2)</f>
        <v/>
      </c>
      <c r="E28" s="224" t="str">
        <f>IF(データ!$G62=0,"",入力用画面!E28)</f>
        <v/>
      </c>
      <c r="F28" s="59" t="str">
        <f>'資料１　テスト結果'!X28</f>
        <v/>
      </c>
      <c r="G28" s="40" t="str">
        <f>'資料１　テスト結果'!Y28</f>
        <v/>
      </c>
      <c r="H28" s="40" t="str">
        <f>'資料１　テスト結果'!Z28</f>
        <v/>
      </c>
      <c r="I28" s="40" t="str">
        <f>'資料１　テスト結果'!AA28</f>
        <v/>
      </c>
      <c r="J28" s="72" t="str">
        <f>'資料１　テスト結果'!AB28</f>
        <v/>
      </c>
      <c r="K28" s="47" t="str">
        <f>IF(ISBLANK(入力用画面!N28),"",入力用画面!N28)</f>
        <v/>
      </c>
      <c r="L28" s="47" t="str">
        <f>IF(ISBLANK(入力用画面!O28),"",入力用画面!O28)</f>
        <v/>
      </c>
      <c r="M28" s="47" t="str">
        <f>IF(ISBLANK(入力用画面!P28),"",入力用画面!P28)</f>
        <v/>
      </c>
      <c r="N28" s="47" t="str">
        <f>IF(ISBLANK(入力用画面!Q28),"",入力用画面!Q28)</f>
        <v/>
      </c>
      <c r="O28" s="47" t="str">
        <f>IF(ISBLANK(入力用画面!R28),"",入力用画面!R28)</f>
        <v/>
      </c>
      <c r="P28" s="47" t="str">
        <f>IF(ISBLANK(入力用画面!S28),"",入力用画面!S28)</f>
        <v/>
      </c>
      <c r="Q28" s="47" t="str">
        <f>IF(ISBLANK(入力用画面!T28),"",入力用画面!T28)</f>
        <v/>
      </c>
      <c r="R28" s="47" t="str">
        <f>IF(ISBLANK(入力用画面!U28),"",入力用画面!U28)</f>
        <v/>
      </c>
      <c r="S28" s="47" t="str">
        <f>IF(ISBLANK(入力用画面!V28),"",入力用画面!V28)</f>
        <v/>
      </c>
      <c r="T28" s="47" t="str">
        <f>IF(ISBLANK(入力用画面!W28),"",入力用画面!W28)</f>
        <v/>
      </c>
      <c r="U28" s="47" t="str">
        <f>IF(ISBLANK(入力用画面!X28),"",入力用画面!X28)</f>
        <v/>
      </c>
      <c r="V28" s="64" t="str">
        <f>IF(ISBLANK(入力用画面!W28),"",IF(入力用画面!W28=0,"していない",IF(入力用画面!W28&lt;30,"30分未満",IF(入力用画面!W28&lt;61,"30分～１時間",IF(入力用画面!W28&lt;121,"１時間～２時間",IF(入力用画面!W28&lt;181,"２時間～３時間","３時間以上"))))))</f>
        <v/>
      </c>
      <c r="W28" s="64" t="str">
        <f>IF(ISBLANK(入力用画面!X28),"",IF(入力用画面!X28=0,"していない",IF(入力用画面!X28&lt;30,"30分未満",IF(入力用画面!X28&lt;61,"30分～１時間",IF(入力用画面!X28&lt;121,"１時間～２時間",IF(入力用画面!X28&lt;181,"２時間～３時間","３時間以上"))))))</f>
        <v/>
      </c>
    </row>
    <row r="29" spans="1:23">
      <c r="A29" s="56">
        <v>23</v>
      </c>
      <c r="B29" s="224" t="str">
        <f>IF(データ!G63=0,"",B$2)</f>
        <v/>
      </c>
      <c r="C29" s="224" t="str">
        <f>IF(データ!$G63=0,"",C$2)</f>
        <v/>
      </c>
      <c r="D29" s="224" t="str">
        <f>IF(データ!$G63=0,"",D$2)</f>
        <v/>
      </c>
      <c r="E29" s="224" t="str">
        <f>IF(データ!$G63=0,"",入力用画面!E29)</f>
        <v/>
      </c>
      <c r="F29" s="59" t="str">
        <f>'資料１　テスト結果'!X29</f>
        <v/>
      </c>
      <c r="G29" s="40" t="str">
        <f>'資料１　テスト結果'!Y29</f>
        <v/>
      </c>
      <c r="H29" s="40" t="str">
        <f>'資料１　テスト結果'!Z29</f>
        <v/>
      </c>
      <c r="I29" s="40" t="str">
        <f>'資料１　テスト結果'!AA29</f>
        <v/>
      </c>
      <c r="J29" s="72" t="str">
        <f>'資料１　テスト結果'!AB29</f>
        <v/>
      </c>
      <c r="K29" s="47" t="str">
        <f>IF(ISBLANK(入力用画面!N29),"",入力用画面!N29)</f>
        <v/>
      </c>
      <c r="L29" s="47" t="str">
        <f>IF(ISBLANK(入力用画面!O29),"",入力用画面!O29)</f>
        <v/>
      </c>
      <c r="M29" s="47" t="str">
        <f>IF(ISBLANK(入力用画面!P29),"",入力用画面!P29)</f>
        <v/>
      </c>
      <c r="N29" s="47" t="str">
        <f>IF(ISBLANK(入力用画面!Q29),"",入力用画面!Q29)</f>
        <v/>
      </c>
      <c r="O29" s="47" t="str">
        <f>IF(ISBLANK(入力用画面!R29),"",入力用画面!R29)</f>
        <v/>
      </c>
      <c r="P29" s="47" t="str">
        <f>IF(ISBLANK(入力用画面!S29),"",入力用画面!S29)</f>
        <v/>
      </c>
      <c r="Q29" s="47" t="str">
        <f>IF(ISBLANK(入力用画面!T29),"",入力用画面!T29)</f>
        <v/>
      </c>
      <c r="R29" s="47" t="str">
        <f>IF(ISBLANK(入力用画面!U29),"",入力用画面!U29)</f>
        <v/>
      </c>
      <c r="S29" s="47" t="str">
        <f>IF(ISBLANK(入力用画面!V29),"",入力用画面!V29)</f>
        <v/>
      </c>
      <c r="T29" s="47" t="str">
        <f>IF(ISBLANK(入力用画面!W29),"",入力用画面!W29)</f>
        <v/>
      </c>
      <c r="U29" s="47" t="str">
        <f>IF(ISBLANK(入力用画面!X29),"",入力用画面!X29)</f>
        <v/>
      </c>
      <c r="V29" s="64" t="str">
        <f>IF(ISBLANK(入力用画面!W29),"",IF(入力用画面!W29=0,"していない",IF(入力用画面!W29&lt;30,"30分未満",IF(入力用画面!W29&lt;61,"30分～１時間",IF(入力用画面!W29&lt;121,"１時間～２時間",IF(入力用画面!W29&lt;181,"２時間～３時間","３時間以上"))))))</f>
        <v/>
      </c>
      <c r="W29" s="64" t="str">
        <f>IF(ISBLANK(入力用画面!X29),"",IF(入力用画面!X29=0,"していない",IF(入力用画面!X29&lt;30,"30分未満",IF(入力用画面!X29&lt;61,"30分～１時間",IF(入力用画面!X29&lt;121,"１時間～２時間",IF(入力用画面!X29&lt;181,"２時間～３時間","３時間以上"))))))</f>
        <v/>
      </c>
    </row>
    <row r="30" spans="1:23">
      <c r="A30" s="56">
        <v>24</v>
      </c>
      <c r="B30" s="224" t="str">
        <f>IF(データ!G64=0,"",B$2)</f>
        <v/>
      </c>
      <c r="C30" s="224" t="str">
        <f>IF(データ!$G64=0,"",C$2)</f>
        <v/>
      </c>
      <c r="D30" s="224" t="str">
        <f>IF(データ!$G64=0,"",D$2)</f>
        <v/>
      </c>
      <c r="E30" s="224" t="str">
        <f>IF(データ!$G64=0,"",入力用画面!E30)</f>
        <v/>
      </c>
      <c r="F30" s="59" t="str">
        <f>'資料１　テスト結果'!X30</f>
        <v/>
      </c>
      <c r="G30" s="40" t="str">
        <f>'資料１　テスト結果'!Y30</f>
        <v/>
      </c>
      <c r="H30" s="40" t="str">
        <f>'資料１　テスト結果'!Z30</f>
        <v/>
      </c>
      <c r="I30" s="40" t="str">
        <f>'資料１　テスト結果'!AA30</f>
        <v/>
      </c>
      <c r="J30" s="72" t="str">
        <f>'資料１　テスト結果'!AB30</f>
        <v/>
      </c>
      <c r="K30" s="47" t="str">
        <f>IF(ISBLANK(入力用画面!N30),"",入力用画面!N30)</f>
        <v/>
      </c>
      <c r="L30" s="47" t="str">
        <f>IF(ISBLANK(入力用画面!O30),"",入力用画面!O30)</f>
        <v/>
      </c>
      <c r="M30" s="47" t="str">
        <f>IF(ISBLANK(入力用画面!P30),"",入力用画面!P30)</f>
        <v/>
      </c>
      <c r="N30" s="47" t="str">
        <f>IF(ISBLANK(入力用画面!Q30),"",入力用画面!Q30)</f>
        <v/>
      </c>
      <c r="O30" s="47" t="str">
        <f>IF(ISBLANK(入力用画面!R30),"",入力用画面!R30)</f>
        <v/>
      </c>
      <c r="P30" s="47" t="str">
        <f>IF(ISBLANK(入力用画面!S30),"",入力用画面!S30)</f>
        <v/>
      </c>
      <c r="Q30" s="47" t="str">
        <f>IF(ISBLANK(入力用画面!T30),"",入力用画面!T30)</f>
        <v/>
      </c>
      <c r="R30" s="47" t="str">
        <f>IF(ISBLANK(入力用画面!U30),"",入力用画面!U30)</f>
        <v/>
      </c>
      <c r="S30" s="47" t="str">
        <f>IF(ISBLANK(入力用画面!V30),"",入力用画面!V30)</f>
        <v/>
      </c>
      <c r="T30" s="47" t="str">
        <f>IF(ISBLANK(入力用画面!W30),"",入力用画面!W30)</f>
        <v/>
      </c>
      <c r="U30" s="47" t="str">
        <f>IF(ISBLANK(入力用画面!X30),"",入力用画面!X30)</f>
        <v/>
      </c>
      <c r="V30" s="64" t="str">
        <f>IF(ISBLANK(入力用画面!W30),"",IF(入力用画面!W30=0,"していない",IF(入力用画面!W30&lt;30,"30分未満",IF(入力用画面!W30&lt;61,"30分～１時間",IF(入力用画面!W30&lt;121,"１時間～２時間",IF(入力用画面!W30&lt;181,"２時間～３時間","３時間以上"))))))</f>
        <v/>
      </c>
      <c r="W30" s="64" t="str">
        <f>IF(ISBLANK(入力用画面!X30),"",IF(入力用画面!X30=0,"していない",IF(入力用画面!X30&lt;30,"30分未満",IF(入力用画面!X30&lt;61,"30分～１時間",IF(入力用画面!X30&lt;121,"１時間～２時間",IF(入力用画面!X30&lt;181,"２時間～３時間","３時間以上"))))))</f>
        <v/>
      </c>
    </row>
    <row r="31" spans="1:23">
      <c r="A31" s="56">
        <v>25</v>
      </c>
      <c r="B31" s="224" t="str">
        <f>IF(データ!G65=0,"",B$2)</f>
        <v/>
      </c>
      <c r="C31" s="224" t="str">
        <f>IF(データ!$G65=0,"",C$2)</f>
        <v/>
      </c>
      <c r="D31" s="224" t="str">
        <f>IF(データ!$G65=0,"",D$2)</f>
        <v/>
      </c>
      <c r="E31" s="224" t="str">
        <f>IF(データ!$G65=0,"",入力用画面!E31)</f>
        <v/>
      </c>
      <c r="F31" s="59" t="str">
        <f>'資料１　テスト結果'!X31</f>
        <v/>
      </c>
      <c r="G31" s="40" t="str">
        <f>'資料１　テスト結果'!Y31</f>
        <v/>
      </c>
      <c r="H31" s="40" t="str">
        <f>'資料１　テスト結果'!Z31</f>
        <v/>
      </c>
      <c r="I31" s="40" t="str">
        <f>'資料１　テスト結果'!AA31</f>
        <v/>
      </c>
      <c r="J31" s="72" t="str">
        <f>'資料１　テスト結果'!AB31</f>
        <v/>
      </c>
      <c r="K31" s="47" t="str">
        <f>IF(ISBLANK(入力用画面!N31),"",入力用画面!N31)</f>
        <v/>
      </c>
      <c r="L31" s="47" t="str">
        <f>IF(ISBLANK(入力用画面!O31),"",入力用画面!O31)</f>
        <v/>
      </c>
      <c r="M31" s="47" t="str">
        <f>IF(ISBLANK(入力用画面!P31),"",入力用画面!P31)</f>
        <v/>
      </c>
      <c r="N31" s="47" t="str">
        <f>IF(ISBLANK(入力用画面!Q31),"",入力用画面!Q31)</f>
        <v/>
      </c>
      <c r="O31" s="47" t="str">
        <f>IF(ISBLANK(入力用画面!R31),"",入力用画面!R31)</f>
        <v/>
      </c>
      <c r="P31" s="47" t="str">
        <f>IF(ISBLANK(入力用画面!S31),"",入力用画面!S31)</f>
        <v/>
      </c>
      <c r="Q31" s="47" t="str">
        <f>IF(ISBLANK(入力用画面!T31),"",入力用画面!T31)</f>
        <v/>
      </c>
      <c r="R31" s="47" t="str">
        <f>IF(ISBLANK(入力用画面!U31),"",入力用画面!U31)</f>
        <v/>
      </c>
      <c r="S31" s="47" t="str">
        <f>IF(ISBLANK(入力用画面!V31),"",入力用画面!V31)</f>
        <v/>
      </c>
      <c r="T31" s="47" t="str">
        <f>IF(ISBLANK(入力用画面!W31),"",入力用画面!W31)</f>
        <v/>
      </c>
      <c r="U31" s="47" t="str">
        <f>IF(ISBLANK(入力用画面!X31),"",入力用画面!X31)</f>
        <v/>
      </c>
      <c r="V31" s="64" t="str">
        <f>IF(ISBLANK(入力用画面!W31),"",IF(入力用画面!W31=0,"していない",IF(入力用画面!W31&lt;30,"30分未満",IF(入力用画面!W31&lt;61,"30分～１時間",IF(入力用画面!W31&lt;121,"１時間～２時間",IF(入力用画面!W31&lt;181,"２時間～３時間","３時間以上"))))))</f>
        <v/>
      </c>
      <c r="W31" s="64" t="str">
        <f>IF(ISBLANK(入力用画面!X31),"",IF(入力用画面!X31=0,"していない",IF(入力用画面!X31&lt;30,"30分未満",IF(入力用画面!X31&lt;61,"30分～１時間",IF(入力用画面!X31&lt;121,"１時間～２時間",IF(入力用画面!X31&lt;181,"２時間～３時間","３時間以上"))))))</f>
        <v/>
      </c>
    </row>
    <row r="32" spans="1:23">
      <c r="A32" s="56">
        <v>26</v>
      </c>
      <c r="B32" s="224" t="str">
        <f>IF(データ!G66=0,"",B$2)</f>
        <v/>
      </c>
      <c r="C32" s="224" t="str">
        <f>IF(データ!$G66=0,"",C$2)</f>
        <v/>
      </c>
      <c r="D32" s="224" t="str">
        <f>IF(データ!$G66=0,"",D$2)</f>
        <v/>
      </c>
      <c r="E32" s="224" t="str">
        <f>IF(データ!$G66=0,"",入力用画面!E32)</f>
        <v/>
      </c>
      <c r="F32" s="59" t="str">
        <f>'資料１　テスト結果'!X32</f>
        <v/>
      </c>
      <c r="G32" s="40" t="str">
        <f>'資料１　テスト結果'!Y32</f>
        <v/>
      </c>
      <c r="H32" s="40" t="str">
        <f>'資料１　テスト結果'!Z32</f>
        <v/>
      </c>
      <c r="I32" s="40" t="str">
        <f>'資料１　テスト結果'!AA32</f>
        <v/>
      </c>
      <c r="J32" s="72" t="str">
        <f>'資料１　テスト結果'!AB32</f>
        <v/>
      </c>
      <c r="K32" s="47" t="str">
        <f>IF(ISBLANK(入力用画面!N32),"",入力用画面!N32)</f>
        <v/>
      </c>
      <c r="L32" s="47" t="str">
        <f>IF(ISBLANK(入力用画面!O32),"",入力用画面!O32)</f>
        <v/>
      </c>
      <c r="M32" s="47" t="str">
        <f>IF(ISBLANK(入力用画面!P32),"",入力用画面!P32)</f>
        <v/>
      </c>
      <c r="N32" s="47" t="str">
        <f>IF(ISBLANK(入力用画面!Q32),"",入力用画面!Q32)</f>
        <v/>
      </c>
      <c r="O32" s="47" t="str">
        <f>IF(ISBLANK(入力用画面!R32),"",入力用画面!R32)</f>
        <v/>
      </c>
      <c r="P32" s="47" t="str">
        <f>IF(ISBLANK(入力用画面!S32),"",入力用画面!S32)</f>
        <v/>
      </c>
      <c r="Q32" s="47" t="str">
        <f>IF(ISBLANK(入力用画面!T32),"",入力用画面!T32)</f>
        <v/>
      </c>
      <c r="R32" s="47" t="str">
        <f>IF(ISBLANK(入力用画面!U32),"",入力用画面!U32)</f>
        <v/>
      </c>
      <c r="S32" s="47" t="str">
        <f>IF(ISBLANK(入力用画面!V32),"",入力用画面!V32)</f>
        <v/>
      </c>
      <c r="T32" s="47" t="str">
        <f>IF(ISBLANK(入力用画面!W32),"",入力用画面!W32)</f>
        <v/>
      </c>
      <c r="U32" s="47" t="str">
        <f>IF(ISBLANK(入力用画面!X32),"",入力用画面!X32)</f>
        <v/>
      </c>
      <c r="V32" s="64" t="str">
        <f>IF(ISBLANK(入力用画面!W32),"",IF(入力用画面!W32=0,"していない",IF(入力用画面!W32&lt;30,"30分未満",IF(入力用画面!W32&lt;61,"30分～１時間",IF(入力用画面!W32&lt;121,"１時間～２時間",IF(入力用画面!W32&lt;181,"２時間～３時間","３時間以上"))))))</f>
        <v/>
      </c>
      <c r="W32" s="64" t="str">
        <f>IF(ISBLANK(入力用画面!X32),"",IF(入力用画面!X32=0,"していない",IF(入力用画面!X32&lt;30,"30分未満",IF(入力用画面!X32&lt;61,"30分～１時間",IF(入力用画面!X32&lt;121,"１時間～２時間",IF(入力用画面!X32&lt;181,"２時間～３時間","３時間以上"))))))</f>
        <v/>
      </c>
    </row>
    <row r="33" spans="1:23">
      <c r="A33" s="56">
        <v>27</v>
      </c>
      <c r="B33" s="224" t="str">
        <f>IF(データ!G67=0,"",B$2)</f>
        <v/>
      </c>
      <c r="C33" s="224" t="str">
        <f>IF(データ!$G67=0,"",C$2)</f>
        <v/>
      </c>
      <c r="D33" s="224" t="str">
        <f>IF(データ!$G67=0,"",D$2)</f>
        <v/>
      </c>
      <c r="E33" s="224" t="str">
        <f>IF(データ!$G67=0,"",入力用画面!E33)</f>
        <v/>
      </c>
      <c r="F33" s="59" t="str">
        <f>'資料１　テスト結果'!X33</f>
        <v/>
      </c>
      <c r="G33" s="40" t="str">
        <f>'資料１　テスト結果'!Y33</f>
        <v/>
      </c>
      <c r="H33" s="40" t="str">
        <f>'資料１　テスト結果'!Z33</f>
        <v/>
      </c>
      <c r="I33" s="40" t="str">
        <f>'資料１　テスト結果'!AA33</f>
        <v/>
      </c>
      <c r="J33" s="72" t="str">
        <f>'資料１　テスト結果'!AB33</f>
        <v/>
      </c>
      <c r="K33" s="47" t="str">
        <f>IF(ISBLANK(入力用画面!N33),"",入力用画面!N33)</f>
        <v/>
      </c>
      <c r="L33" s="47" t="str">
        <f>IF(ISBLANK(入力用画面!O33),"",入力用画面!O33)</f>
        <v/>
      </c>
      <c r="M33" s="47" t="str">
        <f>IF(ISBLANK(入力用画面!P33),"",入力用画面!P33)</f>
        <v/>
      </c>
      <c r="N33" s="47" t="str">
        <f>IF(ISBLANK(入力用画面!Q33),"",入力用画面!Q33)</f>
        <v/>
      </c>
      <c r="O33" s="47" t="str">
        <f>IF(ISBLANK(入力用画面!R33),"",入力用画面!R33)</f>
        <v/>
      </c>
      <c r="P33" s="47" t="str">
        <f>IF(ISBLANK(入力用画面!S33),"",入力用画面!S33)</f>
        <v/>
      </c>
      <c r="Q33" s="47" t="str">
        <f>IF(ISBLANK(入力用画面!T33),"",入力用画面!T33)</f>
        <v/>
      </c>
      <c r="R33" s="47" t="str">
        <f>IF(ISBLANK(入力用画面!U33),"",入力用画面!U33)</f>
        <v/>
      </c>
      <c r="S33" s="47" t="str">
        <f>IF(ISBLANK(入力用画面!V33),"",入力用画面!V33)</f>
        <v/>
      </c>
      <c r="T33" s="47" t="str">
        <f>IF(ISBLANK(入力用画面!W33),"",入力用画面!W33)</f>
        <v/>
      </c>
      <c r="U33" s="47" t="str">
        <f>IF(ISBLANK(入力用画面!X33),"",入力用画面!X33)</f>
        <v/>
      </c>
      <c r="V33" s="64" t="str">
        <f>IF(ISBLANK(入力用画面!W33),"",IF(入力用画面!W33=0,"していない",IF(入力用画面!W33&lt;30,"30分未満",IF(入力用画面!W33&lt;61,"30分～１時間",IF(入力用画面!W33&lt;121,"１時間～２時間",IF(入力用画面!W33&lt;181,"２時間～３時間","３時間以上"))))))</f>
        <v/>
      </c>
      <c r="W33" s="64" t="str">
        <f>IF(ISBLANK(入力用画面!X33),"",IF(入力用画面!X33=0,"していない",IF(入力用画面!X33&lt;30,"30分未満",IF(入力用画面!X33&lt;61,"30分～１時間",IF(入力用画面!X33&lt;121,"１時間～２時間",IF(入力用画面!X33&lt;181,"２時間～３時間","３時間以上"))))))</f>
        <v/>
      </c>
    </row>
    <row r="34" spans="1:23">
      <c r="A34" s="56">
        <v>28</v>
      </c>
      <c r="B34" s="224" t="str">
        <f>IF(データ!G68=0,"",B$2)</f>
        <v/>
      </c>
      <c r="C34" s="224" t="str">
        <f>IF(データ!$G68=0,"",C$2)</f>
        <v/>
      </c>
      <c r="D34" s="224" t="str">
        <f>IF(データ!$G68=0,"",D$2)</f>
        <v/>
      </c>
      <c r="E34" s="224" t="str">
        <f>IF(データ!$G68=0,"",入力用画面!E34)</f>
        <v/>
      </c>
      <c r="F34" s="59" t="str">
        <f>'資料１　テスト結果'!X34</f>
        <v/>
      </c>
      <c r="G34" s="40" t="str">
        <f>'資料１　テスト結果'!Y34</f>
        <v/>
      </c>
      <c r="H34" s="40" t="str">
        <f>'資料１　テスト結果'!Z34</f>
        <v/>
      </c>
      <c r="I34" s="40" t="str">
        <f>'資料１　テスト結果'!AA34</f>
        <v/>
      </c>
      <c r="J34" s="72" t="str">
        <f>'資料１　テスト結果'!AB34</f>
        <v/>
      </c>
      <c r="K34" s="47" t="str">
        <f>IF(ISBLANK(入力用画面!N34),"",入力用画面!N34)</f>
        <v/>
      </c>
      <c r="L34" s="47" t="str">
        <f>IF(ISBLANK(入力用画面!O34),"",入力用画面!O34)</f>
        <v/>
      </c>
      <c r="M34" s="47" t="str">
        <f>IF(ISBLANK(入力用画面!P34),"",入力用画面!P34)</f>
        <v/>
      </c>
      <c r="N34" s="47" t="str">
        <f>IF(ISBLANK(入力用画面!Q34),"",入力用画面!Q34)</f>
        <v/>
      </c>
      <c r="O34" s="47" t="str">
        <f>IF(ISBLANK(入力用画面!R34),"",入力用画面!R34)</f>
        <v/>
      </c>
      <c r="P34" s="47" t="str">
        <f>IF(ISBLANK(入力用画面!S34),"",入力用画面!S34)</f>
        <v/>
      </c>
      <c r="Q34" s="47" t="str">
        <f>IF(ISBLANK(入力用画面!T34),"",入力用画面!T34)</f>
        <v/>
      </c>
      <c r="R34" s="47" t="str">
        <f>IF(ISBLANK(入力用画面!U34),"",入力用画面!U34)</f>
        <v/>
      </c>
      <c r="S34" s="47" t="str">
        <f>IF(ISBLANK(入力用画面!V34),"",入力用画面!V34)</f>
        <v/>
      </c>
      <c r="T34" s="47" t="str">
        <f>IF(ISBLANK(入力用画面!W34),"",入力用画面!W34)</f>
        <v/>
      </c>
      <c r="U34" s="47" t="str">
        <f>IF(ISBLANK(入力用画面!X34),"",入力用画面!X34)</f>
        <v/>
      </c>
      <c r="V34" s="64" t="str">
        <f>IF(ISBLANK(入力用画面!W34),"",IF(入力用画面!W34=0,"していない",IF(入力用画面!W34&lt;30,"30分未満",IF(入力用画面!W34&lt;61,"30分～１時間",IF(入力用画面!W34&lt;121,"１時間～２時間",IF(入力用画面!W34&lt;181,"２時間～３時間","３時間以上"))))))</f>
        <v/>
      </c>
      <c r="W34" s="64" t="str">
        <f>IF(ISBLANK(入力用画面!X34),"",IF(入力用画面!X34=0,"していない",IF(入力用画面!X34&lt;30,"30分未満",IF(入力用画面!X34&lt;61,"30分～１時間",IF(入力用画面!X34&lt;121,"１時間～２時間",IF(入力用画面!X34&lt;181,"２時間～３時間","３時間以上"))))))</f>
        <v/>
      </c>
    </row>
    <row r="35" spans="1:23">
      <c r="A35" s="56">
        <v>29</v>
      </c>
      <c r="B35" s="224" t="str">
        <f>IF(データ!G69=0,"",B$2)</f>
        <v/>
      </c>
      <c r="C35" s="224" t="str">
        <f>IF(データ!$G69=0,"",C$2)</f>
        <v/>
      </c>
      <c r="D35" s="224" t="str">
        <f>IF(データ!$G69=0,"",D$2)</f>
        <v/>
      </c>
      <c r="E35" s="224" t="str">
        <f>IF(データ!$G69=0,"",入力用画面!E35)</f>
        <v/>
      </c>
      <c r="F35" s="59" t="str">
        <f>'資料１　テスト結果'!X35</f>
        <v/>
      </c>
      <c r="G35" s="40" t="str">
        <f>'資料１　テスト結果'!Y35</f>
        <v/>
      </c>
      <c r="H35" s="40" t="str">
        <f>'資料１　テスト結果'!Z35</f>
        <v/>
      </c>
      <c r="I35" s="40" t="str">
        <f>'資料１　テスト結果'!AA35</f>
        <v/>
      </c>
      <c r="J35" s="72" t="str">
        <f>'資料１　テスト結果'!AB35</f>
        <v/>
      </c>
      <c r="K35" s="47" t="str">
        <f>IF(ISBLANK(入力用画面!N35),"",入力用画面!N35)</f>
        <v/>
      </c>
      <c r="L35" s="47" t="str">
        <f>IF(ISBLANK(入力用画面!O35),"",入力用画面!O35)</f>
        <v/>
      </c>
      <c r="M35" s="47" t="str">
        <f>IF(ISBLANK(入力用画面!P35),"",入力用画面!P35)</f>
        <v/>
      </c>
      <c r="N35" s="47" t="str">
        <f>IF(ISBLANK(入力用画面!Q35),"",入力用画面!Q35)</f>
        <v/>
      </c>
      <c r="O35" s="47" t="str">
        <f>IF(ISBLANK(入力用画面!R35),"",入力用画面!R35)</f>
        <v/>
      </c>
      <c r="P35" s="47" t="str">
        <f>IF(ISBLANK(入力用画面!S35),"",入力用画面!S35)</f>
        <v/>
      </c>
      <c r="Q35" s="47" t="str">
        <f>IF(ISBLANK(入力用画面!T35),"",入力用画面!T35)</f>
        <v/>
      </c>
      <c r="R35" s="47" t="str">
        <f>IF(ISBLANK(入力用画面!U35),"",入力用画面!U35)</f>
        <v/>
      </c>
      <c r="S35" s="47" t="str">
        <f>IF(ISBLANK(入力用画面!V35),"",入力用画面!V35)</f>
        <v/>
      </c>
      <c r="T35" s="47" t="str">
        <f>IF(ISBLANK(入力用画面!W35),"",入力用画面!W35)</f>
        <v/>
      </c>
      <c r="U35" s="47" t="str">
        <f>IF(ISBLANK(入力用画面!X35),"",入力用画面!X35)</f>
        <v/>
      </c>
      <c r="V35" s="64" t="str">
        <f>IF(ISBLANK(入力用画面!W35),"",IF(入力用画面!W35=0,"していない",IF(入力用画面!W35&lt;30,"30分未満",IF(入力用画面!W35&lt;61,"30分～１時間",IF(入力用画面!W35&lt;121,"１時間～２時間",IF(入力用画面!W35&lt;181,"２時間～３時間","３時間以上"))))))</f>
        <v/>
      </c>
      <c r="W35" s="64" t="str">
        <f>IF(ISBLANK(入力用画面!X35),"",IF(入力用画面!X35=0,"していない",IF(入力用画面!X35&lt;30,"30分未満",IF(入力用画面!X35&lt;61,"30分～１時間",IF(入力用画面!X35&lt;121,"１時間～２時間",IF(入力用画面!X35&lt;181,"２時間～３時間","３時間以上"))))))</f>
        <v/>
      </c>
    </row>
    <row r="36" spans="1:23">
      <c r="A36" s="56">
        <v>30</v>
      </c>
      <c r="B36" s="224" t="str">
        <f>IF(データ!G70=0,"",B$2)</f>
        <v/>
      </c>
      <c r="C36" s="224" t="str">
        <f>IF(データ!$G70=0,"",C$2)</f>
        <v/>
      </c>
      <c r="D36" s="224" t="str">
        <f>IF(データ!$G70=0,"",D$2)</f>
        <v/>
      </c>
      <c r="E36" s="224" t="str">
        <f>IF(データ!$G70=0,"",入力用画面!E36)</f>
        <v/>
      </c>
      <c r="F36" s="59" t="str">
        <f>'資料１　テスト結果'!X36</f>
        <v/>
      </c>
      <c r="G36" s="40" t="str">
        <f>'資料１　テスト結果'!Y36</f>
        <v/>
      </c>
      <c r="H36" s="40" t="str">
        <f>'資料１　テスト結果'!Z36</f>
        <v/>
      </c>
      <c r="I36" s="40" t="str">
        <f>'資料１　テスト結果'!AA36</f>
        <v/>
      </c>
      <c r="J36" s="72" t="str">
        <f>'資料１　テスト結果'!AB36</f>
        <v/>
      </c>
      <c r="K36" s="47" t="str">
        <f>IF(ISBLANK(入力用画面!N36),"",入力用画面!N36)</f>
        <v/>
      </c>
      <c r="L36" s="47" t="str">
        <f>IF(ISBLANK(入力用画面!O36),"",入力用画面!O36)</f>
        <v/>
      </c>
      <c r="M36" s="47" t="str">
        <f>IF(ISBLANK(入力用画面!P36),"",入力用画面!P36)</f>
        <v/>
      </c>
      <c r="N36" s="47" t="str">
        <f>IF(ISBLANK(入力用画面!Q36),"",入力用画面!Q36)</f>
        <v/>
      </c>
      <c r="O36" s="47" t="str">
        <f>IF(ISBLANK(入力用画面!R36),"",入力用画面!R36)</f>
        <v/>
      </c>
      <c r="P36" s="47" t="str">
        <f>IF(ISBLANK(入力用画面!S36),"",入力用画面!S36)</f>
        <v/>
      </c>
      <c r="Q36" s="47" t="str">
        <f>IF(ISBLANK(入力用画面!T36),"",入力用画面!T36)</f>
        <v/>
      </c>
      <c r="R36" s="47" t="str">
        <f>IF(ISBLANK(入力用画面!U36),"",入力用画面!U36)</f>
        <v/>
      </c>
      <c r="S36" s="47" t="str">
        <f>IF(ISBLANK(入力用画面!V36),"",入力用画面!V36)</f>
        <v/>
      </c>
      <c r="T36" s="47" t="str">
        <f>IF(ISBLANK(入力用画面!W36),"",入力用画面!W36)</f>
        <v/>
      </c>
      <c r="U36" s="47" t="str">
        <f>IF(ISBLANK(入力用画面!X36),"",入力用画面!X36)</f>
        <v/>
      </c>
      <c r="V36" s="64" t="str">
        <f>IF(ISBLANK(入力用画面!W36),"",IF(入力用画面!W36=0,"していない",IF(入力用画面!W36&lt;30,"30分未満",IF(入力用画面!W36&lt;61,"30分～１時間",IF(入力用画面!W36&lt;121,"１時間～２時間",IF(入力用画面!W36&lt;181,"２時間～３時間","３時間以上"))))))</f>
        <v/>
      </c>
      <c r="W36" s="64" t="str">
        <f>IF(ISBLANK(入力用画面!X36),"",IF(入力用画面!X36=0,"していない",IF(入力用画面!X36&lt;30,"30分未満",IF(入力用画面!X36&lt;61,"30分～１時間",IF(入力用画面!X36&lt;121,"１時間～２時間",IF(入力用画面!X36&lt;181,"２時間～３時間","３時間以上"))))))</f>
        <v/>
      </c>
    </row>
    <row r="37" spans="1:23">
      <c r="A37" s="56">
        <v>31</v>
      </c>
      <c r="B37" s="224" t="str">
        <f>IF(データ!G71=0,"",B$2)</f>
        <v/>
      </c>
      <c r="C37" s="224" t="str">
        <f>IF(データ!$G71=0,"",C$2)</f>
        <v/>
      </c>
      <c r="D37" s="224" t="str">
        <f>IF(データ!$G71=0,"",D$2)</f>
        <v/>
      </c>
      <c r="E37" s="224" t="str">
        <f>IF(データ!$G71=0,"",入力用画面!E37)</f>
        <v/>
      </c>
      <c r="F37" s="59" t="str">
        <f>'資料１　テスト結果'!X37</f>
        <v/>
      </c>
      <c r="G37" s="40" t="str">
        <f>'資料１　テスト結果'!Y37</f>
        <v/>
      </c>
      <c r="H37" s="40" t="str">
        <f>'資料１　テスト結果'!Z37</f>
        <v/>
      </c>
      <c r="I37" s="40" t="str">
        <f>'資料１　テスト結果'!AA37</f>
        <v/>
      </c>
      <c r="J37" s="72" t="str">
        <f>'資料１　テスト結果'!AB37</f>
        <v/>
      </c>
      <c r="K37" s="47" t="str">
        <f>IF(ISBLANK(入力用画面!N37),"",入力用画面!N37)</f>
        <v/>
      </c>
      <c r="L37" s="47" t="str">
        <f>IF(ISBLANK(入力用画面!O37),"",入力用画面!O37)</f>
        <v/>
      </c>
      <c r="M37" s="47" t="str">
        <f>IF(ISBLANK(入力用画面!P37),"",入力用画面!P37)</f>
        <v/>
      </c>
      <c r="N37" s="47" t="str">
        <f>IF(ISBLANK(入力用画面!Q37),"",入力用画面!Q37)</f>
        <v/>
      </c>
      <c r="O37" s="47" t="str">
        <f>IF(ISBLANK(入力用画面!R37),"",入力用画面!R37)</f>
        <v/>
      </c>
      <c r="P37" s="47" t="str">
        <f>IF(ISBLANK(入力用画面!S37),"",入力用画面!S37)</f>
        <v/>
      </c>
      <c r="Q37" s="47" t="str">
        <f>IF(ISBLANK(入力用画面!T37),"",入力用画面!T37)</f>
        <v/>
      </c>
      <c r="R37" s="47" t="str">
        <f>IF(ISBLANK(入力用画面!U37),"",入力用画面!U37)</f>
        <v/>
      </c>
      <c r="S37" s="47" t="str">
        <f>IF(ISBLANK(入力用画面!V37),"",入力用画面!V37)</f>
        <v/>
      </c>
      <c r="T37" s="47" t="str">
        <f>IF(ISBLANK(入力用画面!W37),"",入力用画面!W37)</f>
        <v/>
      </c>
      <c r="U37" s="47" t="str">
        <f>IF(ISBLANK(入力用画面!X37),"",入力用画面!X37)</f>
        <v/>
      </c>
      <c r="V37" s="64" t="str">
        <f>IF(ISBLANK(入力用画面!W37),"",IF(入力用画面!W37=0,"していない",IF(入力用画面!W37&lt;30,"30分未満",IF(入力用画面!W37&lt;61,"30分～１時間",IF(入力用画面!W37&lt;121,"１時間～２時間",IF(入力用画面!W37&lt;181,"２時間～３時間","３時間以上"))))))</f>
        <v/>
      </c>
      <c r="W37" s="64" t="str">
        <f>IF(ISBLANK(入力用画面!X37),"",IF(入力用画面!X37=0,"していない",IF(入力用画面!X37&lt;30,"30分未満",IF(入力用画面!X37&lt;61,"30分～１時間",IF(入力用画面!X37&lt;121,"１時間～２時間",IF(入力用画面!X37&lt;181,"２時間～３時間","３時間以上"))))))</f>
        <v/>
      </c>
    </row>
    <row r="38" spans="1:23">
      <c r="A38" s="56">
        <v>32</v>
      </c>
      <c r="B38" s="224" t="str">
        <f>IF(データ!G72=0,"",B$2)</f>
        <v/>
      </c>
      <c r="C38" s="224" t="str">
        <f>IF(データ!$G72=0,"",C$2)</f>
        <v/>
      </c>
      <c r="D38" s="224" t="str">
        <f>IF(データ!$G72=0,"",D$2)</f>
        <v/>
      </c>
      <c r="E38" s="224" t="str">
        <f>IF(データ!$G72=0,"",入力用画面!E38)</f>
        <v/>
      </c>
      <c r="F38" s="59" t="str">
        <f>'資料１　テスト結果'!X38</f>
        <v/>
      </c>
      <c r="G38" s="40" t="str">
        <f>'資料１　テスト結果'!Y38</f>
        <v/>
      </c>
      <c r="H38" s="40" t="str">
        <f>'資料１　テスト結果'!Z38</f>
        <v/>
      </c>
      <c r="I38" s="40" t="str">
        <f>'資料１　テスト結果'!AA38</f>
        <v/>
      </c>
      <c r="J38" s="72" t="str">
        <f>'資料１　テスト結果'!AB38</f>
        <v/>
      </c>
      <c r="K38" s="47" t="str">
        <f>IF(ISBLANK(入力用画面!N38),"",入力用画面!N38)</f>
        <v/>
      </c>
      <c r="L38" s="47" t="str">
        <f>IF(ISBLANK(入力用画面!O38),"",入力用画面!O38)</f>
        <v/>
      </c>
      <c r="M38" s="47" t="str">
        <f>IF(ISBLANK(入力用画面!P38),"",入力用画面!P38)</f>
        <v/>
      </c>
      <c r="N38" s="47" t="str">
        <f>IF(ISBLANK(入力用画面!Q38),"",入力用画面!Q38)</f>
        <v/>
      </c>
      <c r="O38" s="47" t="str">
        <f>IF(ISBLANK(入力用画面!R38),"",入力用画面!R38)</f>
        <v/>
      </c>
      <c r="P38" s="47" t="str">
        <f>IF(ISBLANK(入力用画面!S38),"",入力用画面!S38)</f>
        <v/>
      </c>
      <c r="Q38" s="47" t="str">
        <f>IF(ISBLANK(入力用画面!T38),"",入力用画面!T38)</f>
        <v/>
      </c>
      <c r="R38" s="47" t="str">
        <f>IF(ISBLANK(入力用画面!U38),"",入力用画面!U38)</f>
        <v/>
      </c>
      <c r="S38" s="47" t="str">
        <f>IF(ISBLANK(入力用画面!V38),"",入力用画面!V38)</f>
        <v/>
      </c>
      <c r="T38" s="47" t="str">
        <f>IF(ISBLANK(入力用画面!W38),"",入力用画面!W38)</f>
        <v/>
      </c>
      <c r="U38" s="47" t="str">
        <f>IF(ISBLANK(入力用画面!X38),"",入力用画面!X38)</f>
        <v/>
      </c>
      <c r="V38" s="64" t="str">
        <f>IF(ISBLANK(入力用画面!W38),"",IF(入力用画面!W38=0,"していない",IF(入力用画面!W38&lt;30,"30分未満",IF(入力用画面!W38&lt;61,"30分～１時間",IF(入力用画面!W38&lt;121,"１時間～２時間",IF(入力用画面!W38&lt;181,"２時間～３時間","３時間以上"))))))</f>
        <v/>
      </c>
      <c r="W38" s="64" t="str">
        <f>IF(ISBLANK(入力用画面!X38),"",IF(入力用画面!X38=0,"していない",IF(入力用画面!X38&lt;30,"30分未満",IF(入力用画面!X38&lt;61,"30分～１時間",IF(入力用画面!X38&lt;121,"１時間～２時間",IF(入力用画面!X38&lt;181,"２時間～３時間","３時間以上"))))))</f>
        <v/>
      </c>
    </row>
    <row r="39" spans="1:23">
      <c r="A39" s="56">
        <v>33</v>
      </c>
      <c r="B39" s="224" t="str">
        <f>IF(データ!G73=0,"",B$2)</f>
        <v/>
      </c>
      <c r="C39" s="224" t="str">
        <f>IF(データ!$G73=0,"",C$2)</f>
        <v/>
      </c>
      <c r="D39" s="224" t="str">
        <f>IF(データ!$G73=0,"",D$2)</f>
        <v/>
      </c>
      <c r="E39" s="224" t="str">
        <f>IF(データ!$G73=0,"",入力用画面!E39)</f>
        <v/>
      </c>
      <c r="F39" s="59" t="str">
        <f>'資料１　テスト結果'!X39</f>
        <v/>
      </c>
      <c r="G39" s="40" t="str">
        <f>'資料１　テスト結果'!Y39</f>
        <v/>
      </c>
      <c r="H39" s="40" t="str">
        <f>'資料１　テスト結果'!Z39</f>
        <v/>
      </c>
      <c r="I39" s="40" t="str">
        <f>'資料１　テスト結果'!AA39</f>
        <v/>
      </c>
      <c r="J39" s="72" t="str">
        <f>'資料１　テスト結果'!AB39</f>
        <v/>
      </c>
      <c r="K39" s="47" t="str">
        <f>IF(ISBLANK(入力用画面!N39),"",入力用画面!N39)</f>
        <v/>
      </c>
      <c r="L39" s="47" t="str">
        <f>IF(ISBLANK(入力用画面!O39),"",入力用画面!O39)</f>
        <v/>
      </c>
      <c r="M39" s="47" t="str">
        <f>IF(ISBLANK(入力用画面!P39),"",入力用画面!P39)</f>
        <v/>
      </c>
      <c r="N39" s="47" t="str">
        <f>IF(ISBLANK(入力用画面!Q39),"",入力用画面!Q39)</f>
        <v/>
      </c>
      <c r="O39" s="47" t="str">
        <f>IF(ISBLANK(入力用画面!R39),"",入力用画面!R39)</f>
        <v/>
      </c>
      <c r="P39" s="47" t="str">
        <f>IF(ISBLANK(入力用画面!S39),"",入力用画面!S39)</f>
        <v/>
      </c>
      <c r="Q39" s="47" t="str">
        <f>IF(ISBLANK(入力用画面!T39),"",入力用画面!T39)</f>
        <v/>
      </c>
      <c r="R39" s="47" t="str">
        <f>IF(ISBLANK(入力用画面!U39),"",入力用画面!U39)</f>
        <v/>
      </c>
      <c r="S39" s="47" t="str">
        <f>IF(ISBLANK(入力用画面!V39),"",入力用画面!V39)</f>
        <v/>
      </c>
      <c r="T39" s="47" t="str">
        <f>IF(ISBLANK(入力用画面!W39),"",入力用画面!W39)</f>
        <v/>
      </c>
      <c r="U39" s="47" t="str">
        <f>IF(ISBLANK(入力用画面!X39),"",入力用画面!X39)</f>
        <v/>
      </c>
      <c r="V39" s="64" t="str">
        <f>IF(ISBLANK(入力用画面!W39),"",IF(入力用画面!W39=0,"していない",IF(入力用画面!W39&lt;30,"30分未満",IF(入力用画面!W39&lt;61,"30分～１時間",IF(入力用画面!W39&lt;121,"１時間～２時間",IF(入力用画面!W39&lt;181,"２時間～３時間","３時間以上"))))))</f>
        <v/>
      </c>
      <c r="W39" s="64" t="str">
        <f>IF(ISBLANK(入力用画面!X39),"",IF(入力用画面!X39=0,"していない",IF(入力用画面!X39&lt;30,"30分未満",IF(入力用画面!X39&lt;61,"30分～１時間",IF(入力用画面!X39&lt;121,"１時間～２時間",IF(入力用画面!X39&lt;181,"２時間～３時間","３時間以上"))))))</f>
        <v/>
      </c>
    </row>
    <row r="40" spans="1:23">
      <c r="A40" s="56">
        <v>34</v>
      </c>
      <c r="B40" s="224" t="str">
        <f>IF(データ!G74=0,"",B$2)</f>
        <v/>
      </c>
      <c r="C40" s="224" t="str">
        <f>IF(データ!$G74=0,"",C$2)</f>
        <v/>
      </c>
      <c r="D40" s="224" t="str">
        <f>IF(データ!$G74=0,"",D$2)</f>
        <v/>
      </c>
      <c r="E40" s="224" t="str">
        <f>IF(データ!$G74=0,"",入力用画面!E40)</f>
        <v/>
      </c>
      <c r="F40" s="59" t="str">
        <f>'資料１　テスト結果'!X40</f>
        <v/>
      </c>
      <c r="G40" s="40" t="str">
        <f>'資料１　テスト結果'!Y40</f>
        <v/>
      </c>
      <c r="H40" s="40" t="str">
        <f>'資料１　テスト結果'!Z40</f>
        <v/>
      </c>
      <c r="I40" s="40" t="str">
        <f>'資料１　テスト結果'!AA40</f>
        <v/>
      </c>
      <c r="J40" s="72" t="str">
        <f>'資料１　テスト結果'!AB40</f>
        <v/>
      </c>
      <c r="K40" s="47" t="str">
        <f>IF(ISBLANK(入力用画面!N40),"",入力用画面!N40)</f>
        <v/>
      </c>
      <c r="L40" s="47" t="str">
        <f>IF(ISBLANK(入力用画面!O40),"",入力用画面!O40)</f>
        <v/>
      </c>
      <c r="M40" s="47" t="str">
        <f>IF(ISBLANK(入力用画面!P40),"",入力用画面!P40)</f>
        <v/>
      </c>
      <c r="N40" s="47" t="str">
        <f>IF(ISBLANK(入力用画面!Q40),"",入力用画面!Q40)</f>
        <v/>
      </c>
      <c r="O40" s="47" t="str">
        <f>IF(ISBLANK(入力用画面!R40),"",入力用画面!R40)</f>
        <v/>
      </c>
      <c r="P40" s="47" t="str">
        <f>IF(ISBLANK(入力用画面!S40),"",入力用画面!S40)</f>
        <v/>
      </c>
      <c r="Q40" s="47" t="str">
        <f>IF(ISBLANK(入力用画面!T40),"",入力用画面!T40)</f>
        <v/>
      </c>
      <c r="R40" s="47" t="str">
        <f>IF(ISBLANK(入力用画面!U40),"",入力用画面!U40)</f>
        <v/>
      </c>
      <c r="S40" s="47" t="str">
        <f>IF(ISBLANK(入力用画面!V40),"",入力用画面!V40)</f>
        <v/>
      </c>
      <c r="T40" s="47" t="str">
        <f>IF(ISBLANK(入力用画面!W40),"",入力用画面!W40)</f>
        <v/>
      </c>
      <c r="U40" s="47" t="str">
        <f>IF(ISBLANK(入力用画面!X40),"",入力用画面!X40)</f>
        <v/>
      </c>
      <c r="V40" s="64" t="str">
        <f>IF(ISBLANK(入力用画面!W40),"",IF(入力用画面!W40=0,"していない",IF(入力用画面!W40&lt;30,"30分未満",IF(入力用画面!W40&lt;61,"30分～１時間",IF(入力用画面!W40&lt;121,"１時間～２時間",IF(入力用画面!W40&lt;181,"２時間～３時間","３時間以上"))))))</f>
        <v/>
      </c>
      <c r="W40" s="64" t="str">
        <f>IF(ISBLANK(入力用画面!X40),"",IF(入力用画面!X40=0,"していない",IF(入力用画面!X40&lt;30,"30分未満",IF(入力用画面!X40&lt;61,"30分～１時間",IF(入力用画面!X40&lt;121,"１時間～２時間",IF(入力用画面!X40&lt;181,"２時間～３時間","３時間以上"))))))</f>
        <v/>
      </c>
    </row>
    <row r="41" spans="1:23">
      <c r="A41" s="56">
        <v>35</v>
      </c>
      <c r="B41" s="224" t="str">
        <f>IF(データ!G75=0,"",B$2)</f>
        <v/>
      </c>
      <c r="C41" s="224" t="str">
        <f>IF(データ!$G75=0,"",C$2)</f>
        <v/>
      </c>
      <c r="D41" s="224" t="str">
        <f>IF(データ!$G75=0,"",D$2)</f>
        <v/>
      </c>
      <c r="E41" s="224" t="str">
        <f>IF(データ!$G75=0,"",入力用画面!E41)</f>
        <v/>
      </c>
      <c r="F41" s="59" t="str">
        <f>'資料１　テスト結果'!X41</f>
        <v/>
      </c>
      <c r="G41" s="40" t="str">
        <f>'資料１　テスト結果'!Y41</f>
        <v/>
      </c>
      <c r="H41" s="40" t="str">
        <f>'資料１　テスト結果'!Z41</f>
        <v/>
      </c>
      <c r="I41" s="40" t="str">
        <f>'資料１　テスト結果'!AA41</f>
        <v/>
      </c>
      <c r="J41" s="72" t="str">
        <f>'資料１　テスト結果'!AB41</f>
        <v/>
      </c>
      <c r="K41" s="47" t="str">
        <f>IF(ISBLANK(入力用画面!N41),"",入力用画面!N41)</f>
        <v/>
      </c>
      <c r="L41" s="47" t="str">
        <f>IF(ISBLANK(入力用画面!O41),"",入力用画面!O41)</f>
        <v/>
      </c>
      <c r="M41" s="47" t="str">
        <f>IF(ISBLANK(入力用画面!P41),"",入力用画面!P41)</f>
        <v/>
      </c>
      <c r="N41" s="47" t="str">
        <f>IF(ISBLANK(入力用画面!Q41),"",入力用画面!Q41)</f>
        <v/>
      </c>
      <c r="O41" s="47" t="str">
        <f>IF(ISBLANK(入力用画面!R41),"",入力用画面!R41)</f>
        <v/>
      </c>
      <c r="P41" s="47" t="str">
        <f>IF(ISBLANK(入力用画面!S41),"",入力用画面!S41)</f>
        <v/>
      </c>
      <c r="Q41" s="47" t="str">
        <f>IF(ISBLANK(入力用画面!T41),"",入力用画面!T41)</f>
        <v/>
      </c>
      <c r="R41" s="47" t="str">
        <f>IF(ISBLANK(入力用画面!U41),"",入力用画面!U41)</f>
        <v/>
      </c>
      <c r="S41" s="47" t="str">
        <f>IF(ISBLANK(入力用画面!V41),"",入力用画面!V41)</f>
        <v/>
      </c>
      <c r="T41" s="47" t="str">
        <f>IF(ISBLANK(入力用画面!W41),"",入力用画面!W41)</f>
        <v/>
      </c>
      <c r="U41" s="47" t="str">
        <f>IF(ISBLANK(入力用画面!X41),"",入力用画面!X41)</f>
        <v/>
      </c>
      <c r="V41" s="64" t="str">
        <f>IF(ISBLANK(入力用画面!W41),"",IF(入力用画面!W41=0,"していない",IF(入力用画面!W41&lt;30,"30分未満",IF(入力用画面!W41&lt;61,"30分～１時間",IF(入力用画面!W41&lt;121,"１時間～２時間",IF(入力用画面!W41&lt;181,"２時間～３時間","３時間以上"))))))</f>
        <v/>
      </c>
      <c r="W41" s="64" t="str">
        <f>IF(ISBLANK(入力用画面!X41),"",IF(入力用画面!X41=0,"していない",IF(入力用画面!X41&lt;30,"30分未満",IF(入力用画面!X41&lt;61,"30分～１時間",IF(入力用画面!X41&lt;121,"１時間～２時間",IF(入力用画面!X41&lt;181,"２時間～３時間","３時間以上"))))))</f>
        <v/>
      </c>
    </row>
    <row r="42" spans="1:23">
      <c r="A42" s="56">
        <v>36</v>
      </c>
      <c r="B42" s="224" t="str">
        <f>IF(データ!G76=0,"",B$2)</f>
        <v/>
      </c>
      <c r="C42" s="224" t="str">
        <f>IF(データ!$G76=0,"",C$2)</f>
        <v/>
      </c>
      <c r="D42" s="224" t="str">
        <f>IF(データ!$G76=0,"",D$2)</f>
        <v/>
      </c>
      <c r="E42" s="224" t="str">
        <f>IF(データ!$G76=0,"",入力用画面!E42)</f>
        <v/>
      </c>
      <c r="F42" s="59" t="str">
        <f>'資料１　テスト結果'!X42</f>
        <v/>
      </c>
      <c r="G42" s="40" t="str">
        <f>'資料１　テスト結果'!Y42</f>
        <v/>
      </c>
      <c r="H42" s="40" t="str">
        <f>'資料１　テスト結果'!Z42</f>
        <v/>
      </c>
      <c r="I42" s="40" t="str">
        <f>'資料１　テスト結果'!AA42</f>
        <v/>
      </c>
      <c r="J42" s="72" t="str">
        <f>'資料１　テスト結果'!AB42</f>
        <v/>
      </c>
      <c r="K42" s="47" t="str">
        <f>IF(ISBLANK(入力用画面!N42),"",入力用画面!N42)</f>
        <v/>
      </c>
      <c r="L42" s="47" t="str">
        <f>IF(ISBLANK(入力用画面!O42),"",入力用画面!O42)</f>
        <v/>
      </c>
      <c r="M42" s="47" t="str">
        <f>IF(ISBLANK(入力用画面!P42),"",入力用画面!P42)</f>
        <v/>
      </c>
      <c r="N42" s="47" t="str">
        <f>IF(ISBLANK(入力用画面!Q42),"",入力用画面!Q42)</f>
        <v/>
      </c>
      <c r="O42" s="47" t="str">
        <f>IF(ISBLANK(入力用画面!R42),"",入力用画面!R42)</f>
        <v/>
      </c>
      <c r="P42" s="47" t="str">
        <f>IF(ISBLANK(入力用画面!S42),"",入力用画面!S42)</f>
        <v/>
      </c>
      <c r="Q42" s="47" t="str">
        <f>IF(ISBLANK(入力用画面!T42),"",入力用画面!T42)</f>
        <v/>
      </c>
      <c r="R42" s="47" t="str">
        <f>IF(ISBLANK(入力用画面!U42),"",入力用画面!U42)</f>
        <v/>
      </c>
      <c r="S42" s="47" t="str">
        <f>IF(ISBLANK(入力用画面!V42),"",入力用画面!V42)</f>
        <v/>
      </c>
      <c r="T42" s="47" t="str">
        <f>IF(ISBLANK(入力用画面!W42),"",入力用画面!W42)</f>
        <v/>
      </c>
      <c r="U42" s="47" t="str">
        <f>IF(ISBLANK(入力用画面!X42),"",入力用画面!X42)</f>
        <v/>
      </c>
      <c r="V42" s="64" t="str">
        <f>IF(ISBLANK(入力用画面!W42),"",IF(入力用画面!W42=0,"していない",IF(入力用画面!W42&lt;30,"30分未満",IF(入力用画面!W42&lt;61,"30分～１時間",IF(入力用画面!W42&lt;121,"１時間～２時間",IF(入力用画面!W42&lt;181,"２時間～３時間","３時間以上"))))))</f>
        <v/>
      </c>
      <c r="W42" s="64" t="str">
        <f>IF(ISBLANK(入力用画面!X42),"",IF(入力用画面!X42=0,"していない",IF(入力用画面!X42&lt;30,"30分未満",IF(入力用画面!X42&lt;61,"30分～１時間",IF(入力用画面!X42&lt;121,"１時間～２時間",IF(入力用画面!X42&lt;181,"２時間～３時間","３時間以上"))))))</f>
        <v/>
      </c>
    </row>
    <row r="43" spans="1:23">
      <c r="A43" s="56">
        <v>37</v>
      </c>
      <c r="B43" s="224" t="str">
        <f>IF(データ!G77=0,"",B$2)</f>
        <v/>
      </c>
      <c r="C43" s="224" t="str">
        <f>IF(データ!$G77=0,"",C$2)</f>
        <v/>
      </c>
      <c r="D43" s="224" t="str">
        <f>IF(データ!$G77=0,"",D$2)</f>
        <v/>
      </c>
      <c r="E43" s="224" t="str">
        <f>IF(データ!$G77=0,"",入力用画面!E43)</f>
        <v/>
      </c>
      <c r="F43" s="59" t="str">
        <f>'資料１　テスト結果'!X43</f>
        <v/>
      </c>
      <c r="G43" s="40" t="str">
        <f>'資料１　テスト結果'!Y43</f>
        <v/>
      </c>
      <c r="H43" s="40" t="str">
        <f>'資料１　テスト結果'!Z43</f>
        <v/>
      </c>
      <c r="I43" s="40" t="str">
        <f>'資料１　テスト結果'!AA43</f>
        <v/>
      </c>
      <c r="J43" s="72" t="str">
        <f>'資料１　テスト結果'!AB43</f>
        <v/>
      </c>
      <c r="K43" s="47" t="str">
        <f>IF(ISBLANK(入力用画面!N43),"",入力用画面!N43)</f>
        <v/>
      </c>
      <c r="L43" s="47" t="str">
        <f>IF(ISBLANK(入力用画面!O43),"",入力用画面!O43)</f>
        <v/>
      </c>
      <c r="M43" s="47" t="str">
        <f>IF(ISBLANK(入力用画面!P43),"",入力用画面!P43)</f>
        <v/>
      </c>
      <c r="N43" s="47" t="str">
        <f>IF(ISBLANK(入力用画面!Q43),"",入力用画面!Q43)</f>
        <v/>
      </c>
      <c r="O43" s="47" t="str">
        <f>IF(ISBLANK(入力用画面!R43),"",入力用画面!R43)</f>
        <v/>
      </c>
      <c r="P43" s="47" t="str">
        <f>IF(ISBLANK(入力用画面!S43),"",入力用画面!S43)</f>
        <v/>
      </c>
      <c r="Q43" s="47" t="str">
        <f>IF(ISBLANK(入力用画面!T43),"",入力用画面!T43)</f>
        <v/>
      </c>
      <c r="R43" s="47" t="str">
        <f>IF(ISBLANK(入力用画面!U43),"",入力用画面!U43)</f>
        <v/>
      </c>
      <c r="S43" s="47" t="str">
        <f>IF(ISBLANK(入力用画面!V43),"",入力用画面!V43)</f>
        <v/>
      </c>
      <c r="T43" s="47" t="str">
        <f>IF(ISBLANK(入力用画面!W43),"",入力用画面!W43)</f>
        <v/>
      </c>
      <c r="U43" s="47" t="str">
        <f>IF(ISBLANK(入力用画面!X43),"",入力用画面!X43)</f>
        <v/>
      </c>
      <c r="V43" s="64" t="str">
        <f>IF(ISBLANK(入力用画面!W43),"",IF(入力用画面!W43=0,"していない",IF(入力用画面!W43&lt;30,"30分未満",IF(入力用画面!W43&lt;61,"30分～１時間",IF(入力用画面!W43&lt;121,"１時間～２時間",IF(入力用画面!W43&lt;181,"２時間～３時間","３時間以上"))))))</f>
        <v/>
      </c>
      <c r="W43" s="64" t="str">
        <f>IF(ISBLANK(入力用画面!X43),"",IF(入力用画面!X43=0,"していない",IF(入力用画面!X43&lt;30,"30分未満",IF(入力用画面!X43&lt;61,"30分～１時間",IF(入力用画面!X43&lt;121,"１時間～２時間",IF(入力用画面!X43&lt;181,"２時間～３時間","３時間以上"))))))</f>
        <v/>
      </c>
    </row>
    <row r="44" spans="1:23">
      <c r="A44" s="56">
        <v>38</v>
      </c>
      <c r="B44" s="224" t="str">
        <f>IF(データ!G78=0,"",B$2)</f>
        <v/>
      </c>
      <c r="C44" s="224" t="str">
        <f>IF(データ!$G78=0,"",C$2)</f>
        <v/>
      </c>
      <c r="D44" s="224" t="str">
        <f>IF(データ!$G78=0,"",D$2)</f>
        <v/>
      </c>
      <c r="E44" s="224" t="str">
        <f>IF(データ!$G78=0,"",入力用画面!E44)</f>
        <v/>
      </c>
      <c r="F44" s="59" t="str">
        <f>'資料１　テスト結果'!X44</f>
        <v/>
      </c>
      <c r="G44" s="40" t="str">
        <f>'資料１　テスト結果'!Y44</f>
        <v/>
      </c>
      <c r="H44" s="40" t="str">
        <f>'資料１　テスト結果'!Z44</f>
        <v/>
      </c>
      <c r="I44" s="40" t="str">
        <f>'資料１　テスト結果'!AA44</f>
        <v/>
      </c>
      <c r="J44" s="72" t="str">
        <f>'資料１　テスト結果'!AB44</f>
        <v/>
      </c>
      <c r="K44" s="47" t="str">
        <f>IF(ISBLANK(入力用画面!N44),"",入力用画面!N44)</f>
        <v/>
      </c>
      <c r="L44" s="47" t="str">
        <f>IF(ISBLANK(入力用画面!O44),"",入力用画面!O44)</f>
        <v/>
      </c>
      <c r="M44" s="47" t="str">
        <f>IF(ISBLANK(入力用画面!P44),"",入力用画面!P44)</f>
        <v/>
      </c>
      <c r="N44" s="47" t="str">
        <f>IF(ISBLANK(入力用画面!Q44),"",入力用画面!Q44)</f>
        <v/>
      </c>
      <c r="O44" s="47" t="str">
        <f>IF(ISBLANK(入力用画面!R44),"",入力用画面!R44)</f>
        <v/>
      </c>
      <c r="P44" s="47" t="str">
        <f>IF(ISBLANK(入力用画面!S44),"",入力用画面!S44)</f>
        <v/>
      </c>
      <c r="Q44" s="47" t="str">
        <f>IF(ISBLANK(入力用画面!T44),"",入力用画面!T44)</f>
        <v/>
      </c>
      <c r="R44" s="47" t="str">
        <f>IF(ISBLANK(入力用画面!U44),"",入力用画面!U44)</f>
        <v/>
      </c>
      <c r="S44" s="47" t="str">
        <f>IF(ISBLANK(入力用画面!V44),"",入力用画面!V44)</f>
        <v/>
      </c>
      <c r="T44" s="47" t="str">
        <f>IF(ISBLANK(入力用画面!W44),"",入力用画面!W44)</f>
        <v/>
      </c>
      <c r="U44" s="47" t="str">
        <f>IF(ISBLANK(入力用画面!X44),"",入力用画面!X44)</f>
        <v/>
      </c>
      <c r="V44" s="64" t="str">
        <f>IF(ISBLANK(入力用画面!W44),"",IF(入力用画面!W44=0,"していない",IF(入力用画面!W44&lt;30,"30分未満",IF(入力用画面!W44&lt;61,"30分～１時間",IF(入力用画面!W44&lt;121,"１時間～２時間",IF(入力用画面!W44&lt;181,"２時間～３時間","３時間以上"))))))</f>
        <v/>
      </c>
      <c r="W44" s="64" t="str">
        <f>IF(ISBLANK(入力用画面!X44),"",IF(入力用画面!X44=0,"していない",IF(入力用画面!X44&lt;30,"30分未満",IF(入力用画面!X44&lt;61,"30分～１時間",IF(入力用画面!X44&lt;121,"１時間～２時間",IF(入力用画面!X44&lt;181,"２時間～３時間","３時間以上"))))))</f>
        <v/>
      </c>
    </row>
    <row r="45" spans="1:23">
      <c r="A45" s="56">
        <v>39</v>
      </c>
      <c r="B45" s="224" t="str">
        <f>IF(データ!G79=0,"",B$2)</f>
        <v/>
      </c>
      <c r="C45" s="224" t="str">
        <f>IF(データ!$G79=0,"",C$2)</f>
        <v/>
      </c>
      <c r="D45" s="224" t="str">
        <f>IF(データ!$G79=0,"",D$2)</f>
        <v/>
      </c>
      <c r="E45" s="224" t="str">
        <f>IF(データ!$G79=0,"",入力用画面!E45)</f>
        <v/>
      </c>
      <c r="F45" s="59" t="str">
        <f>'資料１　テスト結果'!X45</f>
        <v/>
      </c>
      <c r="G45" s="40" t="str">
        <f>'資料１　テスト結果'!Y45</f>
        <v/>
      </c>
      <c r="H45" s="40" t="str">
        <f>'資料１　テスト結果'!Z45</f>
        <v/>
      </c>
      <c r="I45" s="40" t="str">
        <f>'資料１　テスト結果'!AA45</f>
        <v/>
      </c>
      <c r="J45" s="72" t="str">
        <f>'資料１　テスト結果'!AB45</f>
        <v/>
      </c>
      <c r="K45" s="47" t="str">
        <f>IF(ISBLANK(入力用画面!N45),"",入力用画面!N45)</f>
        <v/>
      </c>
      <c r="L45" s="47" t="str">
        <f>IF(ISBLANK(入力用画面!O45),"",入力用画面!O45)</f>
        <v/>
      </c>
      <c r="M45" s="47" t="str">
        <f>IF(ISBLANK(入力用画面!P45),"",入力用画面!P45)</f>
        <v/>
      </c>
      <c r="N45" s="47" t="str">
        <f>IF(ISBLANK(入力用画面!Q45),"",入力用画面!Q45)</f>
        <v/>
      </c>
      <c r="O45" s="47" t="str">
        <f>IF(ISBLANK(入力用画面!R45),"",入力用画面!R45)</f>
        <v/>
      </c>
      <c r="P45" s="47" t="str">
        <f>IF(ISBLANK(入力用画面!S45),"",入力用画面!S45)</f>
        <v/>
      </c>
      <c r="Q45" s="47" t="str">
        <f>IF(ISBLANK(入力用画面!T45),"",入力用画面!T45)</f>
        <v/>
      </c>
      <c r="R45" s="47" t="str">
        <f>IF(ISBLANK(入力用画面!U45),"",入力用画面!U45)</f>
        <v/>
      </c>
      <c r="S45" s="47" t="str">
        <f>IF(ISBLANK(入力用画面!V45),"",入力用画面!V45)</f>
        <v/>
      </c>
      <c r="T45" s="47" t="str">
        <f>IF(ISBLANK(入力用画面!W45),"",入力用画面!W45)</f>
        <v/>
      </c>
      <c r="U45" s="47" t="str">
        <f>IF(ISBLANK(入力用画面!X45),"",入力用画面!X45)</f>
        <v/>
      </c>
      <c r="V45" s="64" t="str">
        <f>IF(ISBLANK(入力用画面!W45),"",IF(入力用画面!W45=0,"していない",IF(入力用画面!W45&lt;30,"30分未満",IF(入力用画面!W45&lt;61,"30分～１時間",IF(入力用画面!W45&lt;121,"１時間～２時間",IF(入力用画面!W45&lt;181,"２時間～３時間","３時間以上"))))))</f>
        <v/>
      </c>
      <c r="W45" s="64" t="str">
        <f>IF(ISBLANK(入力用画面!X45),"",IF(入力用画面!X45=0,"していない",IF(入力用画面!X45&lt;30,"30分未満",IF(入力用画面!X45&lt;61,"30分～１時間",IF(入力用画面!X45&lt;121,"１時間～２時間",IF(入力用画面!X45&lt;181,"２時間～３時間","３時間以上"))))))</f>
        <v/>
      </c>
    </row>
    <row r="46" spans="1:23">
      <c r="A46" s="56">
        <v>40</v>
      </c>
      <c r="B46" s="224" t="str">
        <f>IF(データ!G80=0,"",B$2)</f>
        <v/>
      </c>
      <c r="C46" s="224" t="str">
        <f>IF(データ!$G80=0,"",C$2)</f>
        <v/>
      </c>
      <c r="D46" s="224" t="str">
        <f>IF(データ!$G80=0,"",D$2)</f>
        <v/>
      </c>
      <c r="E46" s="224" t="str">
        <f>IF(データ!$G80=0,"",入力用画面!E46)</f>
        <v/>
      </c>
      <c r="F46" s="59" t="str">
        <f>'資料１　テスト結果'!X46</f>
        <v/>
      </c>
      <c r="G46" s="40" t="str">
        <f>'資料１　テスト結果'!Y46</f>
        <v/>
      </c>
      <c r="H46" s="40" t="str">
        <f>'資料１　テスト結果'!Z46</f>
        <v/>
      </c>
      <c r="I46" s="40" t="str">
        <f>'資料１　テスト結果'!AA46</f>
        <v/>
      </c>
      <c r="J46" s="72" t="str">
        <f>'資料１　テスト結果'!AB46</f>
        <v/>
      </c>
      <c r="K46" s="47" t="str">
        <f>IF(ISBLANK(入力用画面!N46),"",入力用画面!N46)</f>
        <v/>
      </c>
      <c r="L46" s="47" t="str">
        <f>IF(ISBLANK(入力用画面!O46),"",入力用画面!O46)</f>
        <v/>
      </c>
      <c r="M46" s="47" t="str">
        <f>IF(ISBLANK(入力用画面!P46),"",入力用画面!P46)</f>
        <v/>
      </c>
      <c r="N46" s="47" t="str">
        <f>IF(ISBLANK(入力用画面!Q46),"",入力用画面!Q46)</f>
        <v/>
      </c>
      <c r="O46" s="47" t="str">
        <f>IF(ISBLANK(入力用画面!R46),"",入力用画面!R46)</f>
        <v/>
      </c>
      <c r="P46" s="47" t="str">
        <f>IF(ISBLANK(入力用画面!S46),"",入力用画面!S46)</f>
        <v/>
      </c>
      <c r="Q46" s="47" t="str">
        <f>IF(ISBLANK(入力用画面!T46),"",入力用画面!T46)</f>
        <v/>
      </c>
      <c r="R46" s="47" t="str">
        <f>IF(ISBLANK(入力用画面!U46),"",入力用画面!U46)</f>
        <v/>
      </c>
      <c r="S46" s="47" t="str">
        <f>IF(ISBLANK(入力用画面!V46),"",入力用画面!V46)</f>
        <v/>
      </c>
      <c r="T46" s="47" t="str">
        <f>IF(ISBLANK(入力用画面!W46),"",入力用画面!W46)</f>
        <v/>
      </c>
      <c r="U46" s="47" t="str">
        <f>IF(ISBLANK(入力用画面!X46),"",入力用画面!X46)</f>
        <v/>
      </c>
      <c r="V46" s="64" t="str">
        <f>IF(ISBLANK(入力用画面!W46),"",IF(入力用画面!W46=0,"していない",IF(入力用画面!W46&lt;30,"30分未満",IF(入力用画面!W46&lt;61,"30分～１時間",IF(入力用画面!W46&lt;121,"１時間～２時間",IF(入力用画面!W46&lt;181,"２時間～３時間","３時間以上"))))))</f>
        <v/>
      </c>
      <c r="W46" s="64" t="str">
        <f>IF(ISBLANK(入力用画面!X46),"",IF(入力用画面!X46=0,"していない",IF(入力用画面!X46&lt;30,"30分未満",IF(入力用画面!X46&lt;61,"30分～１時間",IF(入力用画面!X46&lt;121,"１時間～２時間",IF(入力用画面!X46&lt;181,"２時間～３時間","３時間以上"))))))</f>
        <v/>
      </c>
    </row>
    <row r="47" spans="1:23">
      <c r="A47" s="56">
        <v>41</v>
      </c>
      <c r="B47" s="224" t="str">
        <f>IF(データ!G81=0,"",B$2)</f>
        <v/>
      </c>
      <c r="C47" s="224" t="str">
        <f>IF(データ!$G81=0,"",C$2)</f>
        <v/>
      </c>
      <c r="D47" s="224" t="str">
        <f>IF(データ!$G81=0,"",D$2)</f>
        <v/>
      </c>
      <c r="E47" s="224" t="str">
        <f>IF(データ!$G81=0,"",入力用画面!E47)</f>
        <v/>
      </c>
      <c r="F47" s="59" t="str">
        <f>'資料１　テスト結果'!X47</f>
        <v/>
      </c>
      <c r="G47" s="40" t="str">
        <f>'資料１　テスト結果'!Y47</f>
        <v/>
      </c>
      <c r="H47" s="40" t="str">
        <f>'資料１　テスト結果'!Z47</f>
        <v/>
      </c>
      <c r="I47" s="40" t="str">
        <f>'資料１　テスト結果'!AA47</f>
        <v/>
      </c>
      <c r="J47" s="72" t="str">
        <f>'資料１　テスト結果'!AB47</f>
        <v/>
      </c>
      <c r="K47" s="47" t="str">
        <f>IF(ISBLANK(入力用画面!N47),"",入力用画面!N47)</f>
        <v/>
      </c>
      <c r="L47" s="47" t="str">
        <f>IF(ISBLANK(入力用画面!O47),"",入力用画面!O47)</f>
        <v/>
      </c>
      <c r="M47" s="47" t="str">
        <f>IF(ISBLANK(入力用画面!P47),"",入力用画面!P47)</f>
        <v/>
      </c>
      <c r="N47" s="47" t="str">
        <f>IF(ISBLANK(入力用画面!Q47),"",入力用画面!Q47)</f>
        <v/>
      </c>
      <c r="O47" s="47" t="str">
        <f>IF(ISBLANK(入力用画面!R47),"",入力用画面!R47)</f>
        <v/>
      </c>
      <c r="P47" s="47" t="str">
        <f>IF(ISBLANK(入力用画面!S47),"",入力用画面!S47)</f>
        <v/>
      </c>
      <c r="Q47" s="47" t="str">
        <f>IF(ISBLANK(入力用画面!T47),"",入力用画面!T47)</f>
        <v/>
      </c>
      <c r="R47" s="47" t="str">
        <f>IF(ISBLANK(入力用画面!U47),"",入力用画面!U47)</f>
        <v/>
      </c>
      <c r="S47" s="47" t="str">
        <f>IF(ISBLANK(入力用画面!V47),"",入力用画面!V47)</f>
        <v/>
      </c>
      <c r="T47" s="47" t="str">
        <f>IF(ISBLANK(入力用画面!W47),"",入力用画面!W47)</f>
        <v/>
      </c>
      <c r="U47" s="47" t="str">
        <f>IF(ISBLANK(入力用画面!X47),"",入力用画面!X47)</f>
        <v/>
      </c>
      <c r="V47" s="64" t="str">
        <f>IF(ISBLANK(入力用画面!W47),"",IF(入力用画面!W47=0,"していない",IF(入力用画面!W47&lt;30,"30分未満",IF(入力用画面!W47&lt;61,"30分～１時間",IF(入力用画面!W47&lt;121,"１時間～２時間",IF(入力用画面!W47&lt;181,"２時間～３時間","３時間以上"))))))</f>
        <v/>
      </c>
      <c r="W47" s="64" t="str">
        <f>IF(ISBLANK(入力用画面!X47),"",IF(入力用画面!X47=0,"していない",IF(入力用画面!X47&lt;30,"30分未満",IF(入力用画面!X47&lt;61,"30分～１時間",IF(入力用画面!X47&lt;121,"１時間～２時間",IF(入力用画面!X47&lt;181,"２時間～３時間","３時間以上"))))))</f>
        <v/>
      </c>
    </row>
    <row r="48" spans="1:23">
      <c r="A48" s="56">
        <v>42</v>
      </c>
      <c r="B48" s="224" t="str">
        <f>IF(データ!G82=0,"",B$2)</f>
        <v/>
      </c>
      <c r="C48" s="224" t="str">
        <f>IF(データ!$G82=0,"",C$2)</f>
        <v/>
      </c>
      <c r="D48" s="224" t="str">
        <f>IF(データ!$G82=0,"",D$2)</f>
        <v/>
      </c>
      <c r="E48" s="224" t="str">
        <f>IF(データ!$G82=0,"",入力用画面!E48)</f>
        <v/>
      </c>
      <c r="F48" s="59" t="str">
        <f>'資料１　テスト結果'!X48</f>
        <v/>
      </c>
      <c r="G48" s="40" t="str">
        <f>'資料１　テスト結果'!Y48</f>
        <v/>
      </c>
      <c r="H48" s="40" t="str">
        <f>'資料１　テスト結果'!Z48</f>
        <v/>
      </c>
      <c r="I48" s="40" t="str">
        <f>'資料１　テスト結果'!AA48</f>
        <v/>
      </c>
      <c r="J48" s="72" t="str">
        <f>'資料１　テスト結果'!AB48</f>
        <v/>
      </c>
      <c r="K48" s="47" t="str">
        <f>IF(ISBLANK(入力用画面!N48),"",入力用画面!N48)</f>
        <v/>
      </c>
      <c r="L48" s="47" t="str">
        <f>IF(ISBLANK(入力用画面!O48),"",入力用画面!O48)</f>
        <v/>
      </c>
      <c r="M48" s="47" t="str">
        <f>IF(ISBLANK(入力用画面!P48),"",入力用画面!P48)</f>
        <v/>
      </c>
      <c r="N48" s="47" t="str">
        <f>IF(ISBLANK(入力用画面!Q48),"",入力用画面!Q48)</f>
        <v/>
      </c>
      <c r="O48" s="47" t="str">
        <f>IF(ISBLANK(入力用画面!R48),"",入力用画面!R48)</f>
        <v/>
      </c>
      <c r="P48" s="47" t="str">
        <f>IF(ISBLANK(入力用画面!S48),"",入力用画面!S48)</f>
        <v/>
      </c>
      <c r="Q48" s="47" t="str">
        <f>IF(ISBLANK(入力用画面!T48),"",入力用画面!T48)</f>
        <v/>
      </c>
      <c r="R48" s="47" t="str">
        <f>IF(ISBLANK(入力用画面!U48),"",入力用画面!U48)</f>
        <v/>
      </c>
      <c r="S48" s="47" t="str">
        <f>IF(ISBLANK(入力用画面!V48),"",入力用画面!V48)</f>
        <v/>
      </c>
      <c r="T48" s="47" t="str">
        <f>IF(ISBLANK(入力用画面!W48),"",入力用画面!W48)</f>
        <v/>
      </c>
      <c r="U48" s="47" t="str">
        <f>IF(ISBLANK(入力用画面!X48),"",入力用画面!X48)</f>
        <v/>
      </c>
      <c r="V48" s="64" t="str">
        <f>IF(ISBLANK(入力用画面!W48),"",IF(入力用画面!W48=0,"していない",IF(入力用画面!W48&lt;30,"30分未満",IF(入力用画面!W48&lt;61,"30分～１時間",IF(入力用画面!W48&lt;121,"１時間～２時間",IF(入力用画面!W48&lt;181,"２時間～３時間","３時間以上"))))))</f>
        <v/>
      </c>
      <c r="W48" s="64" t="str">
        <f>IF(ISBLANK(入力用画面!X48),"",IF(入力用画面!X48=0,"していない",IF(入力用画面!X48&lt;30,"30分未満",IF(入力用画面!X48&lt;61,"30分～１時間",IF(入力用画面!X48&lt;121,"１時間～２時間",IF(入力用画面!X48&lt;181,"２時間～３時間","３時間以上"))))))</f>
        <v/>
      </c>
    </row>
    <row r="49" spans="1:23">
      <c r="A49" s="56">
        <v>43</v>
      </c>
      <c r="B49" s="224" t="str">
        <f>IF(データ!G83=0,"",B$2)</f>
        <v/>
      </c>
      <c r="C49" s="224" t="str">
        <f>IF(データ!$G83=0,"",C$2)</f>
        <v/>
      </c>
      <c r="D49" s="224" t="str">
        <f>IF(データ!$G83=0,"",D$2)</f>
        <v/>
      </c>
      <c r="E49" s="224" t="str">
        <f>IF(データ!$G83=0,"",入力用画面!E49)</f>
        <v/>
      </c>
      <c r="F49" s="59" t="str">
        <f>'資料１　テスト結果'!X49</f>
        <v/>
      </c>
      <c r="G49" s="40" t="str">
        <f>'資料１　テスト結果'!Y49</f>
        <v/>
      </c>
      <c r="H49" s="40" t="str">
        <f>'資料１　テスト結果'!Z49</f>
        <v/>
      </c>
      <c r="I49" s="40" t="str">
        <f>'資料１　テスト結果'!AA49</f>
        <v/>
      </c>
      <c r="J49" s="72" t="str">
        <f>'資料１　テスト結果'!AB49</f>
        <v/>
      </c>
      <c r="K49" s="47" t="str">
        <f>IF(ISBLANK(入力用画面!N49),"",入力用画面!N49)</f>
        <v/>
      </c>
      <c r="L49" s="47" t="str">
        <f>IF(ISBLANK(入力用画面!O49),"",入力用画面!O49)</f>
        <v/>
      </c>
      <c r="M49" s="47" t="str">
        <f>IF(ISBLANK(入力用画面!P49),"",入力用画面!P49)</f>
        <v/>
      </c>
      <c r="N49" s="47" t="str">
        <f>IF(ISBLANK(入力用画面!Q49),"",入力用画面!Q49)</f>
        <v/>
      </c>
      <c r="O49" s="47" t="str">
        <f>IF(ISBLANK(入力用画面!R49),"",入力用画面!R49)</f>
        <v/>
      </c>
      <c r="P49" s="47" t="str">
        <f>IF(ISBLANK(入力用画面!S49),"",入力用画面!S49)</f>
        <v/>
      </c>
      <c r="Q49" s="47" t="str">
        <f>IF(ISBLANK(入力用画面!T49),"",入力用画面!T49)</f>
        <v/>
      </c>
      <c r="R49" s="47" t="str">
        <f>IF(ISBLANK(入力用画面!U49),"",入力用画面!U49)</f>
        <v/>
      </c>
      <c r="S49" s="47" t="str">
        <f>IF(ISBLANK(入力用画面!V49),"",入力用画面!V49)</f>
        <v/>
      </c>
      <c r="T49" s="47" t="str">
        <f>IF(ISBLANK(入力用画面!W49),"",入力用画面!W49)</f>
        <v/>
      </c>
      <c r="U49" s="47" t="str">
        <f>IF(ISBLANK(入力用画面!X49),"",入力用画面!X49)</f>
        <v/>
      </c>
      <c r="V49" s="64" t="str">
        <f>IF(ISBLANK(入力用画面!W49),"",IF(入力用画面!W49=0,"していない",IF(入力用画面!W49&lt;30,"30分未満",IF(入力用画面!W49&lt;61,"30分～１時間",IF(入力用画面!W49&lt;121,"１時間～２時間",IF(入力用画面!W49&lt;181,"２時間～３時間","３時間以上"))))))</f>
        <v/>
      </c>
      <c r="W49" s="64" t="str">
        <f>IF(ISBLANK(入力用画面!X49),"",IF(入力用画面!X49=0,"していない",IF(入力用画面!X49&lt;30,"30分未満",IF(入力用画面!X49&lt;61,"30分～１時間",IF(入力用画面!X49&lt;121,"１時間～２時間",IF(入力用画面!X49&lt;181,"２時間～３時間","３時間以上"))))))</f>
        <v/>
      </c>
    </row>
    <row r="50" spans="1:23">
      <c r="A50" s="56">
        <v>44</v>
      </c>
      <c r="B50" s="224" t="str">
        <f>IF(データ!G84=0,"",B$2)</f>
        <v/>
      </c>
      <c r="C50" s="224" t="str">
        <f>IF(データ!$G84=0,"",C$2)</f>
        <v/>
      </c>
      <c r="D50" s="224" t="str">
        <f>IF(データ!$G84=0,"",D$2)</f>
        <v/>
      </c>
      <c r="E50" s="224" t="str">
        <f>IF(データ!$G84=0,"",入力用画面!E50)</f>
        <v/>
      </c>
      <c r="F50" s="59" t="str">
        <f>'資料１　テスト結果'!X50</f>
        <v/>
      </c>
      <c r="G50" s="40" t="str">
        <f>'資料１　テスト結果'!Y50</f>
        <v/>
      </c>
      <c r="H50" s="40" t="str">
        <f>'資料１　テスト結果'!Z50</f>
        <v/>
      </c>
      <c r="I50" s="40" t="str">
        <f>'資料１　テスト結果'!AA50</f>
        <v/>
      </c>
      <c r="J50" s="72" t="str">
        <f>'資料１　テスト結果'!AB50</f>
        <v/>
      </c>
      <c r="K50" s="47" t="str">
        <f>IF(ISBLANK(入力用画面!N50),"",入力用画面!N50)</f>
        <v/>
      </c>
      <c r="L50" s="47" t="str">
        <f>IF(ISBLANK(入力用画面!O50),"",入力用画面!O50)</f>
        <v/>
      </c>
      <c r="M50" s="47" t="str">
        <f>IF(ISBLANK(入力用画面!P50),"",入力用画面!P50)</f>
        <v/>
      </c>
      <c r="N50" s="47" t="str">
        <f>IF(ISBLANK(入力用画面!Q50),"",入力用画面!Q50)</f>
        <v/>
      </c>
      <c r="O50" s="47" t="str">
        <f>IF(ISBLANK(入力用画面!R50),"",入力用画面!R50)</f>
        <v/>
      </c>
      <c r="P50" s="47" t="str">
        <f>IF(ISBLANK(入力用画面!S50),"",入力用画面!S50)</f>
        <v/>
      </c>
      <c r="Q50" s="47" t="str">
        <f>IF(ISBLANK(入力用画面!T50),"",入力用画面!T50)</f>
        <v/>
      </c>
      <c r="R50" s="47" t="str">
        <f>IF(ISBLANK(入力用画面!U50),"",入力用画面!U50)</f>
        <v/>
      </c>
      <c r="S50" s="47" t="str">
        <f>IF(ISBLANK(入力用画面!V50),"",入力用画面!V50)</f>
        <v/>
      </c>
      <c r="T50" s="47" t="str">
        <f>IF(ISBLANK(入力用画面!W50),"",入力用画面!W50)</f>
        <v/>
      </c>
      <c r="U50" s="47" t="str">
        <f>IF(ISBLANK(入力用画面!X50),"",入力用画面!X50)</f>
        <v/>
      </c>
      <c r="V50" s="64" t="str">
        <f>IF(ISBLANK(入力用画面!W50),"",IF(入力用画面!W50=0,"していない",IF(入力用画面!W50&lt;30,"30分未満",IF(入力用画面!W50&lt;61,"30分～１時間",IF(入力用画面!W50&lt;121,"１時間～２時間",IF(入力用画面!W50&lt;181,"２時間～３時間","３時間以上"))))))</f>
        <v/>
      </c>
      <c r="W50" s="64" t="str">
        <f>IF(ISBLANK(入力用画面!X50),"",IF(入力用画面!X50=0,"していない",IF(入力用画面!X50&lt;30,"30分未満",IF(入力用画面!X50&lt;61,"30分～１時間",IF(入力用画面!X50&lt;121,"１時間～２時間",IF(入力用画面!X50&lt;181,"２時間～３時間","３時間以上"))))))</f>
        <v/>
      </c>
    </row>
    <row r="51" spans="1:23">
      <c r="A51" s="56">
        <v>45</v>
      </c>
      <c r="B51" s="224" t="str">
        <f>IF(データ!G85=0,"",B$2)</f>
        <v/>
      </c>
      <c r="C51" s="224" t="str">
        <f>IF(データ!$G85=0,"",C$2)</f>
        <v/>
      </c>
      <c r="D51" s="224" t="str">
        <f>IF(データ!$G85=0,"",D$2)</f>
        <v/>
      </c>
      <c r="E51" s="224" t="str">
        <f>IF(データ!$G85=0,"",入力用画面!E51)</f>
        <v/>
      </c>
      <c r="F51" s="59" t="str">
        <f>'資料１　テスト結果'!X51</f>
        <v/>
      </c>
      <c r="G51" s="40" t="str">
        <f>'資料１　テスト結果'!Y51</f>
        <v/>
      </c>
      <c r="H51" s="40" t="str">
        <f>'資料１　テスト結果'!Z51</f>
        <v/>
      </c>
      <c r="I51" s="40" t="str">
        <f>'資料１　テスト結果'!AA51</f>
        <v/>
      </c>
      <c r="J51" s="72" t="str">
        <f>'資料１　テスト結果'!AB51</f>
        <v/>
      </c>
      <c r="K51" s="47" t="str">
        <f>IF(ISBLANK(入力用画面!N51),"",入力用画面!N51)</f>
        <v/>
      </c>
      <c r="L51" s="47" t="str">
        <f>IF(ISBLANK(入力用画面!O51),"",入力用画面!O51)</f>
        <v/>
      </c>
      <c r="M51" s="47" t="str">
        <f>IF(ISBLANK(入力用画面!P51),"",入力用画面!P51)</f>
        <v/>
      </c>
      <c r="N51" s="47" t="str">
        <f>IF(ISBLANK(入力用画面!Q51),"",入力用画面!Q51)</f>
        <v/>
      </c>
      <c r="O51" s="47" t="str">
        <f>IF(ISBLANK(入力用画面!R51),"",入力用画面!R51)</f>
        <v/>
      </c>
      <c r="P51" s="47" t="str">
        <f>IF(ISBLANK(入力用画面!S51),"",入力用画面!S51)</f>
        <v/>
      </c>
      <c r="Q51" s="47" t="str">
        <f>IF(ISBLANK(入力用画面!T51),"",入力用画面!T51)</f>
        <v/>
      </c>
      <c r="R51" s="47" t="str">
        <f>IF(ISBLANK(入力用画面!U51),"",入力用画面!U51)</f>
        <v/>
      </c>
      <c r="S51" s="47" t="str">
        <f>IF(ISBLANK(入力用画面!V51),"",入力用画面!V51)</f>
        <v/>
      </c>
      <c r="T51" s="47" t="str">
        <f>IF(ISBLANK(入力用画面!W51),"",入力用画面!W51)</f>
        <v/>
      </c>
      <c r="U51" s="47" t="str">
        <f>IF(ISBLANK(入力用画面!X51),"",入力用画面!X51)</f>
        <v/>
      </c>
      <c r="V51" s="64" t="str">
        <f>IF(ISBLANK(入力用画面!W51),"",IF(入力用画面!W51=0,"していない",IF(入力用画面!W51&lt;30,"30分未満",IF(入力用画面!W51&lt;61,"30分～１時間",IF(入力用画面!W51&lt;121,"１時間～２時間",IF(入力用画面!W51&lt;181,"２時間～３時間","３時間以上"))))))</f>
        <v/>
      </c>
      <c r="W51" s="64" t="str">
        <f>IF(ISBLANK(入力用画面!X51),"",IF(入力用画面!X51=0,"していない",IF(入力用画面!X51&lt;30,"30分未満",IF(入力用画面!X51&lt;61,"30分～１時間",IF(入力用画面!X51&lt;121,"１時間～２時間",IF(入力用画面!X51&lt;181,"２時間～３時間","３時間以上"))))))</f>
        <v/>
      </c>
    </row>
    <row r="52" spans="1:23">
      <c r="A52" s="56">
        <v>46</v>
      </c>
      <c r="B52" s="224" t="str">
        <f>IF(データ!G86=0,"",B$2)</f>
        <v/>
      </c>
      <c r="C52" s="224" t="str">
        <f>IF(データ!$G86=0,"",C$2)</f>
        <v/>
      </c>
      <c r="D52" s="224" t="str">
        <f>IF(データ!$G86=0,"",D$2)</f>
        <v/>
      </c>
      <c r="E52" s="224" t="str">
        <f>IF(データ!$G86=0,"",入力用画面!E52)</f>
        <v/>
      </c>
      <c r="F52" s="59" t="str">
        <f>'資料１　テスト結果'!X52</f>
        <v/>
      </c>
      <c r="G52" s="40" t="str">
        <f>'資料１　テスト結果'!Y52</f>
        <v/>
      </c>
      <c r="H52" s="40" t="str">
        <f>'資料１　テスト結果'!Z52</f>
        <v/>
      </c>
      <c r="I52" s="40" t="str">
        <f>'資料１　テスト結果'!AA52</f>
        <v/>
      </c>
      <c r="J52" s="72" t="str">
        <f>'資料１　テスト結果'!AB52</f>
        <v/>
      </c>
      <c r="K52" s="47" t="str">
        <f>IF(ISBLANK(入力用画面!N52),"",入力用画面!N52)</f>
        <v/>
      </c>
      <c r="L52" s="47" t="str">
        <f>IF(ISBLANK(入力用画面!O52),"",入力用画面!O52)</f>
        <v/>
      </c>
      <c r="M52" s="47" t="str">
        <f>IF(ISBLANK(入力用画面!P52),"",入力用画面!P52)</f>
        <v/>
      </c>
      <c r="N52" s="47" t="str">
        <f>IF(ISBLANK(入力用画面!Q52),"",入力用画面!Q52)</f>
        <v/>
      </c>
      <c r="O52" s="47" t="str">
        <f>IF(ISBLANK(入力用画面!R52),"",入力用画面!R52)</f>
        <v/>
      </c>
      <c r="P52" s="47" t="str">
        <f>IF(ISBLANK(入力用画面!S52),"",入力用画面!S52)</f>
        <v/>
      </c>
      <c r="Q52" s="47" t="str">
        <f>IF(ISBLANK(入力用画面!T52),"",入力用画面!T52)</f>
        <v/>
      </c>
      <c r="R52" s="47" t="str">
        <f>IF(ISBLANK(入力用画面!U52),"",入力用画面!U52)</f>
        <v/>
      </c>
      <c r="S52" s="47" t="str">
        <f>IF(ISBLANK(入力用画面!V52),"",入力用画面!V52)</f>
        <v/>
      </c>
      <c r="T52" s="47" t="str">
        <f>IF(ISBLANK(入力用画面!W52),"",入力用画面!W52)</f>
        <v/>
      </c>
      <c r="U52" s="47" t="str">
        <f>IF(ISBLANK(入力用画面!X52),"",入力用画面!X52)</f>
        <v/>
      </c>
      <c r="V52" s="64" t="str">
        <f>IF(ISBLANK(入力用画面!W52),"",IF(入力用画面!W52=0,"していない",IF(入力用画面!W52&lt;30,"30分未満",IF(入力用画面!W52&lt;61,"30分～１時間",IF(入力用画面!W52&lt;121,"１時間～２時間",IF(入力用画面!W52&lt;181,"２時間～３時間","３時間以上"))))))</f>
        <v/>
      </c>
      <c r="W52" s="64" t="str">
        <f>IF(ISBLANK(入力用画面!X52),"",IF(入力用画面!X52=0,"していない",IF(入力用画面!X52&lt;30,"30分未満",IF(入力用画面!X52&lt;61,"30分～１時間",IF(入力用画面!X52&lt;121,"１時間～２時間",IF(入力用画面!X52&lt;181,"２時間～３時間","３時間以上"))))))</f>
        <v/>
      </c>
    </row>
    <row r="53" spans="1:23">
      <c r="A53" s="56">
        <v>47</v>
      </c>
      <c r="B53" s="224" t="str">
        <f>IF(データ!G87=0,"",B$2)</f>
        <v/>
      </c>
      <c r="C53" s="224" t="str">
        <f>IF(データ!$G87=0,"",C$2)</f>
        <v/>
      </c>
      <c r="D53" s="224" t="str">
        <f>IF(データ!$G87=0,"",D$2)</f>
        <v/>
      </c>
      <c r="E53" s="224" t="str">
        <f>IF(データ!$G87=0,"",入力用画面!E53)</f>
        <v/>
      </c>
      <c r="F53" s="59" t="str">
        <f>'資料１　テスト結果'!X53</f>
        <v/>
      </c>
      <c r="G53" s="40" t="str">
        <f>'資料１　テスト結果'!Y53</f>
        <v/>
      </c>
      <c r="H53" s="40" t="str">
        <f>'資料１　テスト結果'!Z53</f>
        <v/>
      </c>
      <c r="I53" s="40" t="str">
        <f>'資料１　テスト結果'!AA53</f>
        <v/>
      </c>
      <c r="J53" s="72" t="str">
        <f>'資料１　テスト結果'!AB53</f>
        <v/>
      </c>
      <c r="K53" s="47" t="str">
        <f>IF(ISBLANK(入力用画面!N53),"",入力用画面!N53)</f>
        <v/>
      </c>
      <c r="L53" s="47" t="str">
        <f>IF(ISBLANK(入力用画面!O53),"",入力用画面!O53)</f>
        <v/>
      </c>
      <c r="M53" s="47" t="str">
        <f>IF(ISBLANK(入力用画面!P53),"",入力用画面!P53)</f>
        <v/>
      </c>
      <c r="N53" s="47" t="str">
        <f>IF(ISBLANK(入力用画面!Q53),"",入力用画面!Q53)</f>
        <v/>
      </c>
      <c r="O53" s="47" t="str">
        <f>IF(ISBLANK(入力用画面!R53),"",入力用画面!R53)</f>
        <v/>
      </c>
      <c r="P53" s="47" t="str">
        <f>IF(ISBLANK(入力用画面!S53),"",入力用画面!S53)</f>
        <v/>
      </c>
      <c r="Q53" s="47" t="str">
        <f>IF(ISBLANK(入力用画面!T53),"",入力用画面!T53)</f>
        <v/>
      </c>
      <c r="R53" s="47" t="str">
        <f>IF(ISBLANK(入力用画面!U53),"",入力用画面!U53)</f>
        <v/>
      </c>
      <c r="S53" s="47" t="str">
        <f>IF(ISBLANK(入力用画面!V53),"",入力用画面!V53)</f>
        <v/>
      </c>
      <c r="T53" s="47" t="str">
        <f>IF(ISBLANK(入力用画面!W53),"",入力用画面!W53)</f>
        <v/>
      </c>
      <c r="U53" s="47" t="str">
        <f>IF(ISBLANK(入力用画面!X53),"",入力用画面!X53)</f>
        <v/>
      </c>
      <c r="V53" s="64" t="str">
        <f>IF(ISBLANK(入力用画面!W53),"",IF(入力用画面!W53=0,"していない",IF(入力用画面!W53&lt;30,"30分未満",IF(入力用画面!W53&lt;61,"30分～１時間",IF(入力用画面!W53&lt;121,"１時間～２時間",IF(入力用画面!W53&lt;181,"２時間～３時間","３時間以上"))))))</f>
        <v/>
      </c>
      <c r="W53" s="64" t="str">
        <f>IF(ISBLANK(入力用画面!X53),"",IF(入力用画面!X53=0,"していない",IF(入力用画面!X53&lt;30,"30分未満",IF(入力用画面!X53&lt;61,"30分～１時間",IF(入力用画面!X53&lt;121,"１時間～２時間",IF(入力用画面!X53&lt;181,"２時間～３時間","３時間以上"))))))</f>
        <v/>
      </c>
    </row>
    <row r="54" spans="1:23">
      <c r="A54" s="56">
        <v>48</v>
      </c>
      <c r="B54" s="224" t="str">
        <f>IF(データ!G88=0,"",B$2)</f>
        <v/>
      </c>
      <c r="C54" s="224" t="str">
        <f>IF(データ!$G88=0,"",C$2)</f>
        <v/>
      </c>
      <c r="D54" s="224" t="str">
        <f>IF(データ!$G88=0,"",D$2)</f>
        <v/>
      </c>
      <c r="E54" s="224" t="str">
        <f>IF(データ!$G88=0,"",入力用画面!E54)</f>
        <v/>
      </c>
      <c r="F54" s="59" t="str">
        <f>'資料１　テスト結果'!X54</f>
        <v/>
      </c>
      <c r="G54" s="40" t="str">
        <f>'資料１　テスト結果'!Y54</f>
        <v/>
      </c>
      <c r="H54" s="40" t="str">
        <f>'資料１　テスト結果'!Z54</f>
        <v/>
      </c>
      <c r="I54" s="40" t="str">
        <f>'資料１　テスト結果'!AA54</f>
        <v/>
      </c>
      <c r="J54" s="72" t="str">
        <f>'資料１　テスト結果'!AB54</f>
        <v/>
      </c>
      <c r="K54" s="47" t="str">
        <f>IF(ISBLANK(入力用画面!N54),"",入力用画面!N54)</f>
        <v/>
      </c>
      <c r="L54" s="47" t="str">
        <f>IF(ISBLANK(入力用画面!O54),"",入力用画面!O54)</f>
        <v/>
      </c>
      <c r="M54" s="47" t="str">
        <f>IF(ISBLANK(入力用画面!P54),"",入力用画面!P54)</f>
        <v/>
      </c>
      <c r="N54" s="47" t="str">
        <f>IF(ISBLANK(入力用画面!Q54),"",入力用画面!Q54)</f>
        <v/>
      </c>
      <c r="O54" s="47" t="str">
        <f>IF(ISBLANK(入力用画面!R54),"",入力用画面!R54)</f>
        <v/>
      </c>
      <c r="P54" s="47" t="str">
        <f>IF(ISBLANK(入力用画面!S54),"",入力用画面!S54)</f>
        <v/>
      </c>
      <c r="Q54" s="47" t="str">
        <f>IF(ISBLANK(入力用画面!T54),"",入力用画面!T54)</f>
        <v/>
      </c>
      <c r="R54" s="47" t="str">
        <f>IF(ISBLANK(入力用画面!U54),"",入力用画面!U54)</f>
        <v/>
      </c>
      <c r="S54" s="47" t="str">
        <f>IF(ISBLANK(入力用画面!V54),"",入力用画面!V54)</f>
        <v/>
      </c>
      <c r="T54" s="47" t="str">
        <f>IF(ISBLANK(入力用画面!W54),"",入力用画面!W54)</f>
        <v/>
      </c>
      <c r="U54" s="47" t="str">
        <f>IF(ISBLANK(入力用画面!X54),"",入力用画面!X54)</f>
        <v/>
      </c>
      <c r="V54" s="64" t="str">
        <f>IF(ISBLANK(入力用画面!W54),"",IF(入力用画面!W54=0,"していない",IF(入力用画面!W54&lt;30,"30分未満",IF(入力用画面!W54&lt;61,"30分～１時間",IF(入力用画面!W54&lt;121,"１時間～２時間",IF(入力用画面!W54&lt;181,"２時間～３時間","３時間以上"))))))</f>
        <v/>
      </c>
      <c r="W54" s="64" t="str">
        <f>IF(ISBLANK(入力用画面!X54),"",IF(入力用画面!X54=0,"していない",IF(入力用画面!X54&lt;30,"30分未満",IF(入力用画面!X54&lt;61,"30分～１時間",IF(入力用画面!X54&lt;121,"１時間～２時間",IF(入力用画面!X54&lt;181,"２時間～３時間","３時間以上"))))))</f>
        <v/>
      </c>
    </row>
    <row r="55" spans="1:23">
      <c r="A55" s="56">
        <v>49</v>
      </c>
      <c r="B55" s="224" t="str">
        <f>IF(データ!G89=0,"",B$2)</f>
        <v/>
      </c>
      <c r="C55" s="224" t="str">
        <f>IF(データ!$G89=0,"",C$2)</f>
        <v/>
      </c>
      <c r="D55" s="224" t="str">
        <f>IF(データ!$G89=0,"",D$2)</f>
        <v/>
      </c>
      <c r="E55" s="224" t="str">
        <f>IF(データ!$G89=0,"",入力用画面!E55)</f>
        <v/>
      </c>
      <c r="F55" s="59" t="str">
        <f>'資料１　テスト結果'!X55</f>
        <v/>
      </c>
      <c r="G55" s="40" t="str">
        <f>'資料１　テスト結果'!Y55</f>
        <v/>
      </c>
      <c r="H55" s="40" t="str">
        <f>'資料１　テスト結果'!Z55</f>
        <v/>
      </c>
      <c r="I55" s="40" t="str">
        <f>'資料１　テスト結果'!AA55</f>
        <v/>
      </c>
      <c r="J55" s="72" t="str">
        <f>'資料１　テスト結果'!AB55</f>
        <v/>
      </c>
      <c r="K55" s="47" t="str">
        <f>IF(ISBLANK(入力用画面!N55),"",入力用画面!N55)</f>
        <v/>
      </c>
      <c r="L55" s="47" t="str">
        <f>IF(ISBLANK(入力用画面!O55),"",入力用画面!O55)</f>
        <v/>
      </c>
      <c r="M55" s="47" t="str">
        <f>IF(ISBLANK(入力用画面!P55),"",入力用画面!P55)</f>
        <v/>
      </c>
      <c r="N55" s="47" t="str">
        <f>IF(ISBLANK(入力用画面!Q55),"",入力用画面!Q55)</f>
        <v/>
      </c>
      <c r="O55" s="47" t="str">
        <f>IF(ISBLANK(入力用画面!R55),"",入力用画面!R55)</f>
        <v/>
      </c>
      <c r="P55" s="47" t="str">
        <f>IF(ISBLANK(入力用画面!S55),"",入力用画面!S55)</f>
        <v/>
      </c>
      <c r="Q55" s="47" t="str">
        <f>IF(ISBLANK(入力用画面!T55),"",入力用画面!T55)</f>
        <v/>
      </c>
      <c r="R55" s="47" t="str">
        <f>IF(ISBLANK(入力用画面!U55),"",入力用画面!U55)</f>
        <v/>
      </c>
      <c r="S55" s="47" t="str">
        <f>IF(ISBLANK(入力用画面!V55),"",入力用画面!V55)</f>
        <v/>
      </c>
      <c r="T55" s="47" t="str">
        <f>IF(ISBLANK(入力用画面!W55),"",入力用画面!W55)</f>
        <v/>
      </c>
      <c r="U55" s="47" t="str">
        <f>IF(ISBLANK(入力用画面!X55),"",入力用画面!X55)</f>
        <v/>
      </c>
      <c r="V55" s="64" t="str">
        <f>IF(ISBLANK(入力用画面!W55),"",IF(入力用画面!W55=0,"していない",IF(入力用画面!W55&lt;30,"30分未満",IF(入力用画面!W55&lt;61,"30分～１時間",IF(入力用画面!W55&lt;121,"１時間～２時間",IF(入力用画面!W55&lt;181,"２時間～３時間","３時間以上"))))))</f>
        <v/>
      </c>
      <c r="W55" s="64" t="str">
        <f>IF(ISBLANK(入力用画面!X55),"",IF(入力用画面!X55=0,"していない",IF(入力用画面!X55&lt;30,"30分未満",IF(入力用画面!X55&lt;61,"30分～１時間",IF(入力用画面!X55&lt;121,"１時間～２時間",IF(入力用画面!X55&lt;181,"２時間～３時間","３時間以上"))))))</f>
        <v/>
      </c>
    </row>
    <row r="56" spans="1:23" ht="18" thickBot="1">
      <c r="A56" s="57">
        <v>50</v>
      </c>
      <c r="B56" s="224" t="str">
        <f>IF(データ!G90=0,"",B$2)</f>
        <v/>
      </c>
      <c r="C56" s="224" t="str">
        <f>IF(データ!$G90=0,"",C$2)</f>
        <v/>
      </c>
      <c r="D56" s="224" t="str">
        <f>IF(データ!$G90=0,"",D$2)</f>
        <v/>
      </c>
      <c r="E56" s="224" t="str">
        <f>IF(データ!$G90=0,"",入力用画面!E56)</f>
        <v/>
      </c>
      <c r="F56" s="59" t="str">
        <f>'資料１　テスト結果'!X56</f>
        <v/>
      </c>
      <c r="G56" s="40" t="str">
        <f>'資料１　テスト結果'!Y56</f>
        <v/>
      </c>
      <c r="H56" s="40" t="str">
        <f>'資料１　テスト結果'!Z56</f>
        <v/>
      </c>
      <c r="I56" s="40" t="str">
        <f>'資料１　テスト結果'!AA56</f>
        <v/>
      </c>
      <c r="J56" s="72" t="str">
        <f>'資料１　テスト結果'!AB56</f>
        <v/>
      </c>
      <c r="K56" s="47" t="str">
        <f>IF(ISBLANK(入力用画面!N56),"",入力用画面!N56)</f>
        <v/>
      </c>
      <c r="L56" s="47" t="str">
        <f>IF(ISBLANK(入力用画面!O56),"",入力用画面!O56)</f>
        <v/>
      </c>
      <c r="M56" s="47" t="str">
        <f>IF(ISBLANK(入力用画面!P56),"",入力用画面!P56)</f>
        <v/>
      </c>
      <c r="N56" s="47" t="str">
        <f>IF(ISBLANK(入力用画面!Q56),"",入力用画面!Q56)</f>
        <v/>
      </c>
      <c r="O56" s="47" t="str">
        <f>IF(ISBLANK(入力用画面!R56),"",入力用画面!R56)</f>
        <v/>
      </c>
      <c r="P56" s="47" t="str">
        <f>IF(ISBLANK(入力用画面!S56),"",入力用画面!S56)</f>
        <v/>
      </c>
      <c r="Q56" s="47" t="str">
        <f>IF(ISBLANK(入力用画面!T56),"",入力用画面!T56)</f>
        <v/>
      </c>
      <c r="R56" s="47" t="str">
        <f>IF(ISBLANK(入力用画面!U56),"",入力用画面!U56)</f>
        <v/>
      </c>
      <c r="S56" s="47" t="str">
        <f>IF(ISBLANK(入力用画面!V56),"",入力用画面!V56)</f>
        <v/>
      </c>
      <c r="T56" s="47" t="str">
        <f>IF(ISBLANK(入力用画面!W56),"",入力用画面!W56)</f>
        <v/>
      </c>
      <c r="U56" s="47" t="str">
        <f>IF(ISBLANK(入力用画面!X56),"",入力用画面!X56)</f>
        <v/>
      </c>
      <c r="V56" s="64" t="str">
        <f>IF(ISBLANK(入力用画面!W56),"",IF(入力用画面!W56=0,"していない",IF(入力用画面!W56&lt;30,"30分未満",IF(入力用画面!W56&lt;61,"30分～１時間",IF(入力用画面!W56&lt;121,"１時間～２時間",IF(入力用画面!W56&lt;181,"２時間～３時間","３時間以上"))))))</f>
        <v/>
      </c>
      <c r="W56" s="64" t="str">
        <f>IF(ISBLANK(入力用画面!X56),"",IF(入力用画面!X56=0,"していない",IF(入力用画面!X56&lt;30,"30分未満",IF(入力用画面!X56&lt;61,"30分～１時間",IF(入力用画面!X56&lt;121,"１時間～２時間",IF(入力用画面!X56&lt;181,"２時間～３時間","３時間以上"))))))</f>
        <v/>
      </c>
    </row>
    <row r="57" spans="1:23" ht="18" thickBot="1">
      <c r="A57" s="272" t="s">
        <v>134</v>
      </c>
      <c r="B57" s="273"/>
      <c r="C57" s="273"/>
      <c r="D57" s="273"/>
      <c r="E57" s="274"/>
      <c r="F57" s="60"/>
      <c r="G57" s="61"/>
      <c r="H57" s="61"/>
      <c r="I57" s="70"/>
      <c r="J57" s="73"/>
      <c r="K57" s="65" t="e">
        <f>AVERAGE(K7:K56)</f>
        <v>#DIV/0!</v>
      </c>
      <c r="L57" s="66" t="e">
        <f t="shared" ref="L57:S57" si="0">AVERAGE(L7:L56)</f>
        <v>#DIV/0!</v>
      </c>
      <c r="M57" s="66" t="e">
        <f t="shared" si="0"/>
        <v>#DIV/0!</v>
      </c>
      <c r="N57" s="66" t="e">
        <f t="shared" si="0"/>
        <v>#DIV/0!</v>
      </c>
      <c r="O57" s="66" t="e">
        <f t="shared" si="0"/>
        <v>#DIV/0!</v>
      </c>
      <c r="P57" s="66" t="e">
        <f t="shared" si="0"/>
        <v>#DIV/0!</v>
      </c>
      <c r="Q57" s="66" t="e">
        <f t="shared" si="0"/>
        <v>#DIV/0!</v>
      </c>
      <c r="R57" s="66" t="e">
        <f t="shared" si="0"/>
        <v>#DIV/0!</v>
      </c>
      <c r="S57" s="66" t="e">
        <f t="shared" si="0"/>
        <v>#DIV/0!</v>
      </c>
      <c r="T57" s="66" t="e">
        <f>AVERAGE(T7:T56)</f>
        <v>#DIV/0!</v>
      </c>
      <c r="U57" s="66" t="e">
        <f>AVERAGE(U7:U56)</f>
        <v>#DIV/0!</v>
      </c>
      <c r="V57" s="67"/>
      <c r="W57" s="68"/>
    </row>
    <row r="58" spans="1:23">
      <c r="A58" s="74"/>
      <c r="B58" s="74"/>
      <c r="C58" s="74"/>
      <c r="D58" s="74"/>
      <c r="E58" s="74"/>
      <c r="F58" s="75"/>
      <c r="G58" s="75"/>
      <c r="H58" s="75"/>
      <c r="I58" s="75"/>
      <c r="J58" s="75"/>
      <c r="K58" s="76"/>
      <c r="L58" s="76"/>
      <c r="M58" s="76"/>
      <c r="N58" s="76"/>
      <c r="O58" s="76"/>
      <c r="P58" s="76"/>
      <c r="Q58" s="76"/>
      <c r="R58" s="76"/>
      <c r="S58" s="76"/>
      <c r="T58" s="76"/>
      <c r="U58" s="76"/>
      <c r="V58" s="12"/>
      <c r="W58" s="12"/>
    </row>
    <row r="59" spans="1:23">
      <c r="I59" s="79"/>
      <c r="J59" s="79"/>
      <c r="K59" s="80" t="str">
        <f t="shared" ref="K59:S59" si="1">K5</f>
        <v>好き</v>
      </c>
      <c r="L59" s="80" t="str">
        <f t="shared" si="1"/>
        <v>重要性</v>
      </c>
      <c r="M59" s="80" t="str">
        <f t="shared" si="1"/>
        <v>理解</v>
      </c>
      <c r="N59" s="80" t="str">
        <f t="shared" si="1"/>
        <v>楽しさ</v>
      </c>
      <c r="O59" s="80" t="str">
        <f t="shared" si="1"/>
        <v>熱意</v>
      </c>
      <c r="P59" s="80" t="str">
        <f t="shared" si="1"/>
        <v>工夫</v>
      </c>
      <c r="Q59" s="80" t="str">
        <f t="shared" si="1"/>
        <v>英語使用</v>
      </c>
      <c r="R59" s="80" t="str">
        <f t="shared" si="1"/>
        <v>英語表現</v>
      </c>
      <c r="S59" s="80" t="str">
        <f t="shared" si="1"/>
        <v>意欲</v>
      </c>
      <c r="V59" s="80" t="str">
        <f>V6</f>
        <v>学習時間</v>
      </c>
      <c r="W59" s="80" t="str">
        <f>W6</f>
        <v>英語学習</v>
      </c>
    </row>
    <row r="60" spans="1:23">
      <c r="F60" s="38"/>
      <c r="G60" s="38"/>
      <c r="H60" s="38"/>
      <c r="I60" s="81">
        <v>4</v>
      </c>
      <c r="J60" s="37" t="s">
        <v>60</v>
      </c>
      <c r="K60" s="44">
        <f t="shared" ref="K60:S63" si="2">COUNTIF(K$7:K$56,$I60)</f>
        <v>0</v>
      </c>
      <c r="L60" s="44">
        <f t="shared" si="2"/>
        <v>0</v>
      </c>
      <c r="M60" s="44">
        <f t="shared" si="2"/>
        <v>0</v>
      </c>
      <c r="N60" s="44">
        <f t="shared" si="2"/>
        <v>0</v>
      </c>
      <c r="O60" s="44">
        <f t="shared" si="2"/>
        <v>0</v>
      </c>
      <c r="P60" s="44">
        <f t="shared" si="2"/>
        <v>0</v>
      </c>
      <c r="Q60" s="44">
        <f t="shared" si="2"/>
        <v>0</v>
      </c>
      <c r="R60" s="44">
        <f t="shared" si="2"/>
        <v>0</v>
      </c>
      <c r="S60" s="44">
        <f t="shared" si="2"/>
        <v>0</v>
      </c>
      <c r="U60" s="82" t="s">
        <v>68</v>
      </c>
      <c r="V60" s="5">
        <f>COUNTIF(V$7:V$56,$U60)</f>
        <v>0</v>
      </c>
      <c r="W60" s="5">
        <f>COUNTIF(W$7:W$56,$U60)</f>
        <v>0</v>
      </c>
    </row>
    <row r="61" spans="1:23">
      <c r="F61" s="38"/>
      <c r="G61" s="38"/>
      <c r="H61" s="38"/>
      <c r="I61" s="81">
        <v>3</v>
      </c>
      <c r="J61" s="37" t="s">
        <v>61</v>
      </c>
      <c r="K61" s="44">
        <f t="shared" si="2"/>
        <v>0</v>
      </c>
      <c r="L61" s="44">
        <f t="shared" si="2"/>
        <v>0</v>
      </c>
      <c r="M61" s="44">
        <f t="shared" si="2"/>
        <v>0</v>
      </c>
      <c r="N61" s="44">
        <f t="shared" si="2"/>
        <v>0</v>
      </c>
      <c r="O61" s="44">
        <f t="shared" si="2"/>
        <v>0</v>
      </c>
      <c r="P61" s="44">
        <f t="shared" si="2"/>
        <v>0</v>
      </c>
      <c r="Q61" s="44">
        <f t="shared" si="2"/>
        <v>0</v>
      </c>
      <c r="R61" s="44">
        <f t="shared" si="2"/>
        <v>0</v>
      </c>
      <c r="S61" s="44">
        <f t="shared" si="2"/>
        <v>0</v>
      </c>
      <c r="U61" s="82" t="s">
        <v>64</v>
      </c>
      <c r="V61" s="5">
        <f t="shared" ref="V61:W65" si="3">COUNTIF(V$7:V$56,$U61)</f>
        <v>0</v>
      </c>
      <c r="W61" s="5">
        <f t="shared" si="3"/>
        <v>0</v>
      </c>
    </row>
    <row r="62" spans="1:23">
      <c r="F62" s="36"/>
      <c r="G62" s="36"/>
      <c r="H62" s="36"/>
      <c r="I62" s="81">
        <v>2</v>
      </c>
      <c r="J62" s="39" t="s">
        <v>62</v>
      </c>
      <c r="K62" s="44">
        <f t="shared" si="2"/>
        <v>0</v>
      </c>
      <c r="L62" s="44">
        <f t="shared" si="2"/>
        <v>0</v>
      </c>
      <c r="M62" s="44">
        <f t="shared" si="2"/>
        <v>0</v>
      </c>
      <c r="N62" s="44">
        <f t="shared" si="2"/>
        <v>0</v>
      </c>
      <c r="O62" s="44">
        <f t="shared" si="2"/>
        <v>0</v>
      </c>
      <c r="P62" s="44">
        <f t="shared" si="2"/>
        <v>0</v>
      </c>
      <c r="Q62" s="44">
        <f t="shared" si="2"/>
        <v>0</v>
      </c>
      <c r="R62" s="44">
        <f t="shared" si="2"/>
        <v>0</v>
      </c>
      <c r="S62" s="44">
        <f t="shared" si="2"/>
        <v>0</v>
      </c>
      <c r="U62" s="82" t="s">
        <v>65</v>
      </c>
      <c r="V62" s="5">
        <f t="shared" si="3"/>
        <v>0</v>
      </c>
      <c r="W62" s="5">
        <f t="shared" si="3"/>
        <v>0</v>
      </c>
    </row>
    <row r="63" spans="1:23">
      <c r="F63" s="36"/>
      <c r="G63" s="36"/>
      <c r="H63" s="36"/>
      <c r="I63" s="81">
        <v>1</v>
      </c>
      <c r="J63" s="39" t="s">
        <v>63</v>
      </c>
      <c r="K63" s="44">
        <f t="shared" si="2"/>
        <v>0</v>
      </c>
      <c r="L63" s="44">
        <f t="shared" si="2"/>
        <v>0</v>
      </c>
      <c r="M63" s="44">
        <f t="shared" si="2"/>
        <v>0</v>
      </c>
      <c r="N63" s="44">
        <f t="shared" si="2"/>
        <v>0</v>
      </c>
      <c r="O63" s="44">
        <f t="shared" si="2"/>
        <v>0</v>
      </c>
      <c r="P63" s="44">
        <f t="shared" si="2"/>
        <v>0</v>
      </c>
      <c r="Q63" s="44">
        <f t="shared" si="2"/>
        <v>0</v>
      </c>
      <c r="R63" s="44">
        <f t="shared" si="2"/>
        <v>0</v>
      </c>
      <c r="S63" s="44">
        <f t="shared" si="2"/>
        <v>0</v>
      </c>
      <c r="U63" s="83" t="s">
        <v>69</v>
      </c>
      <c r="V63" s="5">
        <f t="shared" si="3"/>
        <v>0</v>
      </c>
      <c r="W63" s="5">
        <f t="shared" si="3"/>
        <v>0</v>
      </c>
    </row>
    <row r="64" spans="1:23">
      <c r="K64" s="94">
        <f>SUM(K60:K63)</f>
        <v>0</v>
      </c>
      <c r="L64" s="94">
        <f t="shared" ref="L64:S64" si="4">SUM(L60:L63)</f>
        <v>0</v>
      </c>
      <c r="M64" s="94">
        <f t="shared" si="4"/>
        <v>0</v>
      </c>
      <c r="N64" s="94">
        <f t="shared" si="4"/>
        <v>0</v>
      </c>
      <c r="O64" s="94">
        <f t="shared" si="4"/>
        <v>0</v>
      </c>
      <c r="P64" s="94">
        <f t="shared" si="4"/>
        <v>0</v>
      </c>
      <c r="Q64" s="94">
        <f t="shared" si="4"/>
        <v>0</v>
      </c>
      <c r="R64" s="94">
        <f t="shared" si="4"/>
        <v>0</v>
      </c>
      <c r="S64" s="94">
        <f t="shared" si="4"/>
        <v>0</v>
      </c>
      <c r="U64" s="82" t="s">
        <v>66</v>
      </c>
      <c r="V64" s="5">
        <f t="shared" si="3"/>
        <v>0</v>
      </c>
      <c r="W64" s="5">
        <f t="shared" si="3"/>
        <v>0</v>
      </c>
    </row>
    <row r="65" spans="21:23">
      <c r="U65" s="83" t="s">
        <v>67</v>
      </c>
      <c r="V65" s="5">
        <f t="shared" si="3"/>
        <v>0</v>
      </c>
      <c r="W65" s="5">
        <f t="shared" si="3"/>
        <v>0</v>
      </c>
    </row>
  </sheetData>
  <sheetProtection sheet="1" objects="1" scenarios="1"/>
  <mergeCells count="7">
    <mergeCell ref="F1:G1"/>
    <mergeCell ref="F2:G2"/>
    <mergeCell ref="A57:E57"/>
    <mergeCell ref="K4:W4"/>
    <mergeCell ref="F4:J5"/>
    <mergeCell ref="V5:W5"/>
    <mergeCell ref="A4:E5"/>
  </mergeCells>
  <phoneticPr fontId="8"/>
  <conditionalFormatting sqref="J7:J56">
    <cfRule type="containsText" dxfId="5" priority="14" operator="containsText" text="A">
      <formula>NOT(ISERROR(SEARCH("A",J7)))</formula>
    </cfRule>
  </conditionalFormatting>
  <conditionalFormatting sqref="F7:I56">
    <cfRule type="containsText" dxfId="4" priority="12" operator="containsText" text="A">
      <formula>NOT(ISERROR(SEARCH("A",F7)))</formula>
    </cfRule>
  </conditionalFormatting>
  <conditionalFormatting sqref="F7:J56">
    <cfRule type="containsText" dxfId="3" priority="9" operator="containsText" text="C">
      <formula>NOT(ISERROR(SEARCH("C",F7)))</formula>
    </cfRule>
    <cfRule type="containsText" dxfId="2" priority="11" operator="containsText" text="A">
      <formula>NOT(ISERROR(SEARCH("A",F7)))</formula>
    </cfRule>
  </conditionalFormatting>
  <conditionalFormatting sqref="I59:S63">
    <cfRule type="dataBar" priority="8">
      <dataBar>
        <cfvo type="min"/>
        <cfvo type="max"/>
        <color rgb="FFFF555A"/>
      </dataBar>
    </cfRule>
  </conditionalFormatting>
  <conditionalFormatting sqref="V60:W65">
    <cfRule type="dataBar" priority="7">
      <dataBar>
        <cfvo type="min"/>
        <cfvo type="max"/>
        <color rgb="FF008AEF"/>
      </dataBar>
    </cfRule>
  </conditionalFormatting>
  <conditionalFormatting sqref="T7:U56">
    <cfRule type="dataBar" priority="6">
      <dataBar>
        <cfvo type="min"/>
        <cfvo type="max"/>
        <color rgb="FF008AEF"/>
      </dataBar>
    </cfRule>
  </conditionalFormatting>
  <conditionalFormatting sqref="K7:S56">
    <cfRule type="cellIs" dxfId="1" priority="1" operator="equal">
      <formula>1</formula>
    </cfRule>
    <cfRule type="cellIs" dxfId="0" priority="2" operator="equal">
      <formula>4</formula>
    </cfRule>
  </conditionalFormatting>
  <dataValidations disablePrompts="1" count="1">
    <dataValidation type="list" allowBlank="1" showInputMessage="1" showErrorMessage="1" sqref="C3">
      <formula1>"1,2,3"</formula1>
    </dataValidation>
  </dataValidations>
  <pageMargins left="0.59314960629921254" right="0.59314960629921254" top="0.58629921259842532" bottom="0.58629921259842532" header="0.51" footer="0.5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37"/>
  <sheetViews>
    <sheetView workbookViewId="0">
      <selection activeCell="C9" sqref="C9"/>
    </sheetView>
  </sheetViews>
  <sheetFormatPr baseColWidth="12" defaultColWidth="13" defaultRowHeight="17" x14ac:dyDescent="0"/>
  <cols>
    <col min="1" max="1" width="3.5" style="1" customWidth="1"/>
    <col min="2" max="2" width="10.1640625" style="1" customWidth="1"/>
    <col min="3" max="3" width="8.6640625" style="1" customWidth="1"/>
    <col min="4" max="4" width="8" style="1" customWidth="1"/>
    <col min="5" max="5" width="7.6640625" style="1" customWidth="1"/>
    <col min="6" max="6" width="7.33203125" style="1" customWidth="1"/>
    <col min="7" max="7" width="6.83203125" style="1" customWidth="1"/>
    <col min="8" max="17" width="7.33203125" style="1" customWidth="1"/>
  </cols>
  <sheetData>
    <row r="1" spans="1:14" ht="18">
      <c r="A1" s="30" t="s">
        <v>89</v>
      </c>
      <c r="B1"/>
      <c r="C1"/>
      <c r="D1"/>
      <c r="E1"/>
      <c r="F1"/>
      <c r="H1" s="101" t="s">
        <v>136</v>
      </c>
    </row>
    <row r="2" spans="1:14">
      <c r="A2" s="14"/>
    </row>
    <row r="3" spans="1:14" ht="18" thickBot="1">
      <c r="A3" s="91" t="s">
        <v>99</v>
      </c>
    </row>
    <row r="4" spans="1:14">
      <c r="B4" s="102" t="s">
        <v>8</v>
      </c>
      <c r="C4" s="103" t="s">
        <v>9</v>
      </c>
      <c r="D4" s="103" t="s">
        <v>0</v>
      </c>
      <c r="E4" s="93" t="s">
        <v>14</v>
      </c>
      <c r="F4" s="304" t="s">
        <v>13</v>
      </c>
      <c r="G4" s="305"/>
    </row>
    <row r="5" spans="1:14" ht="18" thickBot="1">
      <c r="B5" s="104">
        <f>入力用画面!B2</f>
        <v>0</v>
      </c>
      <c r="C5" s="105">
        <f>入力用画面!C2</f>
        <v>0</v>
      </c>
      <c r="D5" s="105">
        <f>入力用画面!D2</f>
        <v>0</v>
      </c>
      <c r="E5" s="106">
        <f>入力用画面!E2</f>
        <v>0</v>
      </c>
      <c r="F5" s="306">
        <f>入力用画面!F2</f>
        <v>0</v>
      </c>
      <c r="G5" s="307"/>
    </row>
    <row r="6" spans="1:14">
      <c r="A6" s="91" t="s">
        <v>100</v>
      </c>
    </row>
    <row r="7" spans="1:14" ht="18" thickBot="1">
      <c r="A7" s="30"/>
      <c r="B7" s="30" t="s">
        <v>111</v>
      </c>
    </row>
    <row r="8" spans="1:14">
      <c r="B8" s="107" t="s">
        <v>1</v>
      </c>
      <c r="C8" s="108" t="s">
        <v>127</v>
      </c>
      <c r="D8" s="108" t="s">
        <v>101</v>
      </c>
      <c r="E8" s="109" t="s">
        <v>103</v>
      </c>
      <c r="F8" s="109" t="s">
        <v>128</v>
      </c>
      <c r="G8" s="109" t="s">
        <v>129</v>
      </c>
      <c r="H8" s="110" t="s">
        <v>102</v>
      </c>
    </row>
    <row r="9" spans="1:14" ht="18" thickBot="1">
      <c r="B9" s="111">
        <f>COUNT(入力用画面!E7:E56)</f>
        <v>0</v>
      </c>
      <c r="C9" s="106">
        <f>IF(C5=1,32,70)</f>
        <v>70</v>
      </c>
      <c r="D9" s="112" t="e">
        <f>'資料１　テスト結果'!J57</f>
        <v>#DIV/0!</v>
      </c>
      <c r="E9" s="112" t="e">
        <f>'資料１　テスト結果'!W57</f>
        <v>#DIV/0!</v>
      </c>
      <c r="F9" s="113">
        <f>MAX('資料１　テスト結果'!W7:W56)</f>
        <v>0</v>
      </c>
      <c r="G9" s="234">
        <f>MIN('資料１　テスト結果'!W7:W56)</f>
        <v>0</v>
      </c>
      <c r="H9" s="114" t="e">
        <f>STDEV('資料１　テスト結果'!J7:J56)</f>
        <v>#DIV/0!</v>
      </c>
    </row>
    <row r="10" spans="1:14" ht="18" thickBot="1">
      <c r="B10" s="30" t="s">
        <v>112</v>
      </c>
      <c r="C10" s="16"/>
      <c r="H10" s="90" t="s">
        <v>131</v>
      </c>
      <c r="I10" s="6"/>
      <c r="J10" s="6"/>
      <c r="K10" s="6"/>
      <c r="L10" s="6"/>
    </row>
    <row r="11" spans="1:14">
      <c r="B11" s="115"/>
      <c r="C11" s="116" t="s">
        <v>104</v>
      </c>
      <c r="D11" s="108" t="s">
        <v>105</v>
      </c>
      <c r="E11" s="108" t="s">
        <v>107</v>
      </c>
      <c r="F11" s="117" t="s">
        <v>106</v>
      </c>
      <c r="H11" s="122"/>
      <c r="I11" s="123" t="s">
        <v>15</v>
      </c>
      <c r="J11" s="123" t="s">
        <v>20</v>
      </c>
      <c r="K11" s="123" t="s">
        <v>3</v>
      </c>
      <c r="L11" s="123" t="s">
        <v>88</v>
      </c>
      <c r="M11" s="124" t="s">
        <v>41</v>
      </c>
      <c r="N11" s="233" t="s">
        <v>174</v>
      </c>
    </row>
    <row r="12" spans="1:14">
      <c r="B12" s="118" t="s">
        <v>108</v>
      </c>
      <c r="C12" s="92" t="e">
        <f>'資料１　テスト結果'!K57</f>
        <v>#DIV/0!</v>
      </c>
      <c r="D12" s="92" t="e">
        <f>'資料１　テスト結果'!L57</f>
        <v>#DIV/0!</v>
      </c>
      <c r="E12" s="92" t="e">
        <f>'資料１　テスト結果'!M57</f>
        <v>#DIV/0!</v>
      </c>
      <c r="F12" s="119" t="e">
        <f>'資料１　テスト結果'!N57</f>
        <v>#DIV/0!</v>
      </c>
      <c r="H12" s="125" t="s">
        <v>5</v>
      </c>
      <c r="I12" s="228" t="e">
        <f>データ!B23</f>
        <v>#DIV/0!</v>
      </c>
      <c r="J12" s="228" t="e">
        <f>データ!C23</f>
        <v>#DIV/0!</v>
      </c>
      <c r="K12" s="228" t="e">
        <f>データ!D23</f>
        <v>#DIV/0!</v>
      </c>
      <c r="L12" s="228" t="e">
        <f>データ!E23</f>
        <v>#DIV/0!</v>
      </c>
      <c r="M12" s="230" t="e">
        <f>データ!F23</f>
        <v>#DIV/0!</v>
      </c>
      <c r="N12" s="233" t="str">
        <f>IF(C5=2,"100～60%","100～70%")</f>
        <v>100～70%</v>
      </c>
    </row>
    <row r="13" spans="1:14">
      <c r="B13" s="118" t="s">
        <v>109</v>
      </c>
      <c r="C13" s="92" t="e">
        <f>IF(C5=1,"-",'資料１　テスト結果'!O57)</f>
        <v>#DIV/0!</v>
      </c>
      <c r="D13" s="92" t="e">
        <f>IF(C5=1,"-",'資料１　テスト結果'!P57)</f>
        <v>#DIV/0!</v>
      </c>
      <c r="E13" s="92" t="e">
        <f>IF(C5=1,"-",'資料１　テスト結果'!Q57)</f>
        <v>#DIV/0!</v>
      </c>
      <c r="F13" s="119" t="e">
        <f>IF(C5=1,"-",'資料１　テスト結果'!R57)</f>
        <v>#DIV/0!</v>
      </c>
      <c r="H13" s="125" t="s">
        <v>6</v>
      </c>
      <c r="I13" s="228" t="e">
        <f>データ!B24</f>
        <v>#DIV/0!</v>
      </c>
      <c r="J13" s="228" t="e">
        <f>データ!C24</f>
        <v>#DIV/0!</v>
      </c>
      <c r="K13" s="228" t="e">
        <f>データ!D24</f>
        <v>#DIV/0!</v>
      </c>
      <c r="L13" s="228" t="e">
        <f>データ!E24</f>
        <v>#DIV/0!</v>
      </c>
      <c r="M13" s="230" t="e">
        <f>データ!F24</f>
        <v>#DIV/0!</v>
      </c>
      <c r="N13" s="233" t="str">
        <f>IF(C5=2,"59～40%","69～50%")</f>
        <v>69～50%</v>
      </c>
    </row>
    <row r="14" spans="1:14" ht="18" thickBot="1">
      <c r="B14" s="120" t="s">
        <v>24</v>
      </c>
      <c r="C14" s="113" t="e">
        <f>'資料１　テスト結果'!S57</f>
        <v>#DIV/0!</v>
      </c>
      <c r="D14" s="113" t="e">
        <f>'資料１　テスト結果'!T57</f>
        <v>#DIV/0!</v>
      </c>
      <c r="E14" s="113" t="e">
        <f>'資料１　テスト結果'!U57</f>
        <v>#DIV/0!</v>
      </c>
      <c r="F14" s="121" t="e">
        <f>'資料１　テスト結果'!V57</f>
        <v>#DIV/0!</v>
      </c>
      <c r="H14" s="126" t="s">
        <v>7</v>
      </c>
      <c r="I14" s="229" t="e">
        <f>データ!B25</f>
        <v>#DIV/0!</v>
      </c>
      <c r="J14" s="229" t="e">
        <f>データ!C25</f>
        <v>#DIV/0!</v>
      </c>
      <c r="K14" s="229" t="e">
        <f>データ!D25</f>
        <v>#DIV/0!</v>
      </c>
      <c r="L14" s="229" t="e">
        <f>データ!E25</f>
        <v>#DIV/0!</v>
      </c>
      <c r="M14" s="231" t="e">
        <f>データ!F25</f>
        <v>#DIV/0!</v>
      </c>
      <c r="N14" s="233" t="str">
        <f>IF(C5=2,"39～0%","49～0%")</f>
        <v>49～0%</v>
      </c>
    </row>
    <row r="16" spans="1:14">
      <c r="A16" s="91" t="s">
        <v>110</v>
      </c>
    </row>
    <row r="17" spans="2:15" ht="18" thickBot="1">
      <c r="B17" s="30" t="s">
        <v>124</v>
      </c>
    </row>
    <row r="18" spans="2:15">
      <c r="B18" s="299" t="s">
        <v>123</v>
      </c>
      <c r="C18" s="300"/>
      <c r="D18" s="300"/>
      <c r="E18" s="300"/>
      <c r="F18" s="300"/>
      <c r="G18" s="300"/>
      <c r="H18" s="300"/>
      <c r="I18" s="300"/>
      <c r="J18" s="300"/>
      <c r="K18" s="292"/>
      <c r="L18" s="127">
        <v>4</v>
      </c>
      <c r="M18" s="127">
        <v>3</v>
      </c>
      <c r="N18" s="127">
        <v>2</v>
      </c>
      <c r="O18" s="128">
        <v>1</v>
      </c>
    </row>
    <row r="19" spans="2:15">
      <c r="B19" s="301"/>
      <c r="C19" s="302"/>
      <c r="D19" s="302"/>
      <c r="E19" s="302"/>
      <c r="F19" s="302"/>
      <c r="G19" s="302"/>
      <c r="H19" s="302"/>
      <c r="I19" s="302"/>
      <c r="J19" s="302"/>
      <c r="K19" s="303"/>
      <c r="L19" s="97" t="s">
        <v>122</v>
      </c>
      <c r="M19" s="97" t="s">
        <v>60</v>
      </c>
      <c r="N19" s="97" t="s">
        <v>62</v>
      </c>
      <c r="O19" s="129" t="s">
        <v>63</v>
      </c>
    </row>
    <row r="20" spans="2:15">
      <c r="B20" s="293" t="s">
        <v>113</v>
      </c>
      <c r="C20" s="294"/>
      <c r="D20" s="294"/>
      <c r="E20" s="294"/>
      <c r="F20" s="294"/>
      <c r="G20" s="294"/>
      <c r="H20" s="294"/>
      <c r="I20" s="294"/>
      <c r="J20" s="294"/>
      <c r="K20" s="295"/>
      <c r="L20" s="96" t="e">
        <f>データ!B$10</f>
        <v>#DIV/0!</v>
      </c>
      <c r="M20" s="96" t="e">
        <f>データ!B$11</f>
        <v>#DIV/0!</v>
      </c>
      <c r="N20" s="96" t="e">
        <f>データ!B$12</f>
        <v>#DIV/0!</v>
      </c>
      <c r="O20" s="130" t="e">
        <f>データ!B$13</f>
        <v>#DIV/0!</v>
      </c>
    </row>
    <row r="21" spans="2:15">
      <c r="B21" s="293" t="s">
        <v>114</v>
      </c>
      <c r="C21" s="294"/>
      <c r="D21" s="294"/>
      <c r="E21" s="294"/>
      <c r="F21" s="294"/>
      <c r="G21" s="294"/>
      <c r="H21" s="294"/>
      <c r="I21" s="294"/>
      <c r="J21" s="294"/>
      <c r="K21" s="295"/>
      <c r="L21" s="96" t="e">
        <f>データ!C10</f>
        <v>#DIV/0!</v>
      </c>
      <c r="M21" s="96" t="e">
        <f>データ!C11</f>
        <v>#DIV/0!</v>
      </c>
      <c r="N21" s="96" t="e">
        <f>データ!C12</f>
        <v>#DIV/0!</v>
      </c>
      <c r="O21" s="130" t="e">
        <f>データ!C13</f>
        <v>#DIV/0!</v>
      </c>
    </row>
    <row r="22" spans="2:15">
      <c r="B22" s="293" t="s">
        <v>115</v>
      </c>
      <c r="C22" s="294"/>
      <c r="D22" s="294"/>
      <c r="E22" s="294"/>
      <c r="F22" s="294"/>
      <c r="G22" s="294"/>
      <c r="H22" s="294"/>
      <c r="I22" s="294"/>
      <c r="J22" s="294"/>
      <c r="K22" s="295"/>
      <c r="L22" s="96" t="e">
        <f>データ!D$10</f>
        <v>#DIV/0!</v>
      </c>
      <c r="M22" s="96" t="e">
        <f>データ!D$11</f>
        <v>#DIV/0!</v>
      </c>
      <c r="N22" s="96" t="e">
        <f>データ!D$12</f>
        <v>#DIV/0!</v>
      </c>
      <c r="O22" s="130" t="e">
        <f>データ!D$13</f>
        <v>#DIV/0!</v>
      </c>
    </row>
    <row r="23" spans="2:15">
      <c r="B23" s="293" t="s">
        <v>116</v>
      </c>
      <c r="C23" s="294"/>
      <c r="D23" s="294"/>
      <c r="E23" s="294"/>
      <c r="F23" s="294"/>
      <c r="G23" s="294"/>
      <c r="H23" s="294"/>
      <c r="I23" s="294"/>
      <c r="J23" s="294"/>
      <c r="K23" s="295"/>
      <c r="L23" s="96" t="e">
        <f>データ!E$10</f>
        <v>#DIV/0!</v>
      </c>
      <c r="M23" s="96" t="e">
        <f>データ!E$11</f>
        <v>#DIV/0!</v>
      </c>
      <c r="N23" s="96" t="e">
        <f>データ!E$12</f>
        <v>#DIV/0!</v>
      </c>
      <c r="O23" s="130" t="e">
        <f>データ!E$13</f>
        <v>#DIV/0!</v>
      </c>
    </row>
    <row r="24" spans="2:15">
      <c r="B24" s="293" t="s">
        <v>117</v>
      </c>
      <c r="C24" s="294"/>
      <c r="D24" s="294"/>
      <c r="E24" s="294"/>
      <c r="F24" s="294"/>
      <c r="G24" s="294"/>
      <c r="H24" s="294"/>
      <c r="I24" s="294"/>
      <c r="J24" s="294"/>
      <c r="K24" s="295"/>
      <c r="L24" s="96" t="e">
        <f>データ!F$10</f>
        <v>#DIV/0!</v>
      </c>
      <c r="M24" s="96" t="e">
        <f>データ!F$11</f>
        <v>#DIV/0!</v>
      </c>
      <c r="N24" s="96" t="e">
        <f>データ!F$12</f>
        <v>#DIV/0!</v>
      </c>
      <c r="O24" s="130" t="e">
        <f>データ!F$13</f>
        <v>#DIV/0!</v>
      </c>
    </row>
    <row r="25" spans="2:15">
      <c r="B25" s="293" t="s">
        <v>118</v>
      </c>
      <c r="C25" s="294"/>
      <c r="D25" s="294"/>
      <c r="E25" s="294"/>
      <c r="F25" s="294"/>
      <c r="G25" s="294"/>
      <c r="H25" s="294"/>
      <c r="I25" s="294"/>
      <c r="J25" s="294"/>
      <c r="K25" s="295"/>
      <c r="L25" s="96" t="e">
        <f>データ!G$10</f>
        <v>#DIV/0!</v>
      </c>
      <c r="M25" s="96" t="e">
        <f>データ!G$11</f>
        <v>#DIV/0!</v>
      </c>
      <c r="N25" s="96" t="e">
        <f>データ!G$12</f>
        <v>#DIV/0!</v>
      </c>
      <c r="O25" s="130" t="e">
        <f>データ!G$13</f>
        <v>#DIV/0!</v>
      </c>
    </row>
    <row r="26" spans="2:15">
      <c r="B26" s="293" t="s">
        <v>119</v>
      </c>
      <c r="C26" s="294"/>
      <c r="D26" s="294"/>
      <c r="E26" s="294"/>
      <c r="F26" s="294"/>
      <c r="G26" s="294"/>
      <c r="H26" s="294"/>
      <c r="I26" s="294"/>
      <c r="J26" s="294"/>
      <c r="K26" s="295"/>
      <c r="L26" s="96" t="e">
        <f>データ!H$10</f>
        <v>#DIV/0!</v>
      </c>
      <c r="M26" s="96" t="e">
        <f>データ!H$11</f>
        <v>#DIV/0!</v>
      </c>
      <c r="N26" s="96" t="e">
        <f>データ!H$12</f>
        <v>#DIV/0!</v>
      </c>
      <c r="O26" s="130" t="e">
        <f>データ!H$13</f>
        <v>#DIV/0!</v>
      </c>
    </row>
    <row r="27" spans="2:15">
      <c r="B27" s="293" t="s">
        <v>120</v>
      </c>
      <c r="C27" s="294"/>
      <c r="D27" s="294"/>
      <c r="E27" s="294"/>
      <c r="F27" s="294"/>
      <c r="G27" s="294"/>
      <c r="H27" s="294"/>
      <c r="I27" s="294"/>
      <c r="J27" s="294"/>
      <c r="K27" s="295"/>
      <c r="L27" s="96" t="e">
        <f>データ!I$10</f>
        <v>#DIV/0!</v>
      </c>
      <c r="M27" s="96" t="e">
        <f>データ!I$11</f>
        <v>#DIV/0!</v>
      </c>
      <c r="N27" s="96" t="e">
        <f>データ!I$12</f>
        <v>#DIV/0!</v>
      </c>
      <c r="O27" s="130" t="e">
        <f>データ!I$13</f>
        <v>#DIV/0!</v>
      </c>
    </row>
    <row r="28" spans="2:15" ht="18" thickBot="1">
      <c r="B28" s="296" t="s">
        <v>121</v>
      </c>
      <c r="C28" s="297"/>
      <c r="D28" s="297"/>
      <c r="E28" s="297"/>
      <c r="F28" s="297"/>
      <c r="G28" s="297"/>
      <c r="H28" s="297"/>
      <c r="I28" s="297"/>
      <c r="J28" s="297"/>
      <c r="K28" s="298"/>
      <c r="L28" s="131" t="e">
        <f>データ!J$10</f>
        <v>#DIV/0!</v>
      </c>
      <c r="M28" s="131" t="e">
        <f>データ!J$11</f>
        <v>#DIV/0!</v>
      </c>
      <c r="N28" s="131" t="e">
        <f>データ!J$12</f>
        <v>#DIV/0!</v>
      </c>
      <c r="O28" s="132" t="e">
        <f>データ!J$13</f>
        <v>#DIV/0!</v>
      </c>
    </row>
    <row r="29" spans="2:15" ht="18" thickBot="1">
      <c r="B29" s="30" t="s">
        <v>126</v>
      </c>
    </row>
    <row r="30" spans="2:15" ht="18" thickBot="1">
      <c r="B30" s="291"/>
      <c r="C30" s="292"/>
      <c r="D30" s="137" t="str">
        <f>'資料２　アンケート結果'!V59</f>
        <v>学習時間</v>
      </c>
      <c r="E30" s="138" t="str">
        <f>'資料２　アンケート結果'!W59</f>
        <v>英語学習</v>
      </c>
    </row>
    <row r="31" spans="2:15" ht="18" thickBot="1">
      <c r="B31" s="286" t="s">
        <v>125</v>
      </c>
      <c r="C31" s="287"/>
      <c r="D31" s="232" t="e">
        <f>'資料２　アンケート結果'!T57</f>
        <v>#DIV/0!</v>
      </c>
      <c r="E31" s="167" t="e">
        <f>'資料２　アンケート結果'!U57</f>
        <v>#DIV/0!</v>
      </c>
    </row>
    <row r="32" spans="2:15">
      <c r="B32" s="288" t="s">
        <v>130</v>
      </c>
      <c r="C32" s="139" t="s">
        <v>68</v>
      </c>
      <c r="D32" s="140" t="e">
        <f>データ!E28</f>
        <v>#DIV/0!</v>
      </c>
      <c r="E32" s="141" t="e">
        <f>データ!F28</f>
        <v>#DIV/0!</v>
      </c>
    </row>
    <row r="33" spans="2:5">
      <c r="B33" s="289"/>
      <c r="C33" s="82" t="s">
        <v>64</v>
      </c>
      <c r="D33" s="98" t="e">
        <f>データ!E29</f>
        <v>#DIV/0!</v>
      </c>
      <c r="E33" s="133" t="e">
        <f>データ!F29</f>
        <v>#DIV/0!</v>
      </c>
    </row>
    <row r="34" spans="2:5">
      <c r="B34" s="289"/>
      <c r="C34" s="82" t="s">
        <v>65</v>
      </c>
      <c r="D34" s="98" t="e">
        <f>データ!E30</f>
        <v>#DIV/0!</v>
      </c>
      <c r="E34" s="133" t="e">
        <f>データ!F30</f>
        <v>#DIV/0!</v>
      </c>
    </row>
    <row r="35" spans="2:5">
      <c r="B35" s="289"/>
      <c r="C35" s="83" t="s">
        <v>69</v>
      </c>
      <c r="D35" s="98" t="e">
        <f>データ!E31</f>
        <v>#DIV/0!</v>
      </c>
      <c r="E35" s="133" t="e">
        <f>データ!F31</f>
        <v>#DIV/0!</v>
      </c>
    </row>
    <row r="36" spans="2:5">
      <c r="B36" s="289"/>
      <c r="C36" s="82" t="s">
        <v>66</v>
      </c>
      <c r="D36" s="98" t="e">
        <f>データ!E32</f>
        <v>#DIV/0!</v>
      </c>
      <c r="E36" s="133" t="e">
        <f>データ!F32</f>
        <v>#DIV/0!</v>
      </c>
    </row>
    <row r="37" spans="2:5" ht="18" thickBot="1">
      <c r="B37" s="290"/>
      <c r="C37" s="134" t="s">
        <v>67</v>
      </c>
      <c r="D37" s="135" t="e">
        <f>データ!E33</f>
        <v>#DIV/0!</v>
      </c>
      <c r="E37" s="136" t="e">
        <f>データ!F33</f>
        <v>#DIV/0!</v>
      </c>
    </row>
  </sheetData>
  <sheetProtection sheet="1" objects="1" scenarios="1"/>
  <mergeCells count="15">
    <mergeCell ref="B22:K22"/>
    <mergeCell ref="B23:K23"/>
    <mergeCell ref="B18:K19"/>
    <mergeCell ref="F4:G4"/>
    <mergeCell ref="F5:G5"/>
    <mergeCell ref="B20:K20"/>
    <mergeCell ref="B21:K21"/>
    <mergeCell ref="B31:C31"/>
    <mergeCell ref="B32:B37"/>
    <mergeCell ref="B30:C30"/>
    <mergeCell ref="B24:K24"/>
    <mergeCell ref="B25:K25"/>
    <mergeCell ref="B26:K26"/>
    <mergeCell ref="B27:K27"/>
    <mergeCell ref="B28:K28"/>
  </mergeCells>
  <phoneticPr fontId="5"/>
  <conditionalFormatting sqref="C12:F14">
    <cfRule type="dataBar" priority="34">
      <dataBar>
        <cfvo type="min"/>
        <cfvo type="max"/>
        <color rgb="FF008AEF"/>
      </dataBar>
    </cfRule>
  </conditionalFormatting>
  <conditionalFormatting sqref="L19:O19">
    <cfRule type="dataBar" priority="26">
      <dataBar>
        <cfvo type="min"/>
        <cfvo type="max"/>
        <color rgb="FFFF555A"/>
      </dataBar>
    </cfRule>
  </conditionalFormatting>
  <conditionalFormatting sqref="L20:O28">
    <cfRule type="dataBar" priority="25">
      <dataBar>
        <cfvo type="min"/>
        <cfvo type="max"/>
        <color rgb="FFFF555A"/>
      </dataBar>
    </cfRule>
  </conditionalFormatting>
  <conditionalFormatting sqref="L21:O21">
    <cfRule type="dataBar" priority="24">
      <dataBar>
        <cfvo type="min"/>
        <cfvo type="max"/>
        <color rgb="FFFF555A"/>
      </dataBar>
    </cfRule>
  </conditionalFormatting>
  <conditionalFormatting sqref="L22:O22">
    <cfRule type="dataBar" priority="23">
      <dataBar>
        <cfvo type="min"/>
        <cfvo type="max"/>
        <color rgb="FFFF555A"/>
      </dataBar>
    </cfRule>
  </conditionalFormatting>
  <conditionalFormatting sqref="L23:O23">
    <cfRule type="dataBar" priority="22">
      <dataBar>
        <cfvo type="min"/>
        <cfvo type="max"/>
        <color rgb="FFFF555A"/>
      </dataBar>
    </cfRule>
  </conditionalFormatting>
  <conditionalFormatting sqref="L24:O24">
    <cfRule type="dataBar" priority="21">
      <dataBar>
        <cfvo type="min"/>
        <cfvo type="max"/>
        <color rgb="FFFF555A"/>
      </dataBar>
    </cfRule>
  </conditionalFormatting>
  <conditionalFormatting sqref="L25:O25">
    <cfRule type="dataBar" priority="20">
      <dataBar>
        <cfvo type="min"/>
        <cfvo type="max"/>
        <color rgb="FFFF555A"/>
      </dataBar>
    </cfRule>
  </conditionalFormatting>
  <conditionalFormatting sqref="L26:O26">
    <cfRule type="dataBar" priority="19">
      <dataBar>
        <cfvo type="min"/>
        <cfvo type="max"/>
        <color rgb="FFFF555A"/>
      </dataBar>
    </cfRule>
  </conditionalFormatting>
  <conditionalFormatting sqref="L27:O27">
    <cfRule type="dataBar" priority="18">
      <dataBar>
        <cfvo type="min"/>
        <cfvo type="max"/>
        <color rgb="FFFF555A"/>
      </dataBar>
    </cfRule>
  </conditionalFormatting>
  <conditionalFormatting sqref="L28:O28">
    <cfRule type="dataBar" priority="17">
      <dataBar>
        <cfvo type="min"/>
        <cfvo type="max"/>
        <color rgb="FFFF555A"/>
      </dataBar>
    </cfRule>
  </conditionalFormatting>
  <conditionalFormatting sqref="L18:O18">
    <cfRule type="iconSet" priority="16">
      <iconSet iconSet="3Symbols">
        <cfvo type="percent" val="0"/>
        <cfvo type="percent" val="33"/>
        <cfvo type="percent" val="67"/>
      </iconSet>
    </cfRule>
  </conditionalFormatting>
  <conditionalFormatting sqref="H12:H14">
    <cfRule type="iconSet" priority="15">
      <iconSet iconSet="3Symbols">
        <cfvo type="percent" val="0"/>
        <cfvo type="percent" val="33"/>
        <cfvo type="percent" val="67"/>
      </iconSet>
    </cfRule>
  </conditionalFormatting>
  <conditionalFormatting sqref="D32:E37">
    <cfRule type="dataBar" priority="3">
      <dataBar>
        <cfvo type="min"/>
        <cfvo type="max"/>
        <color rgb="FFFFB628"/>
      </dataBar>
    </cfRule>
  </conditionalFormatting>
  <conditionalFormatting sqref="I12:M14">
    <cfRule type="dataBar" priority="1">
      <dataBar>
        <cfvo type="min"/>
        <cfvo type="max"/>
        <color rgb="FF63C384"/>
      </dataBar>
    </cfRule>
  </conditionalFormatting>
  <pageMargins left="0.78740157480314965" right="0.78740157480314965" top="0.98425196850393704" bottom="0.98425196850393704" header="0.51181102362204722" footer="0.5118110236220472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topLeftCell="A20" zoomScale="92" zoomScaleNormal="92" zoomScalePageLayoutView="92" workbookViewId="0">
      <selection activeCell="M34" sqref="M34"/>
    </sheetView>
  </sheetViews>
  <sheetFormatPr baseColWidth="12" defaultColWidth="13" defaultRowHeight="17" x14ac:dyDescent="0"/>
  <cols>
    <col min="1" max="1" width="14.6640625" customWidth="1"/>
    <col min="2" max="6" width="7.1640625" customWidth="1"/>
    <col min="7" max="7" width="6.1640625" style="2" customWidth="1"/>
    <col min="8" max="8" width="7.1640625" style="2" customWidth="1"/>
    <col min="9" max="15" width="7.1640625" customWidth="1"/>
    <col min="16" max="16" width="3.6640625" customWidth="1"/>
    <col min="17" max="17" width="7.1640625" customWidth="1"/>
  </cols>
  <sheetData>
    <row r="1" spans="1:10">
      <c r="A1" s="88" t="s">
        <v>91</v>
      </c>
    </row>
    <row r="2" spans="1:10">
      <c r="A2" t="s">
        <v>28</v>
      </c>
      <c r="B2" s="9" t="s">
        <v>22</v>
      </c>
      <c r="C2" s="34">
        <f>IF(入力用画面!$C$2=2,60,70)</f>
        <v>70</v>
      </c>
      <c r="D2" s="9" t="s">
        <v>23</v>
      </c>
      <c r="E2" s="35">
        <f>IF(入力用画面!$C$2=2,40,50)</f>
        <v>50</v>
      </c>
      <c r="G2" s="33" t="s">
        <v>59</v>
      </c>
      <c r="H2" s="3">
        <f>入力用画面!C2</f>
        <v>0</v>
      </c>
    </row>
    <row r="3" spans="1:10">
      <c r="A3" t="s">
        <v>4</v>
      </c>
    </row>
    <row r="4" spans="1:10">
      <c r="A4" s="5"/>
      <c r="B4" s="77" t="s">
        <v>86</v>
      </c>
      <c r="C4" s="13" t="s">
        <v>30</v>
      </c>
      <c r="D4" s="13" t="s">
        <v>31</v>
      </c>
      <c r="E4" s="13" t="s">
        <v>32</v>
      </c>
      <c r="F4" s="13" t="s">
        <v>33</v>
      </c>
      <c r="G4" s="13" t="s">
        <v>34</v>
      </c>
      <c r="H4" s="13" t="s">
        <v>35</v>
      </c>
      <c r="I4" s="13" t="s">
        <v>36</v>
      </c>
      <c r="J4" s="13" t="s">
        <v>37</v>
      </c>
    </row>
    <row r="5" spans="1:10">
      <c r="A5" s="5">
        <v>4</v>
      </c>
      <c r="B5" s="3">
        <f>COUNTIF(入力用画面!N$7:N$56,$A5)</f>
        <v>0</v>
      </c>
      <c r="C5" s="3">
        <f>COUNTIF(入力用画面!O$7:O$56,$A5)</f>
        <v>0</v>
      </c>
      <c r="D5" s="3">
        <f>COUNTIF(入力用画面!P$7:P$56,$A5)</f>
        <v>0</v>
      </c>
      <c r="E5" s="3">
        <f>COUNTIF(入力用画面!Q$7:Q$56,$A5)</f>
        <v>0</v>
      </c>
      <c r="F5" s="3">
        <f>COUNTIF(入力用画面!R$7:R$56,$A5)</f>
        <v>0</v>
      </c>
      <c r="G5" s="3">
        <f>COUNTIF(入力用画面!S$7:S$56,$A5)</f>
        <v>0</v>
      </c>
      <c r="H5" s="3">
        <f>COUNTIF(入力用画面!T$7:T$56,$A5)</f>
        <v>0</v>
      </c>
      <c r="I5" s="3">
        <f>COUNTIF(入力用画面!U$7:U$56,$A5)</f>
        <v>0</v>
      </c>
      <c r="J5" s="3">
        <f>COUNTIF(入力用画面!V$7:V$56,$A5)</f>
        <v>0</v>
      </c>
    </row>
    <row r="6" spans="1:10">
      <c r="A6" s="5">
        <v>3</v>
      </c>
      <c r="B6" s="3">
        <f>COUNTIF(入力用画面!N$7:N$56,$A6)</f>
        <v>0</v>
      </c>
      <c r="C6" s="3">
        <f>COUNTIF(入力用画面!O$7:O$56,$A6)</f>
        <v>0</v>
      </c>
      <c r="D6" s="3">
        <f>COUNTIF(入力用画面!P$7:P$56,$A6)</f>
        <v>0</v>
      </c>
      <c r="E6" s="3">
        <f>COUNTIF(入力用画面!Q$7:Q$56,$A6)</f>
        <v>0</v>
      </c>
      <c r="F6" s="3">
        <f>COUNTIF(入力用画面!R$7:R$56,$A6)</f>
        <v>0</v>
      </c>
      <c r="G6" s="3">
        <f>COUNTIF(入力用画面!S$7:S$56,$A6)</f>
        <v>0</v>
      </c>
      <c r="H6" s="3">
        <f>COUNTIF(入力用画面!T$7:T$56,$A6)</f>
        <v>0</v>
      </c>
      <c r="I6" s="3">
        <f>COUNTIF(入力用画面!U$7:U$56,$A6)</f>
        <v>0</v>
      </c>
      <c r="J6" s="3">
        <f>COUNTIF(入力用画面!V$7:V$56,$A6)</f>
        <v>0</v>
      </c>
    </row>
    <row r="7" spans="1:10">
      <c r="A7" s="5">
        <v>2</v>
      </c>
      <c r="B7" s="3">
        <f>COUNTIF(入力用画面!N$7:N$56,$A7)</f>
        <v>0</v>
      </c>
      <c r="C7" s="3">
        <f>COUNTIF(入力用画面!O$7:O$56,$A7)</f>
        <v>0</v>
      </c>
      <c r="D7" s="3">
        <f>COUNTIF(入力用画面!P$7:P$56,$A7)</f>
        <v>0</v>
      </c>
      <c r="E7" s="3">
        <f>COUNTIF(入力用画面!Q$7:Q$56,$A7)</f>
        <v>0</v>
      </c>
      <c r="F7" s="3">
        <f>COUNTIF(入力用画面!R$7:R$56,$A7)</f>
        <v>0</v>
      </c>
      <c r="G7" s="3">
        <f>COUNTIF(入力用画面!S$7:S$56,$A7)</f>
        <v>0</v>
      </c>
      <c r="H7" s="3">
        <f>COUNTIF(入力用画面!T$7:T$56,$A7)</f>
        <v>0</v>
      </c>
      <c r="I7" s="3">
        <f>COUNTIF(入力用画面!U$7:U$56,$A7)</f>
        <v>0</v>
      </c>
      <c r="J7" s="3">
        <f>COUNTIF(入力用画面!V$7:V$56,$A7)</f>
        <v>0</v>
      </c>
    </row>
    <row r="8" spans="1:10">
      <c r="A8" s="5">
        <v>1</v>
      </c>
      <c r="B8" s="3">
        <f>COUNTIF(入力用画面!N$7:N$56,$A8)</f>
        <v>0</v>
      </c>
      <c r="C8" s="3">
        <f>COUNTIF(入力用画面!O$7:O$56,$A8)</f>
        <v>0</v>
      </c>
      <c r="D8" s="3">
        <f>COUNTIF(入力用画面!P$7:P$56,$A8)</f>
        <v>0</v>
      </c>
      <c r="E8" s="3">
        <f>COUNTIF(入力用画面!Q$7:Q$56,$A8)</f>
        <v>0</v>
      </c>
      <c r="F8" s="3">
        <f>COUNTIF(入力用画面!R$7:R$56,$A8)</f>
        <v>0</v>
      </c>
      <c r="G8" s="3">
        <f>COUNTIF(入力用画面!S$7:S$56,$A8)</f>
        <v>0</v>
      </c>
      <c r="H8" s="3">
        <f>COUNTIF(入力用画面!T$7:T$56,$A8)</f>
        <v>0</v>
      </c>
      <c r="I8" s="3">
        <f>COUNTIF(入力用画面!U$7:U$56,$A8)</f>
        <v>0</v>
      </c>
      <c r="J8" s="3">
        <f>COUNTIF(入力用画面!V$7:V$56,$A8)</f>
        <v>0</v>
      </c>
    </row>
    <row r="10" spans="1:10">
      <c r="B10" s="95" t="e">
        <f>B5/(SUM(B$5:B$8))</f>
        <v>#DIV/0!</v>
      </c>
      <c r="C10" s="95" t="e">
        <f t="shared" ref="C10:J10" si="0">C5/(SUM(C$5:C$8))</f>
        <v>#DIV/0!</v>
      </c>
      <c r="D10" s="95" t="e">
        <f t="shared" si="0"/>
        <v>#DIV/0!</v>
      </c>
      <c r="E10" s="95" t="e">
        <f t="shared" si="0"/>
        <v>#DIV/0!</v>
      </c>
      <c r="F10" s="95" t="e">
        <f t="shared" si="0"/>
        <v>#DIV/0!</v>
      </c>
      <c r="G10" s="95" t="e">
        <f t="shared" si="0"/>
        <v>#DIV/0!</v>
      </c>
      <c r="H10" s="95" t="e">
        <f t="shared" si="0"/>
        <v>#DIV/0!</v>
      </c>
      <c r="I10" s="95" t="e">
        <f t="shared" si="0"/>
        <v>#DIV/0!</v>
      </c>
      <c r="J10" s="95" t="e">
        <f t="shared" si="0"/>
        <v>#DIV/0!</v>
      </c>
    </row>
    <row r="11" spans="1:10">
      <c r="B11" s="95" t="e">
        <f t="shared" ref="B11:J13" si="1">B6/(SUM(B$5:B$8))</f>
        <v>#DIV/0!</v>
      </c>
      <c r="C11" s="95" t="e">
        <f t="shared" si="1"/>
        <v>#DIV/0!</v>
      </c>
      <c r="D11" s="95" t="e">
        <f t="shared" si="1"/>
        <v>#DIV/0!</v>
      </c>
      <c r="E11" s="95" t="e">
        <f t="shared" si="1"/>
        <v>#DIV/0!</v>
      </c>
      <c r="F11" s="95" t="e">
        <f t="shared" si="1"/>
        <v>#DIV/0!</v>
      </c>
      <c r="G11" s="95" t="e">
        <f t="shared" si="1"/>
        <v>#DIV/0!</v>
      </c>
      <c r="H11" s="95" t="e">
        <f t="shared" si="1"/>
        <v>#DIV/0!</v>
      </c>
      <c r="I11" s="95" t="e">
        <f t="shared" si="1"/>
        <v>#DIV/0!</v>
      </c>
      <c r="J11" s="95" t="e">
        <f t="shared" si="1"/>
        <v>#DIV/0!</v>
      </c>
    </row>
    <row r="12" spans="1:10">
      <c r="B12" s="95" t="e">
        <f t="shared" si="1"/>
        <v>#DIV/0!</v>
      </c>
      <c r="C12" s="95" t="e">
        <f t="shared" si="1"/>
        <v>#DIV/0!</v>
      </c>
      <c r="D12" s="95" t="e">
        <f t="shared" si="1"/>
        <v>#DIV/0!</v>
      </c>
      <c r="E12" s="95" t="e">
        <f t="shared" si="1"/>
        <v>#DIV/0!</v>
      </c>
      <c r="F12" s="95" t="e">
        <f t="shared" si="1"/>
        <v>#DIV/0!</v>
      </c>
      <c r="G12" s="95" t="e">
        <f t="shared" si="1"/>
        <v>#DIV/0!</v>
      </c>
      <c r="H12" s="95" t="e">
        <f t="shared" si="1"/>
        <v>#DIV/0!</v>
      </c>
      <c r="I12" s="95" t="e">
        <f t="shared" si="1"/>
        <v>#DIV/0!</v>
      </c>
      <c r="J12" s="95" t="e">
        <f t="shared" si="1"/>
        <v>#DIV/0!</v>
      </c>
    </row>
    <row r="13" spans="1:10">
      <c r="B13" s="95" t="e">
        <f t="shared" si="1"/>
        <v>#DIV/0!</v>
      </c>
      <c r="C13" s="95" t="e">
        <f t="shared" si="1"/>
        <v>#DIV/0!</v>
      </c>
      <c r="D13" s="95" t="e">
        <f t="shared" si="1"/>
        <v>#DIV/0!</v>
      </c>
      <c r="E13" s="95" t="e">
        <f t="shared" si="1"/>
        <v>#DIV/0!</v>
      </c>
      <c r="F13" s="95" t="e">
        <f t="shared" si="1"/>
        <v>#DIV/0!</v>
      </c>
      <c r="G13" s="95" t="e">
        <f t="shared" si="1"/>
        <v>#DIV/0!</v>
      </c>
      <c r="H13" s="95" t="e">
        <f t="shared" si="1"/>
        <v>#DIV/0!</v>
      </c>
      <c r="I13" s="95" t="e">
        <f t="shared" si="1"/>
        <v>#DIV/0!</v>
      </c>
      <c r="J13" s="95" t="e">
        <f t="shared" si="1"/>
        <v>#DIV/0!</v>
      </c>
    </row>
    <row r="14" spans="1:10">
      <c r="B14" s="95"/>
      <c r="C14" s="95"/>
      <c r="D14" s="95"/>
      <c r="E14" s="95"/>
      <c r="F14" s="95"/>
      <c r="G14" s="95"/>
      <c r="H14" s="95"/>
      <c r="I14" s="95"/>
      <c r="J14" s="95"/>
    </row>
    <row r="15" spans="1:10">
      <c r="B15" s="77" t="s">
        <v>86</v>
      </c>
      <c r="C15" s="13" t="s">
        <v>30</v>
      </c>
      <c r="D15" s="13" t="s">
        <v>31</v>
      </c>
      <c r="E15" s="13" t="s">
        <v>32</v>
      </c>
      <c r="F15" s="13" t="s">
        <v>33</v>
      </c>
      <c r="G15" s="13" t="s">
        <v>34</v>
      </c>
      <c r="H15" s="13" t="s">
        <v>35</v>
      </c>
      <c r="I15" s="13" t="s">
        <v>36</v>
      </c>
      <c r="J15" s="13" t="s">
        <v>37</v>
      </c>
    </row>
    <row r="16" spans="1:10">
      <c r="B16" s="99" t="e">
        <f>'資料２　アンケート結果'!K57</f>
        <v>#DIV/0!</v>
      </c>
      <c r="C16" s="99" t="e">
        <f>'資料２　アンケート結果'!L57</f>
        <v>#DIV/0!</v>
      </c>
      <c r="D16" s="99" t="e">
        <f>'資料２　アンケート結果'!M57</f>
        <v>#DIV/0!</v>
      </c>
      <c r="E16" s="99" t="e">
        <f>'資料２　アンケート結果'!N57</f>
        <v>#DIV/0!</v>
      </c>
      <c r="F16" s="99" t="e">
        <f>'資料２　アンケート結果'!O57</f>
        <v>#DIV/0!</v>
      </c>
      <c r="G16" s="99" t="e">
        <f>'資料２　アンケート結果'!P57</f>
        <v>#DIV/0!</v>
      </c>
      <c r="H16" s="99" t="e">
        <f>'資料２　アンケート結果'!Q57</f>
        <v>#DIV/0!</v>
      </c>
      <c r="I16" s="99" t="e">
        <f>'資料２　アンケート結果'!R57</f>
        <v>#DIV/0!</v>
      </c>
      <c r="J16" s="99" t="e">
        <f>'資料２　アンケート結果'!S57</f>
        <v>#DIV/0!</v>
      </c>
    </row>
    <row r="17" spans="1:7">
      <c r="A17" s="32" t="s">
        <v>58</v>
      </c>
      <c r="B17" s="6"/>
      <c r="C17" s="6"/>
      <c r="D17" s="6"/>
      <c r="E17" s="6"/>
      <c r="F17" s="1"/>
    </row>
    <row r="18" spans="1:7">
      <c r="A18" s="84"/>
      <c r="B18" s="85" t="s">
        <v>15</v>
      </c>
      <c r="C18" s="85" t="s">
        <v>20</v>
      </c>
      <c r="D18" s="85" t="s">
        <v>3</v>
      </c>
      <c r="E18" s="85" t="s">
        <v>2</v>
      </c>
      <c r="F18" s="86" t="s">
        <v>41</v>
      </c>
    </row>
    <row r="19" spans="1:7">
      <c r="A19" s="87" t="s">
        <v>5</v>
      </c>
      <c r="B19" s="78">
        <f>'資料１　テスト結果'!X60</f>
        <v>0</v>
      </c>
      <c r="C19" s="78">
        <f>'資料１　テスト結果'!Y60</f>
        <v>0</v>
      </c>
      <c r="D19" s="78">
        <f>'資料１　テスト結果'!Z60</f>
        <v>0</v>
      </c>
      <c r="E19" s="78">
        <f>'資料１　テスト結果'!AA60</f>
        <v>0</v>
      </c>
      <c r="F19" s="78">
        <f>'資料１　テスト結果'!AB60</f>
        <v>0</v>
      </c>
    </row>
    <row r="20" spans="1:7">
      <c r="A20" s="87" t="s">
        <v>6</v>
      </c>
      <c r="B20" s="78">
        <f>'資料１　テスト結果'!X61</f>
        <v>0</v>
      </c>
      <c r="C20" s="78">
        <f>'資料１　テスト結果'!Y61</f>
        <v>0</v>
      </c>
      <c r="D20" s="78">
        <f>'資料１　テスト結果'!Z61</f>
        <v>0</v>
      </c>
      <c r="E20" s="78">
        <f>'資料１　テスト結果'!AA61</f>
        <v>0</v>
      </c>
      <c r="F20" s="78">
        <f>'資料１　テスト結果'!AB61</f>
        <v>0</v>
      </c>
    </row>
    <row r="21" spans="1:7">
      <c r="A21" s="87" t="s">
        <v>7</v>
      </c>
      <c r="B21" s="78">
        <f>'資料１　テスト結果'!X62</f>
        <v>0</v>
      </c>
      <c r="C21" s="78">
        <f>'資料１　テスト結果'!Y62</f>
        <v>0</v>
      </c>
      <c r="D21" s="78">
        <f>'資料１　テスト結果'!Z62</f>
        <v>0</v>
      </c>
      <c r="E21" s="78">
        <f>'資料１　テスト結果'!AA62</f>
        <v>0</v>
      </c>
      <c r="F21" s="78">
        <f>'資料１　テスト結果'!AB62</f>
        <v>0</v>
      </c>
    </row>
    <row r="22" spans="1:7">
      <c r="F22" s="2"/>
    </row>
    <row r="23" spans="1:7">
      <c r="A23" s="5"/>
      <c r="B23" s="98" t="e">
        <f>B19/SUM(B$19:B$21)</f>
        <v>#DIV/0!</v>
      </c>
      <c r="C23" s="98" t="e">
        <f>C19/SUM(C$19:C$21)</f>
        <v>#DIV/0!</v>
      </c>
      <c r="D23" s="98" t="e">
        <f>D19/SUM(D$19:D$21)</f>
        <v>#DIV/0!</v>
      </c>
      <c r="E23" s="98" t="e">
        <f>E19/SUM(E$19:E$21)</f>
        <v>#DIV/0!</v>
      </c>
      <c r="F23" s="98" t="e">
        <f>F19/SUM(F$19:F$21)</f>
        <v>#DIV/0!</v>
      </c>
    </row>
    <row r="24" spans="1:7">
      <c r="A24" s="5"/>
      <c r="B24" s="98" t="e">
        <f t="shared" ref="B24:F25" si="2">B20/SUM(B$19:B$21)</f>
        <v>#DIV/0!</v>
      </c>
      <c r="C24" s="98" t="e">
        <f t="shared" si="2"/>
        <v>#DIV/0!</v>
      </c>
      <c r="D24" s="98" t="e">
        <f t="shared" si="2"/>
        <v>#DIV/0!</v>
      </c>
      <c r="E24" s="98" t="e">
        <f t="shared" si="2"/>
        <v>#DIV/0!</v>
      </c>
      <c r="F24" s="98" t="e">
        <f t="shared" si="2"/>
        <v>#DIV/0!</v>
      </c>
    </row>
    <row r="25" spans="1:7">
      <c r="A25" s="5"/>
      <c r="B25" s="98" t="e">
        <f t="shared" si="2"/>
        <v>#DIV/0!</v>
      </c>
      <c r="C25" s="98" t="e">
        <f t="shared" si="2"/>
        <v>#DIV/0!</v>
      </c>
      <c r="D25" s="98" t="e">
        <f t="shared" si="2"/>
        <v>#DIV/0!</v>
      </c>
      <c r="E25" s="98" t="e">
        <f t="shared" si="2"/>
        <v>#DIV/0!</v>
      </c>
      <c r="F25" s="98" t="e">
        <f t="shared" si="2"/>
        <v>#DIV/0!</v>
      </c>
    </row>
    <row r="27" spans="1:7">
      <c r="A27" s="5">
        <f>'資料２　アンケート結果'!U59</f>
        <v>0</v>
      </c>
      <c r="B27" s="5" t="str">
        <f>'資料２　アンケート結果'!V59</f>
        <v>学習時間</v>
      </c>
      <c r="C27" s="5" t="str">
        <f>'資料２　アンケート結果'!W59</f>
        <v>英語学習</v>
      </c>
      <c r="E27" s="5">
        <f>'資料２　アンケート結果'!Y59</f>
        <v>0</v>
      </c>
      <c r="F27" s="5">
        <f>'資料２　アンケート結果'!Z59</f>
        <v>0</v>
      </c>
      <c r="G27" s="10"/>
    </row>
    <row r="28" spans="1:7">
      <c r="A28" s="5" t="str">
        <f>'資料２　アンケート結果'!U60</f>
        <v>していない</v>
      </c>
      <c r="B28" s="5">
        <f>'資料２　アンケート結果'!V60</f>
        <v>0</v>
      </c>
      <c r="C28" s="5">
        <f>'資料２　アンケート結果'!W60</f>
        <v>0</v>
      </c>
      <c r="E28" s="98" t="e">
        <f>B28/B$34</f>
        <v>#DIV/0!</v>
      </c>
      <c r="F28" s="98" t="e">
        <f>C28/C$34</f>
        <v>#DIV/0!</v>
      </c>
      <c r="G28" s="10"/>
    </row>
    <row r="29" spans="1:7">
      <c r="A29" s="5" t="str">
        <f>'資料２　アンケート結果'!U61</f>
        <v>30分未満</v>
      </c>
      <c r="B29" s="5">
        <f>'資料２　アンケート結果'!V61</f>
        <v>0</v>
      </c>
      <c r="C29" s="5">
        <f>'資料２　アンケート結果'!W61</f>
        <v>0</v>
      </c>
      <c r="E29" s="98" t="e">
        <f t="shared" ref="E29:F33" si="3">B29/B$34</f>
        <v>#DIV/0!</v>
      </c>
      <c r="F29" s="98" t="e">
        <f t="shared" si="3"/>
        <v>#DIV/0!</v>
      </c>
      <c r="G29" s="10"/>
    </row>
    <row r="30" spans="1:7">
      <c r="A30" s="5" t="str">
        <f>'資料２　アンケート結果'!U62</f>
        <v>30分～１時間</v>
      </c>
      <c r="B30" s="5">
        <f>'資料２　アンケート結果'!V62</f>
        <v>0</v>
      </c>
      <c r="C30" s="5">
        <f>'資料２　アンケート結果'!W62</f>
        <v>0</v>
      </c>
      <c r="E30" s="98" t="e">
        <f t="shared" si="3"/>
        <v>#DIV/0!</v>
      </c>
      <c r="F30" s="98" t="e">
        <f t="shared" si="3"/>
        <v>#DIV/0!</v>
      </c>
      <c r="G30" s="10"/>
    </row>
    <row r="31" spans="1:7">
      <c r="A31" s="5" t="str">
        <f>'資料２　アンケート結果'!U63</f>
        <v>１時間～２時間</v>
      </c>
      <c r="B31" s="5">
        <f>'資料２　アンケート結果'!V63</f>
        <v>0</v>
      </c>
      <c r="C31" s="5">
        <f>'資料２　アンケート結果'!W63</f>
        <v>0</v>
      </c>
      <c r="E31" s="98" t="e">
        <f t="shared" si="3"/>
        <v>#DIV/0!</v>
      </c>
      <c r="F31" s="98" t="e">
        <f t="shared" si="3"/>
        <v>#DIV/0!</v>
      </c>
      <c r="G31" s="10"/>
    </row>
    <row r="32" spans="1:7">
      <c r="A32" s="5" t="str">
        <f>'資料２　アンケート結果'!U64</f>
        <v>２時間～３時間</v>
      </c>
      <c r="B32" s="5">
        <f>'資料２　アンケート結果'!V64</f>
        <v>0</v>
      </c>
      <c r="C32" s="5">
        <f>'資料２　アンケート結果'!W64</f>
        <v>0</v>
      </c>
      <c r="E32" s="98" t="e">
        <f t="shared" si="3"/>
        <v>#DIV/0!</v>
      </c>
      <c r="F32" s="98" t="e">
        <f t="shared" si="3"/>
        <v>#DIV/0!</v>
      </c>
      <c r="G32" s="10"/>
    </row>
    <row r="33" spans="1:16">
      <c r="A33" s="5" t="str">
        <f>'資料２　アンケート結果'!U65</f>
        <v>３時間以上</v>
      </c>
      <c r="B33" s="5">
        <f>'資料２　アンケート結果'!V65</f>
        <v>0</v>
      </c>
      <c r="C33" s="5">
        <f>'資料２　アンケート結果'!W65</f>
        <v>0</v>
      </c>
      <c r="E33" s="98" t="e">
        <f t="shared" si="3"/>
        <v>#DIV/0!</v>
      </c>
      <c r="F33" s="98" t="e">
        <f t="shared" si="3"/>
        <v>#DIV/0!</v>
      </c>
      <c r="G33" s="10"/>
    </row>
    <row r="34" spans="1:16">
      <c r="B34">
        <f>SUM(B28:B33)</f>
        <v>0</v>
      </c>
      <c r="C34">
        <f>SUM(C28:C33)</f>
        <v>0</v>
      </c>
    </row>
    <row r="36" spans="1:16">
      <c r="A36" t="s">
        <v>171</v>
      </c>
      <c r="B36" t="e">
        <f>AVERAGE(入力用画面!W7:W56)</f>
        <v>#DIV/0!</v>
      </c>
      <c r="C36" t="e">
        <f>AVERAGE(入力用画面!X7:X56)</f>
        <v>#DIV/0!</v>
      </c>
    </row>
    <row r="37" spans="1:16" ht="18" thickBot="1">
      <c r="B37" s="164" t="s">
        <v>173</v>
      </c>
      <c r="H37" s="208" t="s">
        <v>172</v>
      </c>
    </row>
    <row r="38" spans="1:16" ht="19" thickTop="1" thickBot="1">
      <c r="B38" s="259" t="s">
        <v>26</v>
      </c>
      <c r="C38" s="260"/>
      <c r="D38" s="260"/>
      <c r="E38" s="260"/>
      <c r="F38" s="261"/>
      <c r="H38" s="183" t="s">
        <v>16</v>
      </c>
      <c r="I38" s="184" t="s">
        <v>17</v>
      </c>
      <c r="J38" s="184" t="s">
        <v>73</v>
      </c>
      <c r="K38" s="184" t="s">
        <v>74</v>
      </c>
      <c r="L38" s="184" t="s">
        <v>18</v>
      </c>
      <c r="M38" s="184" t="s">
        <v>19</v>
      </c>
      <c r="N38" s="184" t="s">
        <v>52</v>
      </c>
      <c r="O38" s="184" t="s">
        <v>53</v>
      </c>
    </row>
    <row r="39" spans="1:16">
      <c r="B39" s="22" t="s">
        <v>15</v>
      </c>
      <c r="C39" s="17" t="s">
        <v>20</v>
      </c>
      <c r="D39" s="17" t="s">
        <v>56</v>
      </c>
      <c r="E39" s="142" t="s">
        <v>57</v>
      </c>
      <c r="F39" s="149"/>
      <c r="H39" s="185">
        <v>7</v>
      </c>
      <c r="I39" s="185">
        <v>5</v>
      </c>
      <c r="J39" s="185">
        <v>12</v>
      </c>
      <c r="K39" s="185">
        <v>8</v>
      </c>
      <c r="L39" s="185">
        <f>IF(入力用画面!$C$2=1,"入力禁止",7)</f>
        <v>7</v>
      </c>
      <c r="M39" s="185">
        <f>IF(入力用画面!$C$2=1,"入力禁止",8)</f>
        <v>8</v>
      </c>
      <c r="N39" s="185">
        <f>IF(入力用画面!$C$2=1,"入力禁止",12)</f>
        <v>12</v>
      </c>
      <c r="O39" s="185">
        <f>IF(入力用画面!$C$2=1,"入力禁止",11)</f>
        <v>11</v>
      </c>
    </row>
    <row r="40" spans="1:16" ht="18" thickBot="1">
      <c r="B40" s="23">
        <f>IF(入力用画面!$C$2=1,入力用画面!A$5,入力用画面!A$5+入力用画面!E39)</f>
        <v>0</v>
      </c>
      <c r="C40" s="18">
        <f>IF(入力用画面!$C$2=1,入力用画面!B$5,入力用画面!B$5+入力用画面!F39)</f>
        <v>0</v>
      </c>
      <c r="D40" s="18">
        <f>IF(入力用画面!$C$2=1,入力用画面!C$5,入力用画面!C$5+入力用画面!G39)</f>
        <v>0</v>
      </c>
      <c r="E40" s="143">
        <f>IF(入力用画面!$C$2=1,入力用画面!D$5,入力用画面!D$5+入力用画面!H39)</f>
        <v>0</v>
      </c>
      <c r="F40" s="150"/>
      <c r="H40" s="191" t="s">
        <v>54</v>
      </c>
      <c r="I40" s="191" t="s">
        <v>43</v>
      </c>
      <c r="J40" s="191" t="s">
        <v>55</v>
      </c>
      <c r="K40" s="191" t="s">
        <v>44</v>
      </c>
      <c r="L40" s="191" t="s">
        <v>45</v>
      </c>
      <c r="M40" s="191" t="s">
        <v>46</v>
      </c>
      <c r="N40" s="191" t="s">
        <v>84</v>
      </c>
      <c r="O40" s="191" t="s">
        <v>85</v>
      </c>
    </row>
    <row r="41" spans="1:16" ht="18" thickTop="1">
      <c r="A41">
        <v>1</v>
      </c>
      <c r="B41" t="str">
        <f>IF(ISBLANK(入力用画面!F7),"",入力用画面!F7+入力用画面!J7)</f>
        <v/>
      </c>
      <c r="C41" t="str">
        <f>IF(ISBLANK(入力用画面!G7),"",入力用画面!G7+入力用画面!K7)</f>
        <v/>
      </c>
      <c r="D41" t="str">
        <f>IF(ISBLANK(入力用画面!H7),"",入力用画面!H7+入力用画面!L7)</f>
        <v/>
      </c>
      <c r="E41" t="str">
        <f>IF(ISBLANK(入力用画面!I7),"",入力用画面!I7+入力用画面!M7)</f>
        <v/>
      </c>
      <c r="F41" s="164" t="str">
        <f>IF(G41=4,SUM(B41:E41),"")</f>
        <v/>
      </c>
      <c r="G41" s="2">
        <f>COUNT(B41:E41)</f>
        <v>0</v>
      </c>
      <c r="H41" s="2" t="str">
        <f>IF(ISBLANK(入力用画面!F7),"",入力用画面!F7)</f>
        <v/>
      </c>
      <c r="I41" s="2" t="str">
        <f>IF(ISBLANK(入力用画面!G7),"",入力用画面!G7)</f>
        <v/>
      </c>
      <c r="J41" s="2" t="str">
        <f>IF(ISBLANK(入力用画面!H7),"",入力用画面!H7)</f>
        <v/>
      </c>
      <c r="K41" s="2" t="str">
        <f>IF(ISBLANK(入力用画面!I7),"",入力用画面!I7)</f>
        <v/>
      </c>
      <c r="L41" s="2" t="str">
        <f>IF(ISBLANK(入力用画面!J7),"",入力用画面!J7)</f>
        <v/>
      </c>
      <c r="M41" s="2" t="str">
        <f>IF(ISBLANK(入力用画面!K7),"",入力用画面!K7)</f>
        <v/>
      </c>
      <c r="N41" s="2" t="str">
        <f>IF(ISBLANK(入力用画面!L7),"",入力用画面!L7)</f>
        <v/>
      </c>
      <c r="O41" s="2" t="str">
        <f>IF(ISBLANK(入力用画面!M7),"",入力用画面!M7)</f>
        <v/>
      </c>
      <c r="P41" s="2"/>
    </row>
    <row r="42" spans="1:16">
      <c r="A42">
        <v>2</v>
      </c>
      <c r="B42" t="str">
        <f>IF(ISBLANK(入力用画面!F8),"",入力用画面!F8+入力用画面!J8)</f>
        <v/>
      </c>
      <c r="C42" t="str">
        <f>IF(ISBLANK(入力用画面!G8),"",入力用画面!G8+入力用画面!K8)</f>
        <v/>
      </c>
      <c r="D42" t="str">
        <f>IF(ISBLANK(入力用画面!H8),"",入力用画面!H8+入力用画面!L8)</f>
        <v/>
      </c>
      <c r="E42" t="str">
        <f>IF(ISBLANK(入力用画面!I8),"",入力用画面!I8+入力用画面!M8)</f>
        <v/>
      </c>
      <c r="F42" s="164" t="str">
        <f t="shared" ref="F42:F90" si="4">IF(G42=4,SUM(B42:E42),"")</f>
        <v/>
      </c>
      <c r="G42" s="2">
        <f t="shared" ref="G42:G90" si="5">COUNT(B42:E42)</f>
        <v>0</v>
      </c>
      <c r="H42" s="2" t="str">
        <f>IF(ISBLANK(入力用画面!F8),"",入力用画面!F8)</f>
        <v/>
      </c>
      <c r="I42" s="2" t="str">
        <f>IF(ISBLANK(入力用画面!G8),"",入力用画面!G8)</f>
        <v/>
      </c>
      <c r="J42" s="2" t="str">
        <f>IF(ISBLANK(入力用画面!H8),"",入力用画面!H8)</f>
        <v/>
      </c>
      <c r="K42" s="2" t="str">
        <f>IF(ISBLANK(入力用画面!I8),"",入力用画面!I8)</f>
        <v/>
      </c>
      <c r="L42" s="2" t="str">
        <f>IF(ISBLANK(入力用画面!J8),"",入力用画面!J8)</f>
        <v/>
      </c>
      <c r="M42" s="2" t="str">
        <f>IF(ISBLANK(入力用画面!K8),"",入力用画面!K8)</f>
        <v/>
      </c>
      <c r="N42" s="2" t="str">
        <f>IF(ISBLANK(入力用画面!L8),"",入力用画面!L8)</f>
        <v/>
      </c>
      <c r="O42" s="2" t="str">
        <f>IF(ISBLANK(入力用画面!M8),"",入力用画面!M8)</f>
        <v/>
      </c>
      <c r="P42" s="2"/>
    </row>
    <row r="43" spans="1:16">
      <c r="A43">
        <v>3</v>
      </c>
      <c r="B43" t="str">
        <f>IF(ISBLANK(入力用画面!F9),"",入力用画面!F9+入力用画面!J9)</f>
        <v/>
      </c>
      <c r="C43" t="str">
        <f>IF(ISBLANK(入力用画面!G9),"",入力用画面!G9+入力用画面!K9)</f>
        <v/>
      </c>
      <c r="D43" t="str">
        <f>IF(ISBLANK(入力用画面!H9),"",入力用画面!H9+入力用画面!L9)</f>
        <v/>
      </c>
      <c r="E43" t="str">
        <f>IF(ISBLANK(入力用画面!I9),"",入力用画面!I9+入力用画面!M9)</f>
        <v/>
      </c>
      <c r="F43" s="164" t="str">
        <f t="shared" si="4"/>
        <v/>
      </c>
      <c r="G43" s="2">
        <f t="shared" si="5"/>
        <v>0</v>
      </c>
      <c r="H43" s="2" t="str">
        <f>IF(ISBLANK(入力用画面!F9),"",入力用画面!F9)</f>
        <v/>
      </c>
      <c r="I43" s="2" t="str">
        <f>IF(ISBLANK(入力用画面!G9),"",入力用画面!G9)</f>
        <v/>
      </c>
      <c r="J43" s="2" t="str">
        <f>IF(ISBLANK(入力用画面!H9),"",入力用画面!H9)</f>
        <v/>
      </c>
      <c r="K43" s="2" t="str">
        <f>IF(ISBLANK(入力用画面!I9),"",入力用画面!I9)</f>
        <v/>
      </c>
      <c r="L43" s="2" t="str">
        <f>IF(ISBLANK(入力用画面!J9),"",入力用画面!J9)</f>
        <v/>
      </c>
      <c r="M43" s="2" t="str">
        <f>IF(ISBLANK(入力用画面!K9),"",入力用画面!K9)</f>
        <v/>
      </c>
      <c r="N43" s="2" t="str">
        <f>IF(ISBLANK(入力用画面!L9),"",入力用画面!L9)</f>
        <v/>
      </c>
      <c r="O43" s="2" t="str">
        <f>IF(ISBLANK(入力用画面!M9),"",入力用画面!M9)</f>
        <v/>
      </c>
      <c r="P43" s="2"/>
    </row>
    <row r="44" spans="1:16">
      <c r="A44">
        <v>4</v>
      </c>
      <c r="B44" t="str">
        <f>IF(ISBLANK(入力用画面!F10),"",入力用画面!F10+入力用画面!J10)</f>
        <v/>
      </c>
      <c r="C44" t="str">
        <f>IF(ISBLANK(入力用画面!G10),"",入力用画面!G10+入力用画面!K10)</f>
        <v/>
      </c>
      <c r="D44" t="str">
        <f>IF(ISBLANK(入力用画面!H10),"",入力用画面!H10+入力用画面!L10)</f>
        <v/>
      </c>
      <c r="E44" t="str">
        <f>IF(ISBLANK(入力用画面!I10),"",入力用画面!I10+入力用画面!M10)</f>
        <v/>
      </c>
      <c r="F44" s="164" t="str">
        <f t="shared" si="4"/>
        <v/>
      </c>
      <c r="G44" s="2">
        <f t="shared" si="5"/>
        <v>0</v>
      </c>
      <c r="H44" s="2" t="str">
        <f>IF(ISBLANK(入力用画面!F10),"",入力用画面!F10)</f>
        <v/>
      </c>
      <c r="I44" s="2" t="str">
        <f>IF(ISBLANK(入力用画面!G10),"",入力用画面!G10)</f>
        <v/>
      </c>
      <c r="J44" s="2" t="str">
        <f>IF(ISBLANK(入力用画面!H10),"",入力用画面!H10)</f>
        <v/>
      </c>
      <c r="K44" s="2" t="str">
        <f>IF(ISBLANK(入力用画面!I10),"",入力用画面!I10)</f>
        <v/>
      </c>
      <c r="L44" s="2" t="str">
        <f>IF(ISBLANK(入力用画面!J10),"",入力用画面!J10)</f>
        <v/>
      </c>
      <c r="M44" s="2" t="str">
        <f>IF(ISBLANK(入力用画面!K10),"",入力用画面!K10)</f>
        <v/>
      </c>
      <c r="N44" s="2" t="str">
        <f>IF(ISBLANK(入力用画面!L10),"",入力用画面!L10)</f>
        <v/>
      </c>
      <c r="O44" s="2" t="str">
        <f>IF(ISBLANK(入力用画面!M10),"",入力用画面!M10)</f>
        <v/>
      </c>
      <c r="P44" s="2"/>
    </row>
    <row r="45" spans="1:16">
      <c r="A45">
        <v>5</v>
      </c>
      <c r="B45" t="str">
        <f>IF(ISBLANK(入力用画面!F11),"",入力用画面!F11+入力用画面!J11)</f>
        <v/>
      </c>
      <c r="C45" t="str">
        <f>IF(ISBLANK(入力用画面!G11),"",入力用画面!G11+入力用画面!K11)</f>
        <v/>
      </c>
      <c r="D45" t="str">
        <f>IF(ISBLANK(入力用画面!H11),"",入力用画面!H11+入力用画面!L11)</f>
        <v/>
      </c>
      <c r="E45" t="str">
        <f>IF(ISBLANK(入力用画面!I11),"",入力用画面!I11+入力用画面!M11)</f>
        <v/>
      </c>
      <c r="F45" s="164" t="str">
        <f t="shared" si="4"/>
        <v/>
      </c>
      <c r="G45" s="2">
        <f t="shared" si="5"/>
        <v>0</v>
      </c>
      <c r="H45" s="2" t="str">
        <f>IF(ISBLANK(入力用画面!F11),"",入力用画面!F11)</f>
        <v/>
      </c>
      <c r="I45" s="2" t="str">
        <f>IF(ISBLANK(入力用画面!G11),"",入力用画面!G11)</f>
        <v/>
      </c>
      <c r="J45" s="2" t="str">
        <f>IF(ISBLANK(入力用画面!H11),"",入力用画面!H11)</f>
        <v/>
      </c>
      <c r="K45" s="2" t="str">
        <f>IF(ISBLANK(入力用画面!I11),"",入力用画面!I11)</f>
        <v/>
      </c>
      <c r="L45" s="2" t="str">
        <f>IF(ISBLANK(入力用画面!J11),"",入力用画面!J11)</f>
        <v/>
      </c>
      <c r="M45" s="2" t="str">
        <f>IF(ISBLANK(入力用画面!K11),"",入力用画面!K11)</f>
        <v/>
      </c>
      <c r="N45" s="2" t="str">
        <f>IF(ISBLANK(入力用画面!L11),"",入力用画面!L11)</f>
        <v/>
      </c>
      <c r="O45" s="2" t="str">
        <f>IF(ISBLANK(入力用画面!M11),"",入力用画面!M11)</f>
        <v/>
      </c>
      <c r="P45" s="2"/>
    </row>
    <row r="46" spans="1:16">
      <c r="A46">
        <v>6</v>
      </c>
      <c r="B46" t="str">
        <f>IF(ISBLANK(入力用画面!F12),"",入力用画面!F12+入力用画面!J12)</f>
        <v/>
      </c>
      <c r="C46" t="str">
        <f>IF(ISBLANK(入力用画面!G12),"",入力用画面!G12+入力用画面!K12)</f>
        <v/>
      </c>
      <c r="D46" t="str">
        <f>IF(ISBLANK(入力用画面!H12),"",入力用画面!H12+入力用画面!L12)</f>
        <v/>
      </c>
      <c r="E46" t="str">
        <f>IF(ISBLANK(入力用画面!I12),"",入力用画面!I12+入力用画面!M12)</f>
        <v/>
      </c>
      <c r="F46" s="164" t="str">
        <f t="shared" si="4"/>
        <v/>
      </c>
      <c r="G46" s="2">
        <f t="shared" si="5"/>
        <v>0</v>
      </c>
      <c r="H46" s="2" t="str">
        <f>IF(ISBLANK(入力用画面!F12),"",入力用画面!F12)</f>
        <v/>
      </c>
      <c r="I46" s="2" t="str">
        <f>IF(ISBLANK(入力用画面!G12),"",入力用画面!G12)</f>
        <v/>
      </c>
      <c r="J46" s="2" t="str">
        <f>IF(ISBLANK(入力用画面!H12),"",入力用画面!H12)</f>
        <v/>
      </c>
      <c r="K46" s="2" t="str">
        <f>IF(ISBLANK(入力用画面!I12),"",入力用画面!I12)</f>
        <v/>
      </c>
      <c r="L46" s="2" t="str">
        <f>IF(ISBLANK(入力用画面!J12),"",入力用画面!J12)</f>
        <v/>
      </c>
      <c r="M46" s="2" t="str">
        <f>IF(ISBLANK(入力用画面!K12),"",入力用画面!K12)</f>
        <v/>
      </c>
      <c r="N46" s="2" t="str">
        <f>IF(ISBLANK(入力用画面!L12),"",入力用画面!L12)</f>
        <v/>
      </c>
      <c r="O46" s="2" t="str">
        <f>IF(ISBLANK(入力用画面!M12),"",入力用画面!M12)</f>
        <v/>
      </c>
      <c r="P46" s="2"/>
    </row>
    <row r="47" spans="1:16">
      <c r="A47">
        <v>7</v>
      </c>
      <c r="B47" t="str">
        <f>IF(ISBLANK(入力用画面!F13),"",入力用画面!F13+入力用画面!J13)</f>
        <v/>
      </c>
      <c r="C47" t="str">
        <f>IF(ISBLANK(入力用画面!G13),"",入力用画面!G13+入力用画面!K13)</f>
        <v/>
      </c>
      <c r="D47" t="str">
        <f>IF(ISBLANK(入力用画面!H13),"",入力用画面!H13+入力用画面!L13)</f>
        <v/>
      </c>
      <c r="E47" t="str">
        <f>IF(ISBLANK(入力用画面!I13),"",入力用画面!I13+入力用画面!M13)</f>
        <v/>
      </c>
      <c r="F47" s="164" t="str">
        <f t="shared" si="4"/>
        <v/>
      </c>
      <c r="G47" s="2">
        <f t="shared" si="5"/>
        <v>0</v>
      </c>
      <c r="H47" s="2" t="str">
        <f>IF(ISBLANK(入力用画面!F13),"",入力用画面!F13)</f>
        <v/>
      </c>
      <c r="I47" s="2" t="str">
        <f>IF(ISBLANK(入力用画面!G13),"",入力用画面!G13)</f>
        <v/>
      </c>
      <c r="J47" s="2" t="str">
        <f>IF(ISBLANK(入力用画面!H13),"",入力用画面!H13)</f>
        <v/>
      </c>
      <c r="K47" s="2" t="str">
        <f>IF(ISBLANK(入力用画面!I13),"",入力用画面!I13)</f>
        <v/>
      </c>
      <c r="L47" s="2" t="str">
        <f>IF(ISBLANK(入力用画面!J13),"",入力用画面!J13)</f>
        <v/>
      </c>
      <c r="M47" s="2" t="str">
        <f>IF(ISBLANK(入力用画面!K13),"",入力用画面!K13)</f>
        <v/>
      </c>
      <c r="N47" s="2" t="str">
        <f>IF(ISBLANK(入力用画面!L13),"",入力用画面!L13)</f>
        <v/>
      </c>
      <c r="O47" s="2" t="str">
        <f>IF(ISBLANK(入力用画面!M13),"",入力用画面!M13)</f>
        <v/>
      </c>
      <c r="P47" s="2"/>
    </row>
    <row r="48" spans="1:16">
      <c r="A48">
        <v>8</v>
      </c>
      <c r="B48" t="str">
        <f>IF(ISBLANK(入力用画面!F14),"",入力用画面!F14+入力用画面!J14)</f>
        <v/>
      </c>
      <c r="C48" t="str">
        <f>IF(ISBLANK(入力用画面!G14),"",入力用画面!G14+入力用画面!K14)</f>
        <v/>
      </c>
      <c r="D48" t="str">
        <f>IF(ISBLANK(入力用画面!H14),"",入力用画面!H14+入力用画面!L14)</f>
        <v/>
      </c>
      <c r="E48" t="str">
        <f>IF(ISBLANK(入力用画面!I14),"",入力用画面!I14+入力用画面!M14)</f>
        <v/>
      </c>
      <c r="F48" s="164" t="str">
        <f t="shared" si="4"/>
        <v/>
      </c>
      <c r="G48" s="2">
        <f t="shared" si="5"/>
        <v>0</v>
      </c>
      <c r="H48" s="2" t="str">
        <f>IF(ISBLANK(入力用画面!F14),"",入力用画面!F14)</f>
        <v/>
      </c>
      <c r="I48" s="2" t="str">
        <f>IF(ISBLANK(入力用画面!G14),"",入力用画面!G14)</f>
        <v/>
      </c>
      <c r="J48" s="2" t="str">
        <f>IF(ISBLANK(入力用画面!H14),"",入力用画面!H14)</f>
        <v/>
      </c>
      <c r="K48" s="2" t="str">
        <f>IF(ISBLANK(入力用画面!I14),"",入力用画面!I14)</f>
        <v/>
      </c>
      <c r="L48" s="2" t="str">
        <f>IF(ISBLANK(入力用画面!J14),"",入力用画面!J14)</f>
        <v/>
      </c>
      <c r="M48" s="2" t="str">
        <f>IF(ISBLANK(入力用画面!K14),"",入力用画面!K14)</f>
        <v/>
      </c>
      <c r="N48" s="2" t="str">
        <f>IF(ISBLANK(入力用画面!L14),"",入力用画面!L14)</f>
        <v/>
      </c>
      <c r="O48" s="2" t="str">
        <f>IF(ISBLANK(入力用画面!M14),"",入力用画面!M14)</f>
        <v/>
      </c>
      <c r="P48" s="2"/>
    </row>
    <row r="49" spans="1:16">
      <c r="A49">
        <v>9</v>
      </c>
      <c r="B49" t="str">
        <f>IF(ISBLANK(入力用画面!F15),"",入力用画面!F15+入力用画面!J15)</f>
        <v/>
      </c>
      <c r="C49" t="str">
        <f>IF(ISBLANK(入力用画面!G15),"",入力用画面!G15+入力用画面!K15)</f>
        <v/>
      </c>
      <c r="D49" t="str">
        <f>IF(ISBLANK(入力用画面!H15),"",入力用画面!H15+入力用画面!L15)</f>
        <v/>
      </c>
      <c r="E49" t="str">
        <f>IF(ISBLANK(入力用画面!I15),"",入力用画面!I15+入力用画面!M15)</f>
        <v/>
      </c>
      <c r="F49" s="164" t="str">
        <f t="shared" si="4"/>
        <v/>
      </c>
      <c r="G49" s="2">
        <f t="shared" si="5"/>
        <v>0</v>
      </c>
      <c r="H49" s="2" t="str">
        <f>IF(ISBLANK(入力用画面!F15),"",入力用画面!F15)</f>
        <v/>
      </c>
      <c r="I49" s="2" t="str">
        <f>IF(ISBLANK(入力用画面!G15),"",入力用画面!G15)</f>
        <v/>
      </c>
      <c r="J49" s="2" t="str">
        <f>IF(ISBLANK(入力用画面!H15),"",入力用画面!H15)</f>
        <v/>
      </c>
      <c r="K49" s="2" t="str">
        <f>IF(ISBLANK(入力用画面!I15),"",入力用画面!I15)</f>
        <v/>
      </c>
      <c r="L49" s="2" t="str">
        <f>IF(ISBLANK(入力用画面!J15),"",入力用画面!J15)</f>
        <v/>
      </c>
      <c r="M49" s="2" t="str">
        <f>IF(ISBLANK(入力用画面!K15),"",入力用画面!K15)</f>
        <v/>
      </c>
      <c r="N49" s="2" t="str">
        <f>IF(ISBLANK(入力用画面!L15),"",入力用画面!L15)</f>
        <v/>
      </c>
      <c r="O49" s="2" t="str">
        <f>IF(ISBLANK(入力用画面!M15),"",入力用画面!M15)</f>
        <v/>
      </c>
      <c r="P49" s="2"/>
    </row>
    <row r="50" spans="1:16">
      <c r="A50">
        <v>10</v>
      </c>
      <c r="B50" t="str">
        <f>IF(ISBLANK(入力用画面!F16),"",入力用画面!F16+入力用画面!J16)</f>
        <v/>
      </c>
      <c r="C50" t="str">
        <f>IF(ISBLANK(入力用画面!G16),"",入力用画面!G16+入力用画面!K16)</f>
        <v/>
      </c>
      <c r="D50" t="str">
        <f>IF(ISBLANK(入力用画面!H16),"",入力用画面!H16+入力用画面!L16)</f>
        <v/>
      </c>
      <c r="E50" t="str">
        <f>IF(ISBLANK(入力用画面!I16),"",入力用画面!I16+入力用画面!M16)</f>
        <v/>
      </c>
      <c r="F50" s="164" t="str">
        <f t="shared" si="4"/>
        <v/>
      </c>
      <c r="G50" s="2">
        <f t="shared" si="5"/>
        <v>0</v>
      </c>
      <c r="H50" s="2" t="str">
        <f>IF(ISBLANK(入力用画面!F16),"",入力用画面!F16)</f>
        <v/>
      </c>
      <c r="I50" s="2" t="str">
        <f>IF(ISBLANK(入力用画面!G16),"",入力用画面!G16)</f>
        <v/>
      </c>
      <c r="J50" s="2" t="str">
        <f>IF(ISBLANK(入力用画面!H16),"",入力用画面!H16)</f>
        <v/>
      </c>
      <c r="K50" s="2" t="str">
        <f>IF(ISBLANK(入力用画面!I16),"",入力用画面!I16)</f>
        <v/>
      </c>
      <c r="L50" s="2" t="str">
        <f>IF(ISBLANK(入力用画面!J16),"",入力用画面!J16)</f>
        <v/>
      </c>
      <c r="M50" s="2" t="str">
        <f>IF(ISBLANK(入力用画面!K16),"",入力用画面!K16)</f>
        <v/>
      </c>
      <c r="N50" s="2" t="str">
        <f>IF(ISBLANK(入力用画面!L16),"",入力用画面!L16)</f>
        <v/>
      </c>
      <c r="O50" s="2" t="str">
        <f>IF(ISBLANK(入力用画面!M16),"",入力用画面!M16)</f>
        <v/>
      </c>
      <c r="P50" s="2"/>
    </row>
    <row r="51" spans="1:16">
      <c r="A51">
        <v>11</v>
      </c>
      <c r="B51" t="str">
        <f>IF(ISBLANK(入力用画面!F17),"",入力用画面!F17+入力用画面!J17)</f>
        <v/>
      </c>
      <c r="C51" t="str">
        <f>IF(ISBLANK(入力用画面!G17),"",入力用画面!G17+入力用画面!K17)</f>
        <v/>
      </c>
      <c r="D51" t="str">
        <f>IF(ISBLANK(入力用画面!H17),"",入力用画面!H17+入力用画面!L17)</f>
        <v/>
      </c>
      <c r="E51" t="str">
        <f>IF(ISBLANK(入力用画面!I17),"",入力用画面!I17+入力用画面!M17)</f>
        <v/>
      </c>
      <c r="F51" s="164" t="str">
        <f t="shared" si="4"/>
        <v/>
      </c>
      <c r="G51" s="2">
        <f t="shared" si="5"/>
        <v>0</v>
      </c>
      <c r="H51" s="2" t="str">
        <f>IF(ISBLANK(入力用画面!F17),"",入力用画面!F17)</f>
        <v/>
      </c>
      <c r="I51" s="2" t="str">
        <f>IF(ISBLANK(入力用画面!G17),"",入力用画面!G17)</f>
        <v/>
      </c>
      <c r="J51" s="2" t="str">
        <f>IF(ISBLANK(入力用画面!H17),"",入力用画面!H17)</f>
        <v/>
      </c>
      <c r="K51" s="2" t="str">
        <f>IF(ISBLANK(入力用画面!I17),"",入力用画面!I17)</f>
        <v/>
      </c>
      <c r="L51" s="2" t="str">
        <f>IF(ISBLANK(入力用画面!J17),"",入力用画面!J17)</f>
        <v/>
      </c>
      <c r="M51" s="2" t="str">
        <f>IF(ISBLANK(入力用画面!K17),"",入力用画面!K17)</f>
        <v/>
      </c>
      <c r="N51" s="2" t="str">
        <f>IF(ISBLANK(入力用画面!L17),"",入力用画面!L17)</f>
        <v/>
      </c>
      <c r="O51" s="2" t="str">
        <f>IF(ISBLANK(入力用画面!M17),"",入力用画面!M17)</f>
        <v/>
      </c>
      <c r="P51" s="2"/>
    </row>
    <row r="52" spans="1:16">
      <c r="A52">
        <v>12</v>
      </c>
      <c r="B52" t="str">
        <f>IF(ISBLANK(入力用画面!F18),"",入力用画面!F18+入力用画面!J18)</f>
        <v/>
      </c>
      <c r="C52" t="str">
        <f>IF(ISBLANK(入力用画面!G18),"",入力用画面!G18+入力用画面!K18)</f>
        <v/>
      </c>
      <c r="D52" t="str">
        <f>IF(ISBLANK(入力用画面!H18),"",入力用画面!H18+入力用画面!L18)</f>
        <v/>
      </c>
      <c r="E52" t="str">
        <f>IF(ISBLANK(入力用画面!I18),"",入力用画面!I18+入力用画面!M18)</f>
        <v/>
      </c>
      <c r="F52" s="164" t="str">
        <f t="shared" si="4"/>
        <v/>
      </c>
      <c r="G52" s="2">
        <f t="shared" si="5"/>
        <v>0</v>
      </c>
      <c r="H52" s="2" t="str">
        <f>IF(ISBLANK(入力用画面!F18),"",入力用画面!F18)</f>
        <v/>
      </c>
      <c r="I52" s="2" t="str">
        <f>IF(ISBLANK(入力用画面!G18),"",入力用画面!G18)</f>
        <v/>
      </c>
      <c r="J52" s="2" t="str">
        <f>IF(ISBLANK(入力用画面!H18),"",入力用画面!H18)</f>
        <v/>
      </c>
      <c r="K52" s="2" t="str">
        <f>IF(ISBLANK(入力用画面!I18),"",入力用画面!I18)</f>
        <v/>
      </c>
      <c r="L52" s="2" t="str">
        <f>IF(ISBLANK(入力用画面!J18),"",入力用画面!J18)</f>
        <v/>
      </c>
      <c r="M52" s="2" t="str">
        <f>IF(ISBLANK(入力用画面!K18),"",入力用画面!K18)</f>
        <v/>
      </c>
      <c r="N52" s="2" t="str">
        <f>IF(ISBLANK(入力用画面!L18),"",入力用画面!L18)</f>
        <v/>
      </c>
      <c r="O52" s="2" t="str">
        <f>IF(ISBLANK(入力用画面!M18),"",入力用画面!M18)</f>
        <v/>
      </c>
      <c r="P52" s="2"/>
    </row>
    <row r="53" spans="1:16">
      <c r="A53">
        <v>13</v>
      </c>
      <c r="B53" t="str">
        <f>IF(ISBLANK(入力用画面!F19),"",入力用画面!F19+入力用画面!J19)</f>
        <v/>
      </c>
      <c r="C53" t="str">
        <f>IF(ISBLANK(入力用画面!G19),"",入力用画面!G19+入力用画面!K19)</f>
        <v/>
      </c>
      <c r="D53" t="str">
        <f>IF(ISBLANK(入力用画面!H19),"",入力用画面!H19+入力用画面!L19)</f>
        <v/>
      </c>
      <c r="E53" t="str">
        <f>IF(ISBLANK(入力用画面!I19),"",入力用画面!I19+入力用画面!M19)</f>
        <v/>
      </c>
      <c r="F53" s="164" t="str">
        <f t="shared" si="4"/>
        <v/>
      </c>
      <c r="G53" s="2">
        <f t="shared" si="5"/>
        <v>0</v>
      </c>
      <c r="H53" s="2" t="str">
        <f>IF(ISBLANK(入力用画面!F19),"",入力用画面!F19)</f>
        <v/>
      </c>
      <c r="I53" s="2" t="str">
        <f>IF(ISBLANK(入力用画面!G19),"",入力用画面!G19)</f>
        <v/>
      </c>
      <c r="J53" s="2" t="str">
        <f>IF(ISBLANK(入力用画面!H19),"",入力用画面!H19)</f>
        <v/>
      </c>
      <c r="K53" s="2" t="str">
        <f>IF(ISBLANK(入力用画面!I19),"",入力用画面!I19)</f>
        <v/>
      </c>
      <c r="L53" s="2" t="str">
        <f>IF(ISBLANK(入力用画面!J19),"",入力用画面!J19)</f>
        <v/>
      </c>
      <c r="M53" s="2" t="str">
        <f>IF(ISBLANK(入力用画面!K19),"",入力用画面!K19)</f>
        <v/>
      </c>
      <c r="N53" s="2" t="str">
        <f>IF(ISBLANK(入力用画面!L19),"",入力用画面!L19)</f>
        <v/>
      </c>
      <c r="O53" s="2" t="str">
        <f>IF(ISBLANK(入力用画面!M19),"",入力用画面!M19)</f>
        <v/>
      </c>
      <c r="P53" s="2"/>
    </row>
    <row r="54" spans="1:16">
      <c r="A54">
        <v>14</v>
      </c>
      <c r="B54" t="str">
        <f>IF(ISBLANK(入力用画面!F20),"",入力用画面!F20+入力用画面!J20)</f>
        <v/>
      </c>
      <c r="C54" t="str">
        <f>IF(ISBLANK(入力用画面!G20),"",入力用画面!G20+入力用画面!K20)</f>
        <v/>
      </c>
      <c r="D54" t="str">
        <f>IF(ISBLANK(入力用画面!H20),"",入力用画面!H20+入力用画面!L20)</f>
        <v/>
      </c>
      <c r="E54" t="str">
        <f>IF(ISBLANK(入力用画面!I20),"",入力用画面!I20+入力用画面!M20)</f>
        <v/>
      </c>
      <c r="F54" s="164" t="str">
        <f t="shared" si="4"/>
        <v/>
      </c>
      <c r="G54" s="2">
        <f t="shared" si="5"/>
        <v>0</v>
      </c>
      <c r="H54" s="2" t="str">
        <f>IF(ISBLANK(入力用画面!F20),"",入力用画面!F20)</f>
        <v/>
      </c>
      <c r="I54" s="2" t="str">
        <f>IF(ISBLANK(入力用画面!G20),"",入力用画面!G20)</f>
        <v/>
      </c>
      <c r="J54" s="2" t="str">
        <f>IF(ISBLANK(入力用画面!H20),"",入力用画面!H20)</f>
        <v/>
      </c>
      <c r="K54" s="2" t="str">
        <f>IF(ISBLANK(入力用画面!I20),"",入力用画面!I20)</f>
        <v/>
      </c>
      <c r="L54" s="2" t="str">
        <f>IF(ISBLANK(入力用画面!J20),"",入力用画面!J20)</f>
        <v/>
      </c>
      <c r="M54" s="2" t="str">
        <f>IF(ISBLANK(入力用画面!K20),"",入力用画面!K20)</f>
        <v/>
      </c>
      <c r="N54" s="2" t="str">
        <f>IF(ISBLANK(入力用画面!L20),"",入力用画面!L20)</f>
        <v/>
      </c>
      <c r="O54" s="2" t="str">
        <f>IF(ISBLANK(入力用画面!M20),"",入力用画面!M20)</f>
        <v/>
      </c>
      <c r="P54" s="2"/>
    </row>
    <row r="55" spans="1:16">
      <c r="A55">
        <v>15</v>
      </c>
      <c r="B55" t="str">
        <f>IF(ISBLANK(入力用画面!F21),"",入力用画面!F21+入力用画面!J21)</f>
        <v/>
      </c>
      <c r="C55" t="str">
        <f>IF(ISBLANK(入力用画面!G21),"",入力用画面!G21+入力用画面!K21)</f>
        <v/>
      </c>
      <c r="D55" t="str">
        <f>IF(ISBLANK(入力用画面!H21),"",入力用画面!H21+入力用画面!L21)</f>
        <v/>
      </c>
      <c r="E55" t="str">
        <f>IF(ISBLANK(入力用画面!I21),"",入力用画面!I21+入力用画面!M21)</f>
        <v/>
      </c>
      <c r="F55" s="164" t="str">
        <f t="shared" si="4"/>
        <v/>
      </c>
      <c r="G55" s="2">
        <f t="shared" si="5"/>
        <v>0</v>
      </c>
      <c r="H55" s="2" t="str">
        <f>IF(ISBLANK(入力用画面!F21),"",入力用画面!F21)</f>
        <v/>
      </c>
      <c r="I55" s="2" t="str">
        <f>IF(ISBLANK(入力用画面!G21),"",入力用画面!G21)</f>
        <v/>
      </c>
      <c r="J55" s="2" t="str">
        <f>IF(ISBLANK(入力用画面!H21),"",入力用画面!H21)</f>
        <v/>
      </c>
      <c r="K55" s="2" t="str">
        <f>IF(ISBLANK(入力用画面!I21),"",入力用画面!I21)</f>
        <v/>
      </c>
      <c r="L55" s="2" t="str">
        <f>IF(ISBLANK(入力用画面!J21),"",入力用画面!J21)</f>
        <v/>
      </c>
      <c r="M55" s="2" t="str">
        <f>IF(ISBLANK(入力用画面!K21),"",入力用画面!K21)</f>
        <v/>
      </c>
      <c r="N55" s="2" t="str">
        <f>IF(ISBLANK(入力用画面!L21),"",入力用画面!L21)</f>
        <v/>
      </c>
      <c r="O55" s="2" t="str">
        <f>IF(ISBLANK(入力用画面!M21),"",入力用画面!M21)</f>
        <v/>
      </c>
      <c r="P55" s="2"/>
    </row>
    <row r="56" spans="1:16">
      <c r="A56">
        <v>16</v>
      </c>
      <c r="B56" t="str">
        <f>IF(ISBLANK(入力用画面!F22),"",入力用画面!F22+入力用画面!J22)</f>
        <v/>
      </c>
      <c r="C56" t="str">
        <f>IF(ISBLANK(入力用画面!G22),"",入力用画面!G22+入力用画面!K22)</f>
        <v/>
      </c>
      <c r="D56" t="str">
        <f>IF(ISBLANK(入力用画面!H22),"",入力用画面!H22+入力用画面!L22)</f>
        <v/>
      </c>
      <c r="E56" t="str">
        <f>IF(ISBLANK(入力用画面!I22),"",入力用画面!I22+入力用画面!M22)</f>
        <v/>
      </c>
      <c r="F56" s="164" t="str">
        <f t="shared" si="4"/>
        <v/>
      </c>
      <c r="G56" s="2">
        <f t="shared" si="5"/>
        <v>0</v>
      </c>
      <c r="H56" s="2" t="str">
        <f>IF(ISBLANK(入力用画面!F22),"",入力用画面!F22)</f>
        <v/>
      </c>
      <c r="I56" s="2" t="str">
        <f>IF(ISBLANK(入力用画面!G22),"",入力用画面!G22)</f>
        <v/>
      </c>
      <c r="J56" s="2" t="str">
        <f>IF(ISBLANK(入力用画面!H22),"",入力用画面!H22)</f>
        <v/>
      </c>
      <c r="K56" s="2" t="str">
        <f>IF(ISBLANK(入力用画面!I22),"",入力用画面!I22)</f>
        <v/>
      </c>
      <c r="L56" s="2" t="str">
        <f>IF(ISBLANK(入力用画面!J22),"",入力用画面!J22)</f>
        <v/>
      </c>
      <c r="M56" s="2" t="str">
        <f>IF(ISBLANK(入力用画面!K22),"",入力用画面!K22)</f>
        <v/>
      </c>
      <c r="N56" s="2" t="str">
        <f>IF(ISBLANK(入力用画面!L22),"",入力用画面!L22)</f>
        <v/>
      </c>
      <c r="O56" s="2" t="str">
        <f>IF(ISBLANK(入力用画面!M22),"",入力用画面!M22)</f>
        <v/>
      </c>
      <c r="P56" s="2"/>
    </row>
    <row r="57" spans="1:16">
      <c r="A57">
        <v>17</v>
      </c>
      <c r="B57" t="str">
        <f>IF(ISBLANK(入力用画面!F23),"",入力用画面!F23+入力用画面!J23)</f>
        <v/>
      </c>
      <c r="C57" t="str">
        <f>IF(ISBLANK(入力用画面!G23),"",入力用画面!G23+入力用画面!K23)</f>
        <v/>
      </c>
      <c r="D57" t="str">
        <f>IF(ISBLANK(入力用画面!H23),"",入力用画面!H23+入力用画面!L23)</f>
        <v/>
      </c>
      <c r="E57" t="str">
        <f>IF(ISBLANK(入力用画面!I23),"",入力用画面!I23+入力用画面!M23)</f>
        <v/>
      </c>
      <c r="F57" s="164" t="str">
        <f t="shared" si="4"/>
        <v/>
      </c>
      <c r="G57" s="2">
        <f t="shared" si="5"/>
        <v>0</v>
      </c>
      <c r="H57" s="2" t="str">
        <f>IF(ISBLANK(入力用画面!F23),"",入力用画面!F23)</f>
        <v/>
      </c>
      <c r="I57" s="2" t="str">
        <f>IF(ISBLANK(入力用画面!G23),"",入力用画面!G23)</f>
        <v/>
      </c>
      <c r="J57" s="2" t="str">
        <f>IF(ISBLANK(入力用画面!H23),"",入力用画面!H23)</f>
        <v/>
      </c>
      <c r="K57" s="2" t="str">
        <f>IF(ISBLANK(入力用画面!I23),"",入力用画面!I23)</f>
        <v/>
      </c>
      <c r="L57" s="2" t="str">
        <f>IF(ISBLANK(入力用画面!J23),"",入力用画面!J23)</f>
        <v/>
      </c>
      <c r="M57" s="2" t="str">
        <f>IF(ISBLANK(入力用画面!K23),"",入力用画面!K23)</f>
        <v/>
      </c>
      <c r="N57" s="2" t="str">
        <f>IF(ISBLANK(入力用画面!L23),"",入力用画面!L23)</f>
        <v/>
      </c>
      <c r="O57" s="2" t="str">
        <f>IF(ISBLANK(入力用画面!M23),"",入力用画面!M23)</f>
        <v/>
      </c>
      <c r="P57" s="2"/>
    </row>
    <row r="58" spans="1:16">
      <c r="A58">
        <v>18</v>
      </c>
      <c r="B58" t="str">
        <f>IF(ISBLANK(入力用画面!F24),"",入力用画面!F24+入力用画面!J24)</f>
        <v/>
      </c>
      <c r="C58" t="str">
        <f>IF(ISBLANK(入力用画面!G24),"",入力用画面!G24+入力用画面!K24)</f>
        <v/>
      </c>
      <c r="D58" t="str">
        <f>IF(ISBLANK(入力用画面!H24),"",入力用画面!H24+入力用画面!L24)</f>
        <v/>
      </c>
      <c r="E58" t="str">
        <f>IF(ISBLANK(入力用画面!I24),"",入力用画面!I24+入力用画面!M24)</f>
        <v/>
      </c>
      <c r="F58" s="164" t="str">
        <f t="shared" si="4"/>
        <v/>
      </c>
      <c r="G58" s="2">
        <f t="shared" si="5"/>
        <v>0</v>
      </c>
      <c r="H58" s="2" t="str">
        <f>IF(ISBLANK(入力用画面!F24),"",入力用画面!F24)</f>
        <v/>
      </c>
      <c r="I58" s="2" t="str">
        <f>IF(ISBLANK(入力用画面!G24),"",入力用画面!G24)</f>
        <v/>
      </c>
      <c r="J58" s="2" t="str">
        <f>IF(ISBLANK(入力用画面!H24),"",入力用画面!H24)</f>
        <v/>
      </c>
      <c r="K58" s="2" t="str">
        <f>IF(ISBLANK(入力用画面!I24),"",入力用画面!I24)</f>
        <v/>
      </c>
      <c r="L58" s="2" t="str">
        <f>IF(ISBLANK(入力用画面!J24),"",入力用画面!J24)</f>
        <v/>
      </c>
      <c r="M58" s="2" t="str">
        <f>IF(ISBLANK(入力用画面!K24),"",入力用画面!K24)</f>
        <v/>
      </c>
      <c r="N58" s="2" t="str">
        <f>IF(ISBLANK(入力用画面!L24),"",入力用画面!L24)</f>
        <v/>
      </c>
      <c r="O58" s="2" t="str">
        <f>IF(ISBLANK(入力用画面!M24),"",入力用画面!M24)</f>
        <v/>
      </c>
      <c r="P58" s="2"/>
    </row>
    <row r="59" spans="1:16">
      <c r="A59">
        <v>19</v>
      </c>
      <c r="B59" t="str">
        <f>IF(ISBLANK(入力用画面!F25),"",入力用画面!F25+入力用画面!J25)</f>
        <v/>
      </c>
      <c r="C59" t="str">
        <f>IF(ISBLANK(入力用画面!G25),"",入力用画面!G25+入力用画面!K25)</f>
        <v/>
      </c>
      <c r="D59" t="str">
        <f>IF(ISBLANK(入力用画面!H25),"",入力用画面!H25+入力用画面!L25)</f>
        <v/>
      </c>
      <c r="E59" t="str">
        <f>IF(ISBLANK(入力用画面!I25),"",入力用画面!I25+入力用画面!M25)</f>
        <v/>
      </c>
      <c r="F59" s="164" t="str">
        <f t="shared" si="4"/>
        <v/>
      </c>
      <c r="G59" s="2">
        <f t="shared" si="5"/>
        <v>0</v>
      </c>
      <c r="H59" s="2" t="str">
        <f>IF(ISBLANK(入力用画面!F25),"",入力用画面!F25)</f>
        <v/>
      </c>
      <c r="I59" s="2" t="str">
        <f>IF(ISBLANK(入力用画面!G25),"",入力用画面!G25)</f>
        <v/>
      </c>
      <c r="J59" s="2" t="str">
        <f>IF(ISBLANK(入力用画面!H25),"",入力用画面!H25)</f>
        <v/>
      </c>
      <c r="K59" s="2" t="str">
        <f>IF(ISBLANK(入力用画面!I25),"",入力用画面!I25)</f>
        <v/>
      </c>
      <c r="L59" s="2" t="str">
        <f>IF(ISBLANK(入力用画面!J25),"",入力用画面!J25)</f>
        <v/>
      </c>
      <c r="M59" s="2" t="str">
        <f>IF(ISBLANK(入力用画面!K25),"",入力用画面!K25)</f>
        <v/>
      </c>
      <c r="N59" s="2" t="str">
        <f>IF(ISBLANK(入力用画面!L25),"",入力用画面!L25)</f>
        <v/>
      </c>
      <c r="O59" s="2" t="str">
        <f>IF(ISBLANK(入力用画面!M25),"",入力用画面!M25)</f>
        <v/>
      </c>
      <c r="P59" s="2"/>
    </row>
    <row r="60" spans="1:16">
      <c r="A60">
        <v>20</v>
      </c>
      <c r="B60" t="str">
        <f>IF(ISBLANK(入力用画面!F26),"",入力用画面!F26+入力用画面!J26)</f>
        <v/>
      </c>
      <c r="C60" t="str">
        <f>IF(ISBLANK(入力用画面!G26),"",入力用画面!G26+入力用画面!K26)</f>
        <v/>
      </c>
      <c r="D60" t="str">
        <f>IF(ISBLANK(入力用画面!H26),"",入力用画面!H26+入力用画面!L26)</f>
        <v/>
      </c>
      <c r="E60" t="str">
        <f>IF(ISBLANK(入力用画面!I26),"",入力用画面!I26+入力用画面!M26)</f>
        <v/>
      </c>
      <c r="F60" s="164" t="str">
        <f t="shared" si="4"/>
        <v/>
      </c>
      <c r="G60" s="2">
        <f t="shared" si="5"/>
        <v>0</v>
      </c>
      <c r="H60" s="2" t="str">
        <f>IF(ISBLANK(入力用画面!F26),"",入力用画面!F26)</f>
        <v/>
      </c>
      <c r="I60" s="2" t="str">
        <f>IF(ISBLANK(入力用画面!G26),"",入力用画面!G26)</f>
        <v/>
      </c>
      <c r="J60" s="2" t="str">
        <f>IF(ISBLANK(入力用画面!H26),"",入力用画面!H26)</f>
        <v/>
      </c>
      <c r="K60" s="2" t="str">
        <f>IF(ISBLANK(入力用画面!I26),"",入力用画面!I26)</f>
        <v/>
      </c>
      <c r="L60" s="2" t="str">
        <f>IF(ISBLANK(入力用画面!J26),"",入力用画面!J26)</f>
        <v/>
      </c>
      <c r="M60" s="2" t="str">
        <f>IF(ISBLANK(入力用画面!K26),"",入力用画面!K26)</f>
        <v/>
      </c>
      <c r="N60" s="2" t="str">
        <f>IF(ISBLANK(入力用画面!L26),"",入力用画面!L26)</f>
        <v/>
      </c>
      <c r="O60" s="2" t="str">
        <f>IF(ISBLANK(入力用画面!M26),"",入力用画面!M26)</f>
        <v/>
      </c>
      <c r="P60" s="2"/>
    </row>
    <row r="61" spans="1:16">
      <c r="A61">
        <v>21</v>
      </c>
      <c r="B61" t="str">
        <f>IF(ISBLANK(入力用画面!F27),"",入力用画面!F27+入力用画面!J27)</f>
        <v/>
      </c>
      <c r="C61" t="str">
        <f>IF(ISBLANK(入力用画面!G27),"",入力用画面!G27+入力用画面!K27)</f>
        <v/>
      </c>
      <c r="D61" t="str">
        <f>IF(ISBLANK(入力用画面!H27),"",入力用画面!H27+入力用画面!L27)</f>
        <v/>
      </c>
      <c r="E61" t="str">
        <f>IF(ISBLANK(入力用画面!I27),"",入力用画面!I27+入力用画面!M27)</f>
        <v/>
      </c>
      <c r="F61" s="164" t="str">
        <f t="shared" si="4"/>
        <v/>
      </c>
      <c r="G61" s="2">
        <f t="shared" si="5"/>
        <v>0</v>
      </c>
      <c r="H61" s="2" t="str">
        <f>IF(ISBLANK(入力用画面!F27),"",入力用画面!F27)</f>
        <v/>
      </c>
      <c r="I61" s="2" t="str">
        <f>IF(ISBLANK(入力用画面!G27),"",入力用画面!G27)</f>
        <v/>
      </c>
      <c r="J61" s="2" t="str">
        <f>IF(ISBLANK(入力用画面!H27),"",入力用画面!H27)</f>
        <v/>
      </c>
      <c r="K61" s="2" t="str">
        <f>IF(ISBLANK(入力用画面!I27),"",入力用画面!I27)</f>
        <v/>
      </c>
      <c r="L61" s="2" t="str">
        <f>IF(ISBLANK(入力用画面!J27),"",入力用画面!J27)</f>
        <v/>
      </c>
      <c r="M61" s="2" t="str">
        <f>IF(ISBLANK(入力用画面!K27),"",入力用画面!K27)</f>
        <v/>
      </c>
      <c r="N61" s="2" t="str">
        <f>IF(ISBLANK(入力用画面!L27),"",入力用画面!L27)</f>
        <v/>
      </c>
      <c r="O61" s="2" t="str">
        <f>IF(ISBLANK(入力用画面!M27),"",入力用画面!M27)</f>
        <v/>
      </c>
      <c r="P61" s="2"/>
    </row>
    <row r="62" spans="1:16">
      <c r="A62">
        <v>22</v>
      </c>
      <c r="B62" t="str">
        <f>IF(ISBLANK(入力用画面!F28),"",入力用画面!F28+入力用画面!J28)</f>
        <v/>
      </c>
      <c r="C62" t="str">
        <f>IF(ISBLANK(入力用画面!G28),"",入力用画面!G28+入力用画面!K28)</f>
        <v/>
      </c>
      <c r="D62" t="str">
        <f>IF(ISBLANK(入力用画面!H28),"",入力用画面!H28+入力用画面!L28)</f>
        <v/>
      </c>
      <c r="E62" t="str">
        <f>IF(ISBLANK(入力用画面!I28),"",入力用画面!I28+入力用画面!M28)</f>
        <v/>
      </c>
      <c r="F62" s="164" t="str">
        <f t="shared" si="4"/>
        <v/>
      </c>
      <c r="G62" s="2">
        <f t="shared" si="5"/>
        <v>0</v>
      </c>
      <c r="H62" s="2" t="str">
        <f>IF(ISBLANK(入力用画面!F28),"",入力用画面!F28)</f>
        <v/>
      </c>
      <c r="I62" s="2" t="str">
        <f>IF(ISBLANK(入力用画面!G28),"",入力用画面!G28)</f>
        <v/>
      </c>
      <c r="J62" s="2" t="str">
        <f>IF(ISBLANK(入力用画面!H28),"",入力用画面!H28)</f>
        <v/>
      </c>
      <c r="K62" s="2" t="str">
        <f>IF(ISBLANK(入力用画面!I28),"",入力用画面!I28)</f>
        <v/>
      </c>
      <c r="L62" s="2" t="str">
        <f>IF(ISBLANK(入力用画面!J28),"",入力用画面!J28)</f>
        <v/>
      </c>
      <c r="M62" s="2" t="str">
        <f>IF(ISBLANK(入力用画面!K28),"",入力用画面!K28)</f>
        <v/>
      </c>
      <c r="N62" s="2" t="str">
        <f>IF(ISBLANK(入力用画面!L28),"",入力用画面!L28)</f>
        <v/>
      </c>
      <c r="O62" s="2" t="str">
        <f>IF(ISBLANK(入力用画面!M28),"",入力用画面!M28)</f>
        <v/>
      </c>
      <c r="P62" s="2"/>
    </row>
    <row r="63" spans="1:16">
      <c r="A63">
        <v>23</v>
      </c>
      <c r="B63" t="str">
        <f>IF(ISBLANK(入力用画面!F29),"",入力用画面!F29+入力用画面!J29)</f>
        <v/>
      </c>
      <c r="C63" t="str">
        <f>IF(ISBLANK(入力用画面!G29),"",入力用画面!G29+入力用画面!K29)</f>
        <v/>
      </c>
      <c r="D63" t="str">
        <f>IF(ISBLANK(入力用画面!H29),"",入力用画面!H29+入力用画面!L29)</f>
        <v/>
      </c>
      <c r="E63" t="str">
        <f>IF(ISBLANK(入力用画面!I29),"",入力用画面!I29+入力用画面!M29)</f>
        <v/>
      </c>
      <c r="F63" s="164" t="str">
        <f t="shared" si="4"/>
        <v/>
      </c>
      <c r="G63" s="2">
        <f t="shared" si="5"/>
        <v>0</v>
      </c>
      <c r="H63" s="2" t="str">
        <f>IF(ISBLANK(入力用画面!F29),"",入力用画面!F29)</f>
        <v/>
      </c>
      <c r="I63" s="2" t="str">
        <f>IF(ISBLANK(入力用画面!G29),"",入力用画面!G29)</f>
        <v/>
      </c>
      <c r="J63" s="2" t="str">
        <f>IF(ISBLANK(入力用画面!H29),"",入力用画面!H29)</f>
        <v/>
      </c>
      <c r="K63" s="2" t="str">
        <f>IF(ISBLANK(入力用画面!I29),"",入力用画面!I29)</f>
        <v/>
      </c>
      <c r="L63" s="2" t="str">
        <f>IF(ISBLANK(入力用画面!J29),"",入力用画面!J29)</f>
        <v/>
      </c>
      <c r="M63" s="2" t="str">
        <f>IF(ISBLANK(入力用画面!K29),"",入力用画面!K29)</f>
        <v/>
      </c>
      <c r="N63" s="2" t="str">
        <f>IF(ISBLANK(入力用画面!L29),"",入力用画面!L29)</f>
        <v/>
      </c>
      <c r="O63" s="2" t="str">
        <f>IF(ISBLANK(入力用画面!M29),"",入力用画面!M29)</f>
        <v/>
      </c>
      <c r="P63" s="2"/>
    </row>
    <row r="64" spans="1:16">
      <c r="A64">
        <v>24</v>
      </c>
      <c r="B64" t="str">
        <f>IF(ISBLANK(入力用画面!F30),"",入力用画面!F30+入力用画面!J30)</f>
        <v/>
      </c>
      <c r="C64" t="str">
        <f>IF(ISBLANK(入力用画面!G30),"",入力用画面!G30+入力用画面!K30)</f>
        <v/>
      </c>
      <c r="D64" t="str">
        <f>IF(ISBLANK(入力用画面!H30),"",入力用画面!H30+入力用画面!L30)</f>
        <v/>
      </c>
      <c r="E64" t="str">
        <f>IF(ISBLANK(入力用画面!I30),"",入力用画面!I30+入力用画面!M30)</f>
        <v/>
      </c>
      <c r="F64" s="164" t="str">
        <f t="shared" si="4"/>
        <v/>
      </c>
      <c r="G64" s="2">
        <f t="shared" si="5"/>
        <v>0</v>
      </c>
      <c r="H64" s="2" t="str">
        <f>IF(ISBLANK(入力用画面!F30),"",入力用画面!F30)</f>
        <v/>
      </c>
      <c r="I64" s="2" t="str">
        <f>IF(ISBLANK(入力用画面!G30),"",入力用画面!G30)</f>
        <v/>
      </c>
      <c r="J64" s="2" t="str">
        <f>IF(ISBLANK(入力用画面!H30),"",入力用画面!H30)</f>
        <v/>
      </c>
      <c r="K64" s="2" t="str">
        <f>IF(ISBLANK(入力用画面!I30),"",入力用画面!I30)</f>
        <v/>
      </c>
      <c r="L64" s="2" t="str">
        <f>IF(ISBLANK(入力用画面!J30),"",入力用画面!J30)</f>
        <v/>
      </c>
      <c r="M64" s="2" t="str">
        <f>IF(ISBLANK(入力用画面!K30),"",入力用画面!K30)</f>
        <v/>
      </c>
      <c r="N64" s="2" t="str">
        <f>IF(ISBLANK(入力用画面!L30),"",入力用画面!L30)</f>
        <v/>
      </c>
      <c r="O64" s="2" t="str">
        <f>IF(ISBLANK(入力用画面!M30),"",入力用画面!M30)</f>
        <v/>
      </c>
      <c r="P64" s="2"/>
    </row>
    <row r="65" spans="1:16">
      <c r="A65">
        <v>25</v>
      </c>
      <c r="B65" t="str">
        <f>IF(ISBLANK(入力用画面!F31),"",入力用画面!F31+入力用画面!J31)</f>
        <v/>
      </c>
      <c r="C65" t="str">
        <f>IF(ISBLANK(入力用画面!G31),"",入力用画面!G31+入力用画面!K31)</f>
        <v/>
      </c>
      <c r="D65" t="str">
        <f>IF(ISBLANK(入力用画面!H31),"",入力用画面!H31+入力用画面!L31)</f>
        <v/>
      </c>
      <c r="E65" t="str">
        <f>IF(ISBLANK(入力用画面!I31),"",入力用画面!I31+入力用画面!M31)</f>
        <v/>
      </c>
      <c r="F65" s="164" t="str">
        <f t="shared" si="4"/>
        <v/>
      </c>
      <c r="G65" s="2">
        <f t="shared" si="5"/>
        <v>0</v>
      </c>
      <c r="H65" s="2" t="str">
        <f>IF(ISBLANK(入力用画面!F31),"",入力用画面!F31)</f>
        <v/>
      </c>
      <c r="I65" s="2" t="str">
        <f>IF(ISBLANK(入力用画面!G31),"",入力用画面!G31)</f>
        <v/>
      </c>
      <c r="J65" s="2" t="str">
        <f>IF(ISBLANK(入力用画面!H31),"",入力用画面!H31)</f>
        <v/>
      </c>
      <c r="K65" s="2" t="str">
        <f>IF(ISBLANK(入力用画面!I31),"",入力用画面!I31)</f>
        <v/>
      </c>
      <c r="L65" s="2" t="str">
        <f>IF(ISBLANK(入力用画面!J31),"",入力用画面!J31)</f>
        <v/>
      </c>
      <c r="M65" s="2" t="str">
        <f>IF(ISBLANK(入力用画面!K31),"",入力用画面!K31)</f>
        <v/>
      </c>
      <c r="N65" s="2" t="str">
        <f>IF(ISBLANK(入力用画面!L31),"",入力用画面!L31)</f>
        <v/>
      </c>
      <c r="O65" s="2" t="str">
        <f>IF(ISBLANK(入力用画面!M31),"",入力用画面!M31)</f>
        <v/>
      </c>
      <c r="P65" s="2"/>
    </row>
    <row r="66" spans="1:16">
      <c r="A66">
        <v>26</v>
      </c>
      <c r="B66" t="str">
        <f>IF(ISBLANK(入力用画面!F32),"",入力用画面!F32+入力用画面!J32)</f>
        <v/>
      </c>
      <c r="C66" t="str">
        <f>IF(ISBLANK(入力用画面!G32),"",入力用画面!G32+入力用画面!K32)</f>
        <v/>
      </c>
      <c r="D66" t="str">
        <f>IF(ISBLANK(入力用画面!H32),"",入力用画面!H32+入力用画面!L32)</f>
        <v/>
      </c>
      <c r="E66" t="str">
        <f>IF(ISBLANK(入力用画面!I32),"",入力用画面!I32+入力用画面!M32)</f>
        <v/>
      </c>
      <c r="F66" s="164" t="str">
        <f t="shared" si="4"/>
        <v/>
      </c>
      <c r="G66" s="2">
        <f t="shared" si="5"/>
        <v>0</v>
      </c>
      <c r="H66" s="2" t="str">
        <f>IF(ISBLANK(入力用画面!F32),"",入力用画面!F32)</f>
        <v/>
      </c>
      <c r="I66" s="2" t="str">
        <f>IF(ISBLANK(入力用画面!G32),"",入力用画面!G32)</f>
        <v/>
      </c>
      <c r="J66" s="2" t="str">
        <f>IF(ISBLANK(入力用画面!H32),"",入力用画面!H32)</f>
        <v/>
      </c>
      <c r="K66" s="2" t="str">
        <f>IF(ISBLANK(入力用画面!I32),"",入力用画面!I32)</f>
        <v/>
      </c>
      <c r="L66" s="2" t="str">
        <f>IF(ISBLANK(入力用画面!J32),"",入力用画面!J32)</f>
        <v/>
      </c>
      <c r="M66" s="2" t="str">
        <f>IF(ISBLANK(入力用画面!K32),"",入力用画面!K32)</f>
        <v/>
      </c>
      <c r="N66" s="2" t="str">
        <f>IF(ISBLANK(入力用画面!L32),"",入力用画面!L32)</f>
        <v/>
      </c>
      <c r="O66" s="2" t="str">
        <f>IF(ISBLANK(入力用画面!M32),"",入力用画面!M32)</f>
        <v/>
      </c>
      <c r="P66" s="2"/>
    </row>
    <row r="67" spans="1:16">
      <c r="A67">
        <v>27</v>
      </c>
      <c r="B67" t="str">
        <f>IF(ISBLANK(入力用画面!F33),"",入力用画面!F33+入力用画面!J33)</f>
        <v/>
      </c>
      <c r="C67" t="str">
        <f>IF(ISBLANK(入力用画面!G33),"",入力用画面!G33+入力用画面!K33)</f>
        <v/>
      </c>
      <c r="D67" t="str">
        <f>IF(ISBLANK(入力用画面!H33),"",入力用画面!H33+入力用画面!L33)</f>
        <v/>
      </c>
      <c r="E67" t="str">
        <f>IF(ISBLANK(入力用画面!I33),"",入力用画面!I33+入力用画面!M33)</f>
        <v/>
      </c>
      <c r="F67" s="164" t="str">
        <f t="shared" si="4"/>
        <v/>
      </c>
      <c r="G67" s="2">
        <f t="shared" si="5"/>
        <v>0</v>
      </c>
      <c r="H67" s="2" t="str">
        <f>IF(ISBLANK(入力用画面!F33),"",入力用画面!F33)</f>
        <v/>
      </c>
      <c r="I67" s="2" t="str">
        <f>IF(ISBLANK(入力用画面!G33),"",入力用画面!G33)</f>
        <v/>
      </c>
      <c r="J67" s="2" t="str">
        <f>IF(ISBLANK(入力用画面!H33),"",入力用画面!H33)</f>
        <v/>
      </c>
      <c r="K67" s="2" t="str">
        <f>IF(ISBLANK(入力用画面!I33),"",入力用画面!I33)</f>
        <v/>
      </c>
      <c r="L67" s="2" t="str">
        <f>IF(ISBLANK(入力用画面!J33),"",入力用画面!J33)</f>
        <v/>
      </c>
      <c r="M67" s="2" t="str">
        <f>IF(ISBLANK(入力用画面!K33),"",入力用画面!K33)</f>
        <v/>
      </c>
      <c r="N67" s="2" t="str">
        <f>IF(ISBLANK(入力用画面!L33),"",入力用画面!L33)</f>
        <v/>
      </c>
      <c r="O67" s="2" t="str">
        <f>IF(ISBLANK(入力用画面!M33),"",入力用画面!M33)</f>
        <v/>
      </c>
      <c r="P67" s="2"/>
    </row>
    <row r="68" spans="1:16">
      <c r="A68">
        <v>28</v>
      </c>
      <c r="B68" t="str">
        <f>IF(ISBLANK(入力用画面!F34),"",入力用画面!F34+入力用画面!J34)</f>
        <v/>
      </c>
      <c r="C68" t="str">
        <f>IF(ISBLANK(入力用画面!G34),"",入力用画面!G34+入力用画面!K34)</f>
        <v/>
      </c>
      <c r="D68" t="str">
        <f>IF(ISBLANK(入力用画面!H34),"",入力用画面!H34+入力用画面!L34)</f>
        <v/>
      </c>
      <c r="E68" t="str">
        <f>IF(ISBLANK(入力用画面!I34),"",入力用画面!I34+入力用画面!M34)</f>
        <v/>
      </c>
      <c r="F68" s="164" t="str">
        <f t="shared" si="4"/>
        <v/>
      </c>
      <c r="G68" s="2">
        <f t="shared" si="5"/>
        <v>0</v>
      </c>
      <c r="H68" s="2" t="str">
        <f>IF(ISBLANK(入力用画面!F34),"",入力用画面!F34)</f>
        <v/>
      </c>
      <c r="I68" s="2" t="str">
        <f>IF(ISBLANK(入力用画面!G34),"",入力用画面!G34)</f>
        <v/>
      </c>
      <c r="J68" s="2" t="str">
        <f>IF(ISBLANK(入力用画面!H34),"",入力用画面!H34)</f>
        <v/>
      </c>
      <c r="K68" s="2" t="str">
        <f>IF(ISBLANK(入力用画面!I34),"",入力用画面!I34)</f>
        <v/>
      </c>
      <c r="L68" s="2" t="str">
        <f>IF(ISBLANK(入力用画面!J34),"",入力用画面!J34)</f>
        <v/>
      </c>
      <c r="M68" s="2" t="str">
        <f>IF(ISBLANK(入力用画面!K34),"",入力用画面!K34)</f>
        <v/>
      </c>
      <c r="N68" s="2" t="str">
        <f>IF(ISBLANK(入力用画面!L34),"",入力用画面!L34)</f>
        <v/>
      </c>
      <c r="O68" s="2" t="str">
        <f>IF(ISBLANK(入力用画面!M34),"",入力用画面!M34)</f>
        <v/>
      </c>
      <c r="P68" s="2"/>
    </row>
    <row r="69" spans="1:16">
      <c r="A69">
        <v>29</v>
      </c>
      <c r="B69" t="str">
        <f>IF(ISBLANK(入力用画面!F35),"",入力用画面!F35+入力用画面!J35)</f>
        <v/>
      </c>
      <c r="C69" t="str">
        <f>IF(ISBLANK(入力用画面!G35),"",入力用画面!G35+入力用画面!K35)</f>
        <v/>
      </c>
      <c r="D69" t="str">
        <f>IF(ISBLANK(入力用画面!H35),"",入力用画面!H35+入力用画面!L35)</f>
        <v/>
      </c>
      <c r="E69" t="str">
        <f>IF(ISBLANK(入力用画面!I35),"",入力用画面!I35+入力用画面!M35)</f>
        <v/>
      </c>
      <c r="F69" s="164" t="str">
        <f t="shared" si="4"/>
        <v/>
      </c>
      <c r="G69" s="2">
        <f t="shared" si="5"/>
        <v>0</v>
      </c>
      <c r="H69" s="2" t="str">
        <f>IF(ISBLANK(入力用画面!F35),"",入力用画面!F35)</f>
        <v/>
      </c>
      <c r="I69" s="2" t="str">
        <f>IF(ISBLANK(入力用画面!G35),"",入力用画面!G35)</f>
        <v/>
      </c>
      <c r="J69" s="2" t="str">
        <f>IF(ISBLANK(入力用画面!H35),"",入力用画面!H35)</f>
        <v/>
      </c>
      <c r="K69" s="2" t="str">
        <f>IF(ISBLANK(入力用画面!I35),"",入力用画面!I35)</f>
        <v/>
      </c>
      <c r="L69" s="2" t="str">
        <f>IF(ISBLANK(入力用画面!J35),"",入力用画面!J35)</f>
        <v/>
      </c>
      <c r="M69" s="2" t="str">
        <f>IF(ISBLANK(入力用画面!K35),"",入力用画面!K35)</f>
        <v/>
      </c>
      <c r="N69" s="2" t="str">
        <f>IF(ISBLANK(入力用画面!L35),"",入力用画面!L35)</f>
        <v/>
      </c>
      <c r="O69" s="2" t="str">
        <f>IF(ISBLANK(入力用画面!M35),"",入力用画面!M35)</f>
        <v/>
      </c>
      <c r="P69" s="2"/>
    </row>
    <row r="70" spans="1:16">
      <c r="A70">
        <v>30</v>
      </c>
      <c r="B70" t="str">
        <f>IF(ISBLANK(入力用画面!F36),"",入力用画面!F36+入力用画面!J36)</f>
        <v/>
      </c>
      <c r="C70" t="str">
        <f>IF(ISBLANK(入力用画面!G36),"",入力用画面!G36+入力用画面!K36)</f>
        <v/>
      </c>
      <c r="D70" t="str">
        <f>IF(ISBLANK(入力用画面!H36),"",入力用画面!H36+入力用画面!L36)</f>
        <v/>
      </c>
      <c r="E70" t="str">
        <f>IF(ISBLANK(入力用画面!I36),"",入力用画面!I36+入力用画面!M36)</f>
        <v/>
      </c>
      <c r="F70" s="164" t="str">
        <f t="shared" si="4"/>
        <v/>
      </c>
      <c r="G70" s="2">
        <f t="shared" si="5"/>
        <v>0</v>
      </c>
      <c r="H70" s="2" t="str">
        <f>IF(ISBLANK(入力用画面!F36),"",入力用画面!F36)</f>
        <v/>
      </c>
      <c r="I70" s="2" t="str">
        <f>IF(ISBLANK(入力用画面!G36),"",入力用画面!G36)</f>
        <v/>
      </c>
      <c r="J70" s="2" t="str">
        <f>IF(ISBLANK(入力用画面!H36),"",入力用画面!H36)</f>
        <v/>
      </c>
      <c r="K70" s="2" t="str">
        <f>IF(ISBLANK(入力用画面!I36),"",入力用画面!I36)</f>
        <v/>
      </c>
      <c r="L70" s="2" t="str">
        <f>IF(ISBLANK(入力用画面!J36),"",入力用画面!J36)</f>
        <v/>
      </c>
      <c r="M70" s="2" t="str">
        <f>IF(ISBLANK(入力用画面!K36),"",入力用画面!K36)</f>
        <v/>
      </c>
      <c r="N70" s="2" t="str">
        <f>IF(ISBLANK(入力用画面!L36),"",入力用画面!L36)</f>
        <v/>
      </c>
      <c r="O70" s="2" t="str">
        <f>IF(ISBLANK(入力用画面!M36),"",入力用画面!M36)</f>
        <v/>
      </c>
      <c r="P70" s="2"/>
    </row>
    <row r="71" spans="1:16">
      <c r="A71">
        <v>31</v>
      </c>
      <c r="B71" t="str">
        <f>IF(ISBLANK(入力用画面!F37),"",入力用画面!F37+入力用画面!J37)</f>
        <v/>
      </c>
      <c r="C71" t="str">
        <f>IF(ISBLANK(入力用画面!G37),"",入力用画面!G37+入力用画面!K37)</f>
        <v/>
      </c>
      <c r="D71" t="str">
        <f>IF(ISBLANK(入力用画面!H37),"",入力用画面!H37+入力用画面!L37)</f>
        <v/>
      </c>
      <c r="E71" t="str">
        <f>IF(ISBLANK(入力用画面!I37),"",入力用画面!I37+入力用画面!M37)</f>
        <v/>
      </c>
      <c r="F71" s="164" t="str">
        <f t="shared" si="4"/>
        <v/>
      </c>
      <c r="G71" s="2">
        <f t="shared" si="5"/>
        <v>0</v>
      </c>
      <c r="H71" s="2" t="str">
        <f>IF(ISBLANK(入力用画面!F37),"",入力用画面!F37)</f>
        <v/>
      </c>
      <c r="I71" s="2" t="str">
        <f>IF(ISBLANK(入力用画面!G37),"",入力用画面!G37)</f>
        <v/>
      </c>
      <c r="J71" s="2" t="str">
        <f>IF(ISBLANK(入力用画面!H37),"",入力用画面!H37)</f>
        <v/>
      </c>
      <c r="K71" s="2" t="str">
        <f>IF(ISBLANK(入力用画面!I37),"",入力用画面!I37)</f>
        <v/>
      </c>
      <c r="L71" s="2" t="str">
        <f>IF(ISBLANK(入力用画面!J37),"",入力用画面!J37)</f>
        <v/>
      </c>
      <c r="M71" s="2" t="str">
        <f>IF(ISBLANK(入力用画面!K37),"",入力用画面!K37)</f>
        <v/>
      </c>
      <c r="N71" s="2" t="str">
        <f>IF(ISBLANK(入力用画面!L37),"",入力用画面!L37)</f>
        <v/>
      </c>
      <c r="O71" s="2" t="str">
        <f>IF(ISBLANK(入力用画面!M37),"",入力用画面!M37)</f>
        <v/>
      </c>
      <c r="P71" s="2"/>
    </row>
    <row r="72" spans="1:16">
      <c r="A72">
        <v>32</v>
      </c>
      <c r="B72" t="str">
        <f>IF(ISBLANK(入力用画面!F38),"",入力用画面!F38+入力用画面!J38)</f>
        <v/>
      </c>
      <c r="C72" t="str">
        <f>IF(ISBLANK(入力用画面!G38),"",入力用画面!G38+入力用画面!K38)</f>
        <v/>
      </c>
      <c r="D72" t="str">
        <f>IF(ISBLANK(入力用画面!H38),"",入力用画面!H38+入力用画面!L38)</f>
        <v/>
      </c>
      <c r="E72" t="str">
        <f>IF(ISBLANK(入力用画面!I38),"",入力用画面!I38+入力用画面!M38)</f>
        <v/>
      </c>
      <c r="F72" s="164" t="str">
        <f t="shared" si="4"/>
        <v/>
      </c>
      <c r="G72" s="2">
        <f t="shared" si="5"/>
        <v>0</v>
      </c>
      <c r="H72" s="2" t="str">
        <f>IF(ISBLANK(入力用画面!F38),"",入力用画面!F38)</f>
        <v/>
      </c>
      <c r="I72" s="2" t="str">
        <f>IF(ISBLANK(入力用画面!G38),"",入力用画面!G38)</f>
        <v/>
      </c>
      <c r="J72" s="2" t="str">
        <f>IF(ISBLANK(入力用画面!H38),"",入力用画面!H38)</f>
        <v/>
      </c>
      <c r="K72" s="2" t="str">
        <f>IF(ISBLANK(入力用画面!I38),"",入力用画面!I38)</f>
        <v/>
      </c>
      <c r="L72" s="2" t="str">
        <f>IF(ISBLANK(入力用画面!J38),"",入力用画面!J38)</f>
        <v/>
      </c>
      <c r="M72" s="2" t="str">
        <f>IF(ISBLANK(入力用画面!K38),"",入力用画面!K38)</f>
        <v/>
      </c>
      <c r="N72" s="2" t="str">
        <f>IF(ISBLANK(入力用画面!L38),"",入力用画面!L38)</f>
        <v/>
      </c>
      <c r="O72" s="2" t="str">
        <f>IF(ISBLANK(入力用画面!M38),"",入力用画面!M38)</f>
        <v/>
      </c>
      <c r="P72" s="2"/>
    </row>
    <row r="73" spans="1:16">
      <c r="A73">
        <v>33</v>
      </c>
      <c r="B73" t="str">
        <f>IF(ISBLANK(入力用画面!F39),"",入力用画面!F39+入力用画面!J39)</f>
        <v/>
      </c>
      <c r="C73" t="str">
        <f>IF(ISBLANK(入力用画面!G39),"",入力用画面!G39+入力用画面!K39)</f>
        <v/>
      </c>
      <c r="D73" t="str">
        <f>IF(ISBLANK(入力用画面!H39),"",入力用画面!H39+入力用画面!L39)</f>
        <v/>
      </c>
      <c r="E73" t="str">
        <f>IF(ISBLANK(入力用画面!I39),"",入力用画面!I39+入力用画面!M39)</f>
        <v/>
      </c>
      <c r="F73" s="164" t="str">
        <f t="shared" si="4"/>
        <v/>
      </c>
      <c r="G73" s="2">
        <f t="shared" si="5"/>
        <v>0</v>
      </c>
      <c r="H73" s="2" t="str">
        <f>IF(ISBLANK(入力用画面!F39),"",入力用画面!F39)</f>
        <v/>
      </c>
      <c r="I73" s="2" t="str">
        <f>IF(ISBLANK(入力用画面!G39),"",入力用画面!G39)</f>
        <v/>
      </c>
      <c r="J73" s="2" t="str">
        <f>IF(ISBLANK(入力用画面!H39),"",入力用画面!H39)</f>
        <v/>
      </c>
      <c r="K73" s="2" t="str">
        <f>IF(ISBLANK(入力用画面!I39),"",入力用画面!I39)</f>
        <v/>
      </c>
      <c r="L73" s="2" t="str">
        <f>IF(ISBLANK(入力用画面!J39),"",入力用画面!J39)</f>
        <v/>
      </c>
      <c r="M73" s="2" t="str">
        <f>IF(ISBLANK(入力用画面!K39),"",入力用画面!K39)</f>
        <v/>
      </c>
      <c r="N73" s="2" t="str">
        <f>IF(ISBLANK(入力用画面!L39),"",入力用画面!L39)</f>
        <v/>
      </c>
      <c r="O73" s="2" t="str">
        <f>IF(ISBLANK(入力用画面!M39),"",入力用画面!M39)</f>
        <v/>
      </c>
      <c r="P73" s="2"/>
    </row>
    <row r="74" spans="1:16">
      <c r="A74">
        <v>34</v>
      </c>
      <c r="B74" t="str">
        <f>IF(ISBLANK(入力用画面!F40),"",入力用画面!F40+入力用画面!J40)</f>
        <v/>
      </c>
      <c r="C74" t="str">
        <f>IF(ISBLANK(入力用画面!G40),"",入力用画面!G40+入力用画面!K40)</f>
        <v/>
      </c>
      <c r="D74" t="str">
        <f>IF(ISBLANK(入力用画面!H40),"",入力用画面!H40+入力用画面!L40)</f>
        <v/>
      </c>
      <c r="E74" t="str">
        <f>IF(ISBLANK(入力用画面!I40),"",入力用画面!I40+入力用画面!M40)</f>
        <v/>
      </c>
      <c r="F74" s="164" t="str">
        <f t="shared" si="4"/>
        <v/>
      </c>
      <c r="G74" s="2">
        <f t="shared" si="5"/>
        <v>0</v>
      </c>
      <c r="H74" s="2" t="str">
        <f>IF(ISBLANK(入力用画面!F40),"",入力用画面!F40)</f>
        <v/>
      </c>
      <c r="I74" s="2" t="str">
        <f>IF(ISBLANK(入力用画面!G40),"",入力用画面!G40)</f>
        <v/>
      </c>
      <c r="J74" s="2" t="str">
        <f>IF(ISBLANK(入力用画面!H40),"",入力用画面!H40)</f>
        <v/>
      </c>
      <c r="K74" s="2" t="str">
        <f>IF(ISBLANK(入力用画面!I40),"",入力用画面!I40)</f>
        <v/>
      </c>
      <c r="L74" s="2" t="str">
        <f>IF(ISBLANK(入力用画面!J40),"",入力用画面!J40)</f>
        <v/>
      </c>
      <c r="M74" s="2" t="str">
        <f>IF(ISBLANK(入力用画面!K40),"",入力用画面!K40)</f>
        <v/>
      </c>
      <c r="N74" s="2" t="str">
        <f>IF(ISBLANK(入力用画面!L40),"",入力用画面!L40)</f>
        <v/>
      </c>
      <c r="O74" s="2" t="str">
        <f>IF(ISBLANK(入力用画面!M40),"",入力用画面!M40)</f>
        <v/>
      </c>
      <c r="P74" s="2"/>
    </row>
    <row r="75" spans="1:16">
      <c r="A75">
        <v>35</v>
      </c>
      <c r="B75" t="str">
        <f>IF(ISBLANK(入力用画面!F41),"",入力用画面!F41+入力用画面!J41)</f>
        <v/>
      </c>
      <c r="C75" t="str">
        <f>IF(ISBLANK(入力用画面!G41),"",入力用画面!G41+入力用画面!K41)</f>
        <v/>
      </c>
      <c r="D75" t="str">
        <f>IF(ISBLANK(入力用画面!H41),"",入力用画面!H41+入力用画面!L41)</f>
        <v/>
      </c>
      <c r="E75" t="str">
        <f>IF(ISBLANK(入力用画面!I41),"",入力用画面!I41+入力用画面!M41)</f>
        <v/>
      </c>
      <c r="F75" s="164" t="str">
        <f t="shared" si="4"/>
        <v/>
      </c>
      <c r="G75" s="2">
        <f t="shared" si="5"/>
        <v>0</v>
      </c>
      <c r="H75" s="2" t="str">
        <f>IF(ISBLANK(入力用画面!F41),"",入力用画面!F41)</f>
        <v/>
      </c>
      <c r="I75" s="2" t="str">
        <f>IF(ISBLANK(入力用画面!G41),"",入力用画面!G41)</f>
        <v/>
      </c>
      <c r="J75" s="2" t="str">
        <f>IF(ISBLANK(入力用画面!H41),"",入力用画面!H41)</f>
        <v/>
      </c>
      <c r="K75" s="2" t="str">
        <f>IF(ISBLANK(入力用画面!I41),"",入力用画面!I41)</f>
        <v/>
      </c>
      <c r="L75" s="2" t="str">
        <f>IF(ISBLANK(入力用画面!J41),"",入力用画面!J41)</f>
        <v/>
      </c>
      <c r="M75" s="2" t="str">
        <f>IF(ISBLANK(入力用画面!K41),"",入力用画面!K41)</f>
        <v/>
      </c>
      <c r="N75" s="2" t="str">
        <f>IF(ISBLANK(入力用画面!L41),"",入力用画面!L41)</f>
        <v/>
      </c>
      <c r="O75" s="2" t="str">
        <f>IF(ISBLANK(入力用画面!M41),"",入力用画面!M41)</f>
        <v/>
      </c>
      <c r="P75" s="2"/>
    </row>
    <row r="76" spans="1:16">
      <c r="A76">
        <v>36</v>
      </c>
      <c r="B76" t="str">
        <f>IF(ISBLANK(入力用画面!F42),"",入力用画面!F42+入力用画面!J42)</f>
        <v/>
      </c>
      <c r="C76" t="str">
        <f>IF(ISBLANK(入力用画面!G42),"",入力用画面!G42+入力用画面!K42)</f>
        <v/>
      </c>
      <c r="D76" t="str">
        <f>IF(ISBLANK(入力用画面!H42),"",入力用画面!H42+入力用画面!L42)</f>
        <v/>
      </c>
      <c r="E76" t="str">
        <f>IF(ISBLANK(入力用画面!I42),"",入力用画面!I42+入力用画面!M42)</f>
        <v/>
      </c>
      <c r="F76" s="164" t="str">
        <f t="shared" si="4"/>
        <v/>
      </c>
      <c r="G76" s="2">
        <f t="shared" si="5"/>
        <v>0</v>
      </c>
      <c r="H76" s="2" t="str">
        <f>IF(ISBLANK(入力用画面!F42),"",入力用画面!F42)</f>
        <v/>
      </c>
      <c r="I76" s="2" t="str">
        <f>IF(ISBLANK(入力用画面!G42),"",入力用画面!G42)</f>
        <v/>
      </c>
      <c r="J76" s="2" t="str">
        <f>IF(ISBLANK(入力用画面!H42),"",入力用画面!H42)</f>
        <v/>
      </c>
      <c r="K76" s="2" t="str">
        <f>IF(ISBLANK(入力用画面!I42),"",入力用画面!I42)</f>
        <v/>
      </c>
      <c r="L76" s="2" t="str">
        <f>IF(ISBLANK(入力用画面!J42),"",入力用画面!J42)</f>
        <v/>
      </c>
      <c r="M76" s="2" t="str">
        <f>IF(ISBLANK(入力用画面!K42),"",入力用画面!K42)</f>
        <v/>
      </c>
      <c r="N76" s="2" t="str">
        <f>IF(ISBLANK(入力用画面!L42),"",入力用画面!L42)</f>
        <v/>
      </c>
      <c r="O76" s="2" t="str">
        <f>IF(ISBLANK(入力用画面!M42),"",入力用画面!M42)</f>
        <v/>
      </c>
      <c r="P76" s="2"/>
    </row>
    <row r="77" spans="1:16">
      <c r="A77">
        <v>37</v>
      </c>
      <c r="B77" t="str">
        <f>IF(ISBLANK(入力用画面!F43),"",入力用画面!F43+入力用画面!J43)</f>
        <v/>
      </c>
      <c r="C77" t="str">
        <f>IF(ISBLANK(入力用画面!G43),"",入力用画面!G43+入力用画面!K43)</f>
        <v/>
      </c>
      <c r="D77" t="str">
        <f>IF(ISBLANK(入力用画面!H43),"",入力用画面!H43+入力用画面!L43)</f>
        <v/>
      </c>
      <c r="E77" t="str">
        <f>IF(ISBLANK(入力用画面!I43),"",入力用画面!I43+入力用画面!M43)</f>
        <v/>
      </c>
      <c r="F77" s="164" t="str">
        <f t="shared" si="4"/>
        <v/>
      </c>
      <c r="G77" s="2">
        <f t="shared" si="5"/>
        <v>0</v>
      </c>
      <c r="H77" s="2" t="str">
        <f>IF(ISBLANK(入力用画面!F43),"",入力用画面!F43)</f>
        <v/>
      </c>
      <c r="I77" s="2" t="str">
        <f>IF(ISBLANK(入力用画面!G43),"",入力用画面!G43)</f>
        <v/>
      </c>
      <c r="J77" s="2" t="str">
        <f>IF(ISBLANK(入力用画面!H43),"",入力用画面!H43)</f>
        <v/>
      </c>
      <c r="K77" s="2" t="str">
        <f>IF(ISBLANK(入力用画面!I43),"",入力用画面!I43)</f>
        <v/>
      </c>
      <c r="L77" s="2" t="str">
        <f>IF(ISBLANK(入力用画面!J43),"",入力用画面!J43)</f>
        <v/>
      </c>
      <c r="M77" s="2" t="str">
        <f>IF(ISBLANK(入力用画面!K43),"",入力用画面!K43)</f>
        <v/>
      </c>
      <c r="N77" s="2" t="str">
        <f>IF(ISBLANK(入力用画面!L43),"",入力用画面!L43)</f>
        <v/>
      </c>
      <c r="O77" s="2" t="str">
        <f>IF(ISBLANK(入力用画面!M43),"",入力用画面!M43)</f>
        <v/>
      </c>
      <c r="P77" s="2"/>
    </row>
    <row r="78" spans="1:16">
      <c r="A78">
        <v>38</v>
      </c>
      <c r="B78" t="str">
        <f>IF(ISBLANK(入力用画面!F44),"",入力用画面!F44+入力用画面!J44)</f>
        <v/>
      </c>
      <c r="C78" t="str">
        <f>IF(ISBLANK(入力用画面!G44),"",入力用画面!G44+入力用画面!K44)</f>
        <v/>
      </c>
      <c r="D78" t="str">
        <f>IF(ISBLANK(入力用画面!H44),"",入力用画面!H44+入力用画面!L44)</f>
        <v/>
      </c>
      <c r="E78" t="str">
        <f>IF(ISBLANK(入力用画面!I44),"",入力用画面!I44+入力用画面!M44)</f>
        <v/>
      </c>
      <c r="F78" s="164" t="str">
        <f t="shared" si="4"/>
        <v/>
      </c>
      <c r="G78" s="2">
        <f t="shared" si="5"/>
        <v>0</v>
      </c>
      <c r="H78" s="2" t="str">
        <f>IF(ISBLANK(入力用画面!F44),"",入力用画面!F44)</f>
        <v/>
      </c>
      <c r="I78" s="2" t="str">
        <f>IF(ISBLANK(入力用画面!G44),"",入力用画面!G44)</f>
        <v/>
      </c>
      <c r="J78" s="2" t="str">
        <f>IF(ISBLANK(入力用画面!H44),"",入力用画面!H44)</f>
        <v/>
      </c>
      <c r="K78" s="2" t="str">
        <f>IF(ISBLANK(入力用画面!I44),"",入力用画面!I44)</f>
        <v/>
      </c>
      <c r="L78" s="2" t="str">
        <f>IF(ISBLANK(入力用画面!J44),"",入力用画面!J44)</f>
        <v/>
      </c>
      <c r="M78" s="2" t="str">
        <f>IF(ISBLANK(入力用画面!K44),"",入力用画面!K44)</f>
        <v/>
      </c>
      <c r="N78" s="2" t="str">
        <f>IF(ISBLANK(入力用画面!L44),"",入力用画面!L44)</f>
        <v/>
      </c>
      <c r="O78" s="2" t="str">
        <f>IF(ISBLANK(入力用画面!M44),"",入力用画面!M44)</f>
        <v/>
      </c>
      <c r="P78" s="2"/>
    </row>
    <row r="79" spans="1:16">
      <c r="A79">
        <v>39</v>
      </c>
      <c r="B79" t="str">
        <f>IF(ISBLANK(入力用画面!F45),"",入力用画面!F45+入力用画面!J45)</f>
        <v/>
      </c>
      <c r="C79" t="str">
        <f>IF(ISBLANK(入力用画面!G45),"",入力用画面!G45+入力用画面!K45)</f>
        <v/>
      </c>
      <c r="D79" t="str">
        <f>IF(ISBLANK(入力用画面!H45),"",入力用画面!H45+入力用画面!L45)</f>
        <v/>
      </c>
      <c r="E79" t="str">
        <f>IF(ISBLANK(入力用画面!I45),"",入力用画面!I45+入力用画面!M45)</f>
        <v/>
      </c>
      <c r="F79" s="164" t="str">
        <f t="shared" si="4"/>
        <v/>
      </c>
      <c r="G79" s="2">
        <f t="shared" si="5"/>
        <v>0</v>
      </c>
      <c r="H79" s="2" t="str">
        <f>IF(ISBLANK(入力用画面!F45),"",入力用画面!F45)</f>
        <v/>
      </c>
      <c r="I79" s="2" t="str">
        <f>IF(ISBLANK(入力用画面!G45),"",入力用画面!G45)</f>
        <v/>
      </c>
      <c r="J79" s="2" t="str">
        <f>IF(ISBLANK(入力用画面!H45),"",入力用画面!H45)</f>
        <v/>
      </c>
      <c r="K79" s="2" t="str">
        <f>IF(ISBLANK(入力用画面!I45),"",入力用画面!I45)</f>
        <v/>
      </c>
      <c r="L79" s="2" t="str">
        <f>IF(ISBLANK(入力用画面!J45),"",入力用画面!J45)</f>
        <v/>
      </c>
      <c r="M79" s="2" t="str">
        <f>IF(ISBLANK(入力用画面!K45),"",入力用画面!K45)</f>
        <v/>
      </c>
      <c r="N79" s="2" t="str">
        <f>IF(ISBLANK(入力用画面!L45),"",入力用画面!L45)</f>
        <v/>
      </c>
      <c r="O79" s="2" t="str">
        <f>IF(ISBLANK(入力用画面!M45),"",入力用画面!M45)</f>
        <v/>
      </c>
      <c r="P79" s="2"/>
    </row>
    <row r="80" spans="1:16">
      <c r="A80">
        <v>40</v>
      </c>
      <c r="B80" t="str">
        <f>IF(ISBLANK(入力用画面!F46),"",入力用画面!F46+入力用画面!J46)</f>
        <v/>
      </c>
      <c r="C80" t="str">
        <f>IF(ISBLANK(入力用画面!G46),"",入力用画面!G46+入力用画面!K46)</f>
        <v/>
      </c>
      <c r="D80" t="str">
        <f>IF(ISBLANK(入力用画面!H46),"",入力用画面!H46+入力用画面!L46)</f>
        <v/>
      </c>
      <c r="E80" t="str">
        <f>IF(ISBLANK(入力用画面!I46),"",入力用画面!I46+入力用画面!M46)</f>
        <v/>
      </c>
      <c r="F80" s="164" t="str">
        <f t="shared" si="4"/>
        <v/>
      </c>
      <c r="G80" s="2">
        <f t="shared" si="5"/>
        <v>0</v>
      </c>
      <c r="H80" s="2" t="str">
        <f>IF(ISBLANK(入力用画面!F46),"",入力用画面!F46)</f>
        <v/>
      </c>
      <c r="I80" s="2" t="str">
        <f>IF(ISBLANK(入力用画面!G46),"",入力用画面!G46)</f>
        <v/>
      </c>
      <c r="J80" s="2" t="str">
        <f>IF(ISBLANK(入力用画面!H46),"",入力用画面!H46)</f>
        <v/>
      </c>
      <c r="K80" s="2" t="str">
        <f>IF(ISBLANK(入力用画面!I46),"",入力用画面!I46)</f>
        <v/>
      </c>
      <c r="L80" s="2" t="str">
        <f>IF(ISBLANK(入力用画面!J46),"",入力用画面!J46)</f>
        <v/>
      </c>
      <c r="M80" s="2" t="str">
        <f>IF(ISBLANK(入力用画面!K46),"",入力用画面!K46)</f>
        <v/>
      </c>
      <c r="N80" s="2" t="str">
        <f>IF(ISBLANK(入力用画面!L46),"",入力用画面!L46)</f>
        <v/>
      </c>
      <c r="O80" s="2" t="str">
        <f>IF(ISBLANK(入力用画面!M46),"",入力用画面!M46)</f>
        <v/>
      </c>
      <c r="P80" s="2"/>
    </row>
    <row r="81" spans="1:16">
      <c r="A81">
        <v>41</v>
      </c>
      <c r="B81" t="str">
        <f>IF(ISBLANK(入力用画面!F47),"",入力用画面!F47+入力用画面!J47)</f>
        <v/>
      </c>
      <c r="C81" t="str">
        <f>IF(ISBLANK(入力用画面!G47),"",入力用画面!G47+入力用画面!K47)</f>
        <v/>
      </c>
      <c r="D81" t="str">
        <f>IF(ISBLANK(入力用画面!H47),"",入力用画面!H47+入力用画面!L47)</f>
        <v/>
      </c>
      <c r="E81" t="str">
        <f>IF(ISBLANK(入力用画面!I47),"",入力用画面!I47+入力用画面!M47)</f>
        <v/>
      </c>
      <c r="F81" s="164" t="str">
        <f t="shared" si="4"/>
        <v/>
      </c>
      <c r="G81" s="2">
        <f t="shared" si="5"/>
        <v>0</v>
      </c>
      <c r="H81" s="2" t="str">
        <f>IF(ISBLANK(入力用画面!F47),"",入力用画面!F47)</f>
        <v/>
      </c>
      <c r="I81" s="2" t="str">
        <f>IF(ISBLANK(入力用画面!G47),"",入力用画面!G47)</f>
        <v/>
      </c>
      <c r="J81" s="2" t="str">
        <f>IF(ISBLANK(入力用画面!H47),"",入力用画面!H47)</f>
        <v/>
      </c>
      <c r="K81" s="2" t="str">
        <f>IF(ISBLANK(入力用画面!I47),"",入力用画面!I47)</f>
        <v/>
      </c>
      <c r="L81" s="2" t="str">
        <f>IF(ISBLANK(入力用画面!J47),"",入力用画面!J47)</f>
        <v/>
      </c>
      <c r="M81" s="2" t="str">
        <f>IF(ISBLANK(入力用画面!K47),"",入力用画面!K47)</f>
        <v/>
      </c>
      <c r="N81" s="2" t="str">
        <f>IF(ISBLANK(入力用画面!L47),"",入力用画面!L47)</f>
        <v/>
      </c>
      <c r="O81" s="2" t="str">
        <f>IF(ISBLANK(入力用画面!M47),"",入力用画面!M47)</f>
        <v/>
      </c>
      <c r="P81" s="2"/>
    </row>
    <row r="82" spans="1:16">
      <c r="A82">
        <v>42</v>
      </c>
      <c r="B82" t="str">
        <f>IF(ISBLANK(入力用画面!F48),"",入力用画面!F48+入力用画面!J48)</f>
        <v/>
      </c>
      <c r="C82" t="str">
        <f>IF(ISBLANK(入力用画面!G48),"",入力用画面!G48+入力用画面!K48)</f>
        <v/>
      </c>
      <c r="D82" t="str">
        <f>IF(ISBLANK(入力用画面!H48),"",入力用画面!H48+入力用画面!L48)</f>
        <v/>
      </c>
      <c r="E82" t="str">
        <f>IF(ISBLANK(入力用画面!I48),"",入力用画面!I48+入力用画面!M48)</f>
        <v/>
      </c>
      <c r="F82" s="164" t="str">
        <f t="shared" si="4"/>
        <v/>
      </c>
      <c r="G82" s="2">
        <f t="shared" si="5"/>
        <v>0</v>
      </c>
      <c r="H82" s="2" t="str">
        <f>IF(ISBLANK(入力用画面!F48),"",入力用画面!F48)</f>
        <v/>
      </c>
      <c r="I82" s="2" t="str">
        <f>IF(ISBLANK(入力用画面!G48),"",入力用画面!G48)</f>
        <v/>
      </c>
      <c r="J82" s="2" t="str">
        <f>IF(ISBLANK(入力用画面!H48),"",入力用画面!H48)</f>
        <v/>
      </c>
      <c r="K82" s="2" t="str">
        <f>IF(ISBLANK(入力用画面!I48),"",入力用画面!I48)</f>
        <v/>
      </c>
      <c r="L82" s="2" t="str">
        <f>IF(ISBLANK(入力用画面!J48),"",入力用画面!J48)</f>
        <v/>
      </c>
      <c r="M82" s="2" t="str">
        <f>IF(ISBLANK(入力用画面!K48),"",入力用画面!K48)</f>
        <v/>
      </c>
      <c r="N82" s="2" t="str">
        <f>IF(ISBLANK(入力用画面!L48),"",入力用画面!L48)</f>
        <v/>
      </c>
      <c r="O82" s="2" t="str">
        <f>IF(ISBLANK(入力用画面!M48),"",入力用画面!M48)</f>
        <v/>
      </c>
      <c r="P82" s="2"/>
    </row>
    <row r="83" spans="1:16">
      <c r="A83">
        <v>43</v>
      </c>
      <c r="B83" t="str">
        <f>IF(ISBLANK(入力用画面!F49),"",入力用画面!F49+入力用画面!J49)</f>
        <v/>
      </c>
      <c r="C83" t="str">
        <f>IF(ISBLANK(入力用画面!G49),"",入力用画面!G49+入力用画面!K49)</f>
        <v/>
      </c>
      <c r="D83" t="str">
        <f>IF(ISBLANK(入力用画面!H49),"",入力用画面!H49+入力用画面!L49)</f>
        <v/>
      </c>
      <c r="E83" t="str">
        <f>IF(ISBLANK(入力用画面!I49),"",入力用画面!I49+入力用画面!M49)</f>
        <v/>
      </c>
      <c r="F83" s="164" t="str">
        <f t="shared" si="4"/>
        <v/>
      </c>
      <c r="G83" s="2">
        <f t="shared" si="5"/>
        <v>0</v>
      </c>
      <c r="H83" s="2" t="str">
        <f>IF(ISBLANK(入力用画面!F49),"",入力用画面!F49)</f>
        <v/>
      </c>
      <c r="I83" s="2" t="str">
        <f>IF(ISBLANK(入力用画面!G49),"",入力用画面!G49)</f>
        <v/>
      </c>
      <c r="J83" s="2" t="str">
        <f>IF(ISBLANK(入力用画面!H49),"",入力用画面!H49)</f>
        <v/>
      </c>
      <c r="K83" s="2" t="str">
        <f>IF(ISBLANK(入力用画面!I49),"",入力用画面!I49)</f>
        <v/>
      </c>
      <c r="L83" s="2" t="str">
        <f>IF(ISBLANK(入力用画面!J49),"",入力用画面!J49)</f>
        <v/>
      </c>
      <c r="M83" s="2" t="str">
        <f>IF(ISBLANK(入力用画面!K49),"",入力用画面!K49)</f>
        <v/>
      </c>
      <c r="N83" s="2" t="str">
        <f>IF(ISBLANK(入力用画面!L49),"",入力用画面!L49)</f>
        <v/>
      </c>
      <c r="O83" s="2" t="str">
        <f>IF(ISBLANK(入力用画面!M49),"",入力用画面!M49)</f>
        <v/>
      </c>
      <c r="P83" s="2"/>
    </row>
    <row r="84" spans="1:16">
      <c r="A84">
        <v>44</v>
      </c>
      <c r="B84" t="str">
        <f>IF(ISBLANK(入力用画面!F50),"",入力用画面!F50+入力用画面!J50)</f>
        <v/>
      </c>
      <c r="C84" t="str">
        <f>IF(ISBLANK(入力用画面!G50),"",入力用画面!G50+入力用画面!K50)</f>
        <v/>
      </c>
      <c r="D84" t="str">
        <f>IF(ISBLANK(入力用画面!H50),"",入力用画面!H50+入力用画面!L50)</f>
        <v/>
      </c>
      <c r="E84" t="str">
        <f>IF(ISBLANK(入力用画面!I50),"",入力用画面!I50+入力用画面!M50)</f>
        <v/>
      </c>
      <c r="F84" s="164" t="str">
        <f t="shared" si="4"/>
        <v/>
      </c>
      <c r="G84" s="2">
        <f t="shared" si="5"/>
        <v>0</v>
      </c>
      <c r="H84" s="2" t="str">
        <f>IF(ISBLANK(入力用画面!F50),"",入力用画面!F50)</f>
        <v/>
      </c>
      <c r="I84" s="2" t="str">
        <f>IF(ISBLANK(入力用画面!G50),"",入力用画面!G50)</f>
        <v/>
      </c>
      <c r="J84" s="2" t="str">
        <f>IF(ISBLANK(入力用画面!H50),"",入力用画面!H50)</f>
        <v/>
      </c>
      <c r="K84" s="2" t="str">
        <f>IF(ISBLANK(入力用画面!I50),"",入力用画面!I50)</f>
        <v/>
      </c>
      <c r="L84" s="2" t="str">
        <f>IF(ISBLANK(入力用画面!J50),"",入力用画面!J50)</f>
        <v/>
      </c>
      <c r="M84" s="2" t="str">
        <f>IF(ISBLANK(入力用画面!K50),"",入力用画面!K50)</f>
        <v/>
      </c>
      <c r="N84" s="2" t="str">
        <f>IF(ISBLANK(入力用画面!L50),"",入力用画面!L50)</f>
        <v/>
      </c>
      <c r="O84" s="2" t="str">
        <f>IF(ISBLANK(入力用画面!M50),"",入力用画面!M50)</f>
        <v/>
      </c>
      <c r="P84" s="2"/>
    </row>
    <row r="85" spans="1:16">
      <c r="A85">
        <v>45</v>
      </c>
      <c r="B85" t="str">
        <f>IF(ISBLANK(入力用画面!F51),"",入力用画面!F51+入力用画面!J51)</f>
        <v/>
      </c>
      <c r="C85" t="str">
        <f>IF(ISBLANK(入力用画面!G51),"",入力用画面!G51+入力用画面!K51)</f>
        <v/>
      </c>
      <c r="D85" t="str">
        <f>IF(ISBLANK(入力用画面!H51),"",入力用画面!H51+入力用画面!L51)</f>
        <v/>
      </c>
      <c r="E85" t="str">
        <f>IF(ISBLANK(入力用画面!I51),"",入力用画面!I51+入力用画面!M51)</f>
        <v/>
      </c>
      <c r="F85" s="164" t="str">
        <f t="shared" si="4"/>
        <v/>
      </c>
      <c r="G85" s="2">
        <f t="shared" si="5"/>
        <v>0</v>
      </c>
      <c r="H85" s="2" t="str">
        <f>IF(ISBLANK(入力用画面!F51),"",入力用画面!F51)</f>
        <v/>
      </c>
      <c r="I85" s="2" t="str">
        <f>IF(ISBLANK(入力用画面!G51),"",入力用画面!G51)</f>
        <v/>
      </c>
      <c r="J85" s="2" t="str">
        <f>IF(ISBLANK(入力用画面!H51),"",入力用画面!H51)</f>
        <v/>
      </c>
      <c r="K85" s="2" t="str">
        <f>IF(ISBLANK(入力用画面!I51),"",入力用画面!I51)</f>
        <v/>
      </c>
      <c r="L85" s="2" t="str">
        <f>IF(ISBLANK(入力用画面!J51),"",入力用画面!J51)</f>
        <v/>
      </c>
      <c r="M85" s="2" t="str">
        <f>IF(ISBLANK(入力用画面!K51),"",入力用画面!K51)</f>
        <v/>
      </c>
      <c r="N85" s="2" t="str">
        <f>IF(ISBLANK(入力用画面!L51),"",入力用画面!L51)</f>
        <v/>
      </c>
      <c r="O85" s="2" t="str">
        <f>IF(ISBLANK(入力用画面!M51),"",入力用画面!M51)</f>
        <v/>
      </c>
      <c r="P85" s="2"/>
    </row>
    <row r="86" spans="1:16">
      <c r="A86">
        <v>46</v>
      </c>
      <c r="B86" t="str">
        <f>IF(ISBLANK(入力用画面!F52),"",入力用画面!F52+入力用画面!J52)</f>
        <v/>
      </c>
      <c r="C86" t="str">
        <f>IF(ISBLANK(入力用画面!G52),"",入力用画面!G52+入力用画面!K52)</f>
        <v/>
      </c>
      <c r="D86" t="str">
        <f>IF(ISBLANK(入力用画面!H52),"",入力用画面!H52+入力用画面!L52)</f>
        <v/>
      </c>
      <c r="E86" t="str">
        <f>IF(ISBLANK(入力用画面!I52),"",入力用画面!I52+入力用画面!M52)</f>
        <v/>
      </c>
      <c r="F86" s="164" t="str">
        <f t="shared" si="4"/>
        <v/>
      </c>
      <c r="G86" s="2">
        <f t="shared" si="5"/>
        <v>0</v>
      </c>
      <c r="H86" s="2" t="str">
        <f>IF(ISBLANK(入力用画面!F52),"",入力用画面!F52)</f>
        <v/>
      </c>
      <c r="I86" s="2" t="str">
        <f>IF(ISBLANK(入力用画面!G52),"",入力用画面!G52)</f>
        <v/>
      </c>
      <c r="J86" s="2" t="str">
        <f>IF(ISBLANK(入力用画面!H52),"",入力用画面!H52)</f>
        <v/>
      </c>
      <c r="K86" s="2" t="str">
        <f>IF(ISBLANK(入力用画面!I52),"",入力用画面!I52)</f>
        <v/>
      </c>
      <c r="L86" s="2" t="str">
        <f>IF(ISBLANK(入力用画面!J52),"",入力用画面!J52)</f>
        <v/>
      </c>
      <c r="M86" s="2" t="str">
        <f>IF(ISBLANK(入力用画面!K52),"",入力用画面!K52)</f>
        <v/>
      </c>
      <c r="N86" s="2" t="str">
        <f>IF(ISBLANK(入力用画面!L52),"",入力用画面!L52)</f>
        <v/>
      </c>
      <c r="O86" s="2" t="str">
        <f>IF(ISBLANK(入力用画面!M52),"",入力用画面!M52)</f>
        <v/>
      </c>
      <c r="P86" s="2"/>
    </row>
    <row r="87" spans="1:16">
      <c r="A87">
        <v>47</v>
      </c>
      <c r="B87" t="str">
        <f>IF(ISBLANK(入力用画面!F53),"",入力用画面!F53+入力用画面!J53)</f>
        <v/>
      </c>
      <c r="C87" t="str">
        <f>IF(ISBLANK(入力用画面!G53),"",入力用画面!G53+入力用画面!K53)</f>
        <v/>
      </c>
      <c r="D87" t="str">
        <f>IF(ISBLANK(入力用画面!H53),"",入力用画面!H53+入力用画面!L53)</f>
        <v/>
      </c>
      <c r="E87" t="str">
        <f>IF(ISBLANK(入力用画面!I53),"",入力用画面!I53+入力用画面!M53)</f>
        <v/>
      </c>
      <c r="F87" s="164" t="str">
        <f t="shared" si="4"/>
        <v/>
      </c>
      <c r="G87" s="2">
        <f t="shared" si="5"/>
        <v>0</v>
      </c>
      <c r="H87" s="2" t="str">
        <f>IF(ISBLANK(入力用画面!F53),"",入力用画面!F53)</f>
        <v/>
      </c>
      <c r="I87" s="2" t="str">
        <f>IF(ISBLANK(入力用画面!G53),"",入力用画面!G53)</f>
        <v/>
      </c>
      <c r="J87" s="2" t="str">
        <f>IF(ISBLANK(入力用画面!H53),"",入力用画面!H53)</f>
        <v/>
      </c>
      <c r="K87" s="2" t="str">
        <f>IF(ISBLANK(入力用画面!I53),"",入力用画面!I53)</f>
        <v/>
      </c>
      <c r="L87" s="2" t="str">
        <f>IF(ISBLANK(入力用画面!J53),"",入力用画面!J53)</f>
        <v/>
      </c>
      <c r="M87" s="2" t="str">
        <f>IF(ISBLANK(入力用画面!K53),"",入力用画面!K53)</f>
        <v/>
      </c>
      <c r="N87" s="2" t="str">
        <f>IF(ISBLANK(入力用画面!L53),"",入力用画面!L53)</f>
        <v/>
      </c>
      <c r="O87" s="2" t="str">
        <f>IF(ISBLANK(入力用画面!M53),"",入力用画面!M53)</f>
        <v/>
      </c>
      <c r="P87" s="2"/>
    </row>
    <row r="88" spans="1:16">
      <c r="A88">
        <v>48</v>
      </c>
      <c r="B88" t="str">
        <f>IF(ISBLANK(入力用画面!F54),"",入力用画面!F54+入力用画面!J54)</f>
        <v/>
      </c>
      <c r="C88" t="str">
        <f>IF(ISBLANK(入力用画面!G54),"",入力用画面!G54+入力用画面!K54)</f>
        <v/>
      </c>
      <c r="D88" t="str">
        <f>IF(ISBLANK(入力用画面!H54),"",入力用画面!H54+入力用画面!L54)</f>
        <v/>
      </c>
      <c r="E88" t="str">
        <f>IF(ISBLANK(入力用画面!I54),"",入力用画面!I54+入力用画面!M54)</f>
        <v/>
      </c>
      <c r="F88" s="164" t="str">
        <f t="shared" si="4"/>
        <v/>
      </c>
      <c r="G88" s="2">
        <f t="shared" si="5"/>
        <v>0</v>
      </c>
      <c r="H88" s="2" t="str">
        <f>IF(ISBLANK(入力用画面!F54),"",入力用画面!F54)</f>
        <v/>
      </c>
      <c r="I88" s="2" t="str">
        <f>IF(ISBLANK(入力用画面!G54),"",入力用画面!G54)</f>
        <v/>
      </c>
      <c r="J88" s="2" t="str">
        <f>IF(ISBLANK(入力用画面!H54),"",入力用画面!H54)</f>
        <v/>
      </c>
      <c r="K88" s="2" t="str">
        <f>IF(ISBLANK(入力用画面!I54),"",入力用画面!I54)</f>
        <v/>
      </c>
      <c r="L88" s="2" t="str">
        <f>IF(ISBLANK(入力用画面!J54),"",入力用画面!J54)</f>
        <v/>
      </c>
      <c r="M88" s="2" t="str">
        <f>IF(ISBLANK(入力用画面!K54),"",入力用画面!K54)</f>
        <v/>
      </c>
      <c r="N88" s="2" t="str">
        <f>IF(ISBLANK(入力用画面!L54),"",入力用画面!L54)</f>
        <v/>
      </c>
      <c r="O88" s="2" t="str">
        <f>IF(ISBLANK(入力用画面!M54),"",入力用画面!M54)</f>
        <v/>
      </c>
      <c r="P88" s="2"/>
    </row>
    <row r="89" spans="1:16">
      <c r="A89">
        <v>49</v>
      </c>
      <c r="B89" t="str">
        <f>IF(ISBLANK(入力用画面!F55),"",入力用画面!F55+入力用画面!J55)</f>
        <v/>
      </c>
      <c r="C89" t="str">
        <f>IF(ISBLANK(入力用画面!G55),"",入力用画面!G55+入力用画面!K55)</f>
        <v/>
      </c>
      <c r="D89" t="str">
        <f>IF(ISBLANK(入力用画面!H55),"",入力用画面!H55+入力用画面!L55)</f>
        <v/>
      </c>
      <c r="E89" t="str">
        <f>IF(ISBLANK(入力用画面!I55),"",入力用画面!I55+入力用画面!M55)</f>
        <v/>
      </c>
      <c r="F89" s="164" t="str">
        <f t="shared" si="4"/>
        <v/>
      </c>
      <c r="G89" s="2">
        <f t="shared" si="5"/>
        <v>0</v>
      </c>
      <c r="H89" s="2" t="str">
        <f>IF(ISBLANK(入力用画面!F55),"",入力用画面!F55)</f>
        <v/>
      </c>
      <c r="I89" s="2" t="str">
        <f>IF(ISBLANK(入力用画面!G55),"",入力用画面!G55)</f>
        <v/>
      </c>
      <c r="J89" s="2" t="str">
        <f>IF(ISBLANK(入力用画面!H55),"",入力用画面!H55)</f>
        <v/>
      </c>
      <c r="K89" s="2" t="str">
        <f>IF(ISBLANK(入力用画面!I55),"",入力用画面!I55)</f>
        <v/>
      </c>
      <c r="L89" s="2" t="str">
        <f>IF(ISBLANK(入力用画面!J55),"",入力用画面!J55)</f>
        <v/>
      </c>
      <c r="M89" s="2" t="str">
        <f>IF(ISBLANK(入力用画面!K55),"",入力用画面!K55)</f>
        <v/>
      </c>
      <c r="N89" s="2" t="str">
        <f>IF(ISBLANK(入力用画面!L55),"",入力用画面!L55)</f>
        <v/>
      </c>
      <c r="O89" s="2" t="str">
        <f>IF(ISBLANK(入力用画面!M55),"",入力用画面!M55)</f>
        <v/>
      </c>
      <c r="P89" s="2"/>
    </row>
    <row r="90" spans="1:16">
      <c r="A90">
        <v>50</v>
      </c>
      <c r="B90" t="str">
        <f>IF(ISBLANK(入力用画面!F56),"",入力用画面!F56+入力用画面!J56)</f>
        <v/>
      </c>
      <c r="C90" t="str">
        <f>IF(ISBLANK(入力用画面!G56),"",入力用画面!G56+入力用画面!K56)</f>
        <v/>
      </c>
      <c r="D90" t="str">
        <f>IF(ISBLANK(入力用画面!H56),"",入力用画面!H56+入力用画面!L56)</f>
        <v/>
      </c>
      <c r="E90" t="str">
        <f>IF(ISBLANK(入力用画面!I56),"",入力用画面!I56+入力用画面!M56)</f>
        <v/>
      </c>
      <c r="F90" s="164" t="str">
        <f t="shared" si="4"/>
        <v/>
      </c>
      <c r="G90" s="2">
        <f t="shared" si="5"/>
        <v>0</v>
      </c>
      <c r="H90" s="2" t="str">
        <f>IF(ISBLANK(入力用画面!F56),"",入力用画面!F56)</f>
        <v/>
      </c>
      <c r="I90" s="2" t="str">
        <f>IF(ISBLANK(入力用画面!G56),"",入力用画面!G56)</f>
        <v/>
      </c>
      <c r="J90" s="2" t="str">
        <f>IF(ISBLANK(入力用画面!H56),"",入力用画面!H56)</f>
        <v/>
      </c>
      <c r="K90" s="2" t="str">
        <f>IF(ISBLANK(入力用画面!I56),"",入力用画面!I56)</f>
        <v/>
      </c>
      <c r="L90" s="2" t="str">
        <f>IF(ISBLANK(入力用画面!J56),"",入力用画面!J56)</f>
        <v/>
      </c>
      <c r="M90" s="2" t="str">
        <f>IF(ISBLANK(入力用画面!K56),"",入力用画面!K56)</f>
        <v/>
      </c>
      <c r="N90" s="2" t="str">
        <f>IF(ISBLANK(入力用画面!L56),"",入力用画面!L56)</f>
        <v/>
      </c>
      <c r="O90" s="2" t="str">
        <f>IF(ISBLANK(入力用画面!M56),"",入力用画面!M56)</f>
        <v/>
      </c>
      <c r="P90" s="2"/>
    </row>
    <row r="91" spans="1:16">
      <c r="F91" s="164"/>
    </row>
  </sheetData>
  <mergeCells count="1">
    <mergeCell ref="B38:F38"/>
  </mergeCells>
  <phoneticPr fontId="5"/>
  <dataValidations count="1">
    <dataValidation allowBlank="1" showInputMessage="1" showErrorMessage="1" promptTitle="入力禁止領域" prompt="入力をしないでください" sqref="H38:O40"/>
  </dataValidations>
  <pageMargins left="0.78700000000000003" right="0.78700000000000003" top="0.98399999999999999" bottom="0.98399999999999999" header="0.51200000000000001" footer="0.5120000000000000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入力方法</vt:lpstr>
      <vt:lpstr>入力用画面</vt:lpstr>
      <vt:lpstr>資料１　テスト結果</vt:lpstr>
      <vt:lpstr>資料２　アンケート結果</vt:lpstr>
      <vt:lpstr>資料３　結果一覧</vt:lpstr>
      <vt:lpstr>データ</vt:lpstr>
    </vt:vector>
  </TitlesOfParts>
  <Company>高知工科大学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 政浩</dc:creator>
  <cp:lastModifiedBy>長崎 政浩</cp:lastModifiedBy>
  <cp:lastPrinted>2010-12-25T14:25:31Z</cp:lastPrinted>
  <dcterms:created xsi:type="dcterms:W3CDTF">2010-12-09T16:47:14Z</dcterms:created>
  <dcterms:modified xsi:type="dcterms:W3CDTF">2011-04-04T07:12:39Z</dcterms:modified>
</cp:coreProperties>
</file>