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808" firstSheet="4" activeTab="6"/>
  </bookViews>
  <sheets>
    <sheet name="事業実施主体の概要（様式２）" sheetId="8" r:id="rId1"/>
    <sheet name="経営状況表（様式３）" sheetId="3" r:id="rId2"/>
    <sheet name="資金計画表（様式４）" sheetId="4" r:id="rId3"/>
    <sheet name="経費明細書（様式５）" sheetId="14" r:id="rId4"/>
    <sheet name="投資効果算定表（様式６）" sheetId="9" r:id="rId5"/>
    <sheet name="収支計画（様式７）" sheetId="2" r:id="rId6"/>
    <sheet name="従業員名簿（参考様式７－１）" sheetId="6" r:id="rId7"/>
    <sheet name="従業員名簿（参考様式７－１）記載例" sheetId="10" r:id="rId8"/>
    <sheet name="主要原材料仕入計画（様式８）" sheetId="1" r:id="rId9"/>
    <sheet name="取組状況表（参考様式９）" sheetId="15" r:id="rId10"/>
  </sheets>
  <definedNames>
    <definedName name="_xlnm.Print_Area" localSheetId="1">'経営状況表（様式３）'!$A$1:$D$22</definedName>
    <definedName name="_xlnm.Print_Titles" localSheetId="6">'従業員名簿（参考様式７－１）'!$8:$10</definedName>
    <definedName name="_xlnm.Print_Area" localSheetId="4">'投資効果算定表（様式６）'!$A$1:$F$68</definedName>
    <definedName name="_xlnm.Print_Titles" localSheetId="7">'従業員名簿（参考様式７－１）記載例'!$8:$10</definedName>
    <definedName name="_xlnm.Print_Area" localSheetId="3">'経費明細書（様式５）'!$A$1:$F$47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伊藤 和行</author>
    <author>Administrator</author>
  </authors>
  <commentList>
    <comment ref="L9" authorId="0">
      <text>
        <r>
          <rPr>
            <sz val="11"/>
            <color indexed="81"/>
            <rFont val="MS P ゴシック"/>
          </rPr>
          <t>従業員の欄は、左の</t>
        </r>
        <r>
          <rPr>
            <sz val="11"/>
            <color indexed="81"/>
            <rFont val="ＭＳ Ｐゴシック"/>
          </rPr>
          <t>前期実績から</t>
        </r>
        <r>
          <rPr>
            <sz val="11"/>
            <color indexed="81"/>
            <rFont val="MS P ゴシック"/>
          </rPr>
          <t>自動入力されますが、</t>
        </r>
        <r>
          <rPr>
            <sz val="11"/>
            <color indexed="81"/>
            <rFont val="ＭＳ Ｐゴシック"/>
          </rPr>
          <t>新規</t>
        </r>
        <r>
          <rPr>
            <sz val="11"/>
            <color indexed="81"/>
            <rFont val="MS P ゴシック"/>
          </rPr>
          <t>採用者がいる場合や氏名の変更があった場合は、適宜修正してください。その場合も、左右の表で同じ番号に同じ従業員の情報が入るように入力してください。
従業員欄最終行以下の氏名の記載のない行は削除してください。</t>
        </r>
      </text>
    </comment>
    <comment ref="M9" authorId="1">
      <text>
        <r>
          <rPr>
            <sz val="11"/>
            <color auto="1"/>
            <rFont val="ＭＳ Ｐゴシック"/>
          </rPr>
          <t>比較対象外とする理由を選択または入力してください。
新規採用、雇用形態の変化による支給減（定年⇒再雇用）、退職者など。その他の理由があれば理由書を添えてください。</t>
        </r>
      </text>
    </comment>
    <comment ref="G9" authorId="1">
      <text>
        <r>
          <rPr>
            <sz val="11"/>
            <color auto="1"/>
            <rFont val="ＭＳ Ｐゴシック"/>
          </rPr>
          <t>従業員の欄は、左の前期実績から自動入力されますが、新規採用者がいる場合や氏名の変更があった場合は、適宜修正してください。</t>
        </r>
      </text>
    </comment>
  </commentList>
</comments>
</file>

<file path=xl/comments2.xml><?xml version="1.0" encoding="utf-8"?>
<comments xmlns="http://schemas.openxmlformats.org/spreadsheetml/2006/main">
  <authors>
    <author>伊藤 和行</author>
    <author>Administrator</author>
  </authors>
  <commentList>
    <comment ref="L9" authorId="0">
      <text>
        <r>
          <rPr>
            <sz val="11"/>
            <color indexed="81"/>
            <rFont val="MS P ゴシック"/>
          </rPr>
          <t>従業員の欄は、左の</t>
        </r>
        <r>
          <rPr>
            <sz val="11"/>
            <color indexed="81"/>
            <rFont val="ＭＳ Ｐゴシック"/>
          </rPr>
          <t>前期実績から</t>
        </r>
        <r>
          <rPr>
            <sz val="11"/>
            <color indexed="81"/>
            <rFont val="MS P ゴシック"/>
          </rPr>
          <t>自動入力されますが、</t>
        </r>
        <r>
          <rPr>
            <sz val="11"/>
            <color indexed="81"/>
            <rFont val="ＭＳ Ｐゴシック"/>
          </rPr>
          <t>新規</t>
        </r>
        <r>
          <rPr>
            <sz val="11"/>
            <color indexed="81"/>
            <rFont val="MS P ゴシック"/>
          </rPr>
          <t>採用者がいる場合や氏名の変更があった場合は、適宜修正してください。その場合も、左右の表で同じ番号に同じ従業員の情報が入るように入力してください。
従業員欄最終行以下の氏名の記載のない行は削除してください。</t>
        </r>
      </text>
    </comment>
    <comment ref="M9" authorId="1">
      <text>
        <r>
          <rPr>
            <sz val="11"/>
            <color auto="1"/>
            <rFont val="ＭＳ Ｐゴシック"/>
          </rPr>
          <t>比較対象外とする理由を選択または入力してください。
新規採用、雇用形態の変化による支給減（定年⇒再雇用）、退職者など。その他の理由があれば理由書を添えてください。</t>
        </r>
      </text>
    </comment>
    <comment ref="G9" authorId="1">
      <text>
        <r>
          <rPr>
            <sz val="11"/>
            <color auto="1"/>
            <rFont val="ＭＳ Ｐゴシック"/>
          </rPr>
          <t>従業員の欄は、左の前期実績から自動入力されますが、新規採用者がいる場合や氏名の変更があった場合は、適宜修正してください。</t>
        </r>
      </text>
    </comment>
  </commentList>
</comments>
</file>

<file path=xl/sharedStrings.xml><?xml version="1.0" encoding="utf-8"?>
<sst xmlns="http://schemas.openxmlformats.org/spreadsheetml/2006/main" xmlns:r="http://schemas.openxmlformats.org/officeDocument/2006/relationships" count="325" uniqueCount="325">
  <si>
    <t>自己資本比率
　Ｆ／Ｅ×100</t>
    <rPh sb="0" eb="2">
      <t>ジコ</t>
    </rPh>
    <rPh sb="2" eb="4">
      <t>シホン</t>
    </rPh>
    <rPh sb="4" eb="6">
      <t>ヒリツ</t>
    </rPh>
    <phoneticPr fontId="20"/>
  </si>
  <si>
    <t>事業実施主体の概要</t>
    <rPh sb="0" eb="2">
      <t>ジギョウ</t>
    </rPh>
    <rPh sb="2" eb="4">
      <t>ジッシ</t>
    </rPh>
    <rPh sb="4" eb="6">
      <t>シュタイ</t>
    </rPh>
    <rPh sb="7" eb="9">
      <t>ガイヨウ</t>
    </rPh>
    <phoneticPr fontId="20"/>
  </si>
  <si>
    <t>仕入高</t>
    <rPh sb="0" eb="2">
      <t>しい</t>
    </rPh>
    <rPh sb="2" eb="3">
      <t>たか</t>
    </rPh>
    <phoneticPr fontId="26" type="Hiragana"/>
  </si>
  <si>
    <t>［補助金相当額の手当方法］</t>
    <rPh sb="1" eb="4">
      <t>ホジョキン</t>
    </rPh>
    <rPh sb="4" eb="7">
      <t>ソウトウガク</t>
    </rPh>
    <rPh sb="8" eb="10">
      <t>テアテ</t>
    </rPh>
    <rPh sb="10" eb="12">
      <t>ホウホウ</t>
    </rPh>
    <phoneticPr fontId="20"/>
  </si>
  <si>
    <t>資本金及び
出資者名等</t>
    <rPh sb="0" eb="3">
      <t>シホンキン</t>
    </rPh>
    <rPh sb="3" eb="4">
      <t>オヨ</t>
    </rPh>
    <rPh sb="6" eb="8">
      <t>シュッシ</t>
    </rPh>
    <rPh sb="8" eb="9">
      <t>シャ</t>
    </rPh>
    <rPh sb="9" eb="10">
      <t>メイ</t>
    </rPh>
    <rPh sb="10" eb="11">
      <t>トウ</t>
    </rPh>
    <phoneticPr fontId="20"/>
  </si>
  <si>
    <t>自己資金</t>
    <rPh sb="0" eb="2">
      <t>ジコ</t>
    </rPh>
    <rPh sb="2" eb="4">
      <t>シキン</t>
    </rPh>
    <phoneticPr fontId="20"/>
  </si>
  <si>
    <t>⑫＝⑨＋⑩－⑪</t>
  </si>
  <si>
    <t>流動負債　　Ｈ</t>
    <rPh sb="0" eb="2">
      <t>リュウドウ</t>
    </rPh>
    <rPh sb="2" eb="4">
      <t>フサイ</t>
    </rPh>
    <phoneticPr fontId="20"/>
  </si>
  <si>
    <t>事業実施主体</t>
    <rPh sb="0" eb="2">
      <t>ジギョウ</t>
    </rPh>
    <rPh sb="2" eb="4">
      <t>ジッシ</t>
    </rPh>
    <rPh sb="4" eb="6">
      <t>シュタイ</t>
    </rPh>
    <phoneticPr fontId="20"/>
  </si>
  <si>
    <t>新規常勤雇用人数①</t>
    <rPh sb="0" eb="2">
      <t>シンキ</t>
    </rPh>
    <rPh sb="2" eb="4">
      <t>ジョウキン</t>
    </rPh>
    <rPh sb="4" eb="6">
      <t>コヨウ</t>
    </rPh>
    <rPh sb="6" eb="8">
      <t>ニンズウ</t>
    </rPh>
    <phoneticPr fontId="20"/>
  </si>
  <si>
    <t>所在地</t>
    <rPh sb="0" eb="3">
      <t>ショザイチ</t>
    </rPh>
    <phoneticPr fontId="20"/>
  </si>
  <si>
    <t>増加量</t>
    <rPh sb="0" eb="2">
      <t>ぞうか</t>
    </rPh>
    <rPh sb="2" eb="3">
      <t>りょう</t>
    </rPh>
    <phoneticPr fontId="26" type="Hiragana"/>
  </si>
  <si>
    <t>代表者名</t>
    <rPh sb="0" eb="3">
      <t>ダイヒョウシャ</t>
    </rPh>
    <rPh sb="3" eb="4">
      <t>メイ</t>
    </rPh>
    <phoneticPr fontId="20"/>
  </si>
  <si>
    <t>　　　２　当事業で過年度に投資したものは実績額を記載してください。</t>
  </si>
  <si>
    <t>設立年月日</t>
    <rPh sb="0" eb="2">
      <t>セツリツ</t>
    </rPh>
    <rPh sb="2" eb="5">
      <t>ネンガッピ</t>
    </rPh>
    <phoneticPr fontId="20"/>
  </si>
  <si>
    <t>材料費</t>
    <rPh sb="0" eb="3">
      <t>ざいりょうひ</t>
    </rPh>
    <phoneticPr fontId="26" type="Hiragana"/>
  </si>
  <si>
    <t>ア）資本金</t>
  </si>
  <si>
    <t>消耗品費</t>
    <rPh sb="0" eb="3">
      <t>しょうもうひん</t>
    </rPh>
    <rPh sb="3" eb="4">
      <t>ひ</t>
    </rPh>
    <phoneticPr fontId="26" type="Hiragana"/>
  </si>
  <si>
    <t>前期決算売上高</t>
    <rPh sb="0" eb="2">
      <t>ゼンキ</t>
    </rPh>
    <rPh sb="2" eb="4">
      <t>ケッサン</t>
    </rPh>
    <rPh sb="4" eb="7">
      <t>ウリアゲダカ</t>
    </rPh>
    <phoneticPr fontId="20"/>
  </si>
  <si>
    <r>
      <t>給与支給総額の伸び率（</t>
    </r>
    <r>
      <rPr>
        <b/>
        <sz val="9"/>
        <color rgb="FFFF0000"/>
        <rFont val="ＭＳ Ｐゴシック"/>
      </rPr>
      <t>⑤</t>
    </r>
    <r>
      <rPr>
        <sz val="9"/>
        <color auto="1"/>
        <rFont val="ＭＳ Ｐゴシック"/>
      </rPr>
      <t>/</t>
    </r>
    <r>
      <rPr>
        <b/>
        <sz val="9"/>
        <color rgb="FFFF0000"/>
        <rFont val="ＭＳ Ｐゴシック"/>
      </rPr>
      <t>④</t>
    </r>
    <r>
      <rPr>
        <sz val="9"/>
        <color auto="1"/>
        <rFont val="ＭＳ Ｐゴシック"/>
      </rPr>
      <t>）</t>
    </r>
    <rPh sb="0" eb="2">
      <t>キュウヨ</t>
    </rPh>
    <rPh sb="2" eb="4">
      <t>シキュウ</t>
    </rPh>
    <rPh sb="4" eb="6">
      <t>ソウガク</t>
    </rPh>
    <rPh sb="7" eb="8">
      <t>ノ</t>
    </rPh>
    <rPh sb="9" eb="10">
      <t>リツ</t>
    </rPh>
    <phoneticPr fontId="20"/>
  </si>
  <si>
    <t>事業実施主体の経営状況表</t>
    <rPh sb="0" eb="2">
      <t>ジギョウ</t>
    </rPh>
    <rPh sb="2" eb="4">
      <t>ジッシ</t>
    </rPh>
    <rPh sb="4" eb="6">
      <t>シュタイ</t>
    </rPh>
    <rPh sb="7" eb="8">
      <t>キョウ</t>
    </rPh>
    <rPh sb="8" eb="9">
      <t>エイ</t>
    </rPh>
    <rPh sb="9" eb="10">
      <t>ジョウ</t>
    </rPh>
    <rPh sb="10" eb="11">
      <t>イワン</t>
    </rPh>
    <rPh sb="11" eb="12">
      <t>ヒョウ</t>
    </rPh>
    <phoneticPr fontId="20"/>
  </si>
  <si>
    <t>売上高　　　　Ａ</t>
    <rPh sb="0" eb="3">
      <t>ウリアゲダカ</t>
    </rPh>
    <phoneticPr fontId="20"/>
  </si>
  <si>
    <t>④観光交流促進等事業</t>
  </si>
  <si>
    <t>イ）主な出資者及び出資比率、公的団体の出資比率</t>
  </si>
  <si>
    <t>従業員数</t>
    <rPh sb="0" eb="3">
      <t>ジュウギョウイン</t>
    </rPh>
    <rPh sb="3" eb="4">
      <t>カズ</t>
    </rPh>
    <phoneticPr fontId="20"/>
  </si>
  <si>
    <t>全体　　○人
（うち当該事業に従事する人数：　○人　）</t>
    <rPh sb="24" eb="25">
      <t>ニン</t>
    </rPh>
    <phoneticPr fontId="20"/>
  </si>
  <si>
    <t>売上高経常利益率
　Ｃ／Ａ×100</t>
    <rPh sb="0" eb="2">
      <t>ウリア</t>
    </rPh>
    <rPh sb="2" eb="3">
      <t>ダカ</t>
    </rPh>
    <rPh sb="3" eb="5">
      <t>ケイジョウ</t>
    </rPh>
    <rPh sb="5" eb="8">
      <t>リエキリツ</t>
    </rPh>
    <phoneticPr fontId="20"/>
  </si>
  <si>
    <t>（注）１　区分は適宜記載してください。</t>
  </si>
  <si>
    <t>事業内容
（活動内容、経験、知識、保有する技術、ノウハウ等）</t>
    <rPh sb="0" eb="2">
      <t>ジギョウ</t>
    </rPh>
    <rPh sb="2" eb="4">
      <t>ナイヨウ</t>
    </rPh>
    <rPh sb="6" eb="8">
      <t>カツドウ</t>
    </rPh>
    <rPh sb="8" eb="10">
      <t>ナイヨウ</t>
    </rPh>
    <rPh sb="11" eb="13">
      <t>ケイケン</t>
    </rPh>
    <rPh sb="14" eb="16">
      <t>チシキ</t>
    </rPh>
    <rPh sb="17" eb="19">
      <t>ホユウ</t>
    </rPh>
    <rPh sb="21" eb="23">
      <t>ギジュツ</t>
    </rPh>
    <rPh sb="28" eb="29">
      <t>トウ</t>
    </rPh>
    <phoneticPr fontId="20"/>
  </si>
  <si>
    <t>流動比率
　Ｇ／Ｈ×100</t>
    <rPh sb="0" eb="2">
      <t>リュウドウ</t>
    </rPh>
    <rPh sb="2" eb="4">
      <t>ヒリツ</t>
    </rPh>
    <phoneticPr fontId="20"/>
  </si>
  <si>
    <t>うち補助対象経費</t>
    <rPh sb="2" eb="4">
      <t>ホジョ</t>
    </rPh>
    <rPh sb="4" eb="6">
      <t>タイショウ</t>
    </rPh>
    <rPh sb="6" eb="8">
      <t>ケイヒ</t>
    </rPh>
    <phoneticPr fontId="20"/>
  </si>
  <si>
    <t>広告宣伝費</t>
    <rPh sb="0" eb="2">
      <t>こうこく</t>
    </rPh>
    <rPh sb="2" eb="4">
      <t>せんでん</t>
    </rPh>
    <rPh sb="4" eb="5">
      <t>ひ</t>
    </rPh>
    <phoneticPr fontId="26" type="Hiragana"/>
  </si>
  <si>
    <t>○○千円</t>
    <rPh sb="2" eb="4">
      <t>センエン</t>
    </rPh>
    <phoneticPr fontId="20"/>
  </si>
  <si>
    <t>　　　２　青色申告の場合は、専従者給与を従業員給与に含めて計上してください。</t>
    <rPh sb="5" eb="7">
      <t>あおいろ</t>
    </rPh>
    <rPh sb="7" eb="9">
      <t>しんこく</t>
    </rPh>
    <rPh sb="10" eb="12">
      <t>ばあい</t>
    </rPh>
    <rPh sb="14" eb="17">
      <t>せんじゅうしゃ</t>
    </rPh>
    <rPh sb="17" eb="19">
      <t>きゅうよ</t>
    </rPh>
    <rPh sb="20" eb="23">
      <t>じゅうぎょういん</t>
    </rPh>
    <rPh sb="23" eb="25">
      <t>きゅうよ</t>
    </rPh>
    <rPh sb="26" eb="27">
      <t>ふく</t>
    </rPh>
    <rPh sb="29" eb="31">
      <t>けいじょう</t>
    </rPh>
    <phoneticPr fontId="26" type="Hiragana"/>
  </si>
  <si>
    <t>補助対象
事業区分</t>
    <rPh sb="0" eb="2">
      <t>ホジョ</t>
    </rPh>
    <rPh sb="2" eb="4">
      <t>タイショウ</t>
    </rPh>
    <rPh sb="5" eb="7">
      <t>ジギョウ</t>
    </rPh>
    <rPh sb="7" eb="9">
      <t>クブン</t>
    </rPh>
    <phoneticPr fontId="20"/>
  </si>
  <si>
    <r>
      <t>比較対象者の給与支給総額</t>
    </r>
    <r>
      <rPr>
        <b/>
        <sz val="10"/>
        <color rgb="FFFF0000"/>
        <rFont val="ＭＳ Ｐゴシック"/>
      </rPr>
      <t>⑤</t>
    </r>
    <rPh sb="0" eb="5">
      <t>ひかくたいしょうしゃ</t>
    </rPh>
    <rPh sb="6" eb="8">
      <t>きゅうよ</t>
    </rPh>
    <rPh sb="8" eb="10">
      <t>しきゅう</t>
    </rPh>
    <rPh sb="10" eb="12">
      <t>そうがく</t>
    </rPh>
    <phoneticPr fontId="26" type="Hiragana"/>
  </si>
  <si>
    <t>⑥</t>
  </si>
  <si>
    <t>年事業費（減価額）
③＝②÷①</t>
    <rPh sb="0" eb="1">
      <t>ネン</t>
    </rPh>
    <phoneticPr fontId="20"/>
  </si>
  <si>
    <t>沿革
（組織の変遷）</t>
    <rPh sb="0" eb="2">
      <t>エンカク</t>
    </rPh>
    <rPh sb="4" eb="6">
      <t>ソシキ</t>
    </rPh>
    <rPh sb="7" eb="9">
      <t>ヘンセン</t>
    </rPh>
    <phoneticPr fontId="20"/>
  </si>
  <si>
    <t>事業実施主体</t>
    <rPh sb="0" eb="2">
      <t>ジギョウ</t>
    </rPh>
    <rPh sb="2" eb="4">
      <t>ジッシ</t>
    </rPh>
    <rPh sb="5" eb="6">
      <t>セシュ</t>
    </rPh>
    <phoneticPr fontId="20"/>
  </si>
  <si>
    <t>２年目</t>
    <rPh sb="1" eb="3">
      <t>ネンメ</t>
    </rPh>
    <phoneticPr fontId="20"/>
  </si>
  <si>
    <t>その他</t>
    <rPh sb="2" eb="3">
      <t>タ</t>
    </rPh>
    <phoneticPr fontId="20"/>
  </si>
  <si>
    <t>（注）決算諸表をもとに、直近３年間分を作成してください。ただし、現在事業を営んでいない、
　　　設立間もない等の理由により作成が困難な場合は、相談してください。</t>
    <rPh sb="1" eb="2">
      <t>チュウ</t>
    </rPh>
    <rPh sb="3" eb="5">
      <t>ケッサン</t>
    </rPh>
    <rPh sb="5" eb="7">
      <t>ショヒョウ</t>
    </rPh>
    <rPh sb="12" eb="14">
      <t>チョッキン</t>
    </rPh>
    <rPh sb="15" eb="17">
      <t>ネンカン</t>
    </rPh>
    <rPh sb="17" eb="18">
      <t>ブン</t>
    </rPh>
    <rPh sb="19" eb="21">
      <t>サクセイ</t>
    </rPh>
    <phoneticPr fontId="20"/>
  </si>
  <si>
    <t>売上高</t>
    <rPh sb="0" eb="2">
      <t>うりあげ</t>
    </rPh>
    <rPh sb="2" eb="3">
      <t>たか</t>
    </rPh>
    <phoneticPr fontId="26" type="Hiragana"/>
  </si>
  <si>
    <t>（単位：千円）</t>
    <rPh sb="1" eb="3">
      <t>タンイ</t>
    </rPh>
    <rPh sb="4" eb="6">
      <t>センエン</t>
    </rPh>
    <phoneticPr fontId="20"/>
  </si>
  <si>
    <t>　総事業費　A</t>
    <rPh sb="1" eb="2">
      <t>ソウ</t>
    </rPh>
    <rPh sb="2" eb="5">
      <t>ジギョウヒ</t>
    </rPh>
    <phoneticPr fontId="20"/>
  </si>
  <si>
    <t>従業員２１</t>
    <rPh sb="0" eb="3">
      <t>ジュウギョウイン</t>
    </rPh>
    <phoneticPr fontId="20"/>
  </si>
  <si>
    <t>総資本　　　　Ｅ</t>
    <rPh sb="0" eb="3">
      <t>ソウシホン</t>
    </rPh>
    <phoneticPr fontId="20"/>
  </si>
  <si>
    <t>区分</t>
    <rPh sb="0" eb="2">
      <t>クブン</t>
    </rPh>
    <phoneticPr fontId="20"/>
  </si>
  <si>
    <t>⑥＝④／⑤</t>
  </si>
  <si>
    <t>内　　容</t>
    <rPh sb="0" eb="1">
      <t>ウチ</t>
    </rPh>
    <rPh sb="3" eb="4">
      <t>カタチ</t>
    </rPh>
    <phoneticPr fontId="20"/>
  </si>
  <si>
    <t>※着色セルは自動計算</t>
    <rPh sb="1" eb="3">
      <t>ちゃくしょく</t>
    </rPh>
    <rPh sb="6" eb="8">
      <t>じどう</t>
    </rPh>
    <rPh sb="8" eb="10">
      <t>けいさん</t>
    </rPh>
    <phoneticPr fontId="26" type="Hiragana"/>
  </si>
  <si>
    <t>営業利益　　Ｂ</t>
    <rPh sb="0" eb="2">
      <t>エイギョウ</t>
    </rPh>
    <rPh sb="2" eb="4">
      <t>リエキ</t>
    </rPh>
    <phoneticPr fontId="20"/>
  </si>
  <si>
    <t>経常利益　　Ｃ</t>
    <rPh sb="0" eb="2">
      <t>ケイジョウ</t>
    </rPh>
    <rPh sb="2" eb="4">
      <t>リエキ</t>
    </rPh>
    <phoneticPr fontId="20"/>
  </si>
  <si>
    <t>税引後当期利益　Ｄ　</t>
    <rPh sb="0" eb="2">
      <t>ゼイビ</t>
    </rPh>
    <rPh sb="2" eb="3">
      <t>アト</t>
    </rPh>
    <rPh sb="3" eb="5">
      <t>トウキ</t>
    </rPh>
    <rPh sb="5" eb="7">
      <t>リエキ</t>
    </rPh>
    <phoneticPr fontId="20"/>
  </si>
  <si>
    <t>自己資本　　Ｆ</t>
    <rPh sb="0" eb="2">
      <t>ジコ</t>
    </rPh>
    <rPh sb="2" eb="4">
      <t>シホン</t>
    </rPh>
    <phoneticPr fontId="20"/>
  </si>
  <si>
    <t>（単位：円）</t>
    <rPh sb="1" eb="3">
      <t>タンイ</t>
    </rPh>
    <rPh sb="4" eb="5">
      <t>エン</t>
    </rPh>
    <phoneticPr fontId="20"/>
  </si>
  <si>
    <t>総資本経常利益率
　Ｃ／Ｅ×100</t>
    <rPh sb="0" eb="3">
      <t>ソウシホン</t>
    </rPh>
    <rPh sb="3" eb="5">
      <t>ケイジョウ</t>
    </rPh>
    <rPh sb="5" eb="7">
      <t>リエキ</t>
    </rPh>
    <rPh sb="7" eb="8">
      <t>リツ</t>
    </rPh>
    <phoneticPr fontId="20"/>
  </si>
  <si>
    <t>（参考様式７）</t>
    <rPh sb="1" eb="3">
      <t>さんこう</t>
    </rPh>
    <rPh sb="3" eb="5">
      <t>ようしき</t>
    </rPh>
    <phoneticPr fontId="26" type="Hiragana"/>
  </si>
  <si>
    <t>流動資産　　Ｇ</t>
    <rPh sb="0" eb="2">
      <t>リュウドウ</t>
    </rPh>
    <rPh sb="2" eb="4">
      <t>シサン</t>
    </rPh>
    <phoneticPr fontId="20"/>
  </si>
  <si>
    <t>売上高営業利益率
　Ｂ／Ａ×100</t>
    <rPh sb="0" eb="2">
      <t>ウリア</t>
    </rPh>
    <rPh sb="2" eb="3">
      <t>ダカ</t>
    </rPh>
    <rPh sb="3" eb="5">
      <t>エイギョウ</t>
    </rPh>
    <rPh sb="5" eb="8">
      <t>リエキリツ</t>
    </rPh>
    <phoneticPr fontId="20"/>
  </si>
  <si>
    <r>
      <t>比較対象者の給与支給総額</t>
    </r>
    <r>
      <rPr>
        <b/>
        <sz val="11"/>
        <color rgb="FFFF0000"/>
        <rFont val="ＭＳ Ｐゴシック"/>
      </rPr>
      <t>⑥</t>
    </r>
    <rPh sb="0" eb="2">
      <t>ひかく</t>
    </rPh>
    <rPh sb="2" eb="5">
      <t>たいしょうしゃ</t>
    </rPh>
    <rPh sb="6" eb="8">
      <t>きゅうよ</t>
    </rPh>
    <rPh sb="8" eb="10">
      <t>しきゅう</t>
    </rPh>
    <rPh sb="10" eb="12">
      <t>そうがく</t>
    </rPh>
    <phoneticPr fontId="26" type="Hiragana"/>
  </si>
  <si>
    <t>　　　２　借入金については、備考の欄に金融機関名を記載してください。</t>
  </si>
  <si>
    <t>⑥その他事業</t>
  </si>
  <si>
    <t>（単位：</t>
    <rPh sb="1" eb="3">
      <t>たんい</t>
    </rPh>
    <phoneticPr fontId="26" type="Hiragana"/>
  </si>
  <si>
    <t>　　②就業機会増加効果</t>
    <rPh sb="3" eb="5">
      <t>シュウギョウ</t>
    </rPh>
    <rPh sb="5" eb="7">
      <t>キカイ</t>
    </rPh>
    <rPh sb="7" eb="9">
      <t>ゾウカ</t>
    </rPh>
    <rPh sb="9" eb="11">
      <t>コウカ</t>
    </rPh>
    <phoneticPr fontId="20"/>
  </si>
  <si>
    <t>資　金　計　画　表</t>
    <rPh sb="0" eb="1">
      <t>シ</t>
    </rPh>
    <rPh sb="2" eb="3">
      <t>キン</t>
    </rPh>
    <rPh sb="4" eb="5">
      <t>ケイ</t>
    </rPh>
    <rPh sb="6" eb="7">
      <t>ガ</t>
    </rPh>
    <rPh sb="8" eb="9">
      <t>ヒョウ</t>
    </rPh>
    <phoneticPr fontId="20"/>
  </si>
  <si>
    <t>［資金調達内訳］</t>
    <rPh sb="1" eb="3">
      <t>シキン</t>
    </rPh>
    <rPh sb="3" eb="5">
      <t>チョウタツ</t>
    </rPh>
    <rPh sb="5" eb="7">
      <t>ウチワケ</t>
    </rPh>
    <phoneticPr fontId="20"/>
  </si>
  <si>
    <t>補助事業に要する経費（円）</t>
    <rPh sb="0" eb="2">
      <t>ホジョ</t>
    </rPh>
    <rPh sb="2" eb="4">
      <t>ジギョウ</t>
    </rPh>
    <rPh sb="5" eb="6">
      <t>ヨウ</t>
    </rPh>
    <rPh sb="8" eb="10">
      <t>ケイヒ</t>
    </rPh>
    <rPh sb="11" eb="12">
      <t>エン</t>
    </rPh>
    <phoneticPr fontId="20"/>
  </si>
  <si>
    <t>備考</t>
    <rPh sb="0" eb="2">
      <t>ビコウ</t>
    </rPh>
    <phoneticPr fontId="20"/>
  </si>
  <si>
    <t>国補助金</t>
    <rPh sb="0" eb="1">
      <t>クニ</t>
    </rPh>
    <rPh sb="1" eb="4">
      <t>ホジョキン</t>
    </rPh>
    <phoneticPr fontId="20"/>
  </si>
  <si>
    <t>年効果額（千円／年）
　⑤（③×④）</t>
    <rPh sb="0" eb="1">
      <t>ネン</t>
    </rPh>
    <rPh sb="1" eb="3">
      <t>コウカ</t>
    </rPh>
    <rPh sb="3" eb="4">
      <t>ガク</t>
    </rPh>
    <rPh sb="5" eb="7">
      <t>センエン</t>
    </rPh>
    <rPh sb="8" eb="9">
      <t>ネン</t>
    </rPh>
    <phoneticPr fontId="20"/>
  </si>
  <si>
    <t>積算根拠</t>
    <rPh sb="0" eb="2">
      <t>セキサン</t>
    </rPh>
    <rPh sb="2" eb="4">
      <t>コンキョ</t>
    </rPh>
    <phoneticPr fontId="20"/>
  </si>
  <si>
    <t>県補助金</t>
    <rPh sb="0" eb="1">
      <t>ケン</t>
    </rPh>
    <rPh sb="1" eb="4">
      <t>ホジョキン</t>
    </rPh>
    <phoneticPr fontId="20"/>
  </si>
  <si>
    <t>要件確認（80％以上）</t>
    <rPh sb="0" eb="2">
      <t>ようけん</t>
    </rPh>
    <rPh sb="2" eb="4">
      <t>かくにん</t>
    </rPh>
    <rPh sb="8" eb="10">
      <t>いじょう</t>
    </rPh>
    <phoneticPr fontId="26" type="Hiragana"/>
  </si>
  <si>
    <t>○簡易キャッシュフロー</t>
    <rPh sb="1" eb="3">
      <t>かんい</t>
    </rPh>
    <phoneticPr fontId="26" type="Hiragana"/>
  </si>
  <si>
    <r>
      <t>全従業員等の給与支給総額</t>
    </r>
    <r>
      <rPr>
        <b/>
        <sz val="10"/>
        <color rgb="FFFF0000"/>
        <rFont val="ＭＳ Ｐゴシック"/>
      </rPr>
      <t>②</t>
    </r>
    <rPh sb="0" eb="1">
      <t>ぜん</t>
    </rPh>
    <rPh sb="1" eb="4">
      <t>じゅうぎょういん</t>
    </rPh>
    <rPh sb="4" eb="5">
      <t>とう</t>
    </rPh>
    <rPh sb="6" eb="8">
      <t>きゅうよ</t>
    </rPh>
    <rPh sb="8" eb="10">
      <t>しきゅう</t>
    </rPh>
    <rPh sb="10" eb="12">
      <t>そうがく</t>
    </rPh>
    <phoneticPr fontId="26" type="Hiragana"/>
  </si>
  <si>
    <t>借入金</t>
    <rPh sb="0" eb="3">
      <t>カリイレキン</t>
    </rPh>
    <phoneticPr fontId="20"/>
  </si>
  <si>
    <t>常勤（人）</t>
    <rPh sb="0" eb="2">
      <t>ジョウキン</t>
    </rPh>
    <rPh sb="3" eb="4">
      <t>ニン</t>
    </rPh>
    <phoneticPr fontId="20"/>
  </si>
  <si>
    <t>その他（　　　　　　　　）</t>
    <rPh sb="2" eb="3">
      <t>タ</t>
    </rPh>
    <phoneticPr fontId="20"/>
  </si>
  <si>
    <t>合　　計　　額　</t>
    <rPh sb="0" eb="1">
      <t>ゴウ</t>
    </rPh>
    <rPh sb="3" eb="4">
      <t>ケイ</t>
    </rPh>
    <rPh sb="6" eb="7">
      <t>ガク</t>
    </rPh>
    <phoneticPr fontId="20"/>
  </si>
  <si>
    <t>　　　２　借入金については、備考の欄に金融機関名を記載してください。</t>
    <rPh sb="5" eb="8">
      <t>カリイレキン</t>
    </rPh>
    <rPh sb="14" eb="16">
      <t>ビコウ</t>
    </rPh>
    <rPh sb="17" eb="18">
      <t>ラン</t>
    </rPh>
    <rPh sb="19" eb="21">
      <t>キンユウ</t>
    </rPh>
    <rPh sb="21" eb="24">
      <t>キカンメイ</t>
    </rPh>
    <rPh sb="25" eb="27">
      <t>キサイ</t>
    </rPh>
    <phoneticPr fontId="20"/>
  </si>
  <si>
    <t>経費積算明細書</t>
    <rPh sb="0" eb="2">
      <t>ケイヒ</t>
    </rPh>
    <rPh sb="2" eb="4">
      <t>セキサン</t>
    </rPh>
    <rPh sb="4" eb="7">
      <t>メイサイショ</t>
    </rPh>
    <phoneticPr fontId="20"/>
  </si>
  <si>
    <t>金　　額</t>
    <rPh sb="0" eb="1">
      <t>キン</t>
    </rPh>
    <rPh sb="3" eb="4">
      <t>ガク</t>
    </rPh>
    <phoneticPr fontId="20"/>
  </si>
  <si>
    <t>①市場調査等事業</t>
  </si>
  <si>
    <t>小　　計</t>
    <rPh sb="0" eb="1">
      <t>ショウ</t>
    </rPh>
    <rPh sb="3" eb="4">
      <t>ケイ</t>
    </rPh>
    <phoneticPr fontId="20"/>
  </si>
  <si>
    <t>項目</t>
    <rPh sb="0" eb="2">
      <t>こうもく</t>
    </rPh>
    <phoneticPr fontId="26" type="Hiragana"/>
  </si>
  <si>
    <t>①商品を構成する主たる原材料等</t>
    <rPh sb="4" eb="6">
      <t>こうせい</t>
    </rPh>
    <phoneticPr fontId="26" type="Hiragana"/>
  </si>
  <si>
    <t>②商品・技術開発等事業</t>
  </si>
  <si>
    <t>③販路開拓・販売促進等事業</t>
  </si>
  <si>
    <t>計算式</t>
    <rPh sb="0" eb="3">
      <t>けいさんしき</t>
    </rPh>
    <phoneticPr fontId="26" type="Hiragana"/>
  </si>
  <si>
    <t>常勤雇用賃金（年間）②</t>
    <rPh sb="0" eb="2">
      <t>ジョウキン</t>
    </rPh>
    <rPh sb="2" eb="4">
      <t>コヨウ</t>
    </rPh>
    <rPh sb="4" eb="6">
      <t>チンギン</t>
    </rPh>
    <rPh sb="7" eb="9">
      <t>ネンカン</t>
    </rPh>
    <phoneticPr fontId="20"/>
  </si>
  <si>
    <t>⑤施設・設備等整備事業</t>
  </si>
  <si>
    <t>従業員６</t>
    <rPh sb="0" eb="3">
      <t>ジュウギョウイン</t>
    </rPh>
    <phoneticPr fontId="20"/>
  </si>
  <si>
    <t>　　　　　　　　　合　　　　　計</t>
    <rPh sb="9" eb="10">
      <t>ゴウ</t>
    </rPh>
    <rPh sb="15" eb="16">
      <t>ケイ</t>
    </rPh>
    <phoneticPr fontId="20"/>
  </si>
  <si>
    <t>投　資　効　果　算　定　表</t>
    <rPh sb="0" eb="1">
      <t>トウ</t>
    </rPh>
    <rPh sb="2" eb="3">
      <t>シ</t>
    </rPh>
    <rPh sb="4" eb="5">
      <t>コウ</t>
    </rPh>
    <rPh sb="6" eb="7">
      <t>ハテ</t>
    </rPh>
    <rPh sb="8" eb="9">
      <t>サン</t>
    </rPh>
    <rPh sb="10" eb="11">
      <t>サダム</t>
    </rPh>
    <rPh sb="12" eb="13">
      <t>ヒョウ</t>
    </rPh>
    <phoneticPr fontId="20"/>
  </si>
  <si>
    <t>県内産物仕入先</t>
    <rPh sb="0" eb="2">
      <t>けんない</t>
    </rPh>
    <rPh sb="2" eb="4">
      <t>さんぶつ</t>
    </rPh>
    <rPh sb="4" eb="6">
      <t>しい</t>
    </rPh>
    <rPh sb="6" eb="7">
      <t>さき</t>
    </rPh>
    <phoneticPr fontId="26" type="Hiragana"/>
  </si>
  <si>
    <t>記入例</t>
    <rPh sb="0" eb="2">
      <t>きにゅう</t>
    </rPh>
    <rPh sb="2" eb="3">
      <t>れい</t>
    </rPh>
    <phoneticPr fontId="26" type="Hiragana"/>
  </si>
  <si>
    <t>売上</t>
    <rPh sb="0" eb="2">
      <t>ウリアゲ</t>
    </rPh>
    <phoneticPr fontId="20"/>
  </si>
  <si>
    <t>実施後２年目</t>
    <rPh sb="0" eb="3">
      <t>じっしご</t>
    </rPh>
    <rPh sb="4" eb="6">
      <t>ねんめ</t>
    </rPh>
    <phoneticPr fontId="26" type="Hiragana"/>
  </si>
  <si>
    <t>１　年効果額の算出</t>
    <rPh sb="2" eb="3">
      <t>ネン</t>
    </rPh>
    <rPh sb="3" eb="5">
      <t>コウカ</t>
    </rPh>
    <rPh sb="5" eb="6">
      <t>ガク</t>
    </rPh>
    <rPh sb="7" eb="9">
      <t>サンシュツ</t>
    </rPh>
    <phoneticPr fontId="20"/>
  </si>
  <si>
    <t>（１）直接効果（事業によって直接的に導かれる経済効果）</t>
    <rPh sb="3" eb="5">
      <t>チョクセツ</t>
    </rPh>
    <rPh sb="5" eb="7">
      <t>コウカ</t>
    </rPh>
    <rPh sb="8" eb="10">
      <t>ジギョウ</t>
    </rPh>
    <rPh sb="14" eb="16">
      <t>チョクセツ</t>
    </rPh>
    <rPh sb="16" eb="17">
      <t>テキ</t>
    </rPh>
    <rPh sb="18" eb="19">
      <t>ミチビ</t>
    </rPh>
    <rPh sb="22" eb="24">
      <t>ケイザイ</t>
    </rPh>
    <rPh sb="24" eb="26">
      <t>コウカ</t>
    </rPh>
    <phoneticPr fontId="20"/>
  </si>
  <si>
    <t>日数④</t>
    <rPh sb="0" eb="2">
      <t>ニッスウ</t>
    </rPh>
    <phoneticPr fontId="20"/>
  </si>
  <si>
    <t>給与支給総額は前期実績の人件費と役員報酬の合計と一致</t>
    <rPh sb="7" eb="9">
      <t>ゼンキ</t>
    </rPh>
    <rPh sb="9" eb="11">
      <t>ジッセキ</t>
    </rPh>
    <phoneticPr fontId="20"/>
  </si>
  <si>
    <t>①生産力増加効果</t>
    <rPh sb="1" eb="3">
      <t>セイサン</t>
    </rPh>
    <rPh sb="3" eb="4">
      <t>リョク</t>
    </rPh>
    <rPh sb="4" eb="6">
      <t>ゾウカ</t>
    </rPh>
    <rPh sb="6" eb="8">
      <t>コウカ</t>
    </rPh>
    <phoneticPr fontId="20"/>
  </si>
  <si>
    <t>　事業実施によって商品等の生産量の増加や価格の向上が図られる効果</t>
    <rPh sb="1" eb="3">
      <t>ジギョウ</t>
    </rPh>
    <rPh sb="3" eb="5">
      <t>ジッシ</t>
    </rPh>
    <rPh sb="9" eb="11">
      <t>ショウヒン</t>
    </rPh>
    <rPh sb="11" eb="12">
      <t>トウ</t>
    </rPh>
    <rPh sb="13" eb="15">
      <t>セイサン</t>
    </rPh>
    <rPh sb="15" eb="16">
      <t>リョウ</t>
    </rPh>
    <rPh sb="17" eb="19">
      <t>ゾウカ</t>
    </rPh>
    <rPh sb="20" eb="22">
      <t>カカク</t>
    </rPh>
    <rPh sb="23" eb="25">
      <t>コウジョウ</t>
    </rPh>
    <rPh sb="26" eb="27">
      <t>ハカ</t>
    </rPh>
    <rPh sb="30" eb="32">
      <t>コウカ</t>
    </rPh>
    <phoneticPr fontId="20"/>
  </si>
  <si>
    <t>品　　　目</t>
    <rPh sb="0" eb="1">
      <t>ヒン</t>
    </rPh>
    <rPh sb="4" eb="5">
      <t>メ</t>
    </rPh>
    <phoneticPr fontId="20"/>
  </si>
  <si>
    <t>（注）１　当事業で投資を計画している項目について全て記載してください（機械名等の後に投資する年度を記載してください）。</t>
  </si>
  <si>
    <t>事業実施前の売上高
（千円／年）　①</t>
    <rPh sb="0" eb="2">
      <t>ジギョウ</t>
    </rPh>
    <rPh sb="2" eb="4">
      <t>ジッシ</t>
    </rPh>
    <rPh sb="4" eb="5">
      <t>マエ</t>
    </rPh>
    <rPh sb="6" eb="8">
      <t>ウリア</t>
    </rPh>
    <rPh sb="8" eb="9">
      <t>ダカ</t>
    </rPh>
    <rPh sb="11" eb="13">
      <t>センエン</t>
    </rPh>
    <rPh sb="14" eb="15">
      <t>ネン</t>
    </rPh>
    <phoneticPr fontId="20"/>
  </si>
  <si>
    <t>事業実施後の売上高
（千円／年）　②</t>
    <rPh sb="0" eb="2">
      <t>ジギョウ</t>
    </rPh>
    <rPh sb="2" eb="4">
      <t>ジッシ</t>
    </rPh>
    <rPh sb="4" eb="5">
      <t>ゴ</t>
    </rPh>
    <rPh sb="6" eb="9">
      <t>ウリアゲダカ</t>
    </rPh>
    <rPh sb="11" eb="13">
      <t>センエン</t>
    </rPh>
    <rPh sb="14" eb="15">
      <t>ネン</t>
    </rPh>
    <phoneticPr fontId="20"/>
  </si>
  <si>
    <t>効果発生額
（千円／年）
③（②－①）</t>
    <rPh sb="0" eb="2">
      <t>コウカ</t>
    </rPh>
    <rPh sb="7" eb="9">
      <t>センエン</t>
    </rPh>
    <rPh sb="10" eb="11">
      <t>ネン</t>
    </rPh>
    <phoneticPr fontId="20"/>
  </si>
  <si>
    <t>事業実施前の
営業利益率（％）　④</t>
    <rPh sb="0" eb="2">
      <t>ジギョウ</t>
    </rPh>
    <rPh sb="2" eb="4">
      <t>ジッシ</t>
    </rPh>
    <rPh sb="4" eb="5">
      <t>マエ</t>
    </rPh>
    <rPh sb="7" eb="9">
      <t>エイギョウ</t>
    </rPh>
    <rPh sb="9" eb="11">
      <t>リエキ</t>
    </rPh>
    <rPh sb="11" eb="12">
      <t>リツ</t>
    </rPh>
    <phoneticPr fontId="20"/>
  </si>
  <si>
    <t>計</t>
    <rPh sb="0" eb="1">
      <t>ケイ</t>
    </rPh>
    <phoneticPr fontId="20"/>
  </si>
  <si>
    <t>②就業機会増加効果</t>
    <rPh sb="1" eb="3">
      <t>シュウギョウ</t>
    </rPh>
    <rPh sb="3" eb="5">
      <t>キカイ</t>
    </rPh>
    <rPh sb="5" eb="7">
      <t>ゾウカ</t>
    </rPh>
    <rPh sb="7" eb="9">
      <t>コウカ</t>
    </rPh>
    <phoneticPr fontId="20"/>
  </si>
  <si>
    <t>社会保険等</t>
    <rPh sb="4" eb="5">
      <t>とう</t>
    </rPh>
    <phoneticPr fontId="26" type="Hiragana"/>
  </si>
  <si>
    <t>　事業実施によって就業機会が増加する効果</t>
    <rPh sb="1" eb="3">
      <t>ジギョウ</t>
    </rPh>
    <rPh sb="3" eb="5">
      <t>ジッシ</t>
    </rPh>
    <rPh sb="9" eb="11">
      <t>シュウギョウ</t>
    </rPh>
    <rPh sb="11" eb="13">
      <t>キカイ</t>
    </rPh>
    <rPh sb="14" eb="16">
      <t>ゾウカ</t>
    </rPh>
    <rPh sb="18" eb="20">
      <t>コウカ</t>
    </rPh>
    <phoneticPr fontId="20"/>
  </si>
  <si>
    <t>）</t>
  </si>
  <si>
    <t>新規臨時雇用人員③</t>
    <rPh sb="0" eb="2">
      <t>シンキ</t>
    </rPh>
    <rPh sb="2" eb="4">
      <t>リンジ</t>
    </rPh>
    <rPh sb="4" eb="6">
      <t>コヨウ</t>
    </rPh>
    <rPh sb="6" eb="8">
      <t>ジンイン</t>
    </rPh>
    <phoneticPr fontId="20"/>
  </si>
  <si>
    <t>新規臨時雇用賃金（千円／日）⑤</t>
    <rPh sb="0" eb="2">
      <t>シンキ</t>
    </rPh>
    <rPh sb="2" eb="4">
      <t>リンジ</t>
    </rPh>
    <rPh sb="4" eb="6">
      <t>コヨウ</t>
    </rPh>
    <rPh sb="6" eb="8">
      <t>チンギン</t>
    </rPh>
    <rPh sb="9" eb="11">
      <t>センエン</t>
    </rPh>
    <rPh sb="12" eb="13">
      <t>ヒ</t>
    </rPh>
    <phoneticPr fontId="20"/>
  </si>
  <si>
    <t>売上原価</t>
    <rPh sb="0" eb="2">
      <t>うりあげ</t>
    </rPh>
    <rPh sb="2" eb="4">
      <t>げんか</t>
    </rPh>
    <phoneticPr fontId="26" type="Hiragana"/>
  </si>
  <si>
    <r>
      <t>年</t>
    </r>
    <r>
      <rPr>
        <sz val="10"/>
        <color auto="1"/>
        <rFont val="ＭＳ Ｐゴシック"/>
      </rPr>
      <t xml:space="preserve">効果額（千円／年）
</t>
    </r>
    <r>
      <rPr>
        <sz val="9"/>
        <color auto="1"/>
        <rFont val="ＭＳ Ｐゴシック"/>
      </rPr>
      <t>（①×②＋③×④×⑤）</t>
    </r>
    <rPh sb="0" eb="1">
      <t>ネン</t>
    </rPh>
    <rPh sb="1" eb="3">
      <t>コウカ</t>
    </rPh>
    <rPh sb="3" eb="4">
      <t>ガク</t>
    </rPh>
    <rPh sb="5" eb="7">
      <t>センエン</t>
    </rPh>
    <rPh sb="8" eb="9">
      <t>ネン</t>
    </rPh>
    <phoneticPr fontId="20"/>
  </si>
  <si>
    <t>（２）間接効果（事業によって付随的に発生する経済効果）</t>
    <rPh sb="3" eb="5">
      <t>カンセツ</t>
    </rPh>
    <rPh sb="5" eb="7">
      <t>コウカ</t>
    </rPh>
    <rPh sb="8" eb="10">
      <t>ジギョウ</t>
    </rPh>
    <rPh sb="14" eb="16">
      <t>フズイ</t>
    </rPh>
    <rPh sb="16" eb="17">
      <t>テキ</t>
    </rPh>
    <rPh sb="18" eb="20">
      <t>ハッセイ</t>
    </rPh>
    <rPh sb="22" eb="24">
      <t>ケイザイ</t>
    </rPh>
    <rPh sb="24" eb="26">
      <t>コウカ</t>
    </rPh>
    <phoneticPr fontId="20"/>
  </si>
  <si>
    <t>③地域関連産業等波及効果（受益者効果含む）</t>
    <rPh sb="1" eb="3">
      <t>チイキ</t>
    </rPh>
    <rPh sb="3" eb="5">
      <t>カンレン</t>
    </rPh>
    <rPh sb="5" eb="7">
      <t>サンギョウ</t>
    </rPh>
    <rPh sb="7" eb="8">
      <t>トウ</t>
    </rPh>
    <rPh sb="8" eb="12">
      <t>ハキュウコウカ</t>
    </rPh>
    <rPh sb="13" eb="16">
      <t>ジュエキシャ</t>
    </rPh>
    <rPh sb="16" eb="18">
      <t>コウカ</t>
    </rPh>
    <rPh sb="18" eb="19">
      <t>フク</t>
    </rPh>
    <phoneticPr fontId="20"/>
  </si>
  <si>
    <t>　事業実施によって、周辺の観光や関連の商工業などの振興が図られる効果（受益者効果を含む）</t>
    <rPh sb="1" eb="3">
      <t>ジギョウ</t>
    </rPh>
    <rPh sb="3" eb="5">
      <t>ジッシ</t>
    </rPh>
    <rPh sb="10" eb="12">
      <t>シュウヘン</t>
    </rPh>
    <rPh sb="13" eb="15">
      <t>カンコウ</t>
    </rPh>
    <rPh sb="16" eb="18">
      <t>カンレン</t>
    </rPh>
    <rPh sb="19" eb="22">
      <t>ショウコウギョウ</t>
    </rPh>
    <rPh sb="25" eb="27">
      <t>シンコウ</t>
    </rPh>
    <rPh sb="28" eb="29">
      <t>ハカ</t>
    </rPh>
    <rPh sb="32" eb="34">
      <t>コウカ</t>
    </rPh>
    <rPh sb="35" eb="38">
      <t>ジュエキシャ</t>
    </rPh>
    <rPh sb="38" eb="40">
      <t>コウカ</t>
    </rPh>
    <rPh sb="41" eb="42">
      <t>フク</t>
    </rPh>
    <phoneticPr fontId="20"/>
  </si>
  <si>
    <t>実施後５年目</t>
    <rPh sb="0" eb="3">
      <t>じっしご</t>
    </rPh>
    <rPh sb="4" eb="6">
      <t>ねんめ</t>
    </rPh>
    <phoneticPr fontId="26" type="Hiragana"/>
  </si>
  <si>
    <t>受益者又は得られる
波及効果の内容</t>
    <rPh sb="0" eb="3">
      <t>ジュエキシャ</t>
    </rPh>
    <rPh sb="3" eb="4">
      <t>マタ</t>
    </rPh>
    <rPh sb="5" eb="6">
      <t>エ</t>
    </rPh>
    <rPh sb="10" eb="14">
      <t>ハキュウコウカ</t>
    </rPh>
    <rPh sb="15" eb="17">
      <t>ナイヨウ</t>
    </rPh>
    <phoneticPr fontId="20"/>
  </si>
  <si>
    <t>年効果額（千円／年）
（③×④）</t>
    <rPh sb="0" eb="1">
      <t>ネン</t>
    </rPh>
    <rPh sb="1" eb="3">
      <t>コウカ</t>
    </rPh>
    <rPh sb="3" eb="4">
      <t>ガク</t>
    </rPh>
    <rPh sb="5" eb="7">
      <t>センエン</t>
    </rPh>
    <rPh sb="8" eb="9">
      <t>ネン</t>
    </rPh>
    <phoneticPr fontId="20"/>
  </si>
  <si>
    <t>　投資効果　Ｆ（Ｅ÷Ａ）</t>
    <rPh sb="1" eb="3">
      <t>トウシ</t>
    </rPh>
    <rPh sb="3" eb="5">
      <t>コウカ</t>
    </rPh>
    <phoneticPr fontId="20"/>
  </si>
  <si>
    <r>
      <t>比較対象者の給与支給総額</t>
    </r>
    <r>
      <rPr>
        <b/>
        <sz val="10"/>
        <color rgb="FFFF0000"/>
        <rFont val="ＭＳ Ｐゴシック"/>
      </rPr>
      <t>④</t>
    </r>
    <rPh sb="0" eb="5">
      <t>ひかくたいしょうしゃ</t>
    </rPh>
    <rPh sb="6" eb="8">
      <t>きゅうよ</t>
    </rPh>
    <rPh sb="8" eb="10">
      <t>しきゅう</t>
    </rPh>
    <rPh sb="10" eb="12">
      <t>そうがく</t>
    </rPh>
    <phoneticPr fontId="26" type="Hiragana"/>
  </si>
  <si>
    <t>事業実施前の
売上高（千円／年）①</t>
    <rPh sb="0" eb="2">
      <t>ジギョウ</t>
    </rPh>
    <rPh sb="2" eb="4">
      <t>ジッシ</t>
    </rPh>
    <rPh sb="4" eb="5">
      <t>マエ</t>
    </rPh>
    <rPh sb="7" eb="9">
      <t>ウリアゲ</t>
    </rPh>
    <rPh sb="9" eb="10">
      <t>ダカ</t>
    </rPh>
    <rPh sb="11" eb="13">
      <t>センエン</t>
    </rPh>
    <rPh sb="14" eb="15">
      <t>ネン</t>
    </rPh>
    <phoneticPr fontId="20"/>
  </si>
  <si>
    <t>販売管理費</t>
    <rPh sb="0" eb="2">
      <t>はんばい</t>
    </rPh>
    <rPh sb="2" eb="5">
      <t>かんりひ</t>
    </rPh>
    <phoneticPr fontId="26" type="Hiragana"/>
  </si>
  <si>
    <t>固定資産調整額</t>
    <rPh sb="0" eb="4">
      <t>こていしさん</t>
    </rPh>
    <rPh sb="4" eb="7">
      <t>ちょうせいがく</t>
    </rPh>
    <phoneticPr fontId="26" type="Hiragana"/>
  </si>
  <si>
    <t>事業実施後の
売上高（千円／年）②</t>
    <rPh sb="0" eb="2">
      <t>ジギョウ</t>
    </rPh>
    <rPh sb="2" eb="4">
      <t>ジッシ</t>
    </rPh>
    <rPh sb="4" eb="5">
      <t>ゴ</t>
    </rPh>
    <rPh sb="7" eb="10">
      <t>ウリアゲダカ</t>
    </rPh>
    <rPh sb="11" eb="13">
      <t>センエン</t>
    </rPh>
    <rPh sb="14" eb="15">
      <t>ネン</t>
    </rPh>
    <phoneticPr fontId="20"/>
  </si>
  <si>
    <t>比較対象外とする理由</t>
    <rPh sb="0" eb="2">
      <t>ひかく</t>
    </rPh>
    <rPh sb="2" eb="4">
      <t>たいしょう</t>
    </rPh>
    <rPh sb="4" eb="5">
      <t>がい</t>
    </rPh>
    <rPh sb="8" eb="10">
      <t>りゆう</t>
    </rPh>
    <phoneticPr fontId="26" type="Hiragana"/>
  </si>
  <si>
    <r>
      <t>効</t>
    </r>
    <r>
      <rPr>
        <sz val="9"/>
        <color auto="1"/>
        <rFont val="ＭＳ Ｐゴシック"/>
      </rPr>
      <t>果発生額（千円／年）</t>
    </r>
    <r>
      <rPr>
        <sz val="10"/>
        <color auto="1"/>
        <rFont val="ＭＳ Ｐゴシック"/>
      </rPr>
      <t xml:space="preserve">
③（②－①）</t>
    </r>
    <rPh sb="4" eb="5">
      <t>ガク</t>
    </rPh>
    <rPh sb="6" eb="8">
      <t>センエン</t>
    </rPh>
    <rPh sb="9" eb="10">
      <t>ネン</t>
    </rPh>
    <phoneticPr fontId="20"/>
  </si>
  <si>
    <t>事業実施前の
営業利益率（％）④</t>
    <rPh sb="0" eb="2">
      <t>ジギョウ</t>
    </rPh>
    <rPh sb="2" eb="4">
      <t>ジッシ</t>
    </rPh>
    <rPh sb="4" eb="5">
      <t>マエ</t>
    </rPh>
    <rPh sb="7" eb="9">
      <t>エイギョウ</t>
    </rPh>
    <rPh sb="9" eb="11">
      <t>リエキ</t>
    </rPh>
    <rPh sb="11" eb="12">
      <t>リツ</t>
    </rPh>
    <phoneticPr fontId="20"/>
  </si>
  <si>
    <t>２　年総効果額の総括</t>
    <rPh sb="2" eb="3">
      <t>ネン</t>
    </rPh>
    <rPh sb="3" eb="4">
      <t>ソウ</t>
    </rPh>
    <rPh sb="4" eb="6">
      <t>コウカ</t>
    </rPh>
    <rPh sb="6" eb="7">
      <t>ガク</t>
    </rPh>
    <rPh sb="8" eb="10">
      <t>ソウカツ</t>
    </rPh>
    <phoneticPr fontId="20"/>
  </si>
  <si>
    <t>参考（比較対象者〇人数）</t>
    <rPh sb="0" eb="2">
      <t>サンコウ</t>
    </rPh>
    <rPh sb="3" eb="5">
      <t>ヒカク</t>
    </rPh>
    <rPh sb="5" eb="7">
      <t>タイショウ</t>
    </rPh>
    <rPh sb="7" eb="8">
      <t>シャ</t>
    </rPh>
    <rPh sb="9" eb="11">
      <t>ニンズウ</t>
    </rPh>
    <phoneticPr fontId="20"/>
  </si>
  <si>
    <t>年総効果額</t>
    <rPh sb="0" eb="1">
      <t>ネン</t>
    </rPh>
    <rPh sb="1" eb="2">
      <t>ソウ</t>
    </rPh>
    <rPh sb="2" eb="4">
      <t>コウカ</t>
    </rPh>
    <rPh sb="4" eb="5">
      <t>ガク</t>
    </rPh>
    <phoneticPr fontId="20"/>
  </si>
  <si>
    <t>（１）直接効果</t>
    <rPh sb="3" eb="5">
      <t>チョクセツ</t>
    </rPh>
    <rPh sb="5" eb="7">
      <t>コウカ</t>
    </rPh>
    <phoneticPr fontId="20"/>
  </si>
  <si>
    <t>（売上高の増要因、売上原価及び販売管理費で増減の大きい項目の理由を具体的に記載してください）</t>
    <rPh sb="1" eb="3">
      <t>うりあげ</t>
    </rPh>
    <rPh sb="3" eb="4">
      <t>たか</t>
    </rPh>
    <rPh sb="5" eb="6">
      <t>ぞう</t>
    </rPh>
    <rPh sb="6" eb="8">
      <t>よういん</t>
    </rPh>
    <rPh sb="9" eb="11">
      <t>うりあげ</t>
    </rPh>
    <rPh sb="11" eb="13">
      <t>げんか</t>
    </rPh>
    <rPh sb="13" eb="14">
      <t>およ</t>
    </rPh>
    <rPh sb="15" eb="17">
      <t>はんばい</t>
    </rPh>
    <rPh sb="17" eb="20">
      <t>かんりひ</t>
    </rPh>
    <rPh sb="21" eb="23">
      <t>ぞうげん</t>
    </rPh>
    <rPh sb="24" eb="25">
      <t>おお</t>
    </rPh>
    <rPh sb="27" eb="29">
      <t>こうもく</t>
    </rPh>
    <rPh sb="30" eb="32">
      <t>りゆう</t>
    </rPh>
    <rPh sb="33" eb="36">
      <t>ぐたいてき</t>
    </rPh>
    <rPh sb="37" eb="39">
      <t>きさい</t>
    </rPh>
    <phoneticPr fontId="26" type="Hiragana"/>
  </si>
  <si>
    <t>　　①生産力増加効果</t>
  </si>
  <si>
    <t>従業員７</t>
    <rPh sb="0" eb="3">
      <t>ジュウギョウイン</t>
    </rPh>
    <phoneticPr fontId="20"/>
  </si>
  <si>
    <t>（２）間接効果</t>
    <rPh sb="3" eb="5">
      <t>カンセツ</t>
    </rPh>
    <rPh sb="5" eb="7">
      <t>コウカ</t>
    </rPh>
    <phoneticPr fontId="20"/>
  </si>
  <si>
    <t>　　③地域関連産業波及効果</t>
  </si>
  <si>
    <t>３　総合耐用年数の算定</t>
    <rPh sb="2" eb="4">
      <t>ソウゴウ</t>
    </rPh>
    <rPh sb="4" eb="6">
      <t>タイヨウ</t>
    </rPh>
    <rPh sb="6" eb="8">
      <t>ネンスウ</t>
    </rPh>
    <rPh sb="9" eb="11">
      <t>サンテイ</t>
    </rPh>
    <phoneticPr fontId="20"/>
  </si>
  <si>
    <t>機械名等</t>
    <rPh sb="0" eb="2">
      <t>キカイ</t>
    </rPh>
    <rPh sb="2" eb="3">
      <t>メイ</t>
    </rPh>
    <rPh sb="3" eb="4">
      <t>トウ</t>
    </rPh>
    <phoneticPr fontId="20"/>
  </si>
  <si>
    <t>耐用年数等
①</t>
    <rPh sb="0" eb="2">
      <t>タイヨウ</t>
    </rPh>
    <rPh sb="2" eb="4">
      <t>ネンスウ</t>
    </rPh>
    <rPh sb="4" eb="5">
      <t>トウ</t>
    </rPh>
    <phoneticPr fontId="20"/>
  </si>
  <si>
    <t>事業費
②</t>
    <rPh sb="0" eb="3">
      <t>ジギョウヒ</t>
    </rPh>
    <phoneticPr fontId="20"/>
  </si>
  <si>
    <t>　総合耐用年数　C</t>
    <rPh sb="1" eb="3">
      <t>ソウゴウ</t>
    </rPh>
    <rPh sb="3" eb="5">
      <t>タイヨウ</t>
    </rPh>
    <rPh sb="5" eb="7">
      <t>ネンスウ</t>
    </rPh>
    <phoneticPr fontId="20"/>
  </si>
  <si>
    <t>④</t>
  </si>
  <si>
    <t>⑤</t>
  </si>
  <si>
    <t>総合耐用年数＝④÷⑤</t>
    <rPh sb="0" eb="2">
      <t>ソウゴウ</t>
    </rPh>
    <rPh sb="2" eb="4">
      <t>タイヨウ</t>
    </rPh>
    <rPh sb="4" eb="6">
      <t>ネンスウ</t>
    </rPh>
    <phoneticPr fontId="20"/>
  </si>
  <si>
    <t>４　投資効果の算定</t>
    <rPh sb="2" eb="4">
      <t>トウシ</t>
    </rPh>
    <rPh sb="4" eb="6">
      <t>コウカ</t>
    </rPh>
    <rPh sb="7" eb="9">
      <t>サンテイ</t>
    </rPh>
    <phoneticPr fontId="20"/>
  </si>
  <si>
    <t>　年総効果額　B</t>
    <rPh sb="1" eb="2">
      <t>ネン</t>
    </rPh>
    <rPh sb="2" eb="3">
      <t>ソウ</t>
    </rPh>
    <rPh sb="3" eb="5">
      <t>コウカ</t>
    </rPh>
    <rPh sb="5" eb="6">
      <t>ガク</t>
    </rPh>
    <phoneticPr fontId="20"/>
  </si>
  <si>
    <t>　還元率　D</t>
    <rPh sb="1" eb="3">
      <t>カンゲン</t>
    </rPh>
    <rPh sb="3" eb="4">
      <t>リツ</t>
    </rPh>
    <phoneticPr fontId="20"/>
  </si>
  <si>
    <t>　妥当投資額　E（B÷D）</t>
    <rPh sb="1" eb="3">
      <t>ダトウ</t>
    </rPh>
    <rPh sb="3" eb="5">
      <t>トウシ</t>
    </rPh>
    <rPh sb="5" eb="6">
      <t>ガク</t>
    </rPh>
    <phoneticPr fontId="20"/>
  </si>
  <si>
    <t>④＝①＋②＋③</t>
  </si>
  <si>
    <t>（注）１　項目は適宜、行を追加・削除してください。</t>
    <rPh sb="1" eb="2">
      <t>ちゅう</t>
    </rPh>
    <rPh sb="5" eb="7">
      <t>こうもく</t>
    </rPh>
    <rPh sb="8" eb="10">
      <t>てきぎ</t>
    </rPh>
    <rPh sb="11" eb="12">
      <t>ぎょう</t>
    </rPh>
    <rPh sb="13" eb="15">
      <t>ついか</t>
    </rPh>
    <rPh sb="16" eb="18">
      <t>さくじょ</t>
    </rPh>
    <phoneticPr fontId="26" type="Hiragana"/>
  </si>
  <si>
    <t>事業の進捗状況表</t>
    <rPh sb="0" eb="2">
      <t>ジギョウ</t>
    </rPh>
    <rPh sb="3" eb="5">
      <t>シンチョク</t>
    </rPh>
    <rPh sb="5" eb="7">
      <t>ジョウキョウ</t>
    </rPh>
    <rPh sb="7" eb="8">
      <t>ヒョウ</t>
    </rPh>
    <phoneticPr fontId="20"/>
  </si>
  <si>
    <r>
      <t>（参考様式</t>
    </r>
    <r>
      <rPr>
        <sz val="11"/>
        <color auto="1"/>
        <rFont val="ＭＳ Ｐゴシック"/>
      </rPr>
      <t>４）</t>
    </r>
    <rPh sb="1" eb="3">
      <t>サンコウ</t>
    </rPh>
    <rPh sb="3" eb="5">
      <t>ヨウシキ</t>
    </rPh>
    <phoneticPr fontId="20"/>
  </si>
  <si>
    <t>事業名</t>
    <rPh sb="0" eb="2">
      <t>ジギョウ</t>
    </rPh>
    <rPh sb="2" eb="3">
      <t>メイ</t>
    </rPh>
    <phoneticPr fontId="20"/>
  </si>
  <si>
    <t>総事業費</t>
    <rPh sb="0" eb="4">
      <t>ソウジギョウヒ</t>
    </rPh>
    <phoneticPr fontId="20"/>
  </si>
  <si>
    <t>千円</t>
    <rPh sb="0" eb="2">
      <t>センエン</t>
    </rPh>
    <phoneticPr fontId="20"/>
  </si>
  <si>
    <t>年度　補助額</t>
    <rPh sb="0" eb="2">
      <t>ネンド</t>
    </rPh>
    <rPh sb="3" eb="5">
      <t>ホジョ</t>
    </rPh>
    <rPh sb="5" eb="6">
      <t>ガク</t>
    </rPh>
    <phoneticPr fontId="20"/>
  </si>
  <si>
    <t>補助額計</t>
    <rPh sb="0" eb="2">
      <t>ホジョ</t>
    </rPh>
    <rPh sb="2" eb="3">
      <t>ガク</t>
    </rPh>
    <rPh sb="3" eb="4">
      <t>ケイ</t>
    </rPh>
    <phoneticPr fontId="20"/>
  </si>
  <si>
    <r>
      <t>審</t>
    </r>
    <r>
      <rPr>
        <sz val="11"/>
        <color indexed="8"/>
        <rFont val="ＭＳ Ｐゴシック"/>
      </rPr>
      <t xml:space="preserve">査会から付された参考意見
</t>
    </r>
    <r>
      <rPr>
        <sz val="8"/>
        <color indexed="8"/>
        <rFont val="ＭＳ Ｐゴシック"/>
      </rPr>
      <t>※年度ごとに記載してください</t>
    </r>
    <rPh sb="0" eb="3">
      <t>シンサカイ</t>
    </rPh>
    <rPh sb="5" eb="6">
      <t>フ</t>
    </rPh>
    <rPh sb="9" eb="11">
      <t>サンコウ</t>
    </rPh>
    <rPh sb="11" eb="13">
      <t>イケン</t>
    </rPh>
    <rPh sb="15" eb="17">
      <t>ネンド</t>
    </rPh>
    <rPh sb="20" eb="22">
      <t>キサイ</t>
    </rPh>
    <phoneticPr fontId="20"/>
  </si>
  <si>
    <t>特別損失</t>
    <rPh sb="2" eb="4">
      <t>そんしつ</t>
    </rPh>
    <phoneticPr fontId="26" type="Hiragana"/>
  </si>
  <si>
    <r>
      <t>参</t>
    </r>
    <r>
      <rPr>
        <sz val="11"/>
        <color indexed="8"/>
        <rFont val="ＭＳ Ｐゴシック"/>
      </rPr>
      <t xml:space="preserve">考意見への対応状況
</t>
    </r>
    <r>
      <rPr>
        <sz val="8"/>
        <color indexed="8"/>
        <rFont val="ＭＳ Ｐゴシック"/>
      </rPr>
      <t>※年度ごとに記載してください</t>
    </r>
    <rPh sb="0" eb="2">
      <t>サンコウ</t>
    </rPh>
    <rPh sb="2" eb="4">
      <t>イケン</t>
    </rPh>
    <rPh sb="6" eb="8">
      <t>タイオウ</t>
    </rPh>
    <rPh sb="8" eb="10">
      <t>ジョウキョウ</t>
    </rPh>
    <phoneticPr fontId="20"/>
  </si>
  <si>
    <t>前期実績（令和〇年〇月決算）</t>
    <rPh sb="0" eb="2">
      <t>ゼンキ</t>
    </rPh>
    <rPh sb="2" eb="4">
      <t>ジッセキ</t>
    </rPh>
    <rPh sb="11" eb="13">
      <t>ケッサン</t>
    </rPh>
    <phoneticPr fontId="20"/>
  </si>
  <si>
    <t>（　　　　　年度）</t>
    <rPh sb="6" eb="8">
      <t>ネンド</t>
    </rPh>
    <phoneticPr fontId="20"/>
  </si>
  <si>
    <t>項目</t>
    <rPh sb="0" eb="2">
      <t>コウモク</t>
    </rPh>
    <phoneticPr fontId="20"/>
  </si>
  <si>
    <t>（注）１　事業実施によって生じる効果について該当する項目を選択（複数選択可）して、数値等を記載してください。</t>
  </si>
  <si>
    <t>前期実績</t>
    <rPh sb="0" eb="2">
      <t>ゼンキ</t>
    </rPh>
    <rPh sb="2" eb="4">
      <t>ジッセキ</t>
    </rPh>
    <phoneticPr fontId="20"/>
  </si>
  <si>
    <t>実施年度</t>
    <rPh sb="0" eb="2">
      <t>ジッシ</t>
    </rPh>
    <rPh sb="2" eb="4">
      <t>ネンド</t>
    </rPh>
    <phoneticPr fontId="20"/>
  </si>
  <si>
    <t>１年目</t>
    <rPh sb="1" eb="3">
      <t>ネンメ</t>
    </rPh>
    <phoneticPr fontId="20"/>
  </si>
  <si>
    <t>３年目</t>
    <rPh sb="1" eb="3">
      <t>ネンメ</t>
    </rPh>
    <phoneticPr fontId="20"/>
  </si>
  <si>
    <t>４年目</t>
    <rPh sb="1" eb="3">
      <t>ネンメ</t>
    </rPh>
    <phoneticPr fontId="20"/>
  </si>
  <si>
    <t>計画</t>
    <rPh sb="0" eb="2">
      <t>ケイカク</t>
    </rPh>
    <phoneticPr fontId="20"/>
  </si>
  <si>
    <t>５年目</t>
    <rPh sb="1" eb="3">
      <t>ネンメ</t>
    </rPh>
    <phoneticPr fontId="20"/>
  </si>
  <si>
    <t>○年○月期</t>
    <rPh sb="1" eb="2">
      <t>ネン</t>
    </rPh>
    <rPh sb="3" eb="5">
      <t>ガツキ</t>
    </rPh>
    <phoneticPr fontId="20"/>
  </si>
  <si>
    <t>計画（千円）</t>
    <rPh sb="0" eb="2">
      <t>ケイカク</t>
    </rPh>
    <rPh sb="3" eb="5">
      <t>センエン</t>
    </rPh>
    <phoneticPr fontId="20"/>
  </si>
  <si>
    <t>実績（千円）</t>
    <rPh sb="0" eb="2">
      <t>ジッセキ</t>
    </rPh>
    <rPh sb="3" eb="5">
      <t>センエン</t>
    </rPh>
    <phoneticPr fontId="20"/>
  </si>
  <si>
    <t>雇用</t>
    <rPh sb="0" eb="2">
      <t>コヨウ</t>
    </rPh>
    <phoneticPr fontId="20"/>
  </si>
  <si>
    <t>パート（人）</t>
    <rPh sb="4" eb="5">
      <t>ニン</t>
    </rPh>
    <phoneticPr fontId="20"/>
  </si>
  <si>
    <t>実績</t>
    <rPh sb="0" eb="2">
      <t>ジッセキ</t>
    </rPh>
    <phoneticPr fontId="20"/>
  </si>
  <si>
    <t>事業の
進捗状況</t>
    <rPh sb="0" eb="2">
      <t>ジギョウ</t>
    </rPh>
    <rPh sb="4" eb="6">
      <t>シンチョク</t>
    </rPh>
    <rPh sb="6" eb="8">
      <t>ジョウキョウ</t>
    </rPh>
    <phoneticPr fontId="20"/>
  </si>
  <si>
    <t>⑧</t>
  </si>
  <si>
    <t>（注）「事業の進捗状況」の欄には、取組状況及び成果、目標に対する達成状況等について簡潔に記載してください。</t>
  </si>
  <si>
    <t>以下の①②のいずれかを選択してください。</t>
    <rPh sb="0" eb="2">
      <t>いか</t>
    </rPh>
    <rPh sb="11" eb="13">
      <t>せんたく</t>
    </rPh>
    <phoneticPr fontId="26" type="Hiragana"/>
  </si>
  <si>
    <t>従業員１４</t>
    <rPh sb="0" eb="3">
      <t>ジュウギョウイン</t>
    </rPh>
    <phoneticPr fontId="20"/>
  </si>
  <si>
    <t>主要原材料等の種類：</t>
    <rPh sb="0" eb="2">
      <t>しゅよう</t>
    </rPh>
    <rPh sb="2" eb="5">
      <t>げんざいりょう</t>
    </rPh>
    <rPh sb="5" eb="6">
      <t>とう</t>
    </rPh>
    <rPh sb="7" eb="9">
      <t>しゅるい</t>
    </rPh>
    <phoneticPr fontId="26" type="Hiragana"/>
  </si>
  <si>
    <t>事業実施年度</t>
    <rPh sb="0" eb="2">
      <t>じぎょう</t>
    </rPh>
    <rPh sb="2" eb="4">
      <t>じっし</t>
    </rPh>
    <rPh sb="4" eb="6">
      <t>ねんど</t>
    </rPh>
    <phoneticPr fontId="26" type="Hiragana"/>
  </si>
  <si>
    <t>県内産物仕入小計①</t>
    <rPh sb="0" eb="2">
      <t>けんない</t>
    </rPh>
    <rPh sb="2" eb="4">
      <t>さんぶつ</t>
    </rPh>
    <rPh sb="4" eb="6">
      <t>しい</t>
    </rPh>
    <rPh sb="6" eb="8">
      <t>しょうけい</t>
    </rPh>
    <phoneticPr fontId="26" type="Hiragana"/>
  </si>
  <si>
    <t>県外産物仕入②</t>
    <rPh sb="0" eb="2">
      <t>けんがい</t>
    </rPh>
    <rPh sb="2" eb="4">
      <t>さんぶつ</t>
    </rPh>
    <rPh sb="4" eb="6">
      <t>しい</t>
    </rPh>
    <phoneticPr fontId="26" type="Hiragana"/>
  </si>
  <si>
    <t>合計③（①＋②）</t>
    <rPh sb="0" eb="2">
      <t>ごうけい</t>
    </rPh>
    <phoneticPr fontId="26" type="Hiragana"/>
  </si>
  <si>
    <t>県内産物割合（①/③）</t>
    <rPh sb="0" eb="2">
      <t>けんない</t>
    </rPh>
    <rPh sb="2" eb="4">
      <t>さんぶつ</t>
    </rPh>
    <rPh sb="4" eb="6">
      <t>わりあい</t>
    </rPh>
    <phoneticPr fontId="26" type="Hiragana"/>
  </si>
  <si>
    <t>（注） １　複数の主要原材料等を調達する場合は、個別に作成してください。</t>
    <rPh sb="1" eb="2">
      <t>ちゅう</t>
    </rPh>
    <rPh sb="6" eb="8">
      <t>ふくすう</t>
    </rPh>
    <rPh sb="9" eb="11">
      <t>しゅよう</t>
    </rPh>
    <rPh sb="11" eb="14">
      <t>げんざいりょう</t>
    </rPh>
    <rPh sb="14" eb="15">
      <t>とう</t>
    </rPh>
    <rPh sb="16" eb="18">
      <t>ちょうたつ</t>
    </rPh>
    <rPh sb="20" eb="22">
      <t>ばあい</t>
    </rPh>
    <rPh sb="24" eb="26">
      <t>こべつ</t>
    </rPh>
    <rPh sb="27" eb="29">
      <t>さくせい</t>
    </rPh>
    <phoneticPr fontId="26" type="Hiragana"/>
  </si>
  <si>
    <t>○付加価値額</t>
    <rPh sb="1" eb="3">
      <t>ふか</t>
    </rPh>
    <rPh sb="3" eb="6">
      <t>かちがく</t>
    </rPh>
    <phoneticPr fontId="26" type="Hiragana"/>
  </si>
  <si>
    <t>新規採用</t>
  </si>
  <si>
    <t>２　単位の欄には、金額又は数量のいずれかの単位を記載してください。</t>
  </si>
  <si>
    <t>⑨＝④+⑤-⑥-⑦-⑧</t>
  </si>
  <si>
    <t>３　県内産物仕入は、仕入先ごとに記載してください。</t>
    <rPh sb="2" eb="5">
      <t>けんないさん</t>
    </rPh>
    <rPh sb="5" eb="6">
      <t>ぶつ</t>
    </rPh>
    <rPh sb="6" eb="8">
      <t>しい</t>
    </rPh>
    <rPh sb="10" eb="12">
      <t>しい</t>
    </rPh>
    <rPh sb="12" eb="13">
      <t>さき</t>
    </rPh>
    <rPh sb="16" eb="18">
      <t>きさい</t>
    </rPh>
    <phoneticPr fontId="26" type="Hiragana"/>
  </si>
  <si>
    <t>主要原材料の種類：</t>
    <rPh sb="0" eb="2">
      <t>しゅよう</t>
    </rPh>
    <rPh sb="2" eb="5">
      <t>げんざいりょう</t>
    </rPh>
    <rPh sb="6" eb="8">
      <t>しゅるい</t>
    </rPh>
    <phoneticPr fontId="26" type="Hiragana"/>
  </si>
  <si>
    <t>②商品の重要なセールスポイントを形成する上で不可欠な属性を有している原材料等</t>
    <rPh sb="34" eb="37">
      <t>げんざいりょう</t>
    </rPh>
    <rPh sb="37" eb="38">
      <t>とう</t>
    </rPh>
    <phoneticPr fontId="26" type="Hiragana"/>
  </si>
  <si>
    <t>（注）高知県産業振興推進総合支援事業費補助金交付要綱別表第１を確認のうえ、該当する「補助対象事業区分」
　　　欄に、記載してください。</t>
  </si>
  <si>
    <t>主要原材料仕入計画</t>
    <rPh sb="0" eb="2">
      <t>しゅよう</t>
    </rPh>
    <rPh sb="2" eb="5">
      <t>げんざいりょう</t>
    </rPh>
    <rPh sb="5" eb="7">
      <t>しい</t>
    </rPh>
    <rPh sb="7" eb="9">
      <t>けいかく</t>
    </rPh>
    <phoneticPr fontId="26" type="Hiragana"/>
  </si>
  <si>
    <t>前期
実績</t>
    <rPh sb="0" eb="2">
      <t>ぜんき</t>
    </rPh>
    <rPh sb="3" eb="5">
      <t>じっせき</t>
    </rPh>
    <phoneticPr fontId="26" type="Hiragana"/>
  </si>
  <si>
    <t>　年　月期</t>
    <rPh sb="1" eb="2">
      <t>ねん</t>
    </rPh>
    <rPh sb="3" eb="4">
      <t>がつ</t>
    </rPh>
    <rPh sb="4" eb="5">
      <t>き</t>
    </rPh>
    <phoneticPr fontId="26" type="Hiragana"/>
  </si>
  <si>
    <t>１年目</t>
    <rPh sb="1" eb="2">
      <t>とし</t>
    </rPh>
    <rPh sb="2" eb="3">
      <t>め</t>
    </rPh>
    <phoneticPr fontId="26" type="Hiragana"/>
  </si>
  <si>
    <t>⑤＝③－④</t>
  </si>
  <si>
    <t>２年目</t>
    <rPh sb="1" eb="2">
      <t>とし</t>
    </rPh>
    <rPh sb="2" eb="3">
      <t>め</t>
    </rPh>
    <phoneticPr fontId="26" type="Hiragana"/>
  </si>
  <si>
    <t>３年目</t>
    <rPh sb="1" eb="2">
      <t>とし</t>
    </rPh>
    <rPh sb="2" eb="3">
      <t>め</t>
    </rPh>
    <phoneticPr fontId="26" type="Hiragana"/>
  </si>
  <si>
    <t>４年目</t>
    <rPh sb="1" eb="2">
      <t>とし</t>
    </rPh>
    <rPh sb="2" eb="3">
      <t>め</t>
    </rPh>
    <phoneticPr fontId="26" type="Hiragana"/>
  </si>
  <si>
    <t>５年目</t>
    <rPh sb="1" eb="2">
      <t>とし</t>
    </rPh>
    <rPh sb="2" eb="3">
      <t>め</t>
    </rPh>
    <phoneticPr fontId="26" type="Hiragana"/>
  </si>
  <si>
    <t>売上総利益</t>
    <rPh sb="0" eb="2">
      <t>うりあげ</t>
    </rPh>
    <rPh sb="2" eb="5">
      <t>そうりえき</t>
    </rPh>
    <phoneticPr fontId="26" type="Hiragana"/>
  </si>
  <si>
    <t>②</t>
  </si>
  <si>
    <t>営業利益</t>
    <rPh sb="0" eb="2">
      <t>えいぎょう</t>
    </rPh>
    <rPh sb="2" eb="4">
      <t>りえき</t>
    </rPh>
    <phoneticPr fontId="26" type="Hiragana"/>
  </si>
  <si>
    <t>実施後４年目</t>
    <rPh sb="0" eb="3">
      <t>じっしご</t>
    </rPh>
    <rPh sb="4" eb="6">
      <t>ねんめ</t>
    </rPh>
    <phoneticPr fontId="26" type="Hiragana"/>
  </si>
  <si>
    <t>（営業利益率）</t>
    <rPh sb="1" eb="3">
      <t>えいぎょう</t>
    </rPh>
    <rPh sb="3" eb="6">
      <t>りえきりつ</t>
    </rPh>
    <phoneticPr fontId="26" type="Hiragana"/>
  </si>
  <si>
    <t>営業外収益</t>
    <rPh sb="0" eb="3">
      <t>えいぎょうがい</t>
    </rPh>
    <rPh sb="3" eb="5">
      <t>しゅうえき</t>
    </rPh>
    <phoneticPr fontId="26" type="Hiragana"/>
  </si>
  <si>
    <t>税引後当期純利益</t>
    <rPh sb="0" eb="2">
      <t>ぜいび</t>
    </rPh>
    <rPh sb="2" eb="3">
      <t>ご</t>
    </rPh>
    <phoneticPr fontId="26" type="Hiragana"/>
  </si>
  <si>
    <t>人件費（労務費＋給与）</t>
    <rPh sb="0" eb="3">
      <t>じんけんひ</t>
    </rPh>
    <phoneticPr fontId="26" type="Hiragana"/>
  </si>
  <si>
    <t>減価償却費（売上原価＋販管費）</t>
    <rPh sb="0" eb="2">
      <t>げんか</t>
    </rPh>
    <rPh sb="2" eb="5">
      <t>しょうきゃくひ</t>
    </rPh>
    <rPh sb="6" eb="8">
      <t>うりあげ</t>
    </rPh>
    <rPh sb="8" eb="10">
      <t>げんか</t>
    </rPh>
    <rPh sb="11" eb="14">
      <t>はんかんひ</t>
    </rPh>
    <phoneticPr fontId="26" type="Hiragana"/>
  </si>
  <si>
    <t>付加価値額</t>
    <rPh sb="0" eb="2">
      <t>ふか</t>
    </rPh>
    <rPh sb="2" eb="5">
      <t>かちがく</t>
    </rPh>
    <phoneticPr fontId="26" type="Hiragana"/>
  </si>
  <si>
    <t>従業員数（人）</t>
    <rPh sb="0" eb="3">
      <t>じゅうぎょういん</t>
    </rPh>
    <rPh sb="3" eb="4">
      <t>すう</t>
    </rPh>
    <rPh sb="5" eb="6">
      <t>にん</t>
    </rPh>
    <phoneticPr fontId="26" type="Hiragana"/>
  </si>
  <si>
    <t>１人あたり付加価値額</t>
    <rPh sb="1" eb="2">
      <t>にん</t>
    </rPh>
    <rPh sb="5" eb="7">
      <t>ふか</t>
    </rPh>
    <rPh sb="7" eb="10">
      <t>かちがく</t>
    </rPh>
    <phoneticPr fontId="26" type="Hiragana"/>
  </si>
  <si>
    <t>人</t>
    <rPh sb="0" eb="1">
      <t>ニン</t>
    </rPh>
    <phoneticPr fontId="20"/>
  </si>
  <si>
    <t>前期末残高</t>
    <rPh sb="0" eb="2">
      <t>ぜんき</t>
    </rPh>
    <rPh sb="2" eb="3">
      <t>すえ</t>
    </rPh>
    <rPh sb="3" eb="4">
      <t>ざん</t>
    </rPh>
    <rPh sb="4" eb="5">
      <t>たか</t>
    </rPh>
    <phoneticPr fontId="26" type="Hiragana"/>
  </si>
  <si>
    <t>雇用形態の変化による支給減</t>
  </si>
  <si>
    <t>税引後当期純利益</t>
    <rPh sb="0" eb="2">
      <t>ぜいび</t>
    </rPh>
    <rPh sb="2" eb="3">
      <t>ご</t>
    </rPh>
    <rPh sb="3" eb="5">
      <t>とうき</t>
    </rPh>
    <rPh sb="5" eb="8">
      <t>じゅんりえき</t>
    </rPh>
    <phoneticPr fontId="26" type="Hiragana"/>
  </si>
  <si>
    <t>①</t>
  </si>
  <si>
    <t>給与支給総額の伸び率（⑥/⑤）</t>
    <rPh sb="0" eb="2">
      <t>キュウヨ</t>
    </rPh>
    <rPh sb="2" eb="4">
      <t>シキュウ</t>
    </rPh>
    <rPh sb="4" eb="6">
      <t>ソウガク</t>
    </rPh>
    <rPh sb="7" eb="8">
      <t>ノ</t>
    </rPh>
    <rPh sb="9" eb="10">
      <t>リツ</t>
    </rPh>
    <phoneticPr fontId="20"/>
  </si>
  <si>
    <t>償還財源</t>
    <rPh sb="0" eb="2">
      <t>しょうかん</t>
    </rPh>
    <rPh sb="2" eb="4">
      <t>ざいげん</t>
    </rPh>
    <phoneticPr fontId="26" type="Hiragana"/>
  </si>
  <si>
    <t>新規借入額</t>
    <rPh sb="0" eb="2">
      <t>しんき</t>
    </rPh>
    <rPh sb="2" eb="3">
      <t>か</t>
    </rPh>
    <rPh sb="3" eb="4">
      <t>い</t>
    </rPh>
    <rPh sb="4" eb="5">
      <t>がく</t>
    </rPh>
    <phoneticPr fontId="26" type="Hiragana"/>
  </si>
  <si>
    <t>借入金返還額（既存）</t>
    <rPh sb="0" eb="1">
      <t>か</t>
    </rPh>
    <rPh sb="1" eb="2">
      <t>い</t>
    </rPh>
    <rPh sb="2" eb="3">
      <t>かね</t>
    </rPh>
    <rPh sb="3" eb="6">
      <t>へんかんがく</t>
    </rPh>
    <rPh sb="7" eb="9">
      <t>きそん</t>
    </rPh>
    <phoneticPr fontId="26" type="Hiragana"/>
  </si>
  <si>
    <t>借入金返還額（新規）</t>
    <rPh sb="0" eb="1">
      <t>か</t>
    </rPh>
    <rPh sb="1" eb="2">
      <t>い</t>
    </rPh>
    <rPh sb="2" eb="3">
      <t>かね</t>
    </rPh>
    <rPh sb="3" eb="6">
      <t>へんかんがく</t>
    </rPh>
    <rPh sb="7" eb="9">
      <t>しんき</t>
    </rPh>
    <phoneticPr fontId="26" type="Hiragana"/>
  </si>
  <si>
    <t>役員報酬</t>
    <rPh sb="0" eb="2">
      <t>やくいん</t>
    </rPh>
    <rPh sb="2" eb="4">
      <t>ほうしゅう</t>
    </rPh>
    <phoneticPr fontId="26" type="Hiragana"/>
  </si>
  <si>
    <t>残高</t>
    <rPh sb="0" eb="1">
      <t>ざん</t>
    </rPh>
    <rPh sb="1" eb="2">
      <t>たか</t>
    </rPh>
    <phoneticPr fontId="26" type="Hiragana"/>
  </si>
  <si>
    <t>合計</t>
    <rPh sb="0" eb="2">
      <t>ごうけい</t>
    </rPh>
    <phoneticPr fontId="26" type="Hiragana"/>
  </si>
  <si>
    <t>期首棚卸高</t>
    <rPh sb="0" eb="2">
      <t>きしゅ</t>
    </rPh>
    <rPh sb="2" eb="4">
      <t>たなおろ</t>
    </rPh>
    <rPh sb="4" eb="5">
      <t>たか</t>
    </rPh>
    <phoneticPr fontId="26" type="Hiragana"/>
  </si>
  <si>
    <t>従業員１５</t>
    <rPh sb="0" eb="3">
      <t>ジュウギョウイン</t>
    </rPh>
    <phoneticPr fontId="20"/>
  </si>
  <si>
    <t>労務費</t>
    <rPh sb="0" eb="3">
      <t>ろうむひ</t>
    </rPh>
    <phoneticPr fontId="26" type="Hiragana"/>
  </si>
  <si>
    <t>減価償却費</t>
    <rPh sb="0" eb="2">
      <t>げんか</t>
    </rPh>
    <rPh sb="2" eb="5">
      <t>しょうきゃくひ</t>
    </rPh>
    <phoneticPr fontId="26" type="Hiragana"/>
  </si>
  <si>
    <t>その他</t>
    <rPh sb="2" eb="3">
      <t>ほか</t>
    </rPh>
    <phoneticPr fontId="26" type="Hiragana"/>
  </si>
  <si>
    <t>期末棚卸高</t>
    <rPh sb="0" eb="2">
      <t>きまつ</t>
    </rPh>
    <rPh sb="2" eb="4">
      <t>たなおろ</t>
    </rPh>
    <rPh sb="4" eb="5">
      <t>たか</t>
    </rPh>
    <phoneticPr fontId="26" type="Hiragana"/>
  </si>
  <si>
    <t>従業員給与</t>
    <rPh sb="0" eb="3">
      <t>じゅうぎょういん</t>
    </rPh>
    <rPh sb="3" eb="5">
      <t>きゅうよ</t>
    </rPh>
    <phoneticPr fontId="26" type="Hiragana"/>
  </si>
  <si>
    <t>運賃・配送費</t>
    <rPh sb="0" eb="2">
      <t>うんちん</t>
    </rPh>
    <rPh sb="3" eb="5">
      <t>はいそう</t>
    </rPh>
    <rPh sb="5" eb="6">
      <t>ひ</t>
    </rPh>
    <phoneticPr fontId="26" type="Hiragana"/>
  </si>
  <si>
    <t>水光熱費</t>
  </si>
  <si>
    <t>通信費</t>
  </si>
  <si>
    <t>従業員５</t>
    <rPh sb="0" eb="3">
      <t>ジュウギョウイン</t>
    </rPh>
    <phoneticPr fontId="20"/>
  </si>
  <si>
    <t>③＝①－②</t>
  </si>
  <si>
    <t>⑥＝⑤／①</t>
  </si>
  <si>
    <t>従業員２０</t>
    <rPh sb="0" eb="3">
      <t>ジュウギョウイン</t>
    </rPh>
    <phoneticPr fontId="20"/>
  </si>
  <si>
    <t>⑦</t>
  </si>
  <si>
    <t>⑨＝⑤＋⑦－⑧</t>
  </si>
  <si>
    <t>⑩</t>
  </si>
  <si>
    <t>⑪</t>
  </si>
  <si>
    <t>⑬</t>
  </si>
  <si>
    <t>⑭＝⑫－⑬</t>
  </si>
  <si>
    <t>③</t>
  </si>
  <si>
    <t>前期実績</t>
    <rPh sb="0" eb="2">
      <t>ぜんき</t>
    </rPh>
    <rPh sb="2" eb="4">
      <t>じっせき</t>
    </rPh>
    <phoneticPr fontId="26" type="Hiragana"/>
  </si>
  <si>
    <t>収支計画</t>
    <rPh sb="0" eb="2">
      <t>しゅうし</t>
    </rPh>
    <rPh sb="2" eb="4">
      <t>けいかく</t>
    </rPh>
    <phoneticPr fontId="26" type="Hiragana"/>
  </si>
  <si>
    <t>○年○月期</t>
  </si>
  <si>
    <t>実施後１年目</t>
    <rPh sb="0" eb="3">
      <t>じっしご</t>
    </rPh>
    <rPh sb="4" eb="6">
      <t>ねんめ</t>
    </rPh>
    <phoneticPr fontId="26" type="Hiragana"/>
  </si>
  <si>
    <t>実施後３年目</t>
    <rPh sb="0" eb="3">
      <t>じっしご</t>
    </rPh>
    <rPh sb="4" eb="6">
      <t>ねんめ</t>
    </rPh>
    <phoneticPr fontId="26" type="Hiragana"/>
  </si>
  <si>
    <t>（単位：千円）</t>
    <rPh sb="1" eb="3">
      <t>たんい</t>
    </rPh>
    <rPh sb="4" eb="6">
      <t>せんえん</t>
    </rPh>
    <phoneticPr fontId="26" type="Hiragana"/>
  </si>
  <si>
    <t>増加額</t>
    <rPh sb="0" eb="2">
      <t>ぞうか</t>
    </rPh>
    <rPh sb="2" eb="3">
      <t>がく</t>
    </rPh>
    <phoneticPr fontId="26" type="Hiragana"/>
  </si>
  <si>
    <t>増加額</t>
    <rPh sb="0" eb="3">
      <t>ぞうかがく</t>
    </rPh>
    <phoneticPr fontId="26" type="Hiragana"/>
  </si>
  <si>
    <t>増加率</t>
    <rPh sb="0" eb="3">
      <t>ぞうかりつ</t>
    </rPh>
    <phoneticPr fontId="26" type="Hiragana"/>
  </si>
  <si>
    <t>○事業実施後の売上高及び営業利益の考え方</t>
    <rPh sb="1" eb="3">
      <t>じぎょう</t>
    </rPh>
    <rPh sb="3" eb="6">
      <t>じっしご</t>
    </rPh>
    <rPh sb="7" eb="9">
      <t>うりあげ</t>
    </rPh>
    <rPh sb="9" eb="10">
      <t>たか</t>
    </rPh>
    <rPh sb="10" eb="11">
      <t>およ</t>
    </rPh>
    <phoneticPr fontId="26" type="Hiragana"/>
  </si>
  <si>
    <t>前々々期
（　年　月期）</t>
    <rPh sb="0" eb="2">
      <t>マエマエ</t>
    </rPh>
    <rPh sb="3" eb="4">
      <t>キ</t>
    </rPh>
    <rPh sb="7" eb="8">
      <t>ネン</t>
    </rPh>
    <rPh sb="9" eb="10">
      <t>ツキ</t>
    </rPh>
    <rPh sb="10" eb="11">
      <t>キ</t>
    </rPh>
    <phoneticPr fontId="20"/>
  </si>
  <si>
    <t>前々期
（　年　月期）</t>
    <rPh sb="0" eb="2">
      <t>マエマエ</t>
    </rPh>
    <rPh sb="2" eb="3">
      <t>キ</t>
    </rPh>
    <rPh sb="6" eb="7">
      <t>ネン</t>
    </rPh>
    <rPh sb="8" eb="9">
      <t>ツキ</t>
    </rPh>
    <rPh sb="9" eb="10">
      <t>キ</t>
    </rPh>
    <phoneticPr fontId="20"/>
  </si>
  <si>
    <t>前期
（　年　月期）</t>
    <rPh sb="0" eb="2">
      <t>ゼンキ</t>
    </rPh>
    <rPh sb="5" eb="6">
      <t>ネン</t>
    </rPh>
    <rPh sb="7" eb="8">
      <t>ツキ</t>
    </rPh>
    <rPh sb="8" eb="9">
      <t>キ</t>
    </rPh>
    <phoneticPr fontId="20"/>
  </si>
  <si>
    <t>（注）本事業の実施にあたって増資を予定する場合は、「④資本金及び出資者名等」の欄に、
　　　時期と金額等を記載してください。</t>
  </si>
  <si>
    <t>　　　※耐用年数：</t>
    <rPh sb="4" eb="6">
      <t>タイヨウ</t>
    </rPh>
    <rPh sb="6" eb="8">
      <t>ネンスウ</t>
    </rPh>
    <phoneticPr fontId="20"/>
  </si>
  <si>
    <t>従業員名簿</t>
    <rPh sb="0" eb="3">
      <t>じゅうぎょういん</t>
    </rPh>
    <rPh sb="3" eb="5">
      <t>めいぼ</t>
    </rPh>
    <phoneticPr fontId="26" type="Hiragana"/>
  </si>
  <si>
    <t>原則として、「減価償却資産の耐用年数等に関する省令(昭和40年大蔵省令第15号)」に定める耐用年数により算定してください。</t>
  </si>
  <si>
    <t>旅費や委託費などの事務的経費については、事業計画期間（３～５年）を耐用年数等としてください。</t>
    <rPh sb="0" eb="2">
      <t>リョヒ</t>
    </rPh>
    <rPh sb="3" eb="5">
      <t>イタク</t>
    </rPh>
    <rPh sb="5" eb="6">
      <t>ヒ</t>
    </rPh>
    <rPh sb="9" eb="12">
      <t>ジムテキ</t>
    </rPh>
    <rPh sb="12" eb="14">
      <t>ケイヒ</t>
    </rPh>
    <rPh sb="20" eb="22">
      <t>ジギョウ</t>
    </rPh>
    <rPh sb="22" eb="24">
      <t>ケイカク</t>
    </rPh>
    <rPh sb="24" eb="26">
      <t>キカン</t>
    </rPh>
    <rPh sb="30" eb="31">
      <t>ネン</t>
    </rPh>
    <rPh sb="33" eb="35">
      <t>タイヨウ</t>
    </rPh>
    <rPh sb="35" eb="37">
      <t>ネンスウ</t>
    </rPh>
    <rPh sb="37" eb="38">
      <t>トウ</t>
    </rPh>
    <phoneticPr fontId="20"/>
  </si>
  <si>
    <r>
      <t>（参考様式</t>
    </r>
    <r>
      <rPr>
        <sz val="11"/>
        <color auto="1"/>
        <rFont val="ＭＳ Ｐゴシック"/>
      </rPr>
      <t>５）</t>
    </r>
    <rPh sb="1" eb="3">
      <t>サンコウ</t>
    </rPh>
    <rPh sb="3" eb="5">
      <t>ヨウシキ</t>
    </rPh>
    <phoneticPr fontId="20"/>
  </si>
  <si>
    <r>
      <t>（</t>
    </r>
    <r>
      <rPr>
        <sz val="11"/>
        <color auto="1"/>
        <rFont val="ＭＳ Ｐゴシック"/>
      </rPr>
      <t>注）還元率とは、割引率及び耐用年数を使用し、建設された施設が将来にわたって生じる全ての効果を、現在の価値基準に
　　　合わせるための率。
　　　還元率=(i×(1+i)</t>
    </r>
    <r>
      <rPr>
        <vertAlign val="superscript"/>
        <sz val="11"/>
        <color auto="1"/>
        <rFont val="ＭＳ Ｐゴシック"/>
      </rPr>
      <t>n</t>
    </r>
    <r>
      <rPr>
        <sz val="11"/>
        <color auto="1"/>
        <rFont val="ＭＳ Ｐゴシック"/>
      </rPr>
      <t>)÷((1+i)</t>
    </r>
    <r>
      <rPr>
        <vertAlign val="superscript"/>
        <sz val="11"/>
        <color auto="1"/>
        <rFont val="ＭＳ Ｐゴシック"/>
      </rPr>
      <t>n</t>
    </r>
    <r>
      <rPr>
        <sz val="11"/>
        <color auto="1"/>
        <rFont val="ＭＳ Ｐゴシック"/>
      </rPr>
      <t>-1)　　i=0.04（割引率）　　　　n＝総合耐用年数</t>
    </r>
    <rPh sb="3" eb="6">
      <t>カンゲンリツ</t>
    </rPh>
    <rPh sb="9" eb="12">
      <t>ワリビキリツ</t>
    </rPh>
    <rPh sb="12" eb="13">
      <t>オヨ</t>
    </rPh>
    <rPh sb="14" eb="16">
      <t>タイヨウ</t>
    </rPh>
    <rPh sb="16" eb="18">
      <t>ネンスウ</t>
    </rPh>
    <rPh sb="19" eb="21">
      <t>シヨウ</t>
    </rPh>
    <rPh sb="23" eb="25">
      <t>ケンセツ</t>
    </rPh>
    <rPh sb="28" eb="30">
      <t>シセツ</t>
    </rPh>
    <rPh sb="31" eb="33">
      <t>ショウライ</t>
    </rPh>
    <rPh sb="38" eb="39">
      <t>ショウ</t>
    </rPh>
    <rPh sb="41" eb="42">
      <t>スベ</t>
    </rPh>
    <rPh sb="44" eb="46">
      <t>コウカ</t>
    </rPh>
    <rPh sb="48" eb="50">
      <t>ゲンザイ</t>
    </rPh>
    <rPh sb="51" eb="53">
      <t>カチ</t>
    </rPh>
    <rPh sb="53" eb="55">
      <t>キジュン</t>
    </rPh>
    <rPh sb="60" eb="61">
      <t>ア</t>
    </rPh>
    <rPh sb="67" eb="68">
      <t>リツ</t>
    </rPh>
    <phoneticPr fontId="20"/>
  </si>
  <si>
    <t>従業員１９</t>
    <rPh sb="0" eb="3">
      <t>ジュウギョウイン</t>
    </rPh>
    <phoneticPr fontId="20"/>
  </si>
  <si>
    <t>　３　特別承認事業（継足補助金）の場合で、国等から算出方法が示されている場合は、その算出方法によって算定してください。</t>
  </si>
  <si>
    <t>２　「事業実施前の売上高」とは事業計画開始年度の前年度又は直近決算期の売上を言います。ただし、既存施設の建て替え
　等を行う事業であって、市町村が事業実施主体となる事業については、「事業実施前の売上高」を「0千円」にすることができ
　ます。
　　「事業実施後の売上高」とは事業計画終了年度の売上（見込み）をいいます。</t>
    <rPh sb="3" eb="5">
      <t>ジギョウ</t>
    </rPh>
    <rPh sb="5" eb="7">
      <t>ジッシ</t>
    </rPh>
    <rPh sb="7" eb="8">
      <t>マエ</t>
    </rPh>
    <rPh sb="9" eb="11">
      <t>ウリアゲ</t>
    </rPh>
    <rPh sb="11" eb="12">
      <t>ダカ</t>
    </rPh>
    <rPh sb="15" eb="17">
      <t>ジギョウ</t>
    </rPh>
    <rPh sb="17" eb="19">
      <t>ケイカク</t>
    </rPh>
    <rPh sb="19" eb="21">
      <t>カイシ</t>
    </rPh>
    <rPh sb="21" eb="23">
      <t>ネンド</t>
    </rPh>
    <rPh sb="24" eb="27">
      <t>ゼンネンド</t>
    </rPh>
    <rPh sb="27" eb="28">
      <t>マタ</t>
    </rPh>
    <rPh sb="29" eb="31">
      <t>チョッキン</t>
    </rPh>
    <rPh sb="31" eb="34">
      <t>ケッサンキ</t>
    </rPh>
    <rPh sb="35" eb="37">
      <t>ウリアゲ</t>
    </rPh>
    <rPh sb="38" eb="39">
      <t>イ</t>
    </rPh>
    <rPh sb="47" eb="49">
      <t>キゾン</t>
    </rPh>
    <rPh sb="49" eb="51">
      <t>シセツ</t>
    </rPh>
    <rPh sb="52" eb="53">
      <t>タ</t>
    </rPh>
    <rPh sb="54" eb="55">
      <t>カ</t>
    </rPh>
    <rPh sb="58" eb="59">
      <t>トウ</t>
    </rPh>
    <rPh sb="60" eb="61">
      <t>オコナ</t>
    </rPh>
    <rPh sb="62" eb="64">
      <t>ジギョウ</t>
    </rPh>
    <rPh sb="69" eb="72">
      <t>シチョウソン</t>
    </rPh>
    <rPh sb="73" eb="75">
      <t>ジギョウ</t>
    </rPh>
    <rPh sb="75" eb="77">
      <t>ジッシ</t>
    </rPh>
    <rPh sb="77" eb="79">
      <t>シュタイ</t>
    </rPh>
    <rPh sb="82" eb="84">
      <t>ジギョウ</t>
    </rPh>
    <rPh sb="91" eb="93">
      <t>ジギョウ</t>
    </rPh>
    <rPh sb="93" eb="96">
      <t>ジッシマエ</t>
    </rPh>
    <rPh sb="97" eb="100">
      <t>ウリアゲダカ</t>
    </rPh>
    <rPh sb="104" eb="106">
      <t>センエン</t>
    </rPh>
    <rPh sb="128" eb="129">
      <t>ゴ</t>
    </rPh>
    <rPh sb="138" eb="140">
      <t>ケイカク</t>
    </rPh>
    <rPh sb="140" eb="142">
      <t>シュウリョウ</t>
    </rPh>
    <rPh sb="148" eb="150">
      <t>ミコ</t>
    </rPh>
    <phoneticPr fontId="20"/>
  </si>
  <si>
    <t>年度　総事業費</t>
    <rPh sb="0" eb="2">
      <t>ネンド</t>
    </rPh>
    <rPh sb="3" eb="4">
      <t>ソウ</t>
    </rPh>
    <rPh sb="4" eb="7">
      <t>ジギョウヒ</t>
    </rPh>
    <phoneticPr fontId="20"/>
  </si>
  <si>
    <t>総事業費計</t>
    <rPh sb="0" eb="1">
      <t>ソウ</t>
    </rPh>
    <rPh sb="1" eb="4">
      <t>ジギョウヒ</t>
    </rPh>
    <rPh sb="4" eb="5">
      <t>ケイ</t>
    </rPh>
    <phoneticPr fontId="20"/>
  </si>
  <si>
    <t>従業員９</t>
    <rPh sb="0" eb="3">
      <t>ジュウギョウイン</t>
    </rPh>
    <phoneticPr fontId="20"/>
  </si>
  <si>
    <t>年度</t>
    <rPh sb="0" eb="2">
      <t>ネンド</t>
    </rPh>
    <phoneticPr fontId="20"/>
  </si>
  <si>
    <t>②商品の重要なセールスポイントを形成する上で不可欠な属性を有している原材料等を選択した場合、地域への波及効果を記載してください。</t>
    <rPh sb="39" eb="41">
      <t>せんたく</t>
    </rPh>
    <rPh sb="43" eb="45">
      <t>ばあい</t>
    </rPh>
    <rPh sb="46" eb="48">
      <t>ちいき</t>
    </rPh>
    <rPh sb="50" eb="54">
      <t>はきゅうこうか</t>
    </rPh>
    <rPh sb="55" eb="57">
      <t>きさい</t>
    </rPh>
    <phoneticPr fontId="26" type="Hiragana"/>
  </si>
  <si>
    <r>
      <t>（参考様式</t>
    </r>
    <r>
      <rPr>
        <sz val="11"/>
        <color auto="1"/>
        <rFont val="ＭＳ Ｐゴシック"/>
      </rPr>
      <t>２）</t>
    </r>
    <rPh sb="1" eb="3">
      <t>サンコウ</t>
    </rPh>
    <rPh sb="3" eb="5">
      <t>ヨウシキ</t>
    </rPh>
    <phoneticPr fontId="20"/>
  </si>
  <si>
    <r>
      <t>（参考様式</t>
    </r>
    <r>
      <rPr>
        <sz val="11"/>
        <color auto="1"/>
        <rFont val="ＭＳ Ｐゴシック"/>
      </rPr>
      <t>３）</t>
    </r>
    <rPh sb="1" eb="3">
      <t>サンコウ</t>
    </rPh>
    <rPh sb="3" eb="5">
      <t>ヨウシキ</t>
    </rPh>
    <phoneticPr fontId="20"/>
  </si>
  <si>
    <r>
      <t>（参考様式</t>
    </r>
    <r>
      <rPr>
        <sz val="11"/>
        <color auto="1"/>
        <rFont val="ＭＳ Ｐゴシック"/>
      </rPr>
      <t>６）</t>
    </r>
    <rPh sb="1" eb="3">
      <t>サンコウ</t>
    </rPh>
    <rPh sb="3" eb="5">
      <t>ヨウシキ</t>
    </rPh>
    <phoneticPr fontId="20"/>
  </si>
  <si>
    <t>従業員１８</t>
    <rPh sb="0" eb="3">
      <t>ジュウギョウイン</t>
    </rPh>
    <phoneticPr fontId="20"/>
  </si>
  <si>
    <r>
      <t>（参考様式</t>
    </r>
    <r>
      <rPr>
        <sz val="11"/>
        <color auto="1"/>
        <rFont val="ＭＳ Ｐゴシック"/>
      </rPr>
      <t>８）</t>
    </r>
    <rPh sb="1" eb="3">
      <t>さんこう</t>
    </rPh>
    <rPh sb="3" eb="5">
      <t>ようしき</t>
    </rPh>
    <phoneticPr fontId="26" type="Hiragana"/>
  </si>
  <si>
    <r>
      <t>（参考様式</t>
    </r>
    <r>
      <rPr>
        <sz val="11"/>
        <color auto="1"/>
        <rFont val="ＭＳ Ｐゴシック"/>
      </rPr>
      <t>９）</t>
    </r>
    <rPh sb="1" eb="3">
      <t>サンコウ</t>
    </rPh>
    <rPh sb="3" eb="5">
      <t>ヨウシキ</t>
    </rPh>
    <phoneticPr fontId="20"/>
  </si>
  <si>
    <t>事業者名</t>
    <rPh sb="0" eb="3">
      <t>じぎ</t>
    </rPh>
    <rPh sb="3" eb="4">
      <t>めい</t>
    </rPh>
    <phoneticPr fontId="26" type="Hiragana"/>
  </si>
  <si>
    <t>給与支給総額は収支計画の事業実施年度の人件費と役員報酬の合計と一致</t>
    <rPh sb="12" eb="14">
      <t>ジギョウ</t>
    </rPh>
    <rPh sb="14" eb="16">
      <t>ジッシ</t>
    </rPh>
    <rPh sb="16" eb="18">
      <t>ネンド</t>
    </rPh>
    <rPh sb="19" eb="22">
      <t>ジンケンヒ</t>
    </rPh>
    <rPh sb="23" eb="25">
      <t>ヤクイン</t>
    </rPh>
    <rPh sb="25" eb="27">
      <t>ホウシュウ</t>
    </rPh>
    <rPh sb="28" eb="30">
      <t>ゴウケイ</t>
    </rPh>
    <phoneticPr fontId="20"/>
  </si>
  <si>
    <t>番号</t>
    <rPh sb="0" eb="2">
      <t>ばんごう</t>
    </rPh>
    <phoneticPr fontId="26" type="Hiragana"/>
  </si>
  <si>
    <t>従業員１０</t>
    <rPh sb="0" eb="3">
      <t>ジュウギョウイン</t>
    </rPh>
    <phoneticPr fontId="20"/>
  </si>
  <si>
    <t>産振　太郎</t>
    <rPh sb="0" eb="2">
      <t>さんしん</t>
    </rPh>
    <rPh sb="3" eb="5">
      <t>たろう</t>
    </rPh>
    <phoneticPr fontId="26" type="Hiragana"/>
  </si>
  <si>
    <t>給与支給総額（円）</t>
    <rPh sb="0" eb="2">
      <t>きゅうよ</t>
    </rPh>
    <rPh sb="2" eb="4">
      <t>しきゅう</t>
    </rPh>
    <rPh sb="4" eb="6">
      <t>そうがく</t>
    </rPh>
    <rPh sb="7" eb="8">
      <t>えん</t>
    </rPh>
    <phoneticPr fontId="26" type="Hiragana"/>
  </si>
  <si>
    <t>（参考様式７－１）</t>
    <rPh sb="1" eb="3">
      <t>サンコウ</t>
    </rPh>
    <rPh sb="3" eb="5">
      <t>ヨウシキ</t>
    </rPh>
    <phoneticPr fontId="20"/>
  </si>
  <si>
    <t>従業員</t>
    <rPh sb="0" eb="3">
      <t>じゅうぎょういん</t>
    </rPh>
    <phoneticPr fontId="26" type="Hiragana"/>
  </si>
  <si>
    <t>従業員１６</t>
    <rPh sb="0" eb="3">
      <t>ジュウギョウイン</t>
    </rPh>
    <phoneticPr fontId="20"/>
  </si>
  <si>
    <t>従業員１</t>
    <rPh sb="0" eb="3">
      <t>ジュウギョウイン</t>
    </rPh>
    <phoneticPr fontId="20"/>
  </si>
  <si>
    <t>従業員２</t>
    <rPh sb="0" eb="3">
      <t>ジュウギョウイン</t>
    </rPh>
    <phoneticPr fontId="20"/>
  </si>
  <si>
    <t>従業員３</t>
    <rPh sb="0" eb="3">
      <t>ジュウギョウイン</t>
    </rPh>
    <phoneticPr fontId="20"/>
  </si>
  <si>
    <t>従業員４</t>
    <rPh sb="0" eb="3">
      <t>ジュウギョウイン</t>
    </rPh>
    <phoneticPr fontId="20"/>
  </si>
  <si>
    <t>従業員８</t>
    <rPh sb="0" eb="3">
      <t>ジュウギョウイン</t>
    </rPh>
    <phoneticPr fontId="20"/>
  </si>
  <si>
    <t>従業員１１</t>
    <rPh sb="0" eb="3">
      <t>ジュウギョウイン</t>
    </rPh>
    <phoneticPr fontId="20"/>
  </si>
  <si>
    <t>従業員１２</t>
    <rPh sb="0" eb="3">
      <t>ジュウギョウイン</t>
    </rPh>
    <phoneticPr fontId="20"/>
  </si>
  <si>
    <t>従業員１３</t>
    <rPh sb="0" eb="3">
      <t>ジュウギョウイン</t>
    </rPh>
    <phoneticPr fontId="20"/>
  </si>
  <si>
    <t>従業員１７</t>
    <rPh sb="0" eb="3">
      <t>ジュウギョウイン</t>
    </rPh>
    <phoneticPr fontId="20"/>
  </si>
  <si>
    <t>従業員２２</t>
    <rPh sb="0" eb="3">
      <t>ジュウギョウイン</t>
    </rPh>
    <phoneticPr fontId="20"/>
  </si>
  <si>
    <t>従業員２３</t>
    <rPh sb="0" eb="3">
      <t>ジュウギョウイン</t>
    </rPh>
    <phoneticPr fontId="20"/>
  </si>
  <si>
    <t>事業実施年度（見込み）</t>
    <rPh sb="0" eb="2">
      <t>ジギョウ</t>
    </rPh>
    <rPh sb="2" eb="4">
      <t>ジッシ</t>
    </rPh>
    <rPh sb="4" eb="6">
      <t>ネンド</t>
    </rPh>
    <rPh sb="7" eb="9">
      <t>ミコ</t>
    </rPh>
    <phoneticPr fontId="20"/>
  </si>
  <si>
    <t>事業実施後の１年目（見込み）</t>
    <rPh sb="0" eb="2">
      <t>ジギョウ</t>
    </rPh>
    <rPh sb="2" eb="4">
      <t>ジッシ</t>
    </rPh>
    <rPh sb="4" eb="5">
      <t>アト</t>
    </rPh>
    <rPh sb="7" eb="8">
      <t>トシ</t>
    </rPh>
    <rPh sb="8" eb="9">
      <t>メ</t>
    </rPh>
    <rPh sb="10" eb="12">
      <t>ミコ</t>
    </rPh>
    <phoneticPr fontId="20"/>
  </si>
  <si>
    <r>
      <t>全従業員等の給与支給総額</t>
    </r>
    <r>
      <rPr>
        <b/>
        <sz val="11"/>
        <color rgb="FFFF0000"/>
        <rFont val="ＭＳ Ｐゴシック"/>
      </rPr>
      <t>③</t>
    </r>
    <rPh sb="0" eb="1">
      <t>ぜん</t>
    </rPh>
    <rPh sb="1" eb="4">
      <t>じゅうぎょういん</t>
    </rPh>
    <rPh sb="4" eb="5">
      <t>とう</t>
    </rPh>
    <rPh sb="6" eb="8">
      <t>きゅうよ</t>
    </rPh>
    <rPh sb="8" eb="10">
      <t>しきゅう</t>
    </rPh>
    <rPh sb="10" eb="12">
      <t>そうがく</t>
    </rPh>
    <phoneticPr fontId="26" type="Hiragana"/>
  </si>
  <si>
    <t>比較
対象
の該否</t>
    <rPh sb="0" eb="2">
      <t>ひかく</t>
    </rPh>
    <rPh sb="3" eb="5">
      <t>たいしょう</t>
    </rPh>
    <rPh sb="7" eb="9">
      <t>がいひ</t>
    </rPh>
    <phoneticPr fontId="26" type="Hiragana"/>
  </si>
  <si>
    <t>（注）事業実施年度から4.0%以上増加する計画となっていること</t>
    <rPh sb="1" eb="2">
      <t>チュウ</t>
    </rPh>
    <rPh sb="3" eb="5">
      <t>ジギョウ</t>
    </rPh>
    <rPh sb="5" eb="7">
      <t>ジッシ</t>
    </rPh>
    <rPh sb="7" eb="9">
      <t>ネンド</t>
    </rPh>
    <rPh sb="15" eb="17">
      <t>イジョウ</t>
    </rPh>
    <rPh sb="17" eb="19">
      <t>ゾウカ</t>
    </rPh>
    <rPh sb="21" eb="23">
      <t>ケイカク</t>
    </rPh>
    <phoneticPr fontId="20"/>
  </si>
  <si>
    <r>
      <t>全従業員等の給与支給総額</t>
    </r>
    <r>
      <rPr>
        <b/>
        <sz val="10"/>
        <color rgb="FFFF0000"/>
        <rFont val="ＭＳ Ｐゴシック"/>
      </rPr>
      <t>①</t>
    </r>
    <rPh sb="0" eb="1">
      <t>ぜん</t>
    </rPh>
    <rPh sb="1" eb="4">
      <t>じゅうぎょういん</t>
    </rPh>
    <rPh sb="4" eb="5">
      <t>とう</t>
    </rPh>
    <rPh sb="6" eb="8">
      <t>きゅうよ</t>
    </rPh>
    <rPh sb="8" eb="10">
      <t>しきゅう</t>
    </rPh>
    <rPh sb="10" eb="12">
      <t>そうがく</t>
    </rPh>
    <phoneticPr fontId="26" type="Hiragana"/>
  </si>
  <si>
    <r>
      <t>給与支給総額の伸び率（</t>
    </r>
    <r>
      <rPr>
        <b/>
        <sz val="9"/>
        <color rgb="FFFF0000"/>
        <rFont val="ＭＳ Ｐゴシック"/>
      </rPr>
      <t>②</t>
    </r>
    <r>
      <rPr>
        <sz val="9"/>
        <color auto="1"/>
        <rFont val="ＭＳ Ｐゴシック"/>
      </rPr>
      <t>/</t>
    </r>
    <r>
      <rPr>
        <b/>
        <sz val="9"/>
        <color rgb="FFFF0000"/>
        <rFont val="ＭＳ Ｐゴシック"/>
      </rPr>
      <t>①</t>
    </r>
    <r>
      <rPr>
        <sz val="9"/>
        <color auto="1"/>
        <rFont val="ＭＳ Ｐゴシック"/>
      </rPr>
      <t>）</t>
    </r>
    <rPh sb="0" eb="2">
      <t>キュウヨ</t>
    </rPh>
    <rPh sb="2" eb="4">
      <t>シキュウ</t>
    </rPh>
    <rPh sb="4" eb="6">
      <t>ソウガク</t>
    </rPh>
    <rPh sb="7" eb="8">
      <t>ノ</t>
    </rPh>
    <rPh sb="9" eb="10">
      <t>リツ</t>
    </rPh>
    <phoneticPr fontId="20"/>
  </si>
  <si>
    <t>退職者</t>
  </si>
  <si>
    <r>
      <t>給与支給総額の伸び率（</t>
    </r>
    <r>
      <rPr>
        <b/>
        <sz val="11"/>
        <color rgb="FFFF0000"/>
        <rFont val="ＭＳ Ｐゴシック"/>
      </rPr>
      <t>③</t>
    </r>
    <r>
      <rPr>
        <sz val="11"/>
        <color auto="1"/>
        <rFont val="ＭＳ Ｐゴシック"/>
      </rPr>
      <t>/</t>
    </r>
    <r>
      <rPr>
        <b/>
        <sz val="11"/>
        <color rgb="FFFF0000"/>
        <rFont val="ＭＳ Ｐゴシック"/>
      </rPr>
      <t>②</t>
    </r>
    <r>
      <rPr>
        <b/>
        <sz val="11"/>
        <color auto="1"/>
        <rFont val="ＭＳ Ｐゴシック"/>
      </rPr>
      <t>）</t>
    </r>
    <rPh sb="0" eb="2">
      <t>キュウヨ</t>
    </rPh>
    <rPh sb="2" eb="4">
      <t>シキュウ</t>
    </rPh>
    <rPh sb="4" eb="6">
      <t>ソウガク</t>
    </rPh>
    <rPh sb="7" eb="8">
      <t>ノ</t>
    </rPh>
    <rPh sb="9" eb="10">
      <t>リツ</t>
    </rPh>
    <phoneticPr fontId="20"/>
  </si>
  <si>
    <t>給与支給総額は収支計画の事業実施後１年目の人件費と役員報酬の合計と一致</t>
  </si>
</sst>
</file>

<file path=xl/styles.xml><?xml version="1.0" encoding="utf-8"?>
<styleSheet xmlns="http://schemas.openxmlformats.org/spreadsheetml/2006/main" xmlns:r="http://schemas.openxmlformats.org/officeDocument/2006/relationships" xmlns:mc="http://schemas.openxmlformats.org/markup-compatibility/2006">
  <numFmts count="17">
    <numFmt numFmtId="176" formatCode="_ * #,##0_ ;_ * \-#,##0_ ;_ * &quot;-&quot;??_ ;_ @_ "/>
    <numFmt numFmtId="177" formatCode="#,##0.00_ "/>
    <numFmt numFmtId="178" formatCode="0.00_ "/>
    <numFmt numFmtId="179" formatCode="#,###&quot;人&quot;"/>
    <numFmt numFmtId="180" formatCode="#,###&quot;千&quot;&quot;円&quot;"/>
    <numFmt numFmtId="181" formatCode="#,###&quot;年&quot;"/>
    <numFmt numFmtId="182" formatCode="#,##0.0_ "/>
    <numFmt numFmtId="183" formatCode="0.000_ "/>
    <numFmt numFmtId="184" formatCode="#,##0.0&quot;年&quot;"/>
    <numFmt numFmtId="185" formatCode="#,###&quot;日&quot;"/>
    <numFmt numFmtId="186" formatCode="0.0%"/>
    <numFmt numFmtId="187" formatCode="0.0&quot;千&quot;&quot;円&quot;"/>
    <numFmt numFmtId="188" formatCode="#,##0_ "/>
    <numFmt numFmtId="189" formatCode="#,##0;&quot;△ &quot;#,##0"/>
    <numFmt numFmtId="190" formatCode="##&quot;ヶ月&quot;"/>
    <numFmt numFmtId="191" formatCode="#"/>
    <numFmt numFmtId="192" formatCode="0_ "/>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theme="1"/>
      <name val="游ゴシック"/>
      <family val="3"/>
      <scheme val="minor"/>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auto="1"/>
      <name val="ＭＳ Ｐゴシック"/>
      <family val="3"/>
    </font>
    <font>
      <b/>
      <sz val="14"/>
      <color auto="1"/>
      <name val="ＭＳ Ｐゴシック"/>
      <family val="3"/>
    </font>
    <font>
      <sz val="12"/>
      <color auto="1"/>
      <name val="ＭＳ Ｐゴシック"/>
      <family val="3"/>
    </font>
    <font>
      <sz val="10"/>
      <color auto="1"/>
      <name val="ＭＳ Ｐゴシック"/>
      <family val="3"/>
    </font>
    <font>
      <b/>
      <sz val="11"/>
      <color auto="1"/>
      <name val="ＭＳ Ｐゴシック"/>
      <family val="3"/>
    </font>
    <font>
      <sz val="6"/>
      <color auto="1"/>
      <name val="游ゴシック"/>
      <family val="3"/>
    </font>
    <font>
      <sz val="11"/>
      <color theme="1"/>
      <name val="ＭＳ Ｐゴシック"/>
      <family val="3"/>
    </font>
    <font>
      <sz val="10"/>
      <color theme="1"/>
      <name val="ＭＳ Ｐゴシック"/>
      <family val="3"/>
    </font>
    <font>
      <sz val="10"/>
      <color rgb="FFFF0000"/>
      <name val="ＭＳ Ｐゴシック"/>
      <family val="3"/>
    </font>
    <font>
      <sz val="11"/>
      <color rgb="FFFF0000"/>
      <name val="ＭＳ Ｐゴシック"/>
      <family val="3"/>
    </font>
    <font>
      <sz val="20"/>
      <color theme="1"/>
      <name val="ＭＳ Ｐゴシック"/>
      <family val="3"/>
    </font>
    <font>
      <b/>
      <sz val="16"/>
      <color indexed="8"/>
      <name val="ＭＳ Ｐゴシック"/>
      <family val="3"/>
    </font>
    <font>
      <b/>
      <u/>
      <sz val="12"/>
      <color indexed="10"/>
      <name val="ＭＳ ゴシック"/>
      <family val="3"/>
    </font>
    <font>
      <b/>
      <sz val="12"/>
      <color indexed="8"/>
      <name val="ＭＳ Ｐゴシック"/>
      <family val="3"/>
    </font>
    <font>
      <sz val="9"/>
      <color auto="1"/>
      <name val="ＭＳ Ｐゴシック"/>
      <family val="3"/>
    </font>
    <font>
      <b/>
      <sz val="9"/>
      <color auto="1"/>
      <name val="ＭＳ Ｐゴシック"/>
      <family val="3"/>
    </font>
    <font>
      <b/>
      <sz val="10"/>
      <color auto="1"/>
      <name val="ＭＳ Ｐゴシック"/>
      <family val="3"/>
    </font>
    <font>
      <sz val="10"/>
      <color indexed="8"/>
      <name val="ＭＳ Ｐゴシック"/>
      <family val="3"/>
    </font>
    <font>
      <b/>
      <sz val="11"/>
      <color rgb="FFFF0000"/>
      <name val="ＭＳ Ｐゴシック"/>
      <family val="3"/>
    </font>
    <font>
      <u/>
      <sz val="11"/>
      <color indexed="10"/>
      <name val="游ゴシック"/>
      <family val="3"/>
    </font>
    <font>
      <sz val="10"/>
      <color indexed="10"/>
      <name val="ＭＳ Ｐゴシック"/>
    </font>
    <font>
      <b/>
      <sz val="14"/>
      <color indexed="8"/>
      <name val="ＭＳ Ｐゴシック"/>
      <family val="3"/>
    </font>
    <font>
      <sz val="9"/>
      <color indexed="8"/>
      <name val="ＭＳ Ｐゴシック"/>
      <family val="3"/>
    </font>
  </fonts>
  <fills count="3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FFBE"/>
        <bgColor indexed="64"/>
      </patternFill>
    </fill>
    <fill>
      <patternFill patternType="solid">
        <fgColor indexed="13"/>
        <bgColor indexed="64"/>
      </patternFill>
    </fill>
    <fill>
      <patternFill patternType="solid">
        <fgColor indexed="26"/>
        <bgColor indexed="64"/>
      </patternFill>
    </fill>
    <fill>
      <patternFill patternType="solid">
        <fgColor theme="4" tint="0.8"/>
        <bgColor indexed="64"/>
      </patternFill>
    </fill>
    <fill>
      <patternFill patternType="solid">
        <fgColor indexed="9"/>
        <bgColor indexed="64"/>
      </patternFill>
    </fill>
    <fill>
      <patternFill patternType="solid">
        <fgColor rgb="FFFFFF0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bottom/>
      <diagonal/>
    </border>
    <border>
      <left style="thin">
        <color indexed="64"/>
      </left>
      <right/>
      <top style="thin">
        <color indexed="64"/>
      </top>
      <bottom/>
      <diagonal/>
    </border>
    <border>
      <left style="thin">
        <color indexed="64"/>
      </left>
      <right style="thick">
        <color indexed="64"/>
      </right>
      <top style="thick">
        <color indexed="64"/>
      </top>
      <bottom style="thick">
        <color indexed="64"/>
      </bottom>
      <diagonal/>
    </border>
    <border>
      <left/>
      <right style="thin">
        <color indexed="64"/>
      </right>
      <top/>
      <bottom/>
      <diagonal/>
    </border>
    <border>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6" fillId="0" borderId="0">
      <alignment vertical="center"/>
    </xf>
    <xf numFmtId="0" fontId="6" fillId="0" borderId="0">
      <alignment vertical="center"/>
    </xf>
    <xf numFmtId="0" fontId="7" fillId="0" borderId="0"/>
    <xf numFmtId="0" fontId="7"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cellStyleXfs>
  <cellXfs count="394">
    <xf numFmtId="0" fontId="0" fillId="0" borderId="0" xfId="0"/>
    <xf numFmtId="0" fontId="0" fillId="0" borderId="0" xfId="0" applyAlignment="1">
      <alignment vertical="center"/>
    </xf>
    <xf numFmtId="0" fontId="0" fillId="0" borderId="0" xfId="0" applyAlignment="1">
      <alignment vertical="top"/>
    </xf>
    <xf numFmtId="0" fontId="0" fillId="0" borderId="0" xfId="0" applyFont="1" applyAlignment="1">
      <alignment horizontal="left"/>
    </xf>
    <xf numFmtId="0" fontId="21" fillId="0" borderId="0" xfId="0" applyFont="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0" xfId="0" applyFont="1" applyBorder="1" applyAlignment="1">
      <alignment vertical="center" wrapText="1"/>
    </xf>
    <xf numFmtId="0" fontId="0" fillId="0" borderId="14" xfId="0" applyFont="1" applyFill="1" applyBorder="1" applyAlignment="1">
      <alignment vertical="top" wrapText="1"/>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0" xfId="0" applyFont="1"/>
    <xf numFmtId="0" fontId="0" fillId="0" borderId="11" xfId="0" applyFont="1" applyBorder="1" applyAlignment="1">
      <alignment vertical="center"/>
    </xf>
    <xf numFmtId="0" fontId="0" fillId="0" borderId="13" xfId="0" applyFont="1" applyBorder="1" applyAlignment="1">
      <alignment vertical="center"/>
    </xf>
    <xf numFmtId="0" fontId="22" fillId="0" borderId="0" xfId="0" applyFont="1" applyAlignment="1">
      <alignment horizontal="center"/>
    </xf>
    <xf numFmtId="0" fontId="0" fillId="0" borderId="0" xfId="0" applyFont="1" applyAlignment="1" applyProtection="1">
      <alignment vertical="center"/>
      <protection locked="0"/>
    </xf>
    <xf numFmtId="0" fontId="0" fillId="0" borderId="11" xfId="0" applyFont="1" applyBorder="1" applyAlignment="1">
      <alignment horizontal="right" vertical="top" wrapText="1"/>
    </xf>
    <xf numFmtId="0" fontId="0" fillId="0" borderId="13" xfId="0" applyFont="1" applyBorder="1" applyAlignment="1">
      <alignment wrapText="1"/>
    </xf>
    <xf numFmtId="0" fontId="0" fillId="0" borderId="10" xfId="0" applyFont="1" applyBorder="1" applyAlignment="1">
      <alignment horizontal="center" vertical="center"/>
    </xf>
    <xf numFmtId="0" fontId="0" fillId="0" borderId="10" xfId="0" applyFont="1" applyBorder="1" applyAlignment="1">
      <alignment horizontal="center" vertical="center" wrapText="1"/>
    </xf>
    <xf numFmtId="0" fontId="0" fillId="0" borderId="14" xfId="0" applyFont="1" applyFill="1" applyBorder="1" applyAlignment="1">
      <alignment horizontal="left"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xf>
    <xf numFmtId="38" fontId="23" fillId="0" borderId="10" xfId="50" applyFont="1" applyBorder="1" applyAlignment="1">
      <alignment vertical="center"/>
    </xf>
    <xf numFmtId="177" fontId="23" fillId="24" borderId="10" xfId="0" applyNumberFormat="1" applyFont="1" applyFill="1" applyBorder="1" applyAlignment="1">
      <alignment vertical="center"/>
    </xf>
    <xf numFmtId="178" fontId="23" fillId="24" borderId="10" xfId="0" applyNumberFormat="1" applyFont="1" applyFill="1" applyBorder="1" applyAlignment="1">
      <alignment vertical="center"/>
    </xf>
    <xf numFmtId="0" fontId="0" fillId="0" borderId="0" xfId="0" applyFont="1" applyAlignment="1">
      <alignment horizontal="right"/>
    </xf>
    <xf numFmtId="0" fontId="0" fillId="0" borderId="0" xfId="0" applyAlignment="1">
      <alignment horizontal="center" vertical="center"/>
    </xf>
    <xf numFmtId="0" fontId="21" fillId="0" borderId="0" xfId="0" applyFont="1" applyAlignment="1">
      <alignment horizontal="center" vertical="center"/>
    </xf>
    <xf numFmtId="0" fontId="0" fillId="0" borderId="14" xfId="0" applyFont="1" applyBorder="1" applyAlignment="1">
      <alignment horizontal="left" vertical="center" shrinkToFit="1"/>
    </xf>
    <xf numFmtId="0" fontId="0" fillId="0" borderId="0" xfId="0" applyFont="1" applyBorder="1" applyAlignment="1">
      <alignment horizontal="left" vertical="center" shrinkToFit="1"/>
    </xf>
    <xf numFmtId="38" fontId="0" fillId="0" borderId="10" xfId="50" applyFont="1" applyBorder="1" applyAlignment="1">
      <alignment vertical="center"/>
    </xf>
    <xf numFmtId="38" fontId="0" fillId="24" borderId="10" xfId="50" applyFont="1" applyFill="1" applyBorder="1" applyAlignment="1">
      <alignment vertical="center"/>
    </xf>
    <xf numFmtId="0" fontId="0" fillId="0" borderId="15" xfId="0" applyFont="1" applyBorder="1" applyAlignment="1">
      <alignment vertical="center"/>
    </xf>
    <xf numFmtId="0" fontId="24" fillId="0" borderId="0" xfId="0" applyFont="1" applyAlignment="1">
      <alignment vertical="center"/>
    </xf>
    <xf numFmtId="0" fontId="23" fillId="0" borderId="0" xfId="0" applyFont="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24" fillId="0" borderId="13" xfId="0" applyFont="1" applyBorder="1" applyAlignment="1">
      <alignmen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0" fillId="0" borderId="16" xfId="0" applyBorder="1" applyAlignment="1">
      <alignment horizontal="center" vertical="center"/>
    </xf>
    <xf numFmtId="0" fontId="24" fillId="0" borderId="14" xfId="0" applyFont="1" applyBorder="1" applyAlignment="1">
      <alignment horizontal="left" vertical="center" wrapText="1"/>
    </xf>
    <xf numFmtId="0" fontId="24" fillId="0" borderId="10" xfId="0" applyFont="1" applyBorder="1" applyAlignment="1">
      <alignment horizontal="center" vertical="center"/>
    </xf>
    <xf numFmtId="0" fontId="0" fillId="0" borderId="17" xfId="0" applyFont="1" applyBorder="1" applyAlignment="1">
      <alignment vertical="center"/>
    </xf>
    <xf numFmtId="0" fontId="0" fillId="0" borderId="18" xfId="0" applyBorder="1" applyAlignment="1">
      <alignment horizontal="center" vertical="center"/>
    </xf>
    <xf numFmtId="0" fontId="23" fillId="0" borderId="0" xfId="0" applyFont="1" applyAlignment="1">
      <alignment horizontal="center"/>
    </xf>
    <xf numFmtId="0" fontId="24" fillId="0" borderId="11" xfId="0" applyFont="1" applyBorder="1" applyAlignment="1">
      <alignment vertical="center"/>
    </xf>
    <xf numFmtId="0" fontId="24" fillId="0" borderId="17" xfId="0" applyFont="1" applyBorder="1" applyAlignment="1">
      <alignment vertical="center"/>
    </xf>
    <xf numFmtId="0" fontId="24" fillId="0" borderId="13" xfId="0" applyFont="1" applyBorder="1" applyAlignment="1">
      <alignment vertical="center"/>
    </xf>
    <xf numFmtId="0" fontId="24" fillId="0" borderId="0" xfId="0" applyFont="1" applyAlignment="1">
      <alignment horizontal="center"/>
    </xf>
    <xf numFmtId="0" fontId="0" fillId="0" borderId="19" xfId="0" applyFont="1" applyBorder="1" applyAlignment="1">
      <alignment horizontal="center" vertical="center"/>
    </xf>
    <xf numFmtId="38" fontId="24" fillId="0" borderId="11" xfId="50" applyFont="1" applyBorder="1" applyAlignment="1">
      <alignment vertical="center"/>
    </xf>
    <xf numFmtId="38" fontId="24" fillId="0" borderId="17" xfId="50" applyFont="1" applyBorder="1" applyAlignment="1">
      <alignment vertical="center"/>
    </xf>
    <xf numFmtId="38" fontId="24" fillId="0" borderId="13" xfId="50" applyFont="1" applyBorder="1" applyAlignment="1">
      <alignment vertical="center"/>
    </xf>
    <xf numFmtId="38" fontId="24" fillId="24" borderId="10" xfId="50" applyFont="1" applyFill="1" applyBorder="1" applyAlignment="1">
      <alignment vertical="center"/>
    </xf>
    <xf numFmtId="0" fontId="24" fillId="0" borderId="0" xfId="0" applyFont="1" applyAlignment="1">
      <alignment horizontal="right"/>
    </xf>
    <xf numFmtId="0" fontId="24" fillId="0" borderId="10" xfId="0" applyFont="1" applyBorder="1" applyAlignment="1">
      <alignment horizontal="center" vertical="center" shrinkToFit="1"/>
    </xf>
    <xf numFmtId="0" fontId="0" fillId="0" borderId="0" xfId="36" applyFont="1">
      <alignment vertical="center"/>
    </xf>
    <xf numFmtId="0" fontId="22" fillId="0" borderId="0" xfId="36" applyFont="1" applyAlignment="1">
      <alignment horizontal="center" vertical="center"/>
    </xf>
    <xf numFmtId="0" fontId="25" fillId="0" borderId="0" xfId="36" applyFont="1">
      <alignment vertical="center"/>
    </xf>
    <xf numFmtId="0" fontId="0" fillId="0" borderId="10" xfId="36" applyFont="1" applyBorder="1">
      <alignment vertical="center"/>
    </xf>
    <xf numFmtId="0" fontId="24" fillId="0" borderId="10" xfId="36" applyFont="1" applyBorder="1" applyAlignment="1">
      <alignment vertical="center" wrapText="1"/>
    </xf>
    <xf numFmtId="179" fontId="0" fillId="0" borderId="10" xfId="36" applyNumberFormat="1" applyFont="1" applyBorder="1">
      <alignment vertical="center"/>
    </xf>
    <xf numFmtId="0" fontId="0" fillId="0" borderId="0" xfId="36" applyFont="1" applyFill="1" applyAlignment="1">
      <alignment horizontal="left" vertical="center" wrapText="1" indent="2"/>
    </xf>
    <xf numFmtId="0" fontId="0" fillId="0" borderId="0" xfId="36" applyFont="1" applyAlignment="1">
      <alignment horizontal="left" vertical="center" indent="1"/>
    </xf>
    <xf numFmtId="0" fontId="0" fillId="0" borderId="16" xfId="36" applyFont="1" applyBorder="1" applyAlignment="1">
      <alignment vertical="center"/>
    </xf>
    <xf numFmtId="0" fontId="0" fillId="0" borderId="12" xfId="36" applyFont="1" applyBorder="1" applyAlignment="1">
      <alignment vertical="center" shrinkToFit="1"/>
    </xf>
    <xf numFmtId="0" fontId="0" fillId="0" borderId="12" xfId="36" applyFont="1" applyBorder="1">
      <alignment vertical="center"/>
    </xf>
    <xf numFmtId="0" fontId="0" fillId="0" borderId="16" xfId="36" applyFont="1" applyBorder="1" applyAlignment="1">
      <alignment horizontal="left" vertical="center"/>
    </xf>
    <xf numFmtId="0" fontId="0" fillId="0" borderId="0" xfId="36" applyFont="1" applyBorder="1" applyAlignment="1">
      <alignment horizontal="left" vertical="center"/>
    </xf>
    <xf numFmtId="0" fontId="0" fillId="0" borderId="0" xfId="36" applyFont="1" applyAlignment="1">
      <alignment horizontal="left" vertical="center" indent="3"/>
    </xf>
    <xf numFmtId="0" fontId="0" fillId="0" borderId="20" xfId="36" applyFont="1" applyBorder="1">
      <alignment vertical="center"/>
    </xf>
    <xf numFmtId="180" fontId="0" fillId="0" borderId="10" xfId="36" applyNumberFormat="1" applyFont="1" applyBorder="1">
      <alignment vertical="center"/>
    </xf>
    <xf numFmtId="180" fontId="0" fillId="0" borderId="15" xfId="36" applyNumberFormat="1" applyFont="1" applyBorder="1">
      <alignment vertical="center"/>
    </xf>
    <xf numFmtId="0" fontId="0" fillId="0" borderId="19" xfId="36" applyFont="1" applyBorder="1" applyAlignment="1">
      <alignment vertical="center"/>
    </xf>
    <xf numFmtId="181" fontId="0" fillId="0" borderId="12" xfId="36" applyNumberFormat="1" applyFont="1" applyBorder="1">
      <alignment vertical="center"/>
    </xf>
    <xf numFmtId="181" fontId="0" fillId="0" borderId="21" xfId="36" applyNumberFormat="1" applyFont="1" applyBorder="1">
      <alignment vertical="center"/>
    </xf>
    <xf numFmtId="0" fontId="0" fillId="0" borderId="18" xfId="36" applyFont="1" applyBorder="1">
      <alignment vertical="center"/>
    </xf>
    <xf numFmtId="180" fontId="0" fillId="24" borderId="0" xfId="36" applyNumberFormat="1" applyFont="1" applyFill="1">
      <alignment vertical="center"/>
    </xf>
    <xf numFmtId="182" fontId="0" fillId="24" borderId="0" xfId="36" applyNumberFormat="1" applyFont="1" applyFill="1">
      <alignment vertical="center"/>
    </xf>
    <xf numFmtId="183" fontId="0" fillId="24" borderId="0" xfId="36" applyNumberFormat="1" applyFont="1" applyFill="1">
      <alignment vertical="center"/>
    </xf>
    <xf numFmtId="178" fontId="0" fillId="24" borderId="22" xfId="36" applyNumberFormat="1" applyFont="1" applyFill="1" applyBorder="1" applyAlignment="1">
      <alignment horizontal="right" vertical="center"/>
    </xf>
    <xf numFmtId="180" fontId="0" fillId="24" borderId="10" xfId="36" applyNumberFormat="1" applyFont="1" applyFill="1" applyBorder="1" applyAlignment="1">
      <alignment vertical="center"/>
    </xf>
    <xf numFmtId="180" fontId="0" fillId="0" borderId="16" xfId="36" applyNumberFormat="1" applyFont="1" applyBorder="1" applyAlignment="1">
      <alignment vertical="center"/>
    </xf>
    <xf numFmtId="180" fontId="0" fillId="24" borderId="16" xfId="36" applyNumberFormat="1" applyFont="1" applyFill="1" applyBorder="1" applyAlignment="1">
      <alignment vertical="center"/>
    </xf>
    <xf numFmtId="180" fontId="0" fillId="24" borderId="23" xfId="36" applyNumberFormat="1" applyFont="1" applyFill="1" applyBorder="1" applyAlignment="1">
      <alignment vertical="center"/>
    </xf>
    <xf numFmtId="0" fontId="0" fillId="0" borderId="16" xfId="36" applyFont="1" applyBorder="1" applyAlignment="1">
      <alignment horizontal="center" vertical="center" wrapText="1"/>
    </xf>
    <xf numFmtId="0" fontId="0" fillId="0" borderId="24" xfId="36" applyFont="1" applyBorder="1">
      <alignment vertical="center"/>
    </xf>
    <xf numFmtId="0" fontId="0" fillId="24" borderId="25" xfId="36" applyFont="1" applyFill="1" applyBorder="1">
      <alignment vertical="center"/>
    </xf>
    <xf numFmtId="184" fontId="0" fillId="24" borderId="20" xfId="36" applyNumberFormat="1" applyFont="1" applyFill="1" applyBorder="1" applyAlignment="1">
      <alignment vertical="center"/>
    </xf>
    <xf numFmtId="184" fontId="0" fillId="0" borderId="0" xfId="36" applyNumberFormat="1" applyFont="1" applyBorder="1" applyAlignment="1">
      <alignment vertical="center"/>
    </xf>
    <xf numFmtId="184" fontId="0" fillId="0" borderId="0" xfId="36" applyNumberFormat="1" applyFont="1" applyAlignment="1">
      <alignment vertical="center"/>
    </xf>
    <xf numFmtId="185" fontId="0" fillId="0" borderId="10" xfId="36" applyNumberFormat="1" applyFont="1" applyBorder="1">
      <alignment vertical="center"/>
    </xf>
    <xf numFmtId="180" fontId="0" fillId="0" borderId="19" xfId="36" applyNumberFormat="1" applyFont="1" applyBorder="1" applyAlignment="1">
      <alignment vertical="center"/>
    </xf>
    <xf numFmtId="180" fontId="0" fillId="24" borderId="19" xfId="36" applyNumberFormat="1" applyFont="1" applyFill="1" applyBorder="1" applyAlignment="1">
      <alignment vertical="center"/>
    </xf>
    <xf numFmtId="0" fontId="0" fillId="24" borderId="26" xfId="36" applyFont="1" applyFill="1" applyBorder="1" applyAlignment="1">
      <alignment vertical="center"/>
    </xf>
    <xf numFmtId="0" fontId="0" fillId="0" borderId="19" xfId="0" applyFont="1" applyBorder="1"/>
    <xf numFmtId="180" fontId="0" fillId="0" borderId="27" xfId="36" applyNumberFormat="1" applyFont="1" applyBorder="1">
      <alignment vertical="center"/>
    </xf>
    <xf numFmtId="180" fontId="0" fillId="24" borderId="28" xfId="36" applyNumberFormat="1" applyFont="1" applyFill="1" applyBorder="1">
      <alignment vertical="center"/>
    </xf>
    <xf numFmtId="0" fontId="0" fillId="24" borderId="22" xfId="0" applyFont="1" applyFill="1" applyBorder="1" applyAlignment="1">
      <alignment vertical="center"/>
    </xf>
    <xf numFmtId="186" fontId="0" fillId="0" borderId="10" xfId="36" applyNumberFormat="1" applyFont="1" applyBorder="1">
      <alignment vertical="center"/>
    </xf>
    <xf numFmtId="180" fontId="0" fillId="0" borderId="29" xfId="36" applyNumberFormat="1" applyFont="1" applyBorder="1">
      <alignment vertical="center"/>
    </xf>
    <xf numFmtId="187" fontId="0" fillId="0" borderId="16" xfId="36" applyNumberFormat="1" applyFont="1" applyBorder="1">
      <alignment vertical="center"/>
    </xf>
    <xf numFmtId="0" fontId="0" fillId="0" borderId="29" xfId="36" applyFont="1" applyBorder="1">
      <alignment vertical="center"/>
    </xf>
    <xf numFmtId="188" fontId="0" fillId="0" borderId="24" xfId="36" applyNumberFormat="1" applyFont="1" applyBorder="1">
      <alignment vertical="center"/>
    </xf>
    <xf numFmtId="0" fontId="0" fillId="0" borderId="16" xfId="36" applyFont="1" applyBorder="1">
      <alignment vertical="center"/>
    </xf>
    <xf numFmtId="180" fontId="0" fillId="24" borderId="10" xfId="36" applyNumberFormat="1" applyFont="1" applyFill="1" applyBorder="1">
      <alignment vertical="center"/>
    </xf>
    <xf numFmtId="180" fontId="0" fillId="24" borderId="30" xfId="36" applyNumberFormat="1" applyFont="1" applyFill="1" applyBorder="1">
      <alignment vertical="center"/>
    </xf>
    <xf numFmtId="180" fontId="0" fillId="24" borderId="27" xfId="36" applyNumberFormat="1" applyFont="1" applyFill="1" applyBorder="1">
      <alignment vertical="center"/>
    </xf>
    <xf numFmtId="180" fontId="0" fillId="24" borderId="19" xfId="36" applyNumberFormat="1" applyFont="1" applyFill="1" applyBorder="1">
      <alignment vertical="center"/>
    </xf>
    <xf numFmtId="0" fontId="0" fillId="0" borderId="19" xfId="36" applyFont="1" applyBorder="1">
      <alignment vertical="center"/>
    </xf>
    <xf numFmtId="0" fontId="27" fillId="0" borderId="0" xfId="38" applyFont="1">
      <alignment vertical="center"/>
    </xf>
    <xf numFmtId="0" fontId="27" fillId="0" borderId="0" xfId="38" applyFont="1" applyBorder="1" applyAlignment="1">
      <alignment horizontal="left" vertical="center"/>
    </xf>
    <xf numFmtId="0" fontId="27" fillId="0" borderId="0" xfId="38" applyFont="1" applyAlignment="1">
      <alignment horizontal="left" vertical="center"/>
    </xf>
    <xf numFmtId="0" fontId="27" fillId="0" borderId="25" xfId="38" applyFont="1" applyBorder="1" applyAlignment="1">
      <alignment horizontal="center" vertical="center"/>
    </xf>
    <xf numFmtId="0" fontId="27" fillId="0" borderId="31" xfId="38" applyFont="1" applyBorder="1" applyAlignment="1">
      <alignment horizontal="center" vertical="center"/>
    </xf>
    <xf numFmtId="0" fontId="27" fillId="0" borderId="11" xfId="38" applyFont="1" applyFill="1" applyBorder="1">
      <alignment vertical="center"/>
    </xf>
    <xf numFmtId="0" fontId="27" fillId="0" borderId="12" xfId="38" applyFont="1" applyFill="1" applyBorder="1">
      <alignment vertical="center"/>
    </xf>
    <xf numFmtId="0" fontId="27" fillId="0" borderId="13" xfId="38" applyFont="1" applyFill="1" applyBorder="1">
      <alignment vertical="center"/>
    </xf>
    <xf numFmtId="0" fontId="27" fillId="24" borderId="16" xfId="38" applyFont="1" applyFill="1" applyBorder="1">
      <alignment vertical="center"/>
    </xf>
    <xf numFmtId="0" fontId="27" fillId="0" borderId="16" xfId="38" applyFont="1" applyFill="1" applyBorder="1">
      <alignment vertical="center"/>
    </xf>
    <xf numFmtId="0" fontId="28" fillId="0" borderId="0" xfId="38" applyFont="1" applyAlignment="1">
      <alignment horizontal="left" vertical="center"/>
    </xf>
    <xf numFmtId="0" fontId="29" fillId="0" borderId="0" xfId="38" applyFont="1" applyFill="1" applyAlignment="1">
      <alignment horizontal="left" vertical="center"/>
    </xf>
    <xf numFmtId="0" fontId="27" fillId="0" borderId="16" xfId="38" applyFont="1" applyBorder="1" applyAlignment="1">
      <alignment horizontal="center" vertical="center"/>
    </xf>
    <xf numFmtId="0" fontId="27" fillId="24" borderId="16" xfId="38" applyFont="1" applyFill="1" applyBorder="1" applyAlignment="1">
      <alignment vertical="center" shrinkToFit="1"/>
    </xf>
    <xf numFmtId="0" fontId="27" fillId="24" borderId="16" xfId="38" applyFont="1" applyFill="1" applyBorder="1" applyAlignment="1">
      <alignment vertical="center" wrapText="1"/>
    </xf>
    <xf numFmtId="0" fontId="27" fillId="0" borderId="0" xfId="38" applyFont="1" applyBorder="1" applyAlignment="1">
      <alignment horizontal="center" vertical="center"/>
    </xf>
    <xf numFmtId="0" fontId="27" fillId="0" borderId="0" xfId="38" applyFont="1" applyAlignment="1">
      <alignment horizontal="center" vertical="center"/>
    </xf>
    <xf numFmtId="0" fontId="27" fillId="0" borderId="28" xfId="38" applyFont="1" applyBorder="1" applyAlignment="1">
      <alignment horizontal="center" vertical="center"/>
    </xf>
    <xf numFmtId="0" fontId="27" fillId="0" borderId="32" xfId="38" applyFont="1" applyBorder="1" applyAlignment="1">
      <alignment horizontal="center" vertical="center"/>
    </xf>
    <xf numFmtId="0" fontId="27" fillId="24" borderId="18" xfId="38" applyFont="1" applyFill="1" applyBorder="1">
      <alignment vertical="center"/>
    </xf>
    <xf numFmtId="0" fontId="27" fillId="24" borderId="19" xfId="38" applyFont="1" applyFill="1" applyBorder="1">
      <alignment vertical="center"/>
    </xf>
    <xf numFmtId="0" fontId="27" fillId="0" borderId="18" xfId="38" applyFont="1" applyFill="1" applyBorder="1">
      <alignment vertical="center"/>
    </xf>
    <xf numFmtId="0" fontId="30" fillId="0" borderId="0" xfId="38" applyFont="1" applyFill="1">
      <alignment vertical="center"/>
    </xf>
    <xf numFmtId="0" fontId="27" fillId="0" borderId="18" xfId="38" applyFont="1" applyBorder="1" applyAlignment="1">
      <alignment horizontal="center" vertical="center"/>
    </xf>
    <xf numFmtId="0" fontId="27" fillId="24" borderId="18" xfId="38" applyFont="1" applyFill="1" applyBorder="1" applyAlignment="1">
      <alignment vertical="center" shrinkToFit="1"/>
    </xf>
    <xf numFmtId="0" fontId="27" fillId="24" borderId="18" xfId="38" applyFont="1" applyFill="1" applyBorder="1" applyAlignment="1">
      <alignment vertical="center" wrapText="1"/>
    </xf>
    <xf numFmtId="0" fontId="27" fillId="0" borderId="33" xfId="38" applyFont="1" applyBorder="1" applyAlignment="1">
      <alignment horizontal="center" vertical="center"/>
    </xf>
    <xf numFmtId="0" fontId="27" fillId="0" borderId="34" xfId="38" applyFont="1" applyBorder="1" applyAlignment="1">
      <alignment horizontal="center" vertical="center"/>
    </xf>
    <xf numFmtId="0" fontId="28" fillId="0" borderId="35" xfId="0" applyFont="1" applyBorder="1"/>
    <xf numFmtId="0" fontId="28" fillId="24" borderId="16" xfId="0" applyFont="1" applyFill="1" applyBorder="1"/>
    <xf numFmtId="0" fontId="28" fillId="24" borderId="16" xfId="38" applyFont="1" applyFill="1" applyBorder="1">
      <alignment vertical="center"/>
    </xf>
    <xf numFmtId="0" fontId="28" fillId="0" borderId="16" xfId="38" applyFont="1" applyFill="1" applyBorder="1">
      <alignment vertical="center"/>
    </xf>
    <xf numFmtId="0" fontId="27" fillId="0" borderId="16" xfId="38" applyFont="1" applyFill="1" applyBorder="1" applyAlignment="1">
      <alignment horizontal="center" vertical="center" wrapText="1"/>
    </xf>
    <xf numFmtId="0" fontId="28" fillId="24" borderId="16" xfId="38" applyFont="1" applyFill="1" applyBorder="1" applyAlignment="1">
      <alignment vertical="center" wrapText="1"/>
    </xf>
    <xf numFmtId="0" fontId="28" fillId="0" borderId="16" xfId="38" applyFont="1" applyFill="1" applyBorder="1" applyAlignment="1">
      <alignment vertical="center" wrapText="1"/>
    </xf>
    <xf numFmtId="0" fontId="28" fillId="24" borderId="16" xfId="38" applyFont="1" applyFill="1" applyBorder="1" applyAlignment="1">
      <alignment vertical="center" shrinkToFit="1"/>
    </xf>
    <xf numFmtId="0" fontId="27" fillId="0" borderId="0" xfId="38" applyFont="1" applyBorder="1" applyAlignment="1">
      <alignment vertical="center"/>
    </xf>
    <xf numFmtId="0" fontId="27" fillId="0" borderId="36" xfId="38" applyFont="1" applyBorder="1" applyAlignment="1">
      <alignment horizontal="center" vertical="center" shrinkToFit="1"/>
    </xf>
    <xf numFmtId="0" fontId="27" fillId="0" borderId="37" xfId="38" applyFont="1" applyBorder="1" applyAlignment="1">
      <alignment horizontal="center" vertical="center" wrapText="1"/>
    </xf>
    <xf numFmtId="189" fontId="27" fillId="0" borderId="37" xfId="38" applyNumberFormat="1" applyFont="1" applyBorder="1">
      <alignment vertical="center"/>
    </xf>
    <xf numFmtId="189" fontId="27" fillId="24" borderId="37" xfId="38" applyNumberFormat="1" applyFont="1" applyFill="1" applyBorder="1">
      <alignment vertical="center"/>
    </xf>
    <xf numFmtId="189" fontId="27" fillId="24" borderId="37" xfId="38" applyNumberFormat="1" applyFont="1" applyFill="1" applyBorder="1" applyAlignment="1">
      <alignment horizontal="right" vertical="center"/>
    </xf>
    <xf numFmtId="186" fontId="27" fillId="24" borderId="37" xfId="38" applyNumberFormat="1" applyFont="1" applyFill="1" applyBorder="1" applyAlignment="1">
      <alignment horizontal="right" vertical="center"/>
    </xf>
    <xf numFmtId="189" fontId="27" fillId="24" borderId="38" xfId="38" applyNumberFormat="1" applyFont="1" applyFill="1" applyBorder="1">
      <alignment vertical="center"/>
    </xf>
    <xf numFmtId="189" fontId="27" fillId="0" borderId="36" xfId="38" applyNumberFormat="1" applyFont="1" applyFill="1" applyBorder="1" applyAlignment="1">
      <alignment horizontal="center" vertical="center" shrinkToFit="1"/>
    </xf>
    <xf numFmtId="189" fontId="27" fillId="0" borderId="37" xfId="38" applyNumberFormat="1" applyFont="1" applyFill="1" applyBorder="1" applyAlignment="1">
      <alignment horizontal="right" vertical="center"/>
    </xf>
    <xf numFmtId="189" fontId="27" fillId="24" borderId="38" xfId="38" applyNumberFormat="1" applyFont="1" applyFill="1" applyBorder="1" applyAlignment="1">
      <alignment horizontal="right" vertical="center"/>
    </xf>
    <xf numFmtId="0" fontId="31" fillId="0" borderId="0" xfId="38" applyFont="1" applyBorder="1" applyAlignment="1">
      <alignment horizontal="distributed" vertical="center"/>
    </xf>
    <xf numFmtId="0" fontId="27" fillId="0" borderId="19" xfId="38" applyFont="1" applyBorder="1" applyAlignment="1">
      <alignment horizontal="center" vertical="center" shrinkToFit="1"/>
    </xf>
    <xf numFmtId="0" fontId="27" fillId="0" borderId="19" xfId="38" applyFont="1" applyBorder="1" applyAlignment="1">
      <alignment horizontal="center" vertical="center" wrapText="1"/>
    </xf>
    <xf numFmtId="189" fontId="27" fillId="0" borderId="19" xfId="38" applyNumberFormat="1" applyFont="1" applyBorder="1">
      <alignment vertical="center"/>
    </xf>
    <xf numFmtId="189" fontId="27" fillId="24" borderId="19" xfId="38" applyNumberFormat="1" applyFont="1" applyFill="1" applyBorder="1">
      <alignment vertical="center"/>
    </xf>
    <xf numFmtId="189" fontId="27" fillId="24" borderId="19" xfId="38" applyNumberFormat="1" applyFont="1" applyFill="1" applyBorder="1" applyAlignment="1">
      <alignment horizontal="right" vertical="center"/>
    </xf>
    <xf numFmtId="186" fontId="27" fillId="24" borderId="19" xfId="38" applyNumberFormat="1" applyFont="1" applyFill="1" applyBorder="1" applyAlignment="1">
      <alignment horizontal="right" vertical="center"/>
    </xf>
    <xf numFmtId="189" fontId="27" fillId="24" borderId="39" xfId="38" applyNumberFormat="1" applyFont="1" applyFill="1" applyBorder="1">
      <alignment vertical="center"/>
    </xf>
    <xf numFmtId="189" fontId="27" fillId="0" borderId="19" xfId="38" applyNumberFormat="1" applyFont="1" applyFill="1" applyBorder="1" applyAlignment="1">
      <alignment horizontal="right" vertical="center"/>
    </xf>
    <xf numFmtId="0" fontId="27" fillId="0" borderId="10" xfId="38" applyFont="1" applyBorder="1" applyAlignment="1">
      <alignment horizontal="center" vertical="center" shrinkToFit="1"/>
    </xf>
    <xf numFmtId="0" fontId="27" fillId="0" borderId="10" xfId="38" applyFont="1" applyBorder="1" applyAlignment="1">
      <alignment horizontal="center" vertical="center" wrapText="1"/>
    </xf>
    <xf numFmtId="189" fontId="27" fillId="0" borderId="10" xfId="38" applyNumberFormat="1" applyFont="1" applyBorder="1">
      <alignment vertical="center"/>
    </xf>
    <xf numFmtId="189" fontId="27" fillId="24" borderId="10" xfId="38" applyNumberFormat="1" applyFont="1" applyFill="1" applyBorder="1">
      <alignment vertical="center"/>
    </xf>
    <xf numFmtId="189" fontId="27" fillId="24" borderId="10" xfId="38" applyNumberFormat="1" applyFont="1" applyFill="1" applyBorder="1" applyAlignment="1">
      <alignment horizontal="right" vertical="center"/>
    </xf>
    <xf numFmtId="186" fontId="27" fillId="24" borderId="10" xfId="38" applyNumberFormat="1" applyFont="1" applyFill="1" applyBorder="1" applyAlignment="1">
      <alignment horizontal="right" vertical="center"/>
    </xf>
    <xf numFmtId="189" fontId="27" fillId="0" borderId="10" xfId="38" applyNumberFormat="1" applyFont="1" applyFill="1" applyBorder="1" applyAlignment="1">
      <alignment horizontal="right" vertical="center"/>
    </xf>
    <xf numFmtId="0" fontId="27" fillId="0" borderId="16" xfId="38" applyFont="1" applyBorder="1" applyAlignment="1">
      <alignment horizontal="center" vertical="center" shrinkToFit="1"/>
    </xf>
    <xf numFmtId="189" fontId="27" fillId="0" borderId="16" xfId="38" applyNumberFormat="1" applyFont="1" applyBorder="1">
      <alignment vertical="center"/>
    </xf>
    <xf numFmtId="189" fontId="27" fillId="24" borderId="16" xfId="38" applyNumberFormat="1" applyFont="1" applyFill="1" applyBorder="1">
      <alignment vertical="center"/>
    </xf>
    <xf numFmtId="189" fontId="27" fillId="24" borderId="16" xfId="38" applyNumberFormat="1" applyFont="1" applyFill="1" applyBorder="1" applyAlignment="1">
      <alignment horizontal="right" vertical="center"/>
    </xf>
    <xf numFmtId="186" fontId="27" fillId="24" borderId="16" xfId="38" applyNumberFormat="1" applyFont="1" applyFill="1" applyBorder="1" applyAlignment="1">
      <alignment horizontal="right" vertical="center"/>
    </xf>
    <xf numFmtId="189" fontId="27" fillId="24" borderId="40" xfId="38" applyNumberFormat="1" applyFont="1" applyFill="1" applyBorder="1">
      <alignment vertical="center"/>
    </xf>
    <xf numFmtId="189" fontId="27" fillId="0" borderId="16" xfId="38" applyNumberFormat="1" applyFont="1" applyFill="1" applyBorder="1" applyAlignment="1">
      <alignment horizontal="right" vertical="center"/>
    </xf>
    <xf numFmtId="0" fontId="27" fillId="0" borderId="0" xfId="38" applyFont="1" applyBorder="1">
      <alignment vertical="center"/>
    </xf>
    <xf numFmtId="189" fontId="27" fillId="24" borderId="41" xfId="38" applyNumberFormat="1" applyFont="1" applyFill="1" applyBorder="1" applyAlignment="1">
      <alignment horizontal="right" vertical="center"/>
    </xf>
    <xf numFmtId="0" fontId="27" fillId="0" borderId="19" xfId="38" applyFont="1" applyBorder="1" applyAlignment="1">
      <alignment horizontal="center" vertical="center"/>
    </xf>
    <xf numFmtId="189" fontId="27" fillId="0" borderId="42" xfId="38" applyNumberFormat="1" applyFont="1" applyFill="1" applyBorder="1">
      <alignment vertical="center"/>
    </xf>
    <xf numFmtId="189" fontId="27" fillId="0" borderId="21" xfId="38" applyNumberFormat="1" applyFont="1" applyFill="1" applyBorder="1">
      <alignment vertical="center"/>
    </xf>
    <xf numFmtId="189" fontId="27" fillId="0" borderId="21" xfId="38" applyNumberFormat="1" applyFont="1" applyFill="1" applyBorder="1" applyAlignment="1">
      <alignment horizontal="right" vertical="center"/>
    </xf>
    <xf numFmtId="189" fontId="27" fillId="0" borderId="10" xfId="38" applyNumberFormat="1" applyFont="1" applyFill="1" applyBorder="1" applyAlignment="1">
      <alignment horizontal="center" vertical="center"/>
    </xf>
    <xf numFmtId="0" fontId="27" fillId="0" borderId="0" xfId="38" applyFont="1" applyBorder="1" applyAlignment="1">
      <alignment shrinkToFit="1"/>
    </xf>
    <xf numFmtId="0" fontId="27" fillId="0" borderId="43" xfId="38" applyFont="1" applyBorder="1" applyAlignment="1">
      <alignment vertical="center" shrinkToFit="1"/>
    </xf>
    <xf numFmtId="0" fontId="27" fillId="0" borderId="25" xfId="38" applyFont="1" applyBorder="1" applyAlignment="1">
      <alignment vertical="top" wrapText="1"/>
    </xf>
    <xf numFmtId="0" fontId="27" fillId="0" borderId="24" xfId="38" applyFont="1" applyBorder="1" applyAlignment="1">
      <alignment vertical="top" wrapText="1"/>
    </xf>
    <xf numFmtId="0" fontId="27" fillId="0" borderId="31" xfId="38" applyFont="1" applyBorder="1" applyAlignment="1">
      <alignment vertical="top" wrapText="1"/>
    </xf>
    <xf numFmtId="0" fontId="27" fillId="0" borderId="14" xfId="38" applyFont="1" applyBorder="1" applyAlignment="1">
      <alignment vertical="top" wrapText="1"/>
    </xf>
    <xf numFmtId="0" fontId="27" fillId="0" borderId="0" xfId="38" applyFont="1" applyBorder="1" applyAlignment="1">
      <alignment vertical="top" wrapText="1"/>
    </xf>
    <xf numFmtId="0" fontId="27" fillId="0" borderId="0" xfId="38" applyFont="1" applyAlignment="1">
      <alignment vertical="top" wrapText="1"/>
    </xf>
    <xf numFmtId="0" fontId="27" fillId="0" borderId="43" xfId="38" applyFont="1" applyBorder="1" applyAlignment="1">
      <alignment vertical="top" wrapText="1"/>
    </xf>
    <xf numFmtId="0" fontId="27" fillId="0" borderId="28" xfId="38" applyFont="1" applyBorder="1" applyAlignment="1">
      <alignment vertical="top" wrapText="1"/>
    </xf>
    <xf numFmtId="0" fontId="27" fillId="0" borderId="27" xfId="38" applyFont="1" applyBorder="1" applyAlignment="1">
      <alignment vertical="top" wrapText="1"/>
    </xf>
    <xf numFmtId="0" fontId="27" fillId="0" borderId="32" xfId="38" applyFont="1" applyBorder="1" applyAlignment="1">
      <alignment vertical="top" wrapText="1"/>
    </xf>
    <xf numFmtId="0" fontId="6" fillId="0" borderId="0" xfId="37">
      <alignment vertical="center"/>
    </xf>
    <xf numFmtId="0" fontId="0" fillId="0" borderId="0" xfId="40" applyFont="1" applyAlignment="1">
      <alignment shrinkToFit="1"/>
    </xf>
    <xf numFmtId="0" fontId="0" fillId="0" borderId="0" xfId="39" applyFont="1" applyAlignment="1">
      <alignment horizontal="left" vertical="center"/>
    </xf>
    <xf numFmtId="0" fontId="21" fillId="0" borderId="0" xfId="40" applyFont="1"/>
    <xf numFmtId="0" fontId="32" fillId="0" borderId="0" xfId="40" applyFont="1" applyAlignment="1">
      <alignment horizontal="left" vertical="center"/>
    </xf>
    <xf numFmtId="0" fontId="33" fillId="0" borderId="0" xfId="40" applyFont="1" applyAlignment="1">
      <alignment horizontal="left" vertical="center"/>
    </xf>
    <xf numFmtId="0" fontId="7" fillId="25" borderId="16" xfId="40" applyFill="1" applyBorder="1" applyAlignment="1">
      <alignment horizontal="center" vertical="center"/>
    </xf>
    <xf numFmtId="0" fontId="7" fillId="0" borderId="16" xfId="40" applyBorder="1" applyAlignment="1" applyProtection="1">
      <alignment horizontal="center" vertical="center"/>
      <protection locked="0"/>
    </xf>
    <xf numFmtId="0" fontId="34" fillId="26" borderId="44" xfId="40" applyFont="1" applyFill="1" applyBorder="1" applyAlignment="1">
      <alignment horizontal="center" vertical="center"/>
    </xf>
    <xf numFmtId="0" fontId="7" fillId="26" borderId="45" xfId="40" applyFill="1" applyBorder="1" applyAlignment="1">
      <alignment horizontal="center" vertical="center"/>
    </xf>
    <xf numFmtId="0" fontId="7" fillId="26" borderId="46" xfId="40" applyFill="1" applyBorder="1" applyAlignment="1">
      <alignment horizontal="center" vertical="center"/>
    </xf>
    <xf numFmtId="0" fontId="35" fillId="27" borderId="47" xfId="40" applyFont="1" applyFill="1" applyBorder="1" applyAlignment="1">
      <alignment horizontal="center" vertical="center"/>
    </xf>
    <xf numFmtId="0" fontId="7" fillId="0" borderId="39" xfId="40" applyBorder="1" applyAlignment="1">
      <alignment horizontal="center" vertical="center"/>
    </xf>
    <xf numFmtId="190" fontId="24" fillId="0" borderId="44" xfId="40" applyNumberFormat="1" applyFont="1" applyBorder="1" applyAlignment="1">
      <alignment horizontal="right" vertical="center" wrapText="1"/>
    </xf>
    <xf numFmtId="0" fontId="36" fillId="0" borderId="48" xfId="0" applyFont="1" applyBorder="1" applyAlignment="1">
      <alignment horizontal="left" vertical="top" wrapText="1"/>
    </xf>
    <xf numFmtId="0" fontId="36" fillId="0" borderId="0" xfId="0" applyFont="1" applyBorder="1" applyAlignment="1">
      <alignment horizontal="left" vertical="top" wrapText="1"/>
    </xf>
    <xf numFmtId="190" fontId="24" fillId="0" borderId="44" xfId="40" applyNumberFormat="1" applyFont="1" applyBorder="1" applyAlignment="1">
      <alignment horizontal="right" vertical="center"/>
    </xf>
    <xf numFmtId="0" fontId="37" fillId="0" borderId="0" xfId="40" applyFont="1" applyAlignment="1">
      <alignment horizontal="left"/>
    </xf>
    <xf numFmtId="0" fontId="37" fillId="0" borderId="0" xfId="40" applyFont="1" applyAlignment="1">
      <alignment horizontal="right"/>
    </xf>
    <xf numFmtId="0" fontId="7" fillId="25" borderId="18" xfId="40" applyFill="1" applyBorder="1" applyAlignment="1">
      <alignment horizontal="center" vertical="center"/>
    </xf>
    <xf numFmtId="0" fontId="7" fillId="0" borderId="18" xfId="40" applyBorder="1" applyAlignment="1" applyProtection="1">
      <alignment horizontal="center" vertical="center"/>
      <protection locked="0"/>
    </xf>
    <xf numFmtId="0" fontId="34" fillId="26" borderId="49" xfId="40" applyFont="1" applyFill="1" applyBorder="1" applyAlignment="1">
      <alignment horizontal="center" vertical="center"/>
    </xf>
    <xf numFmtId="0" fontId="24" fillId="26" borderId="50" xfId="40" applyFont="1" applyFill="1" applyBorder="1" applyAlignment="1">
      <alignment horizontal="center" vertical="center" wrapText="1"/>
    </xf>
    <xf numFmtId="0" fontId="24" fillId="26" borderId="51" xfId="40" applyFont="1" applyFill="1" applyBorder="1" applyAlignment="1">
      <alignment horizontal="center" vertical="center"/>
    </xf>
    <xf numFmtId="0" fontId="7" fillId="27" borderId="13" xfId="40" applyFont="1" applyFill="1" applyBorder="1" applyAlignment="1">
      <alignment horizontal="center" vertical="center"/>
    </xf>
    <xf numFmtId="0" fontId="7" fillId="0" borderId="10" xfId="40" applyBorder="1" applyAlignment="1" applyProtection="1">
      <alignment horizontal="center" vertical="center"/>
      <protection locked="0"/>
    </xf>
    <xf numFmtId="190" fontId="24" fillId="0" borderId="49" xfId="40" applyNumberFormat="1" applyFont="1" applyBorder="1" applyAlignment="1">
      <alignment horizontal="right" vertical="center" wrapText="1"/>
    </xf>
    <xf numFmtId="190" fontId="24" fillId="0" borderId="49" xfId="40" applyNumberFormat="1" applyFont="1" applyBorder="1" applyAlignment="1">
      <alignment horizontal="right" vertical="center"/>
    </xf>
    <xf numFmtId="176" fontId="0" fillId="0" borderId="0" xfId="34" applyFont="1" applyAlignment="1">
      <alignment vertical="center" shrinkToFit="1"/>
    </xf>
    <xf numFmtId="0" fontId="7" fillId="25" borderId="19" xfId="40" applyFill="1" applyBorder="1" applyAlignment="1">
      <alignment horizontal="center" vertical="center"/>
    </xf>
    <xf numFmtId="0" fontId="7" fillId="0" borderId="19" xfId="40" applyBorder="1" applyAlignment="1" applyProtection="1">
      <alignment horizontal="center" vertical="center"/>
      <protection locked="0"/>
    </xf>
    <xf numFmtId="176" fontId="0" fillId="0" borderId="0" xfId="34" applyFont="1" applyAlignment="1">
      <alignment shrinkToFit="1"/>
    </xf>
    <xf numFmtId="0" fontId="34" fillId="26" borderId="52" xfId="40" applyFont="1" applyFill="1" applyBorder="1" applyAlignment="1">
      <alignment horizontal="center" vertical="center"/>
    </xf>
    <xf numFmtId="176" fontId="24" fillId="26" borderId="53" xfId="34" applyFont="1" applyFill="1" applyBorder="1" applyAlignment="1">
      <alignment horizontal="center" vertical="center" wrapText="1" shrinkToFit="1"/>
    </xf>
    <xf numFmtId="176" fontId="24" fillId="26" borderId="54" xfId="34" applyFont="1" applyFill="1" applyBorder="1" applyAlignment="1">
      <alignment horizontal="center" vertical="center" wrapText="1" shrinkToFit="1"/>
    </xf>
    <xf numFmtId="176" fontId="0" fillId="27" borderId="34" xfId="34" applyFont="1" applyFill="1" applyBorder="1" applyAlignment="1" applyProtection="1">
      <alignment vertical="center" shrinkToFit="1"/>
    </xf>
    <xf numFmtId="176" fontId="0" fillId="0" borderId="40" xfId="34" applyFont="1" applyBorder="1" applyAlignment="1" applyProtection="1">
      <alignment vertical="center" shrinkToFit="1"/>
      <protection locked="0"/>
    </xf>
    <xf numFmtId="176" fontId="0" fillId="28" borderId="55" xfId="34" applyFont="1" applyFill="1" applyBorder="1" applyAlignment="1" applyProtection="1">
      <alignment vertical="center" shrinkToFit="1"/>
    </xf>
    <xf numFmtId="176" fontId="0" fillId="0" borderId="0" xfId="34" applyFont="1" applyFill="1" applyAlignment="1" applyProtection="1">
      <alignment vertical="center" shrinkToFit="1"/>
    </xf>
    <xf numFmtId="176" fontId="0" fillId="0" borderId="55" xfId="34" applyFont="1" applyFill="1" applyBorder="1" applyAlignment="1">
      <alignment vertical="center" shrinkToFit="1"/>
    </xf>
    <xf numFmtId="0" fontId="25" fillId="0" borderId="56" xfId="40" applyFont="1" applyBorder="1" applyAlignment="1"/>
    <xf numFmtId="0" fontId="25" fillId="0" borderId="0" xfId="40" applyFont="1"/>
    <xf numFmtId="0" fontId="7" fillId="0" borderId="0" xfId="40" applyFont="1" applyFill="1" applyBorder="1" applyAlignment="1">
      <alignment horizontal="center" vertical="center"/>
    </xf>
    <xf numFmtId="0" fontId="7" fillId="0" borderId="0" xfId="40" applyBorder="1" applyAlignment="1" applyProtection="1">
      <alignment horizontal="center" vertical="center"/>
      <protection locked="0"/>
    </xf>
    <xf numFmtId="190" fontId="25" fillId="0" borderId="44" xfId="40" applyNumberFormat="1" applyFont="1" applyBorder="1" applyAlignment="1">
      <alignment horizontal="right" vertical="center"/>
    </xf>
    <xf numFmtId="0" fontId="36" fillId="0" borderId="48" xfId="0" applyFont="1" applyBorder="1" applyAlignment="1">
      <alignment vertical="top" wrapText="1"/>
    </xf>
    <xf numFmtId="0" fontId="36" fillId="0" borderId="57" xfId="0" applyFont="1" applyBorder="1" applyAlignment="1">
      <alignment vertical="top" wrapText="1"/>
    </xf>
    <xf numFmtId="191" fontId="7" fillId="0" borderId="13" xfId="40" applyNumberFormat="1" applyBorder="1" applyAlignment="1" applyProtection="1">
      <alignment horizontal="center" vertical="center"/>
      <protection locked="0"/>
    </xf>
    <xf numFmtId="190" fontId="35" fillId="0" borderId="55" xfId="40" applyNumberFormat="1" applyFont="1" applyBorder="1" applyAlignment="1">
      <alignment horizontal="right" vertical="center"/>
    </xf>
    <xf numFmtId="186" fontId="0" fillId="0" borderId="55" xfId="28" applyNumberFormat="1" applyFont="1" applyFill="1" applyBorder="1" applyAlignment="1">
      <alignment horizontal="center" shrinkToFit="1"/>
    </xf>
    <xf numFmtId="0" fontId="25" fillId="0" borderId="0" xfId="40" applyFont="1" applyAlignment="1"/>
    <xf numFmtId="0" fontId="35" fillId="26" borderId="58" xfId="40" applyFont="1" applyFill="1" applyBorder="1" applyAlignment="1">
      <alignment horizontal="center" vertical="center" wrapText="1"/>
    </xf>
    <xf numFmtId="0" fontId="35" fillId="26" borderId="59" xfId="40" applyFont="1" applyFill="1" applyBorder="1" applyAlignment="1">
      <alignment horizontal="center" vertical="center" wrapText="1"/>
    </xf>
    <xf numFmtId="0" fontId="7" fillId="27" borderId="47" xfId="40" applyFont="1" applyFill="1" applyBorder="1" applyAlignment="1">
      <alignment horizontal="center" vertical="center"/>
    </xf>
    <xf numFmtId="0" fontId="7" fillId="28" borderId="47" xfId="40" applyFill="1" applyBorder="1" applyAlignment="1">
      <alignment horizontal="center" vertical="center"/>
    </xf>
    <xf numFmtId="0" fontId="7" fillId="28" borderId="60" xfId="40" applyFont="1" applyFill="1" applyBorder="1" applyAlignment="1">
      <alignment horizontal="center" vertical="center"/>
    </xf>
    <xf numFmtId="0" fontId="35" fillId="0" borderId="0" xfId="40" applyFont="1" applyAlignment="1">
      <alignment horizontal="center"/>
    </xf>
    <xf numFmtId="0" fontId="7" fillId="26" borderId="50" xfId="40" applyFill="1" applyBorder="1" applyAlignment="1">
      <alignment horizontal="center" vertical="center"/>
    </xf>
    <xf numFmtId="0" fontId="7" fillId="26" borderId="51" xfId="40" applyFill="1" applyBorder="1" applyAlignment="1">
      <alignment horizontal="center" vertical="center"/>
    </xf>
    <xf numFmtId="0" fontId="35" fillId="27" borderId="13" xfId="40" applyFont="1" applyFill="1" applyBorder="1" applyAlignment="1">
      <alignment horizontal="center" vertical="center"/>
    </xf>
    <xf numFmtId="0" fontId="7" fillId="0" borderId="10" xfId="40" applyBorder="1" applyAlignment="1">
      <alignment horizontal="center" vertical="center"/>
    </xf>
    <xf numFmtId="0" fontId="7" fillId="0" borderId="11" xfId="40" applyBorder="1" applyAlignment="1">
      <alignment horizontal="center" vertical="center"/>
    </xf>
    <xf numFmtId="190" fontId="7" fillId="0" borderId="53" xfId="40" applyNumberFormat="1" applyFont="1" applyBorder="1" applyAlignment="1">
      <alignment vertical="center" wrapText="1"/>
    </xf>
    <xf numFmtId="190" fontId="7" fillId="0" borderId="61" xfId="40" applyNumberFormat="1" applyFont="1" applyBorder="1" applyAlignment="1">
      <alignment horizontal="center" vertical="center" wrapText="1"/>
    </xf>
    <xf numFmtId="0" fontId="7" fillId="0" borderId="61" xfId="40" applyFont="1" applyBorder="1" applyAlignment="1">
      <alignment vertical="center"/>
    </xf>
    <xf numFmtId="190" fontId="25" fillId="0" borderId="61" xfId="40" applyNumberFormat="1" applyFont="1" applyBorder="1" applyAlignment="1">
      <alignment horizontal="center" vertical="center" wrapText="1"/>
    </xf>
    <xf numFmtId="191" fontId="7" fillId="27" borderId="13" xfId="40" applyNumberFormat="1" applyFont="1" applyFill="1" applyBorder="1" applyAlignment="1">
      <alignment horizontal="center" vertical="center"/>
    </xf>
    <xf numFmtId="190" fontId="7" fillId="0" borderId="44" xfId="40" applyNumberFormat="1" applyFont="1" applyBorder="1" applyAlignment="1">
      <alignment horizontal="right" vertical="center" wrapText="1"/>
    </xf>
    <xf numFmtId="190" fontId="7" fillId="0" borderId="44" xfId="40" applyNumberFormat="1" applyBorder="1" applyAlignment="1">
      <alignment horizontal="right" vertical="center"/>
    </xf>
    <xf numFmtId="176" fontId="37" fillId="0" borderId="48" xfId="34" applyFont="1" applyFill="1" applyBorder="1" applyAlignment="1" applyProtection="1">
      <alignment horizontal="left" vertical="top" wrapText="1"/>
    </xf>
    <xf numFmtId="176" fontId="37" fillId="0" borderId="57" xfId="34" applyFont="1" applyFill="1" applyBorder="1" applyAlignment="1" applyProtection="1">
      <alignment horizontal="left" vertical="top" wrapText="1"/>
    </xf>
    <xf numFmtId="0" fontId="7" fillId="0" borderId="44" xfId="40" applyFont="1" applyBorder="1" applyAlignment="1">
      <alignment horizontal="right" vertical="center"/>
    </xf>
    <xf numFmtId="0" fontId="37" fillId="0" borderId="0" xfId="40" applyFont="1"/>
    <xf numFmtId="0" fontId="38" fillId="26" borderId="50" xfId="40" applyFont="1" applyFill="1" applyBorder="1" applyAlignment="1">
      <alignment horizontal="center" vertical="center" wrapText="1"/>
    </xf>
    <xf numFmtId="0" fontId="38" fillId="26" borderId="51" xfId="40" applyFont="1" applyFill="1" applyBorder="1" applyAlignment="1">
      <alignment horizontal="center" vertical="center" wrapText="1"/>
    </xf>
    <xf numFmtId="190" fontId="7" fillId="27" borderId="13" xfId="40" applyNumberFormat="1" applyFont="1" applyFill="1" applyBorder="1" applyAlignment="1">
      <alignment horizontal="center" vertical="center" wrapText="1"/>
    </xf>
    <xf numFmtId="190" fontId="7" fillId="0" borderId="13" xfId="40" applyNumberFormat="1" applyBorder="1" applyAlignment="1" applyProtection="1">
      <alignment horizontal="center" vertical="center" wrapText="1"/>
      <protection locked="0"/>
    </xf>
    <xf numFmtId="190" fontId="7" fillId="0" borderId="52" xfId="40" applyNumberFormat="1" applyFont="1" applyBorder="1" applyAlignment="1">
      <alignment horizontal="right" vertical="center" wrapText="1"/>
    </xf>
    <xf numFmtId="190" fontId="7" fillId="0" borderId="55" xfId="40" applyNumberFormat="1" applyFont="1" applyBorder="1" applyAlignment="1">
      <alignment horizontal="right" vertical="center"/>
    </xf>
    <xf numFmtId="0" fontId="7" fillId="0" borderId="52" xfId="40" applyFont="1" applyBorder="1" applyAlignment="1">
      <alignment horizontal="right" vertical="center"/>
    </xf>
    <xf numFmtId="190" fontId="39" fillId="0" borderId="55" xfId="40" applyNumberFormat="1" applyFont="1" applyBorder="1" applyAlignment="1">
      <alignment horizontal="right" vertical="center"/>
    </xf>
    <xf numFmtId="176" fontId="40" fillId="0" borderId="0" xfId="34" applyFont="1" applyAlignment="1">
      <alignment horizontal="right" vertical="center" shrinkToFit="1"/>
    </xf>
    <xf numFmtId="176" fontId="34" fillId="26" borderId="52" xfId="34" applyFont="1" applyFill="1" applyBorder="1" applyAlignment="1">
      <alignment horizontal="center" vertical="center"/>
    </xf>
    <xf numFmtId="176" fontId="24" fillId="26" borderId="62" xfId="34" applyFont="1" applyFill="1" applyBorder="1" applyAlignment="1">
      <alignment horizontal="center" vertical="center" wrapText="1" shrinkToFit="1"/>
    </xf>
    <xf numFmtId="176" fontId="24" fillId="26" borderId="63" xfId="34" applyFont="1" applyFill="1" applyBorder="1" applyAlignment="1">
      <alignment horizontal="center" vertical="center" wrapText="1" shrinkToFit="1"/>
    </xf>
    <xf numFmtId="176" fontId="0" fillId="0" borderId="52" xfId="34" applyFont="1" applyFill="1" applyBorder="1" applyAlignment="1">
      <alignment vertical="center" shrinkToFit="1"/>
    </xf>
    <xf numFmtId="186" fontId="0" fillId="29" borderId="55" xfId="28" applyNumberFormat="1" applyFont="1" applyFill="1" applyBorder="1" applyAlignment="1">
      <alignment horizontal="center" shrinkToFit="1"/>
    </xf>
    <xf numFmtId="0" fontId="0" fillId="0" borderId="27" xfId="0" applyFont="1" applyBorder="1" applyAlignment="1" applyProtection="1">
      <alignment vertical="center"/>
      <protection locked="0"/>
    </xf>
    <xf numFmtId="0" fontId="0" fillId="0" borderId="10" xfId="0" applyFont="1" applyBorder="1" applyAlignment="1" applyProtection="1">
      <alignment horizontal="center" vertical="center"/>
      <protection locked="0"/>
    </xf>
    <xf numFmtId="0" fontId="0" fillId="0" borderId="43" xfId="0" applyFont="1" applyBorder="1" applyAlignment="1">
      <alignment horizontal="left" vertical="center" shrinkToFit="1"/>
    </xf>
    <xf numFmtId="0" fontId="0" fillId="0" borderId="25"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16" xfId="0" applyFont="1" applyFill="1" applyBorder="1" applyAlignment="1">
      <alignment horizontal="center" vertical="center" shrinkToFit="1"/>
    </xf>
    <xf numFmtId="0" fontId="0" fillId="24" borderId="16" xfId="0" applyFont="1" applyFill="1" applyBorder="1" applyAlignment="1">
      <alignment horizontal="center" vertical="center"/>
    </xf>
    <xf numFmtId="188" fontId="0" fillId="24" borderId="16" xfId="0" applyNumberFormat="1" applyFont="1" applyFill="1" applyBorder="1" applyAlignment="1">
      <alignment horizontal="center" vertical="center" shrinkToFit="1"/>
    </xf>
    <xf numFmtId="0" fontId="0" fillId="0" borderId="0" xfId="0" applyFont="1" applyAlignment="1">
      <alignment horizontal="left" vertical="center" indent="4"/>
    </xf>
    <xf numFmtId="0" fontId="41" fillId="0" borderId="0" xfId="0" applyFont="1" applyAlignment="1" applyProtection="1">
      <alignment vertical="center"/>
      <protection locked="0"/>
    </xf>
    <xf numFmtId="0" fontId="0" fillId="0" borderId="43" xfId="0" applyFont="1" applyBorder="1" applyAlignment="1">
      <alignment horizontal="left" vertical="center"/>
    </xf>
    <xf numFmtId="188" fontId="0" fillId="0" borderId="14" xfId="0" applyNumberFormat="1" applyFont="1" applyFill="1" applyBorder="1" applyAlignment="1">
      <alignment horizontal="center" vertical="center" shrinkToFit="1"/>
    </xf>
    <xf numFmtId="0" fontId="0" fillId="0" borderId="0" xfId="0" applyFont="1" applyBorder="1" applyAlignment="1" applyProtection="1">
      <alignment vertical="center" wrapText="1"/>
      <protection locked="0"/>
    </xf>
    <xf numFmtId="0" fontId="0" fillId="0" borderId="43" xfId="0" applyFont="1" applyBorder="1" applyAlignment="1" applyProtection="1">
      <alignment vertical="center" wrapText="1"/>
      <protection locked="0"/>
    </xf>
    <xf numFmtId="0" fontId="0" fillId="0" borderId="10" xfId="0" applyFont="1" applyBorder="1" applyAlignment="1" applyProtection="1">
      <alignment horizontal="left" vertical="top"/>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Fill="1" applyBorder="1" applyAlignment="1">
      <alignment horizontal="center" vertical="center" shrinkToFit="1"/>
    </xf>
    <xf numFmtId="0" fontId="0" fillId="24" borderId="66" xfId="0" applyFont="1" applyFill="1" applyBorder="1" applyAlignment="1">
      <alignment horizontal="center" vertical="center"/>
    </xf>
    <xf numFmtId="0" fontId="0" fillId="0" borderId="66" xfId="0" applyFont="1" applyFill="1" applyBorder="1" applyAlignment="1">
      <alignment horizontal="center" vertical="center"/>
    </xf>
    <xf numFmtId="188" fontId="0" fillId="24" borderId="66" xfId="0" applyNumberFormat="1" applyFont="1" applyFill="1" applyBorder="1" applyAlignment="1">
      <alignment horizontal="center" vertical="center" shrinkToFit="1"/>
    </xf>
    <xf numFmtId="0" fontId="0" fillId="0" borderId="36" xfId="0" applyFont="1" applyBorder="1" applyAlignment="1" applyProtection="1">
      <alignment horizontal="center" vertical="center" wrapText="1"/>
      <protection locked="0"/>
    </xf>
    <xf numFmtId="0" fontId="0" fillId="0" borderId="37" xfId="0" applyFont="1" applyFill="1" applyBorder="1" applyAlignment="1" applyProtection="1">
      <alignment horizontal="center" vertical="center" shrinkToFit="1"/>
      <protection locked="0"/>
    </xf>
    <xf numFmtId="192" fontId="0" fillId="0" borderId="37" xfId="35" applyNumberFormat="1" applyFont="1" applyFill="1" applyBorder="1" applyAlignment="1" applyProtection="1">
      <alignment vertical="center"/>
      <protection locked="0"/>
    </xf>
    <xf numFmtId="192" fontId="0" fillId="24" borderId="37" xfId="35" applyNumberFormat="1" applyFont="1" applyFill="1" applyBorder="1" applyAlignment="1" applyProtection="1">
      <alignment vertical="center"/>
      <protection locked="0"/>
    </xf>
    <xf numFmtId="9" fontId="0" fillId="24" borderId="37" xfId="35" applyNumberFormat="1" applyFont="1" applyFill="1" applyBorder="1" applyAlignment="1">
      <alignment horizontal="right" vertical="center"/>
    </xf>
    <xf numFmtId="9" fontId="0" fillId="24" borderId="38" xfId="35" applyNumberFormat="1" applyFont="1" applyFill="1" applyBorder="1" applyAlignment="1">
      <alignment horizontal="center" vertical="center"/>
    </xf>
    <xf numFmtId="0" fontId="0" fillId="24" borderId="37" xfId="0" applyFont="1" applyFill="1" applyBorder="1" applyAlignment="1" applyProtection="1">
      <alignment horizontal="center" vertical="center" shrinkToFit="1"/>
      <protection locked="0"/>
    </xf>
    <xf numFmtId="0" fontId="0" fillId="0" borderId="19" xfId="0" applyFont="1" applyBorder="1" applyAlignment="1" applyProtection="1">
      <alignment horizontal="center" vertical="center" wrapText="1"/>
      <protection locked="0"/>
    </xf>
    <xf numFmtId="0" fontId="0" fillId="0" borderId="19" xfId="0" applyFont="1" applyFill="1" applyBorder="1" applyAlignment="1" applyProtection="1">
      <alignment horizontal="center" vertical="center" shrinkToFit="1"/>
      <protection locked="0"/>
    </xf>
    <xf numFmtId="192" fontId="0" fillId="0" borderId="19" xfId="35" applyNumberFormat="1" applyFont="1" applyFill="1" applyBorder="1" applyAlignment="1" applyProtection="1">
      <alignment vertical="center"/>
      <protection locked="0"/>
    </xf>
    <xf numFmtId="192" fontId="0" fillId="24" borderId="19" xfId="35" applyNumberFormat="1" applyFont="1" applyFill="1" applyBorder="1" applyAlignment="1" applyProtection="1">
      <alignment vertical="center"/>
      <protection locked="0"/>
    </xf>
    <xf numFmtId="9" fontId="0" fillId="24" borderId="19" xfId="35" applyNumberFormat="1" applyFont="1" applyFill="1" applyBorder="1" applyAlignment="1">
      <alignment horizontal="right" vertical="center"/>
    </xf>
    <xf numFmtId="0" fontId="0" fillId="24" borderId="19"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wrapText="1"/>
      <protection locked="0"/>
    </xf>
    <xf numFmtId="0" fontId="0" fillId="0" borderId="10" xfId="0" applyFont="1" applyFill="1" applyBorder="1" applyAlignment="1" applyProtection="1">
      <alignment horizontal="center" vertical="center" shrinkToFit="1"/>
      <protection locked="0"/>
    </xf>
    <xf numFmtId="192" fontId="0" fillId="0" borderId="10" xfId="35" applyNumberFormat="1" applyFont="1" applyFill="1" applyBorder="1" applyAlignment="1" applyProtection="1">
      <alignment vertical="center"/>
      <protection locked="0"/>
    </xf>
    <xf numFmtId="192" fontId="0" fillId="24" borderId="10" xfId="35" applyNumberFormat="1" applyFont="1" applyFill="1" applyBorder="1" applyAlignment="1" applyProtection="1">
      <alignment vertical="center"/>
      <protection locked="0"/>
    </xf>
    <xf numFmtId="9" fontId="0" fillId="24" borderId="10" xfId="35" applyNumberFormat="1" applyFont="1" applyFill="1" applyBorder="1" applyAlignment="1">
      <alignment horizontal="right" vertical="center"/>
    </xf>
    <xf numFmtId="0" fontId="0" fillId="24" borderId="10" xfId="0" applyFont="1" applyFill="1" applyBorder="1" applyAlignment="1" applyProtection="1">
      <alignment horizontal="center" vertical="center" shrinkToFit="1"/>
      <protection locked="0"/>
    </xf>
    <xf numFmtId="0" fontId="0" fillId="0" borderId="16" xfId="0" applyFont="1" applyBorder="1" applyAlignment="1" applyProtection="1">
      <alignment horizontal="center" vertical="center" wrapText="1"/>
      <protection locked="0"/>
    </xf>
    <xf numFmtId="0" fontId="0" fillId="24" borderId="16" xfId="0" applyFont="1" applyFill="1" applyBorder="1" applyAlignment="1" applyProtection="1">
      <alignment horizontal="center" vertical="center" shrinkToFit="1"/>
      <protection locked="0"/>
    </xf>
    <xf numFmtId="0" fontId="0" fillId="0" borderId="43" xfId="0" applyFont="1" applyFill="1" applyBorder="1" applyAlignment="1">
      <alignment vertical="center"/>
    </xf>
    <xf numFmtId="0" fontId="0" fillId="0" borderId="67" xfId="0" applyFont="1" applyFill="1" applyBorder="1" applyAlignment="1">
      <alignment horizontal="center" vertical="center"/>
    </xf>
    <xf numFmtId="0" fontId="18" fillId="0" borderId="0" xfId="0" applyFont="1" applyAlignment="1">
      <alignment vertical="center"/>
    </xf>
    <xf numFmtId="0" fontId="1" fillId="0" borderId="0" xfId="36">
      <alignment vertical="center"/>
    </xf>
    <xf numFmtId="0" fontId="42" fillId="0" borderId="0" xfId="36" applyFont="1" applyBorder="1" applyAlignment="1">
      <alignment horizontal="center" vertical="center"/>
    </xf>
    <xf numFmtId="0" fontId="1" fillId="0" borderId="10" xfId="36" applyFont="1" applyBorder="1" applyAlignment="1">
      <alignment horizontal="center" vertical="center"/>
    </xf>
    <xf numFmtId="0" fontId="1" fillId="0" borderId="25" xfId="36" applyBorder="1" applyAlignment="1">
      <alignment horizontal="center" vertical="center"/>
    </xf>
    <xf numFmtId="0" fontId="1" fillId="0" borderId="24" xfId="36" applyBorder="1" applyAlignment="1">
      <alignment horizontal="center" vertical="center"/>
    </xf>
    <xf numFmtId="0" fontId="1" fillId="0" borderId="11" xfId="36" applyFont="1" applyBorder="1" applyAlignment="1">
      <alignment horizontal="center" vertical="center" wrapText="1"/>
    </xf>
    <xf numFmtId="0" fontId="1" fillId="0" borderId="25" xfId="36" applyFont="1" applyBorder="1" applyAlignment="1">
      <alignment horizontal="left" vertical="top" wrapText="1"/>
    </xf>
    <xf numFmtId="0" fontId="1" fillId="0" borderId="24" xfId="36" applyFont="1" applyBorder="1" applyAlignment="1">
      <alignment horizontal="left" vertical="top"/>
    </xf>
    <xf numFmtId="0" fontId="1" fillId="0" borderId="31" xfId="36" applyFont="1" applyBorder="1" applyAlignment="1">
      <alignment horizontal="left" vertical="top" wrapText="1"/>
    </xf>
    <xf numFmtId="0" fontId="38" fillId="0" borderId="25" xfId="36" applyFont="1" applyFill="1" applyBorder="1" applyAlignment="1">
      <alignment horizontal="center" vertical="center" wrapText="1"/>
    </xf>
    <xf numFmtId="0" fontId="38" fillId="0" borderId="31" xfId="36" applyFont="1" applyFill="1" applyBorder="1" applyAlignment="1">
      <alignment horizontal="center" vertical="center" wrapText="1"/>
    </xf>
    <xf numFmtId="0" fontId="38" fillId="0" borderId="11" xfId="36" applyFont="1" applyFill="1" applyBorder="1" applyAlignment="1">
      <alignment horizontal="center" vertical="center" wrapText="1"/>
    </xf>
    <xf numFmtId="0" fontId="38" fillId="0" borderId="13" xfId="36" applyFont="1" applyFill="1" applyBorder="1" applyAlignment="1">
      <alignment horizontal="center" vertical="center" wrapText="1"/>
    </xf>
    <xf numFmtId="0" fontId="38" fillId="0" borderId="12" xfId="36" applyFont="1" applyFill="1" applyBorder="1" applyAlignment="1">
      <alignment horizontal="center" vertical="center" wrapText="1"/>
    </xf>
    <xf numFmtId="0" fontId="38" fillId="0" borderId="10" xfId="36" applyFont="1" applyBorder="1" applyAlignment="1">
      <alignment horizontal="center" vertical="center" wrapText="1"/>
    </xf>
    <xf numFmtId="0" fontId="1" fillId="0" borderId="14" xfId="36" applyFont="1" applyFill="1" applyBorder="1" applyAlignment="1">
      <alignment horizontal="left" vertical="center" shrinkToFit="1"/>
    </xf>
    <xf numFmtId="0" fontId="1" fillId="0" borderId="14" xfId="36" applyBorder="1" applyAlignment="1">
      <alignment horizontal="center" vertical="center"/>
    </xf>
    <xf numFmtId="0" fontId="1" fillId="0" borderId="0" xfId="36" applyBorder="1" applyAlignment="1">
      <alignment horizontal="center" vertical="center"/>
    </xf>
    <xf numFmtId="0" fontId="1" fillId="0" borderId="14" xfId="36" applyFont="1" applyBorder="1" applyAlignment="1">
      <alignment horizontal="left" vertical="top" wrapText="1"/>
    </xf>
    <xf numFmtId="0" fontId="1" fillId="0" borderId="0" xfId="36" applyFont="1" applyBorder="1" applyAlignment="1">
      <alignment horizontal="left" vertical="top"/>
    </xf>
    <xf numFmtId="0" fontId="1" fillId="0" borderId="43" xfId="36" applyFont="1" applyBorder="1" applyAlignment="1">
      <alignment horizontal="left" vertical="top" wrapText="1"/>
    </xf>
    <xf numFmtId="0" fontId="38" fillId="0" borderId="14" xfId="36" applyFont="1" applyFill="1" applyBorder="1" applyAlignment="1">
      <alignment horizontal="center" vertical="center" wrapText="1"/>
    </xf>
    <xf numFmtId="0" fontId="38" fillId="0" borderId="43" xfId="36" applyFont="1" applyFill="1" applyBorder="1" applyAlignment="1">
      <alignment horizontal="center" vertical="center" wrapText="1"/>
    </xf>
    <xf numFmtId="0" fontId="38" fillId="0" borderId="16" xfId="36" applyFont="1" applyFill="1" applyBorder="1" applyAlignment="1">
      <alignment horizontal="center" vertical="center" wrapText="1"/>
    </xf>
    <xf numFmtId="0" fontId="1" fillId="0" borderId="16" xfId="36" applyFont="1" applyBorder="1" applyAlignment="1">
      <alignment vertical="center" wrapText="1"/>
    </xf>
    <xf numFmtId="0" fontId="1" fillId="0" borderId="16" xfId="36" applyFont="1" applyBorder="1" applyAlignment="1">
      <alignment horizontal="left" vertical="center"/>
    </xf>
    <xf numFmtId="0" fontId="1" fillId="0" borderId="11" xfId="36" applyBorder="1" applyAlignment="1">
      <alignment horizontal="center" vertical="center"/>
    </xf>
    <xf numFmtId="0" fontId="38" fillId="0" borderId="28" xfId="36" applyFont="1" applyFill="1" applyBorder="1" applyAlignment="1">
      <alignment horizontal="center" vertical="center" wrapText="1"/>
    </xf>
    <xf numFmtId="0" fontId="38" fillId="0" borderId="32" xfId="36" applyFont="1" applyFill="1" applyBorder="1" applyAlignment="1">
      <alignment horizontal="center" vertical="center" wrapText="1"/>
    </xf>
    <xf numFmtId="0" fontId="38" fillId="0" borderId="19" xfId="36" applyFont="1" applyFill="1" applyBorder="1" applyAlignment="1">
      <alignment horizontal="center" vertical="center" wrapText="1"/>
    </xf>
    <xf numFmtId="0" fontId="43" fillId="0" borderId="10" xfId="36" applyFont="1" applyBorder="1" applyAlignment="1">
      <alignment horizontal="center" vertical="center" wrapText="1"/>
    </xf>
    <xf numFmtId="0" fontId="1" fillId="0" borderId="18" xfId="36" applyFont="1" applyBorder="1" applyAlignment="1">
      <alignment vertical="center" wrapText="1"/>
    </xf>
    <xf numFmtId="0" fontId="1" fillId="0" borderId="18" xfId="36" applyFont="1" applyBorder="1" applyAlignment="1">
      <alignment horizontal="left" vertical="center"/>
    </xf>
    <xf numFmtId="0" fontId="38" fillId="0" borderId="10" xfId="36" applyFont="1" applyFill="1" applyBorder="1" applyAlignment="1">
      <alignment horizontal="center" vertical="center"/>
    </xf>
    <xf numFmtId="0" fontId="38" fillId="0" borderId="10" xfId="36" applyFont="1" applyFill="1" applyBorder="1" applyAlignment="1">
      <alignment horizontal="center" vertical="center" shrinkToFit="1"/>
    </xf>
    <xf numFmtId="0" fontId="38" fillId="0" borderId="10" xfId="36" applyFont="1" applyFill="1" applyBorder="1" applyAlignment="1">
      <alignment vertical="center"/>
    </xf>
    <xf numFmtId="0" fontId="1" fillId="0" borderId="19" xfId="36" applyFont="1" applyBorder="1" applyAlignment="1">
      <alignment horizontal="left" vertical="center"/>
    </xf>
    <xf numFmtId="0" fontId="1" fillId="0" borderId="16" xfId="36" applyBorder="1" applyAlignment="1">
      <alignment horizontal="right" vertical="center"/>
    </xf>
    <xf numFmtId="0" fontId="1" fillId="0" borderId="25" xfId="36" applyBorder="1" applyAlignment="1">
      <alignment horizontal="right" vertical="center"/>
    </xf>
    <xf numFmtId="0" fontId="1" fillId="0" borderId="68" xfId="36" applyFont="1" applyBorder="1" applyAlignment="1">
      <alignment horizontal="center" vertical="center" wrapText="1"/>
    </xf>
    <xf numFmtId="0" fontId="1" fillId="0" borderId="69" xfId="36" applyFont="1" applyBorder="1" applyAlignment="1">
      <alignment horizontal="left" vertical="top" wrapText="1"/>
    </xf>
    <xf numFmtId="0" fontId="1" fillId="0" borderId="70" xfId="36" applyFont="1" applyBorder="1" applyAlignment="1">
      <alignment horizontal="left" vertical="top"/>
    </xf>
    <xf numFmtId="0" fontId="1" fillId="0" borderId="71" xfId="36" applyFont="1" applyBorder="1" applyAlignment="1">
      <alignment horizontal="left" vertical="top" wrapText="1"/>
    </xf>
    <xf numFmtId="0" fontId="1" fillId="0" borderId="19" xfId="36" applyBorder="1" applyAlignment="1">
      <alignment horizontal="right" vertical="center"/>
    </xf>
    <xf numFmtId="0" fontId="1" fillId="0" borderId="28" xfId="36" applyBorder="1" applyAlignment="1">
      <alignment horizontal="right" vertical="center"/>
    </xf>
    <xf numFmtId="0" fontId="1" fillId="0" borderId="28" xfId="36" applyFont="1" applyBorder="1" applyAlignment="1">
      <alignment horizontal="center" vertical="center" wrapText="1"/>
    </xf>
    <xf numFmtId="0" fontId="1" fillId="0" borderId="72" xfId="36" applyFont="1" applyBorder="1" applyAlignment="1">
      <alignment horizontal="left" vertical="top" wrapText="1"/>
    </xf>
    <xf numFmtId="0" fontId="1" fillId="0" borderId="73" xfId="36" applyFont="1" applyBorder="1" applyAlignment="1">
      <alignment horizontal="left" vertical="top" wrapText="1"/>
    </xf>
    <xf numFmtId="0" fontId="1" fillId="0" borderId="74" xfId="36" applyFont="1" applyBorder="1" applyAlignment="1">
      <alignment horizontal="left" vertical="top" wrapText="1"/>
    </xf>
    <xf numFmtId="0" fontId="1" fillId="0" borderId="0" xfId="36" applyFont="1" applyBorder="1" applyAlignment="1">
      <alignment horizontal="left" vertical="top" wrapText="1"/>
    </xf>
    <xf numFmtId="0" fontId="1" fillId="0" borderId="28" xfId="36" applyFont="1" applyBorder="1" applyAlignment="1">
      <alignment horizontal="left" vertical="top" wrapText="1"/>
    </xf>
    <xf numFmtId="0" fontId="1" fillId="0" borderId="27" xfId="36" applyFont="1" applyBorder="1" applyAlignment="1">
      <alignment horizontal="left" vertical="top" wrapText="1"/>
    </xf>
    <xf numFmtId="0" fontId="1" fillId="0" borderId="32" xfId="36" applyFont="1" applyBorder="1" applyAlignment="1">
      <alignment horizontal="left" vertical="top" wrapText="1"/>
    </xf>
    <xf numFmtId="0" fontId="1" fillId="0" borderId="19" xfId="36" applyFont="1" applyBorder="1" applyAlignment="1">
      <alignment vertical="center" wrapText="1"/>
    </xf>
  </cellXfs>
  <cellStyles count="5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2" xfId="28"/>
    <cellStyle name="メモ" xfId="29"/>
    <cellStyle name="リンク セル" xfId="30"/>
    <cellStyle name="入力" xfId="31"/>
    <cellStyle name="出力" xfId="32"/>
    <cellStyle name="悪い" xfId="33"/>
    <cellStyle name="桁区切り_コピー6_shinsei_yoshiki_R5_2_1011 2" xfId="34"/>
    <cellStyle name="桁区切り_食品加工施設等整備促進事業費補助金様式" xfId="35"/>
    <cellStyle name="標準" xfId="0" builtinId="0"/>
    <cellStyle name="標準 2" xfId="36"/>
    <cellStyle name="標準 2 2" xfId="37"/>
    <cellStyle name="標準_【見直し案】参考様式８（収支計画）" xfId="38"/>
    <cellStyle name="標準_コピー6_shinsei_yoshiki_R5_2_1011" xfId="39"/>
    <cellStyle name="標準_コピー6_shinsei_yoshiki_R5_2_1011 2" xfId="40"/>
    <cellStyle name="良い" xfId="41"/>
    <cellStyle name="見出し 1" xfId="42"/>
    <cellStyle name="見出し 2" xfId="43"/>
    <cellStyle name="見出し 3" xfId="44"/>
    <cellStyle name="見出し 4" xfId="45"/>
    <cellStyle name="計算" xfId="46"/>
    <cellStyle name="説明文" xfId="47"/>
    <cellStyle name="警告文" xfId="48"/>
    <cellStyle name="集計" xfId="49"/>
    <cellStyle name="桁区切り" xfId="50"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10160</xdr:colOff>
      <xdr:row>5</xdr:row>
      <xdr:rowOff>8890</xdr:rowOff>
    </xdr:from>
    <xdr:to xmlns:xdr="http://schemas.openxmlformats.org/drawingml/2006/spreadsheetDrawing">
      <xdr:col>1</xdr:col>
      <xdr:colOff>0</xdr:colOff>
      <xdr:row>7</xdr:row>
      <xdr:rowOff>0</xdr:rowOff>
    </xdr:to>
    <xdr:sp macro="" textlink="">
      <xdr:nvSpPr>
        <xdr:cNvPr id="2" name="直線 1"/>
        <xdr:cNvSpPr/>
      </xdr:nvSpPr>
      <xdr:spPr>
        <a:xfrm>
          <a:off x="10160" y="913765"/>
          <a:ext cx="1485265" cy="499110"/>
        </a:xfrm>
        <a:prstGeom prst="line">
          <a:avLst/>
        </a:prstGeom>
        <a:noFill/>
        <a:ln w="12700">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A1:J21"/>
  <sheetViews>
    <sheetView view="pageBreakPreview" zoomScale="85" zoomScaleSheetLayoutView="85" workbookViewId="0"/>
  </sheetViews>
  <sheetFormatPr defaultRowHeight="13.5"/>
  <cols>
    <col min="1" max="1" width="15.625" bestFit="1" customWidth="1"/>
    <col min="2" max="2" width="65.625" customWidth="1"/>
  </cols>
  <sheetData>
    <row r="1" spans="1:10">
      <c r="A1" s="3" t="s">
        <v>289</v>
      </c>
    </row>
    <row r="2" spans="1:10" ht="17.25">
      <c r="A2" s="4" t="s">
        <v>1</v>
      </c>
      <c r="B2" s="4"/>
      <c r="C2" s="13"/>
      <c r="D2" s="13"/>
      <c r="E2" s="13"/>
      <c r="F2" s="13"/>
      <c r="G2" s="13"/>
      <c r="H2" s="13"/>
      <c r="I2" s="13"/>
      <c r="J2" s="13"/>
    </row>
    <row r="3" spans="1:10">
      <c r="A3" s="3"/>
      <c r="B3" s="13"/>
      <c r="C3" s="13"/>
      <c r="D3" s="13"/>
      <c r="E3" s="13"/>
      <c r="F3" s="13"/>
      <c r="G3" s="13"/>
      <c r="H3" s="13"/>
      <c r="I3" s="13"/>
      <c r="J3" s="13"/>
    </row>
    <row r="4" spans="1:10" s="1" customFormat="1" ht="25" customHeight="1">
      <c r="A4" s="5" t="s">
        <v>8</v>
      </c>
      <c r="B4" s="5"/>
    </row>
    <row r="5" spans="1:10" s="1" customFormat="1" ht="25" customHeight="1">
      <c r="A5" s="5" t="s">
        <v>10</v>
      </c>
      <c r="B5" s="5"/>
    </row>
    <row r="6" spans="1:10" s="1" customFormat="1" ht="25" customHeight="1">
      <c r="A6" s="5" t="s">
        <v>14</v>
      </c>
      <c r="B6" s="5"/>
    </row>
    <row r="7" spans="1:10" s="1" customFormat="1" ht="25" customHeight="1">
      <c r="A7" s="5" t="s">
        <v>12</v>
      </c>
      <c r="B7" s="5"/>
    </row>
    <row r="8" spans="1:10" s="1" customFormat="1" ht="15" customHeight="1">
      <c r="A8" s="6" t="s">
        <v>4</v>
      </c>
      <c r="B8" s="14" t="s">
        <v>16</v>
      </c>
    </row>
    <row r="9" spans="1:10" s="1" customFormat="1" ht="25" customHeight="1">
      <c r="A9" s="7"/>
      <c r="B9" s="15"/>
    </row>
    <row r="10" spans="1:10" s="1" customFormat="1" ht="15" customHeight="1">
      <c r="A10" s="7"/>
      <c r="B10" s="14" t="s">
        <v>23</v>
      </c>
    </row>
    <row r="11" spans="1:10" s="1" customFormat="1" ht="50" customHeight="1">
      <c r="A11" s="8"/>
      <c r="B11" s="15"/>
    </row>
    <row r="12" spans="1:10" s="1" customFormat="1" ht="37.5" customHeight="1">
      <c r="A12" s="9" t="s">
        <v>24</v>
      </c>
      <c r="B12" s="8" t="s">
        <v>25</v>
      </c>
    </row>
    <row r="13" spans="1:10" s="1" customFormat="1" ht="200" customHeight="1">
      <c r="A13" s="9" t="s">
        <v>28</v>
      </c>
      <c r="B13" s="5"/>
    </row>
    <row r="14" spans="1:10" s="1" customFormat="1" ht="30" customHeight="1">
      <c r="A14" s="9" t="s">
        <v>18</v>
      </c>
      <c r="B14" s="5" t="s">
        <v>32</v>
      </c>
    </row>
    <row r="15" spans="1:10" s="1" customFormat="1" ht="200" customHeight="1">
      <c r="A15" s="9" t="s">
        <v>38</v>
      </c>
      <c r="B15" s="5"/>
    </row>
    <row r="16" spans="1:10" s="1" customFormat="1" ht="50" customHeight="1">
      <c r="A16" s="5" t="s">
        <v>41</v>
      </c>
      <c r="B16" s="5"/>
    </row>
    <row r="17" spans="1:10" ht="35.1" customHeight="1">
      <c r="A17" s="10" t="s">
        <v>274</v>
      </c>
      <c r="B17" s="10"/>
      <c r="C17" s="13"/>
      <c r="D17" s="13"/>
      <c r="E17" s="13"/>
      <c r="F17" s="13"/>
      <c r="G17" s="13"/>
      <c r="H17" s="13"/>
      <c r="I17" s="13"/>
      <c r="J17" s="13"/>
    </row>
    <row r="18" spans="1:10" ht="35.1" customHeight="1">
      <c r="A18" s="11"/>
      <c r="B18" s="13"/>
      <c r="C18" s="13"/>
      <c r="D18" s="13"/>
      <c r="E18" s="13"/>
      <c r="F18" s="13"/>
      <c r="G18" s="13"/>
      <c r="H18" s="13"/>
      <c r="I18" s="13"/>
      <c r="J18" s="13"/>
    </row>
    <row r="19" spans="1:10" ht="35.1" customHeight="1">
      <c r="A19" s="12"/>
      <c r="B19" s="13"/>
      <c r="C19" s="13"/>
      <c r="D19" s="13"/>
      <c r="E19" s="13"/>
      <c r="F19" s="13"/>
      <c r="G19" s="13"/>
      <c r="H19" s="13"/>
      <c r="I19" s="13"/>
      <c r="J19" s="13"/>
    </row>
    <row r="20" spans="1:10" s="2" customFormat="1" ht="27.75" customHeight="1"/>
    <row r="21" spans="1:10">
      <c r="A21" s="13"/>
      <c r="B21" s="13"/>
      <c r="C21" s="13"/>
      <c r="D21" s="13"/>
      <c r="E21" s="13"/>
      <c r="F21" s="13"/>
      <c r="G21" s="13"/>
      <c r="H21" s="13"/>
      <c r="I21" s="13"/>
      <c r="J21" s="13"/>
    </row>
  </sheetData>
  <mergeCells count="3">
    <mergeCell ref="A2:B2"/>
    <mergeCell ref="A17:B17"/>
    <mergeCell ref="A8:A11"/>
  </mergeCells>
  <phoneticPr fontId="20"/>
  <printOptions horizontalCentered="1"/>
  <pageMargins left="0.98425196850393681" right="0.98425196850393681" top="0.78740157480314943" bottom="0.78740157480314943" header="0" footer="0"/>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13"/>
  </sheetPr>
  <dimension ref="A1:J22"/>
  <sheetViews>
    <sheetView view="pageBreakPreview" zoomScale="85" zoomScaleSheetLayoutView="85" workbookViewId="0"/>
  </sheetViews>
  <sheetFormatPr defaultRowHeight="13.5"/>
  <cols>
    <col min="1" max="2" width="8.125" style="340" customWidth="1"/>
    <col min="3" max="3" width="8.625" style="340" customWidth="1"/>
    <col min="4" max="10" width="8.125" style="340" customWidth="1"/>
    <col min="11" max="16384" width="9" style="340" bestFit="1" customWidth="1"/>
  </cols>
  <sheetData>
    <row r="1" spans="1:10" ht="15.75" customHeight="1">
      <c r="A1" s="210" t="s">
        <v>294</v>
      </c>
    </row>
    <row r="2" spans="1:10" ht="21" customHeight="1">
      <c r="A2" s="341" t="s">
        <v>159</v>
      </c>
      <c r="B2" s="341"/>
      <c r="C2" s="341"/>
      <c r="D2" s="341"/>
      <c r="E2" s="341"/>
      <c r="F2" s="341"/>
      <c r="G2" s="341"/>
      <c r="H2" s="341"/>
      <c r="I2" s="341"/>
      <c r="J2" s="341"/>
    </row>
    <row r="4" spans="1:10" ht="34.5" customHeight="1">
      <c r="A4" s="342" t="s">
        <v>161</v>
      </c>
      <c r="B4" s="342"/>
      <c r="C4" s="365"/>
      <c r="D4" s="372"/>
      <c r="E4" s="376"/>
      <c r="F4" s="366" t="s">
        <v>8</v>
      </c>
      <c r="G4" s="366"/>
      <c r="H4" s="365"/>
      <c r="I4" s="372"/>
      <c r="J4" s="376"/>
    </row>
    <row r="5" spans="1:10" ht="24" customHeight="1">
      <c r="A5" s="343" t="s">
        <v>162</v>
      </c>
      <c r="B5" s="356"/>
      <c r="C5" s="342" t="s">
        <v>284</v>
      </c>
      <c r="D5" s="342"/>
      <c r="E5" s="377" t="s">
        <v>163</v>
      </c>
      <c r="F5" s="383"/>
      <c r="G5" s="342" t="s">
        <v>164</v>
      </c>
      <c r="H5" s="342"/>
      <c r="I5" s="377" t="s">
        <v>163</v>
      </c>
      <c r="J5" s="383"/>
    </row>
    <row r="6" spans="1:10" ht="24" customHeight="1">
      <c r="A6" s="344"/>
      <c r="B6" s="357"/>
      <c r="C6" s="342" t="s">
        <v>284</v>
      </c>
      <c r="D6" s="342"/>
      <c r="E6" s="377" t="s">
        <v>163</v>
      </c>
      <c r="F6" s="383"/>
      <c r="G6" s="342" t="s">
        <v>164</v>
      </c>
      <c r="H6" s="342"/>
      <c r="I6" s="377" t="s">
        <v>163</v>
      </c>
      <c r="J6" s="383"/>
    </row>
    <row r="7" spans="1:10" ht="24" customHeight="1">
      <c r="A7" s="344"/>
      <c r="B7" s="357"/>
      <c r="C7" s="342" t="s">
        <v>284</v>
      </c>
      <c r="D7" s="342"/>
      <c r="E7" s="377" t="s">
        <v>163</v>
      </c>
      <c r="F7" s="383"/>
      <c r="G7" s="342" t="s">
        <v>164</v>
      </c>
      <c r="H7" s="342"/>
      <c r="I7" s="377" t="s">
        <v>163</v>
      </c>
      <c r="J7" s="383"/>
    </row>
    <row r="8" spans="1:10" ht="24" customHeight="1">
      <c r="A8" s="344"/>
      <c r="B8" s="357"/>
      <c r="C8" s="366" t="s">
        <v>285</v>
      </c>
      <c r="D8" s="366"/>
      <c r="E8" s="378" t="s">
        <v>163</v>
      </c>
      <c r="F8" s="384"/>
      <c r="G8" s="366" t="s">
        <v>165</v>
      </c>
      <c r="H8" s="366"/>
      <c r="I8" s="378" t="s">
        <v>163</v>
      </c>
      <c r="J8" s="384"/>
    </row>
    <row r="9" spans="1:10" ht="33" customHeight="1">
      <c r="A9" s="345" t="s">
        <v>166</v>
      </c>
      <c r="B9" s="345"/>
      <c r="C9" s="345"/>
      <c r="D9" s="345"/>
      <c r="E9" s="379"/>
      <c r="F9" s="385" t="s">
        <v>168</v>
      </c>
      <c r="G9" s="345"/>
      <c r="H9" s="345"/>
      <c r="I9" s="345"/>
      <c r="J9" s="345"/>
    </row>
    <row r="10" spans="1:10" ht="80" customHeight="1">
      <c r="A10" s="346" t="s">
        <v>170</v>
      </c>
      <c r="B10" s="358"/>
      <c r="C10" s="358"/>
      <c r="D10" s="358"/>
      <c r="E10" s="380"/>
      <c r="F10" s="386" t="s">
        <v>170</v>
      </c>
      <c r="G10" s="358"/>
      <c r="H10" s="358"/>
      <c r="I10" s="358"/>
      <c r="J10" s="390"/>
    </row>
    <row r="11" spans="1:10" ht="80" customHeight="1">
      <c r="A11" s="347"/>
      <c r="B11" s="359"/>
      <c r="C11" s="359"/>
      <c r="D11" s="359"/>
      <c r="E11" s="381"/>
      <c r="F11" s="387"/>
      <c r="G11" s="389"/>
      <c r="H11" s="389"/>
      <c r="I11" s="389"/>
      <c r="J11" s="391"/>
    </row>
    <row r="12" spans="1:10" ht="80" customHeight="1">
      <c r="A12" s="348"/>
      <c r="B12" s="360"/>
      <c r="C12" s="360"/>
      <c r="D12" s="360"/>
      <c r="E12" s="382"/>
      <c r="F12" s="388"/>
      <c r="G12" s="360"/>
      <c r="H12" s="360"/>
      <c r="I12" s="360"/>
      <c r="J12" s="392"/>
    </row>
    <row r="13" spans="1:10" ht="25" customHeight="1">
      <c r="A13" s="349" t="s">
        <v>171</v>
      </c>
      <c r="B13" s="361"/>
      <c r="C13" s="367"/>
      <c r="D13" s="373" t="s">
        <v>173</v>
      </c>
      <c r="E13" s="373" t="s">
        <v>174</v>
      </c>
      <c r="F13" s="373" t="s">
        <v>175</v>
      </c>
      <c r="G13" s="373" t="s">
        <v>40</v>
      </c>
      <c r="H13" s="373" t="s">
        <v>176</v>
      </c>
      <c r="I13" s="373" t="s">
        <v>177</v>
      </c>
      <c r="J13" s="373" t="s">
        <v>179</v>
      </c>
    </row>
    <row r="14" spans="1:10" ht="25" customHeight="1">
      <c r="A14" s="350"/>
      <c r="B14" s="362"/>
      <c r="C14" s="368"/>
      <c r="D14" s="374" t="s">
        <v>180</v>
      </c>
      <c r="E14" s="374" t="s">
        <v>180</v>
      </c>
      <c r="F14" s="374" t="s">
        <v>180</v>
      </c>
      <c r="G14" s="374" t="s">
        <v>180</v>
      </c>
      <c r="H14" s="374" t="s">
        <v>180</v>
      </c>
      <c r="I14" s="374" t="s">
        <v>180</v>
      </c>
      <c r="J14" s="374" t="s">
        <v>180</v>
      </c>
    </row>
    <row r="15" spans="1:10" ht="30" customHeight="1">
      <c r="A15" s="351" t="s">
        <v>98</v>
      </c>
      <c r="B15" s="363" t="s">
        <v>181</v>
      </c>
      <c r="C15" s="369"/>
      <c r="D15" s="375"/>
      <c r="E15" s="375"/>
      <c r="F15" s="375"/>
      <c r="G15" s="375"/>
      <c r="H15" s="375"/>
      <c r="I15" s="375"/>
      <c r="J15" s="375"/>
    </row>
    <row r="16" spans="1:10" ht="30" customHeight="1">
      <c r="A16" s="352"/>
      <c r="B16" s="363" t="s">
        <v>182</v>
      </c>
      <c r="C16" s="369"/>
      <c r="D16" s="375"/>
      <c r="E16" s="375"/>
      <c r="F16" s="375"/>
      <c r="G16" s="375"/>
      <c r="H16" s="375"/>
      <c r="I16" s="375"/>
      <c r="J16" s="375"/>
    </row>
    <row r="17" spans="1:10" ht="20" customHeight="1">
      <c r="A17" s="351" t="s">
        <v>183</v>
      </c>
      <c r="B17" s="351" t="s">
        <v>178</v>
      </c>
      <c r="C17" s="354" t="s">
        <v>78</v>
      </c>
      <c r="D17" s="375"/>
      <c r="E17" s="375"/>
      <c r="F17" s="375"/>
      <c r="G17" s="375"/>
      <c r="H17" s="375"/>
      <c r="I17" s="375"/>
      <c r="J17" s="375"/>
    </row>
    <row r="18" spans="1:10" ht="20" customHeight="1">
      <c r="A18" s="353"/>
      <c r="B18" s="352"/>
      <c r="C18" s="370" t="s">
        <v>184</v>
      </c>
      <c r="D18" s="375"/>
      <c r="E18" s="375"/>
      <c r="F18" s="375"/>
      <c r="G18" s="375"/>
      <c r="H18" s="375"/>
      <c r="I18" s="375"/>
      <c r="J18" s="375"/>
    </row>
    <row r="19" spans="1:10" ht="20" customHeight="1">
      <c r="A19" s="353"/>
      <c r="B19" s="351" t="s">
        <v>185</v>
      </c>
      <c r="C19" s="354" t="s">
        <v>78</v>
      </c>
      <c r="D19" s="375"/>
      <c r="E19" s="375"/>
      <c r="F19" s="375"/>
      <c r="G19" s="375"/>
      <c r="H19" s="375"/>
      <c r="I19" s="375"/>
      <c r="J19" s="375"/>
    </row>
    <row r="20" spans="1:10" ht="20" customHeight="1">
      <c r="A20" s="352"/>
      <c r="B20" s="352"/>
      <c r="C20" s="370" t="s">
        <v>184</v>
      </c>
      <c r="D20" s="375"/>
      <c r="E20" s="375"/>
      <c r="F20" s="375"/>
      <c r="G20" s="375"/>
      <c r="H20" s="375"/>
      <c r="I20" s="375"/>
      <c r="J20" s="375"/>
    </row>
    <row r="21" spans="1:10" ht="132" customHeight="1">
      <c r="A21" s="354" t="s">
        <v>186</v>
      </c>
      <c r="B21" s="364"/>
      <c r="C21" s="371"/>
      <c r="D21" s="371"/>
      <c r="E21" s="371"/>
      <c r="F21" s="371"/>
      <c r="G21" s="371"/>
      <c r="H21" s="371"/>
      <c r="I21" s="371"/>
      <c r="J21" s="393"/>
    </row>
    <row r="22" spans="1:10" ht="21.75" customHeight="1">
      <c r="A22" s="355" t="s">
        <v>188</v>
      </c>
      <c r="B22" s="355"/>
      <c r="C22" s="355"/>
      <c r="D22" s="355"/>
      <c r="E22" s="355"/>
      <c r="F22" s="355"/>
      <c r="G22" s="355"/>
      <c r="H22" s="355"/>
      <c r="I22" s="355"/>
      <c r="J22" s="355"/>
    </row>
  </sheetData>
  <mergeCells count="39">
    <mergeCell ref="A2:J2"/>
    <mergeCell ref="A4:B4"/>
    <mergeCell ref="C4:E4"/>
    <mergeCell ref="F4:G4"/>
    <mergeCell ref="H4:J4"/>
    <mergeCell ref="C5:D5"/>
    <mergeCell ref="E5:F5"/>
    <mergeCell ref="G5:H5"/>
    <mergeCell ref="I5:J5"/>
    <mergeCell ref="C6:D6"/>
    <mergeCell ref="E6:F6"/>
    <mergeCell ref="G6:H6"/>
    <mergeCell ref="I6:J6"/>
    <mergeCell ref="C7:D7"/>
    <mergeCell ref="E7:F7"/>
    <mergeCell ref="G7:H7"/>
    <mergeCell ref="I7:J7"/>
    <mergeCell ref="C8:D8"/>
    <mergeCell ref="E8:F8"/>
    <mergeCell ref="G8:H8"/>
    <mergeCell ref="I8:J8"/>
    <mergeCell ref="A9:E9"/>
    <mergeCell ref="F9:J9"/>
    <mergeCell ref="A10:E10"/>
    <mergeCell ref="F10:J10"/>
    <mergeCell ref="A11:E11"/>
    <mergeCell ref="F11:J11"/>
    <mergeCell ref="A12:E12"/>
    <mergeCell ref="F12:J12"/>
    <mergeCell ref="B15:C15"/>
    <mergeCell ref="B16:C16"/>
    <mergeCell ref="B21:J21"/>
    <mergeCell ref="A22:J22"/>
    <mergeCell ref="A5:B8"/>
    <mergeCell ref="A13:C14"/>
    <mergeCell ref="A15:A16"/>
    <mergeCell ref="A17:A20"/>
    <mergeCell ref="B17:B18"/>
    <mergeCell ref="B19:B20"/>
  </mergeCells>
  <phoneticPr fontId="20"/>
  <printOptions horizontalCentered="1"/>
  <pageMargins left="0.98425196850393681" right="0.98425196850393681" top="0.78740157480314943" bottom="0.78740157480314943" header="0" footer="0"/>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J23"/>
  <sheetViews>
    <sheetView view="pageBreakPreview" zoomScale="85" zoomScaleSheetLayoutView="85" workbookViewId="0">
      <selection activeCell="B10" sqref="B10"/>
    </sheetView>
  </sheetViews>
  <sheetFormatPr defaultRowHeight="13.5"/>
  <cols>
    <col min="1" max="4" width="19.625" customWidth="1"/>
  </cols>
  <sheetData>
    <row r="1" spans="1:10" ht="15" customHeight="1">
      <c r="A1" s="3" t="s">
        <v>290</v>
      </c>
    </row>
    <row r="2" spans="1:10" ht="12" customHeight="1">
      <c r="A2" s="13"/>
      <c r="B2" s="13"/>
      <c r="C2" s="13"/>
      <c r="D2" s="28"/>
      <c r="E2" s="13"/>
      <c r="F2" s="13"/>
      <c r="G2" s="13"/>
      <c r="H2" s="13"/>
      <c r="I2" s="13"/>
      <c r="J2" s="13"/>
    </row>
    <row r="3" spans="1:10" ht="17.25">
      <c r="A3" s="16" t="s">
        <v>20</v>
      </c>
      <c r="B3" s="16"/>
      <c r="C3" s="16"/>
      <c r="D3" s="16"/>
      <c r="E3" s="13"/>
      <c r="F3" s="13"/>
      <c r="G3" s="13"/>
      <c r="H3" s="13"/>
      <c r="I3" s="13"/>
      <c r="J3" s="13"/>
    </row>
    <row r="4" spans="1:10">
      <c r="A4" s="13"/>
      <c r="B4" s="13"/>
      <c r="C4" s="13"/>
      <c r="D4" s="13"/>
      <c r="E4" s="13"/>
      <c r="F4" s="13"/>
      <c r="G4" s="13"/>
      <c r="H4" s="13"/>
      <c r="I4" s="13"/>
      <c r="J4" s="13"/>
    </row>
    <row r="5" spans="1:10">
      <c r="A5" s="17" t="s">
        <v>51</v>
      </c>
      <c r="B5" s="13"/>
      <c r="C5" s="13"/>
      <c r="D5" s="28" t="s">
        <v>44</v>
      </c>
      <c r="E5" s="13"/>
      <c r="F5" s="13"/>
      <c r="G5" s="13"/>
      <c r="H5" s="13"/>
      <c r="I5" s="13"/>
      <c r="J5" s="13"/>
    </row>
    <row r="6" spans="1:10" ht="20" customHeight="1">
      <c r="A6" s="18" t="s">
        <v>287</v>
      </c>
      <c r="B6" s="23" t="s">
        <v>271</v>
      </c>
      <c r="C6" s="23" t="s">
        <v>272</v>
      </c>
      <c r="D6" s="23" t="s">
        <v>273</v>
      </c>
      <c r="E6" s="13"/>
      <c r="F6" s="13"/>
      <c r="G6" s="13"/>
      <c r="H6" s="13"/>
      <c r="I6" s="13"/>
      <c r="J6" s="13"/>
    </row>
    <row r="7" spans="1:10" ht="20" customHeight="1">
      <c r="A7" s="19" t="s">
        <v>171</v>
      </c>
      <c r="B7" s="24"/>
      <c r="C7" s="24"/>
      <c r="D7" s="24"/>
      <c r="E7" s="13"/>
      <c r="F7" s="13"/>
      <c r="G7" s="13"/>
      <c r="H7" s="13"/>
      <c r="I7" s="13"/>
      <c r="J7" s="13"/>
    </row>
    <row r="8" spans="1:10" ht="39.950000000000003" customHeight="1">
      <c r="A8" s="20" t="s">
        <v>21</v>
      </c>
      <c r="B8" s="25"/>
      <c r="C8" s="25"/>
      <c r="D8" s="25"/>
      <c r="E8" s="13"/>
      <c r="F8" s="13"/>
      <c r="G8" s="13"/>
      <c r="H8" s="13"/>
      <c r="I8" s="13"/>
      <c r="J8" s="13"/>
    </row>
    <row r="9" spans="1:10" ht="39.950000000000003" customHeight="1">
      <c r="A9" s="20" t="s">
        <v>52</v>
      </c>
      <c r="B9" s="25"/>
      <c r="C9" s="25"/>
      <c r="D9" s="25"/>
      <c r="E9" s="13"/>
      <c r="F9" s="13"/>
      <c r="G9" s="13"/>
      <c r="H9" s="13"/>
      <c r="I9" s="13"/>
      <c r="J9" s="13"/>
    </row>
    <row r="10" spans="1:10" ht="39.950000000000003" customHeight="1">
      <c r="A10" s="20" t="s">
        <v>53</v>
      </c>
      <c r="B10" s="25"/>
      <c r="C10" s="25"/>
      <c r="D10" s="25"/>
      <c r="E10" s="13"/>
      <c r="F10" s="13"/>
      <c r="G10" s="13"/>
      <c r="H10" s="13"/>
      <c r="I10" s="13"/>
      <c r="J10" s="13"/>
    </row>
    <row r="11" spans="1:10" ht="39.950000000000003" customHeight="1">
      <c r="A11" s="20" t="s">
        <v>54</v>
      </c>
      <c r="B11" s="25"/>
      <c r="C11" s="25"/>
      <c r="D11" s="25"/>
      <c r="E11" s="13"/>
      <c r="F11" s="13"/>
      <c r="G11" s="13"/>
      <c r="H11" s="13"/>
      <c r="I11" s="13"/>
      <c r="J11" s="13"/>
    </row>
    <row r="12" spans="1:10" ht="39.950000000000003" customHeight="1">
      <c r="A12" s="20" t="s">
        <v>47</v>
      </c>
      <c r="B12" s="25"/>
      <c r="C12" s="25"/>
      <c r="D12" s="25"/>
      <c r="E12" s="13"/>
      <c r="F12" s="13"/>
      <c r="G12" s="13"/>
      <c r="H12" s="13"/>
      <c r="I12" s="13"/>
      <c r="J12" s="13"/>
    </row>
    <row r="13" spans="1:10" ht="39.950000000000003" customHeight="1">
      <c r="A13" s="20" t="s">
        <v>55</v>
      </c>
      <c r="B13" s="25"/>
      <c r="C13" s="25"/>
      <c r="D13" s="25"/>
      <c r="E13" s="13"/>
      <c r="F13" s="13"/>
      <c r="G13" s="13"/>
      <c r="H13" s="13"/>
      <c r="I13" s="13"/>
      <c r="J13" s="13"/>
    </row>
    <row r="14" spans="1:10" ht="39.950000000000003" customHeight="1">
      <c r="A14" s="20" t="s">
        <v>59</v>
      </c>
      <c r="B14" s="25"/>
      <c r="C14" s="25"/>
      <c r="D14" s="25"/>
      <c r="E14" s="13"/>
      <c r="F14" s="13"/>
      <c r="G14" s="13"/>
      <c r="H14" s="13"/>
      <c r="I14" s="13"/>
      <c r="J14" s="13"/>
    </row>
    <row r="15" spans="1:10" ht="39.950000000000003" customHeight="1">
      <c r="A15" s="20" t="s">
        <v>7</v>
      </c>
      <c r="B15" s="25"/>
      <c r="C15" s="25"/>
      <c r="D15" s="25"/>
      <c r="E15" s="13"/>
      <c r="F15" s="13"/>
      <c r="G15" s="13"/>
      <c r="H15" s="13"/>
      <c r="I15" s="13"/>
      <c r="J15" s="13"/>
    </row>
    <row r="16" spans="1:10" ht="39.950000000000003" customHeight="1">
      <c r="A16" s="21" t="s">
        <v>60</v>
      </c>
      <c r="B16" s="26" t="e">
        <f>B9/B8*100</f>
        <v>#DIV/0!</v>
      </c>
      <c r="C16" s="26" t="e">
        <f>C9/C8*100</f>
        <v>#DIV/0!</v>
      </c>
      <c r="D16" s="26" t="e">
        <f>D9/D8*100</f>
        <v>#DIV/0!</v>
      </c>
      <c r="E16" s="13"/>
      <c r="F16" s="13"/>
      <c r="G16" s="13"/>
      <c r="H16" s="13"/>
      <c r="I16" s="13"/>
      <c r="J16" s="13"/>
    </row>
    <row r="17" spans="1:10" ht="39.950000000000003" customHeight="1">
      <c r="A17" s="21" t="s">
        <v>26</v>
      </c>
      <c r="B17" s="26" t="e">
        <f>B10/B8*100</f>
        <v>#DIV/0!</v>
      </c>
      <c r="C17" s="26" t="e">
        <f>C10/C8*100</f>
        <v>#DIV/0!</v>
      </c>
      <c r="D17" s="26" t="e">
        <f>D10/D8*100</f>
        <v>#DIV/0!</v>
      </c>
      <c r="E17" s="13"/>
      <c r="F17" s="13"/>
      <c r="G17" s="13"/>
      <c r="H17" s="13"/>
      <c r="I17" s="13"/>
      <c r="J17" s="13"/>
    </row>
    <row r="18" spans="1:10" ht="39.950000000000003" customHeight="1">
      <c r="A18" s="21" t="s">
        <v>0</v>
      </c>
      <c r="B18" s="26" t="e">
        <f>B13/B12*100</f>
        <v>#DIV/0!</v>
      </c>
      <c r="C18" s="26" t="e">
        <f>C13/C12*100</f>
        <v>#DIV/0!</v>
      </c>
      <c r="D18" s="26" t="e">
        <f>D13/D12*100</f>
        <v>#DIV/0!</v>
      </c>
      <c r="E18" s="13"/>
      <c r="F18" s="13"/>
      <c r="G18" s="13"/>
      <c r="H18" s="13"/>
      <c r="I18" s="13"/>
      <c r="J18" s="13"/>
    </row>
    <row r="19" spans="1:10" ht="39.950000000000003" customHeight="1">
      <c r="A19" s="21" t="s">
        <v>29</v>
      </c>
      <c r="B19" s="27" t="e">
        <f>B14/B15*100</f>
        <v>#DIV/0!</v>
      </c>
      <c r="C19" s="27" t="e">
        <f>C14/C15*100</f>
        <v>#DIV/0!</v>
      </c>
      <c r="D19" s="27" t="e">
        <f>D14/D15*100</f>
        <v>#DIV/0!</v>
      </c>
      <c r="E19" s="13"/>
      <c r="F19" s="13"/>
      <c r="G19" s="13"/>
      <c r="H19" s="13"/>
      <c r="I19" s="13"/>
      <c r="J19" s="13"/>
    </row>
    <row r="20" spans="1:10" ht="39.950000000000003" customHeight="1">
      <c r="A20" s="21" t="s">
        <v>57</v>
      </c>
      <c r="B20" s="26" t="e">
        <f>B10/B12*100</f>
        <v>#DIV/0!</v>
      </c>
      <c r="C20" s="26" t="e">
        <f>C10/C12*100</f>
        <v>#DIV/0!</v>
      </c>
      <c r="D20" s="26" t="e">
        <f>D10/D12*100</f>
        <v>#DIV/0!</v>
      </c>
    </row>
    <row r="21" spans="1:10" s="1" customFormat="1" ht="41.25" customHeight="1">
      <c r="A21" s="22" t="s">
        <v>42</v>
      </c>
      <c r="B21" s="22"/>
      <c r="C21" s="22"/>
      <c r="D21" s="22"/>
    </row>
    <row r="22" spans="1:10" s="1" customFormat="1" ht="29.25" customHeight="1">
      <c r="A22" s="11"/>
      <c r="B22" s="11"/>
      <c r="C22" s="11"/>
      <c r="D22" s="11"/>
    </row>
    <row r="23" spans="1:10" s="1" customFormat="1" ht="18.75" customHeight="1"/>
  </sheetData>
  <mergeCells count="5">
    <mergeCell ref="A3:D3"/>
    <mergeCell ref="A21:D21"/>
    <mergeCell ref="B6:B7"/>
    <mergeCell ref="C6:C7"/>
    <mergeCell ref="D6:D7"/>
  </mergeCells>
  <phoneticPr fontId="20"/>
  <printOptions horizontalCentered="1"/>
  <pageMargins left="0.98425196850393681" right="0.98425196850393681" top="0.78740157480314943" bottom="0.78740157480314943" header="0" footer="0"/>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A1:J25"/>
  <sheetViews>
    <sheetView view="pageBreakPreview" zoomScale="85" zoomScaleNormal="115" zoomScaleSheetLayoutView="85" workbookViewId="0"/>
  </sheetViews>
  <sheetFormatPr defaultRowHeight="13.5"/>
  <cols>
    <col min="1" max="3" width="25.625" customWidth="1"/>
  </cols>
  <sheetData>
    <row r="1" spans="1:10">
      <c r="A1" s="3" t="s">
        <v>160</v>
      </c>
    </row>
    <row r="2" spans="1:10">
      <c r="A2" s="13"/>
      <c r="B2" s="13"/>
      <c r="C2" s="28"/>
      <c r="D2" s="13"/>
      <c r="E2" s="13"/>
      <c r="F2" s="13"/>
      <c r="G2" s="13"/>
      <c r="H2" s="13"/>
      <c r="I2" s="13"/>
      <c r="J2" s="13"/>
    </row>
    <row r="3" spans="1:10" ht="19.5" customHeight="1">
      <c r="A3" s="30" t="s">
        <v>66</v>
      </c>
      <c r="B3" s="30"/>
      <c r="C3" s="30"/>
      <c r="D3" s="13"/>
      <c r="E3" s="13"/>
      <c r="F3" s="13"/>
      <c r="G3" s="13"/>
      <c r="H3" s="13"/>
      <c r="I3" s="13"/>
      <c r="J3" s="13"/>
    </row>
    <row r="4" spans="1:10">
      <c r="A4" s="17" t="s">
        <v>51</v>
      </c>
      <c r="B4" s="13"/>
      <c r="C4" s="13"/>
      <c r="D4" s="13"/>
      <c r="E4" s="13"/>
      <c r="F4" s="13"/>
      <c r="G4" s="13"/>
      <c r="H4" s="13"/>
      <c r="I4" s="13"/>
      <c r="J4" s="13"/>
    </row>
    <row r="5" spans="1:10" s="1" customFormat="1" ht="22.5" customHeight="1">
      <c r="A5" s="1" t="s">
        <v>67</v>
      </c>
    </row>
    <row r="6" spans="1:10" s="29" customFormat="1" ht="24.95" customHeight="1">
      <c r="A6" s="20" t="s">
        <v>48</v>
      </c>
      <c r="B6" s="20" t="s">
        <v>68</v>
      </c>
      <c r="C6" s="20" t="s">
        <v>69</v>
      </c>
    </row>
    <row r="7" spans="1:10" s="1" customFormat="1" ht="24.95" customHeight="1">
      <c r="A7" s="5" t="s">
        <v>70</v>
      </c>
      <c r="B7" s="33"/>
      <c r="C7" s="5"/>
    </row>
    <row r="8" spans="1:10" s="1" customFormat="1" ht="24.95" customHeight="1">
      <c r="A8" s="5" t="s">
        <v>73</v>
      </c>
      <c r="B8" s="33"/>
      <c r="C8" s="5"/>
    </row>
    <row r="9" spans="1:10" s="1" customFormat="1" ht="24.95" customHeight="1">
      <c r="A9" s="5" t="s">
        <v>5</v>
      </c>
      <c r="B9" s="33"/>
      <c r="C9" s="35"/>
    </row>
    <row r="10" spans="1:10" s="1" customFormat="1" ht="24.95" customHeight="1">
      <c r="A10" s="5" t="s">
        <v>77</v>
      </c>
      <c r="B10" s="33"/>
      <c r="C10" s="5"/>
    </row>
    <row r="11" spans="1:10" s="1" customFormat="1" ht="24.95" customHeight="1">
      <c r="A11" s="5" t="s">
        <v>79</v>
      </c>
      <c r="B11" s="33"/>
      <c r="C11" s="5"/>
    </row>
    <row r="12" spans="1:10" s="1" customFormat="1" ht="24.95" customHeight="1">
      <c r="A12" s="20" t="s">
        <v>80</v>
      </c>
      <c r="B12" s="34">
        <f>SUM(B7:B11)</f>
        <v>0</v>
      </c>
      <c r="C12" s="5"/>
    </row>
    <row r="13" spans="1:10" ht="18" customHeight="1">
      <c r="A13" s="31" t="s">
        <v>27</v>
      </c>
      <c r="B13" s="31"/>
      <c r="C13" s="31"/>
      <c r="D13" s="13"/>
      <c r="E13" s="13"/>
      <c r="F13" s="13"/>
      <c r="G13" s="13"/>
      <c r="H13" s="13"/>
      <c r="I13" s="13"/>
      <c r="J13" s="13"/>
    </row>
    <row r="14" spans="1:10" ht="18" customHeight="1">
      <c r="A14" s="32" t="s">
        <v>81</v>
      </c>
      <c r="B14" s="32"/>
      <c r="C14" s="32"/>
      <c r="D14" s="13"/>
      <c r="E14" s="13"/>
      <c r="F14" s="13"/>
      <c r="G14" s="13"/>
      <c r="H14" s="13"/>
      <c r="I14" s="13"/>
      <c r="J14" s="13"/>
    </row>
    <row r="15" spans="1:10" ht="18" customHeight="1">
      <c r="A15" s="13"/>
      <c r="B15" s="13"/>
      <c r="C15" s="13"/>
      <c r="D15" s="13"/>
      <c r="E15" s="13"/>
      <c r="F15" s="13"/>
      <c r="G15" s="13"/>
      <c r="H15" s="13"/>
      <c r="I15" s="13"/>
      <c r="J15" s="13"/>
    </row>
    <row r="16" spans="1:10" s="1" customFormat="1" ht="22.5" customHeight="1">
      <c r="A16" s="1" t="s">
        <v>3</v>
      </c>
    </row>
    <row r="17" spans="1:3" s="29" customFormat="1" ht="24.95" customHeight="1">
      <c r="A17" s="20" t="s">
        <v>48</v>
      </c>
      <c r="B17" s="20" t="s">
        <v>68</v>
      </c>
      <c r="C17" s="20" t="s">
        <v>69</v>
      </c>
    </row>
    <row r="18" spans="1:3" s="1" customFormat="1" ht="24.95" customHeight="1">
      <c r="A18" s="5" t="s">
        <v>5</v>
      </c>
      <c r="B18" s="33"/>
      <c r="C18" s="35"/>
    </row>
    <row r="19" spans="1:3" s="1" customFormat="1" ht="24.95" customHeight="1">
      <c r="A19" s="5" t="s">
        <v>77</v>
      </c>
      <c r="B19" s="33"/>
      <c r="C19" s="5"/>
    </row>
    <row r="20" spans="1:3" s="1" customFormat="1" ht="24.95" customHeight="1">
      <c r="A20" s="5" t="s">
        <v>79</v>
      </c>
      <c r="B20" s="33"/>
      <c r="C20" s="5"/>
    </row>
    <row r="21" spans="1:3" s="1" customFormat="1" ht="24.95" customHeight="1">
      <c r="A21" s="5"/>
      <c r="B21" s="33"/>
      <c r="C21" s="5"/>
    </row>
    <row r="22" spans="1:3" s="1" customFormat="1" ht="24.95" customHeight="1">
      <c r="A22" s="20" t="s">
        <v>80</v>
      </c>
      <c r="B22" s="34">
        <f>SUM(B18:B21)</f>
        <v>0</v>
      </c>
      <c r="C22" s="5"/>
    </row>
    <row r="23" spans="1:3" s="1" customFormat="1" ht="18" customHeight="1">
      <c r="A23" s="31" t="s">
        <v>27</v>
      </c>
      <c r="B23" s="31"/>
      <c r="C23" s="31"/>
    </row>
    <row r="24" spans="1:3" s="1" customFormat="1" ht="18" customHeight="1">
      <c r="A24" s="32" t="s">
        <v>62</v>
      </c>
      <c r="B24" s="32"/>
      <c r="C24" s="32"/>
    </row>
    <row r="25" spans="1:3">
      <c r="A25" s="1"/>
    </row>
  </sheetData>
  <mergeCells count="5">
    <mergeCell ref="A3:C3"/>
    <mergeCell ref="A13:C13"/>
    <mergeCell ref="A14:C14"/>
    <mergeCell ref="A23:C23"/>
    <mergeCell ref="A24:C24"/>
  </mergeCells>
  <phoneticPr fontId="20"/>
  <printOptions horizontalCentered="1"/>
  <pageMargins left="0.98425196850393681" right="0.98425196850393681" top="0.78740157480314943" bottom="0.78740157480314943" header="0" footer="0"/>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J47"/>
  <sheetViews>
    <sheetView view="pageBreakPreview" zoomScale="85" zoomScaleSheetLayoutView="85" workbookViewId="0"/>
  </sheetViews>
  <sheetFormatPr defaultRowHeight="13.5"/>
  <cols>
    <col min="1" max="1" width="10.625" customWidth="1"/>
    <col min="2" max="2" width="13.125" customWidth="1"/>
    <col min="3" max="3" width="25.625" customWidth="1"/>
    <col min="4" max="6" width="13.125" customWidth="1"/>
  </cols>
  <sheetData>
    <row r="1" spans="1:10">
      <c r="A1" s="3" t="s">
        <v>279</v>
      </c>
    </row>
    <row r="2" spans="1:10" ht="10.5" customHeight="1">
      <c r="A2" s="13"/>
      <c r="B2" s="13"/>
      <c r="C2" s="13"/>
      <c r="D2" s="13"/>
      <c r="E2" s="13"/>
      <c r="F2" s="13"/>
      <c r="G2" s="13"/>
      <c r="H2" s="13"/>
      <c r="I2" s="13"/>
      <c r="J2" s="13"/>
    </row>
    <row r="3" spans="1:10" ht="17.25" customHeight="1">
      <c r="A3" s="37" t="s">
        <v>82</v>
      </c>
      <c r="B3" s="37"/>
      <c r="C3" s="37"/>
      <c r="D3" s="37"/>
      <c r="E3" s="37"/>
      <c r="F3" s="37"/>
      <c r="G3" s="13"/>
      <c r="H3" s="13"/>
      <c r="I3" s="13"/>
      <c r="J3" s="13"/>
    </row>
    <row r="4" spans="1:10" ht="18.75" customHeight="1">
      <c r="A4" s="17" t="s">
        <v>51</v>
      </c>
      <c r="B4" s="13"/>
      <c r="C4" s="53"/>
      <c r="D4" s="57"/>
      <c r="E4" s="53"/>
      <c r="F4" s="63" t="s">
        <v>56</v>
      </c>
      <c r="G4" s="13"/>
      <c r="H4" s="13"/>
      <c r="I4" s="13"/>
      <c r="J4" s="13"/>
    </row>
    <row r="5" spans="1:10" s="36" customFormat="1" ht="35.25" customHeight="1">
      <c r="A5" s="38" t="s">
        <v>34</v>
      </c>
      <c r="B5" s="50" t="s">
        <v>39</v>
      </c>
      <c r="C5" s="50" t="s">
        <v>50</v>
      </c>
      <c r="D5" s="50" t="s">
        <v>72</v>
      </c>
      <c r="E5" s="50" t="s">
        <v>83</v>
      </c>
      <c r="F5" s="64" t="s">
        <v>30</v>
      </c>
    </row>
    <row r="6" spans="1:10" s="1" customFormat="1" ht="17.100000000000001" customHeight="1">
      <c r="A6" s="39" t="s">
        <v>84</v>
      </c>
      <c r="B6" s="14"/>
      <c r="C6" s="54"/>
      <c r="D6" s="54"/>
      <c r="E6" s="59"/>
      <c r="F6" s="59"/>
    </row>
    <row r="7" spans="1:10" s="1" customFormat="1" ht="17.100000000000001" customHeight="1">
      <c r="A7" s="40"/>
      <c r="B7" s="51"/>
      <c r="C7" s="55"/>
      <c r="D7" s="55"/>
      <c r="E7" s="60"/>
      <c r="F7" s="60"/>
    </row>
    <row r="8" spans="1:10" s="1" customFormat="1" ht="17.100000000000001" customHeight="1">
      <c r="A8" s="40"/>
      <c r="B8" s="51"/>
      <c r="C8" s="55"/>
      <c r="D8" s="55"/>
      <c r="E8" s="60"/>
      <c r="F8" s="60"/>
    </row>
    <row r="9" spans="1:10" s="1" customFormat="1" ht="17.100000000000001" customHeight="1">
      <c r="A9" s="40"/>
      <c r="B9" s="51"/>
      <c r="C9" s="55"/>
      <c r="D9" s="55"/>
      <c r="E9" s="60"/>
      <c r="F9" s="60"/>
    </row>
    <row r="10" spans="1:10" s="1" customFormat="1" ht="17.100000000000001" customHeight="1">
      <c r="A10" s="40"/>
      <c r="B10" s="51"/>
      <c r="C10" s="55"/>
      <c r="D10" s="55"/>
      <c r="E10" s="60"/>
      <c r="F10" s="60"/>
    </row>
    <row r="11" spans="1:10" s="1" customFormat="1" ht="17.100000000000001" customHeight="1">
      <c r="A11" s="40"/>
      <c r="B11" s="15"/>
      <c r="C11" s="56"/>
      <c r="D11" s="56"/>
      <c r="E11" s="61"/>
      <c r="F11" s="61"/>
    </row>
    <row r="12" spans="1:10" s="1" customFormat="1" ht="17.100000000000001" customHeight="1">
      <c r="A12" s="41"/>
      <c r="B12" s="48" t="s">
        <v>85</v>
      </c>
      <c r="C12" s="52"/>
      <c r="D12" s="58"/>
      <c r="E12" s="62">
        <f>SUM(E6:E11)</f>
        <v>0</v>
      </c>
      <c r="F12" s="62">
        <f>SUM(F6:F11)</f>
        <v>0</v>
      </c>
    </row>
    <row r="13" spans="1:10" s="1" customFormat="1" ht="17.100000000000001" customHeight="1">
      <c r="A13" s="42" t="s">
        <v>88</v>
      </c>
      <c r="B13" s="14"/>
      <c r="C13" s="54"/>
      <c r="D13" s="54"/>
      <c r="E13" s="59"/>
      <c r="F13" s="59"/>
    </row>
    <row r="14" spans="1:10" s="1" customFormat="1" ht="17.100000000000001" customHeight="1">
      <c r="A14" s="43"/>
      <c r="B14" s="51"/>
      <c r="C14" s="55"/>
      <c r="D14" s="55"/>
      <c r="E14" s="60"/>
      <c r="F14" s="60"/>
    </row>
    <row r="15" spans="1:10" s="1" customFormat="1" ht="17.100000000000001" customHeight="1">
      <c r="A15" s="43"/>
      <c r="B15" s="51"/>
      <c r="C15" s="55"/>
      <c r="D15" s="55"/>
      <c r="E15" s="60"/>
      <c r="F15" s="60"/>
    </row>
    <row r="16" spans="1:10" s="1" customFormat="1" ht="17.100000000000001" customHeight="1">
      <c r="A16" s="43"/>
      <c r="B16" s="51"/>
      <c r="C16" s="55"/>
      <c r="D16" s="55"/>
      <c r="E16" s="60"/>
      <c r="F16" s="60"/>
    </row>
    <row r="17" spans="1:6" s="1" customFormat="1" ht="17.100000000000001" customHeight="1">
      <c r="A17" s="43"/>
      <c r="B17" s="51"/>
      <c r="C17" s="55"/>
      <c r="D17" s="55"/>
      <c r="E17" s="60"/>
      <c r="F17" s="60"/>
    </row>
    <row r="18" spans="1:6" s="1" customFormat="1" ht="17.100000000000001" customHeight="1">
      <c r="A18" s="43"/>
      <c r="B18" s="15"/>
      <c r="C18" s="56"/>
      <c r="D18" s="56"/>
      <c r="E18" s="61"/>
      <c r="F18" s="61"/>
    </row>
    <row r="19" spans="1:6" s="1" customFormat="1" ht="17.100000000000001" customHeight="1">
      <c r="A19" s="44"/>
      <c r="B19" s="48" t="s">
        <v>85</v>
      </c>
      <c r="C19" s="52"/>
      <c r="D19" s="58"/>
      <c r="E19" s="62">
        <f>SUM(,E13:E18)</f>
        <v>0</v>
      </c>
      <c r="F19" s="62">
        <f>SUM(,F13:F18)</f>
        <v>0</v>
      </c>
    </row>
    <row r="20" spans="1:6" s="1" customFormat="1" ht="17.100000000000001" customHeight="1">
      <c r="A20" s="39" t="s">
        <v>89</v>
      </c>
      <c r="B20" s="14"/>
      <c r="C20" s="54"/>
      <c r="D20" s="54"/>
      <c r="E20" s="59"/>
      <c r="F20" s="59"/>
    </row>
    <row r="21" spans="1:6" s="1" customFormat="1" ht="17.100000000000001" customHeight="1">
      <c r="A21" s="40"/>
      <c r="B21" s="51"/>
      <c r="C21" s="55"/>
      <c r="D21" s="55"/>
      <c r="E21" s="60"/>
      <c r="F21" s="60"/>
    </row>
    <row r="22" spans="1:6" s="1" customFormat="1" ht="17.100000000000001" customHeight="1">
      <c r="A22" s="40"/>
      <c r="B22" s="51"/>
      <c r="C22" s="55"/>
      <c r="D22" s="55"/>
      <c r="E22" s="60"/>
      <c r="F22" s="60"/>
    </row>
    <row r="23" spans="1:6" s="1" customFormat="1" ht="17.100000000000001" customHeight="1">
      <c r="A23" s="40"/>
      <c r="B23" s="51"/>
      <c r="C23" s="55"/>
      <c r="D23" s="55"/>
      <c r="E23" s="60"/>
      <c r="F23" s="60"/>
    </row>
    <row r="24" spans="1:6" s="1" customFormat="1" ht="17.100000000000001" customHeight="1">
      <c r="A24" s="40"/>
      <c r="B24" s="51"/>
      <c r="C24" s="55"/>
      <c r="D24" s="55"/>
      <c r="E24" s="60"/>
      <c r="F24" s="60"/>
    </row>
    <row r="25" spans="1:6" s="1" customFormat="1" ht="17.100000000000001" customHeight="1">
      <c r="A25" s="40"/>
      <c r="B25" s="15"/>
      <c r="C25" s="56"/>
      <c r="D25" s="56"/>
      <c r="E25" s="61"/>
      <c r="F25" s="61"/>
    </row>
    <row r="26" spans="1:6" s="1" customFormat="1" ht="17.100000000000001" customHeight="1">
      <c r="A26" s="41"/>
      <c r="B26" s="48" t="s">
        <v>85</v>
      </c>
      <c r="C26" s="52"/>
      <c r="D26" s="58"/>
      <c r="E26" s="62">
        <f>SUM(E20:E25)</f>
        <v>0</v>
      </c>
      <c r="F26" s="62">
        <f>SUM(F20:F25)</f>
        <v>0</v>
      </c>
    </row>
    <row r="27" spans="1:6" s="1" customFormat="1" ht="17.100000000000001" customHeight="1">
      <c r="A27" s="39" t="s">
        <v>22</v>
      </c>
      <c r="B27" s="14"/>
      <c r="C27" s="54"/>
      <c r="D27" s="54"/>
      <c r="E27" s="59"/>
      <c r="F27" s="59"/>
    </row>
    <row r="28" spans="1:6" s="1" customFormat="1" ht="17.100000000000001" customHeight="1">
      <c r="A28" s="40"/>
      <c r="B28" s="51"/>
      <c r="C28" s="55"/>
      <c r="D28" s="55"/>
      <c r="E28" s="60"/>
      <c r="F28" s="60"/>
    </row>
    <row r="29" spans="1:6" s="1" customFormat="1" ht="17.100000000000001" customHeight="1">
      <c r="A29" s="40"/>
      <c r="B29" s="51"/>
      <c r="C29" s="55"/>
      <c r="D29" s="55"/>
      <c r="E29" s="60"/>
      <c r="F29" s="60"/>
    </row>
    <row r="30" spans="1:6" s="1" customFormat="1" ht="17.100000000000001" customHeight="1">
      <c r="A30" s="40"/>
      <c r="B30" s="51"/>
      <c r="C30" s="55"/>
      <c r="D30" s="55"/>
      <c r="E30" s="60"/>
      <c r="F30" s="60"/>
    </row>
    <row r="31" spans="1:6" s="1" customFormat="1" ht="17.100000000000001" customHeight="1">
      <c r="A31" s="40"/>
      <c r="B31" s="51"/>
      <c r="C31" s="55"/>
      <c r="D31" s="55"/>
      <c r="E31" s="60"/>
      <c r="F31" s="60"/>
    </row>
    <row r="32" spans="1:6" s="1" customFormat="1" ht="17.100000000000001" customHeight="1">
      <c r="A32" s="40"/>
      <c r="B32" s="15"/>
      <c r="C32" s="56"/>
      <c r="D32" s="56"/>
      <c r="E32" s="61"/>
      <c r="F32" s="61"/>
    </row>
    <row r="33" spans="1:6" s="1" customFormat="1" ht="17.100000000000001" customHeight="1">
      <c r="A33" s="41"/>
      <c r="B33" s="48" t="s">
        <v>85</v>
      </c>
      <c r="C33" s="52"/>
      <c r="D33" s="58"/>
      <c r="E33" s="62">
        <f>SUM(E27:E32)</f>
        <v>0</v>
      </c>
      <c r="F33" s="62">
        <f>SUM(F27:F32)</f>
        <v>0</v>
      </c>
    </row>
    <row r="34" spans="1:6" s="1" customFormat="1" ht="17.100000000000001" customHeight="1">
      <c r="A34" s="39" t="s">
        <v>92</v>
      </c>
      <c r="B34" s="14"/>
      <c r="C34" s="54"/>
      <c r="D34" s="54"/>
      <c r="E34" s="59"/>
      <c r="F34" s="59"/>
    </row>
    <row r="35" spans="1:6" s="1" customFormat="1" ht="17.100000000000001" customHeight="1">
      <c r="A35" s="40"/>
      <c r="B35" s="51"/>
      <c r="C35" s="55"/>
      <c r="D35" s="55"/>
      <c r="E35" s="60"/>
      <c r="F35" s="60"/>
    </row>
    <row r="36" spans="1:6" s="1" customFormat="1" ht="17.100000000000001" customHeight="1">
      <c r="A36" s="40"/>
      <c r="B36" s="51"/>
      <c r="C36" s="55"/>
      <c r="D36" s="55"/>
      <c r="E36" s="60"/>
      <c r="F36" s="60"/>
    </row>
    <row r="37" spans="1:6" s="1" customFormat="1" ht="17.100000000000001" customHeight="1">
      <c r="A37" s="40"/>
      <c r="B37" s="51"/>
      <c r="C37" s="55"/>
      <c r="D37" s="55"/>
      <c r="E37" s="60"/>
      <c r="F37" s="60"/>
    </row>
    <row r="38" spans="1:6" s="1" customFormat="1" ht="17.100000000000001" customHeight="1">
      <c r="A38" s="40"/>
      <c r="B38" s="51"/>
      <c r="C38" s="55"/>
      <c r="D38" s="55"/>
      <c r="E38" s="60"/>
      <c r="F38" s="60"/>
    </row>
    <row r="39" spans="1:6" s="1" customFormat="1" ht="17.100000000000001" customHeight="1">
      <c r="A39" s="40"/>
      <c r="B39" s="15"/>
      <c r="C39" s="56"/>
      <c r="D39" s="56"/>
      <c r="E39" s="61"/>
      <c r="F39" s="61"/>
    </row>
    <row r="40" spans="1:6" s="1" customFormat="1" ht="17.100000000000001" customHeight="1">
      <c r="A40" s="41"/>
      <c r="B40" s="48" t="s">
        <v>85</v>
      </c>
      <c r="C40" s="52"/>
      <c r="D40" s="58"/>
      <c r="E40" s="62">
        <f>SUM(E34:E39)</f>
        <v>0</v>
      </c>
      <c r="F40" s="62">
        <f>SUM(F34:F39)</f>
        <v>0</v>
      </c>
    </row>
    <row r="41" spans="1:6" s="1" customFormat="1" ht="17.100000000000001" customHeight="1">
      <c r="A41" s="45" t="s">
        <v>63</v>
      </c>
      <c r="B41" s="14"/>
      <c r="C41" s="54"/>
      <c r="D41" s="54"/>
      <c r="E41" s="59"/>
      <c r="F41" s="59"/>
    </row>
    <row r="42" spans="1:6" s="1" customFormat="1" ht="17.100000000000001" customHeight="1">
      <c r="A42" s="46"/>
      <c r="B42" s="51"/>
      <c r="C42" s="55"/>
      <c r="D42" s="55"/>
      <c r="E42" s="60"/>
      <c r="F42" s="60"/>
    </row>
    <row r="43" spans="1:6" s="1" customFormat="1" ht="17.100000000000001" customHeight="1">
      <c r="A43" s="46"/>
      <c r="B43" s="51"/>
      <c r="C43" s="55"/>
      <c r="D43" s="55"/>
      <c r="E43" s="60"/>
      <c r="F43" s="60"/>
    </row>
    <row r="44" spans="1:6" s="1" customFormat="1" ht="17.100000000000001" customHeight="1">
      <c r="A44" s="46"/>
      <c r="B44" s="15"/>
      <c r="C44" s="56"/>
      <c r="D44" s="56"/>
      <c r="E44" s="61"/>
      <c r="F44" s="61"/>
    </row>
    <row r="45" spans="1:6" s="1" customFormat="1" ht="17.100000000000001" customHeight="1">
      <c r="A45" s="47"/>
      <c r="B45" s="48" t="s">
        <v>85</v>
      </c>
      <c r="C45" s="52"/>
      <c r="D45" s="58"/>
      <c r="E45" s="62">
        <f>SUM(E41:E44)</f>
        <v>0</v>
      </c>
      <c r="F45" s="62">
        <f>SUM(F41:F44)</f>
        <v>0</v>
      </c>
    </row>
    <row r="46" spans="1:6" ht="17.100000000000001" customHeight="1">
      <c r="A46" s="48" t="s">
        <v>94</v>
      </c>
      <c r="B46" s="52"/>
      <c r="C46" s="52"/>
      <c r="D46" s="52"/>
      <c r="E46" s="62">
        <f>SUM(E12,E19,E26,E33,E40,E45)</f>
        <v>0</v>
      </c>
      <c r="F46" s="62">
        <f>SUM(F12,F19,F26,F33,F40,F45)</f>
        <v>0</v>
      </c>
    </row>
    <row r="47" spans="1:6" ht="34.5" customHeight="1">
      <c r="A47" s="49" t="s">
        <v>205</v>
      </c>
      <c r="B47" s="49"/>
      <c r="C47" s="49"/>
      <c r="D47" s="49"/>
      <c r="E47" s="49"/>
      <c r="F47" s="49"/>
    </row>
  </sheetData>
  <mergeCells count="15">
    <mergeCell ref="A3:F3"/>
    <mergeCell ref="B12:D12"/>
    <mergeCell ref="B19:D19"/>
    <mergeCell ref="B26:D26"/>
    <mergeCell ref="B33:D33"/>
    <mergeCell ref="B40:D40"/>
    <mergeCell ref="B45:D45"/>
    <mergeCell ref="A46:D46"/>
    <mergeCell ref="A47:F47"/>
    <mergeCell ref="A41:A45"/>
    <mergeCell ref="A6:A12"/>
    <mergeCell ref="A13:A19"/>
    <mergeCell ref="A20:A26"/>
    <mergeCell ref="A27:A33"/>
    <mergeCell ref="A34:A40"/>
  </mergeCells>
  <phoneticPr fontId="20"/>
  <printOptions horizontalCentered="1"/>
  <pageMargins left="0.98425196850393681" right="0.98425196850393681" top="0.78740157480314943" bottom="0.78740157480314943" header="0" footer="0"/>
  <pageSetup paperSize="9" scale="9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G68"/>
  <sheetViews>
    <sheetView view="pageBreakPreview" zoomScaleSheetLayoutView="100" workbookViewId="0">
      <selection activeCell="E21" sqref="E21"/>
    </sheetView>
  </sheetViews>
  <sheetFormatPr defaultRowHeight="13.5"/>
  <cols>
    <col min="1" max="1" width="20.625" style="65" customWidth="1"/>
    <col min="2" max="6" width="18.125" style="65" customWidth="1"/>
    <col min="7" max="16382" width="9" style="65" bestFit="1" customWidth="1"/>
    <col min="16383" max="16384" width="9" style="65" customWidth="1"/>
  </cols>
  <sheetData>
    <row r="1" spans="1:7">
      <c r="A1" s="3" t="s">
        <v>291</v>
      </c>
    </row>
    <row r="2" spans="1:7" ht="18" customHeight="1">
      <c r="A2" s="66" t="s">
        <v>95</v>
      </c>
      <c r="B2" s="66"/>
      <c r="C2" s="66"/>
      <c r="D2" s="66"/>
      <c r="E2" s="66"/>
      <c r="F2" s="66"/>
    </row>
    <row r="3" spans="1:7" ht="18" customHeight="1">
      <c r="A3" s="17" t="s">
        <v>51</v>
      </c>
      <c r="B3" s="66"/>
      <c r="C3" s="66"/>
      <c r="D3" s="66"/>
      <c r="E3" s="66"/>
      <c r="F3" s="66"/>
    </row>
    <row r="4" spans="1:7" ht="15" customHeight="1"/>
    <row r="5" spans="1:7" ht="21" customHeight="1">
      <c r="A5" s="67" t="s">
        <v>100</v>
      </c>
    </row>
    <row r="6" spans="1:7" ht="21" customHeight="1">
      <c r="A6" s="67" t="s">
        <v>101</v>
      </c>
    </row>
    <row r="7" spans="1:7" ht="21" customHeight="1">
      <c r="A7" s="67" t="s">
        <v>104</v>
      </c>
    </row>
    <row r="8" spans="1:7" ht="21" customHeight="1">
      <c r="A8" s="65" t="s">
        <v>105</v>
      </c>
    </row>
    <row r="9" spans="1:7" s="29" customFormat="1" ht="51.95" customHeight="1">
      <c r="A9" s="20" t="s">
        <v>106</v>
      </c>
      <c r="B9" s="38" t="s">
        <v>108</v>
      </c>
      <c r="C9" s="38" t="s">
        <v>109</v>
      </c>
      <c r="D9" s="38" t="s">
        <v>110</v>
      </c>
      <c r="E9" s="38" t="s">
        <v>111</v>
      </c>
      <c r="F9" s="38" t="s">
        <v>71</v>
      </c>
      <c r="G9" s="77"/>
    </row>
    <row r="10" spans="1:7" ht="23.1" customHeight="1">
      <c r="A10" s="68"/>
      <c r="B10" s="80">
        <v>0</v>
      </c>
      <c r="C10" s="80">
        <v>0</v>
      </c>
      <c r="D10" s="80">
        <f>C10-B10</f>
        <v>0</v>
      </c>
      <c r="E10" s="108">
        <v>0</v>
      </c>
      <c r="F10" s="114">
        <f>D10*E10</f>
        <v>0</v>
      </c>
    </row>
    <row r="11" spans="1:7" ht="23.1" customHeight="1">
      <c r="A11" s="68"/>
      <c r="B11" s="80">
        <v>0</v>
      </c>
      <c r="C11" s="80">
        <v>0</v>
      </c>
      <c r="D11" s="80">
        <f>C11-B11</f>
        <v>0</v>
      </c>
      <c r="E11" s="108">
        <v>0</v>
      </c>
      <c r="F11" s="114">
        <f>D11*E11</f>
        <v>0</v>
      </c>
    </row>
    <row r="12" spans="1:7" ht="23.1" customHeight="1">
      <c r="A12" s="68"/>
      <c r="B12" s="80">
        <v>0</v>
      </c>
      <c r="C12" s="80">
        <v>0</v>
      </c>
      <c r="D12" s="80">
        <f>C12-B12</f>
        <v>0</v>
      </c>
      <c r="E12" s="108">
        <v>0</v>
      </c>
      <c r="F12" s="114">
        <f>D12*E12</f>
        <v>0</v>
      </c>
    </row>
    <row r="13" spans="1:7" ht="23.1" customHeight="1">
      <c r="A13" s="20" t="s">
        <v>112</v>
      </c>
      <c r="B13" s="81"/>
      <c r="C13" s="81"/>
      <c r="D13" s="81"/>
      <c r="E13" s="109"/>
      <c r="F13" s="115">
        <f>SUM(F10:F12)</f>
        <v>0</v>
      </c>
    </row>
    <row r="14" spans="1:7" ht="15" customHeight="1"/>
    <row r="15" spans="1:7" ht="21" customHeight="1">
      <c r="A15" s="67" t="s">
        <v>113</v>
      </c>
    </row>
    <row r="16" spans="1:7" ht="21" customHeight="1">
      <c r="A16" s="65" t="s">
        <v>115</v>
      </c>
    </row>
    <row r="17" spans="1:6" s="11" customFormat="1" ht="39" customHeight="1">
      <c r="A17" s="69" t="s">
        <v>9</v>
      </c>
      <c r="B17" s="38" t="s">
        <v>91</v>
      </c>
      <c r="C17" s="38" t="s">
        <v>117</v>
      </c>
      <c r="D17" s="38" t="s">
        <v>102</v>
      </c>
      <c r="E17" s="69" t="s">
        <v>118</v>
      </c>
      <c r="F17" s="45" t="s">
        <v>120</v>
      </c>
    </row>
    <row r="18" spans="1:6" ht="23.1" customHeight="1">
      <c r="A18" s="70">
        <v>0</v>
      </c>
      <c r="B18" s="80">
        <v>0</v>
      </c>
      <c r="C18" s="70">
        <v>0</v>
      </c>
      <c r="D18" s="100">
        <v>0</v>
      </c>
      <c r="E18" s="110">
        <v>0</v>
      </c>
      <c r="F18" s="115">
        <f>A18*B18+C18*D18*E18</f>
        <v>0</v>
      </c>
    </row>
    <row r="19" spans="1:6" ht="15" customHeight="1"/>
    <row r="20" spans="1:6" ht="21" customHeight="1">
      <c r="A20" s="67" t="s">
        <v>121</v>
      </c>
    </row>
    <row r="21" spans="1:6" ht="21" customHeight="1">
      <c r="A21" s="67" t="s">
        <v>122</v>
      </c>
    </row>
    <row r="22" spans="1:6" ht="21" customHeight="1">
      <c r="A22" s="65" t="s">
        <v>123</v>
      </c>
    </row>
    <row r="23" spans="1:6" s="11" customFormat="1" ht="39" customHeight="1">
      <c r="A23" s="38" t="s">
        <v>125</v>
      </c>
      <c r="B23" s="38" t="s">
        <v>129</v>
      </c>
      <c r="C23" s="38" t="s">
        <v>132</v>
      </c>
      <c r="D23" s="38" t="s">
        <v>134</v>
      </c>
      <c r="E23" s="38" t="s">
        <v>135</v>
      </c>
      <c r="F23" s="38" t="s">
        <v>126</v>
      </c>
    </row>
    <row r="24" spans="1:6" ht="23.1" customHeight="1">
      <c r="A24" s="68"/>
      <c r="B24" s="80">
        <v>0</v>
      </c>
      <c r="C24" s="80">
        <v>0</v>
      </c>
      <c r="D24" s="80">
        <f>C24-B24</f>
        <v>0</v>
      </c>
      <c r="E24" s="108">
        <v>0</v>
      </c>
      <c r="F24" s="114">
        <f>D24*E24</f>
        <v>0</v>
      </c>
    </row>
    <row r="25" spans="1:6" ht="23.1" customHeight="1">
      <c r="A25" s="68"/>
      <c r="B25" s="80">
        <v>0</v>
      </c>
      <c r="C25" s="80">
        <v>0</v>
      </c>
      <c r="D25" s="80">
        <f>C25-B25</f>
        <v>0</v>
      </c>
      <c r="E25" s="108">
        <v>0</v>
      </c>
      <c r="F25" s="114">
        <f>D25*E25</f>
        <v>0</v>
      </c>
    </row>
    <row r="26" spans="1:6" ht="23.1" customHeight="1">
      <c r="A26" s="68"/>
      <c r="B26" s="80">
        <v>0</v>
      </c>
      <c r="C26" s="80">
        <v>0</v>
      </c>
      <c r="D26" s="80">
        <f>C26-B26</f>
        <v>0</v>
      </c>
      <c r="E26" s="108">
        <v>0</v>
      </c>
      <c r="F26" s="114">
        <f>D26*E26</f>
        <v>0</v>
      </c>
    </row>
    <row r="27" spans="1:6" ht="23.1" customHeight="1">
      <c r="A27" s="20" t="s">
        <v>112</v>
      </c>
      <c r="B27" s="81"/>
      <c r="C27" s="81"/>
      <c r="D27" s="81"/>
      <c r="E27" s="111"/>
      <c r="F27" s="115">
        <f>SUM(F24:F26)</f>
        <v>0</v>
      </c>
    </row>
    <row r="28" spans="1:6" ht="15" customHeight="1"/>
    <row r="29" spans="1:6" ht="23.1" customHeight="1">
      <c r="A29" s="1" t="s">
        <v>172</v>
      </c>
      <c r="B29" s="1"/>
      <c r="C29" s="1"/>
      <c r="D29" s="1"/>
      <c r="E29" s="1"/>
      <c r="F29" s="1"/>
    </row>
    <row r="30" spans="1:6" ht="60" customHeight="1">
      <c r="A30" s="71" t="s">
        <v>283</v>
      </c>
      <c r="B30" s="71"/>
      <c r="C30" s="71"/>
      <c r="D30" s="71"/>
      <c r="E30" s="71"/>
      <c r="F30" s="71"/>
    </row>
    <row r="31" spans="1:6" ht="23.1" customHeight="1">
      <c r="A31" s="72" t="s">
        <v>282</v>
      </c>
      <c r="B31" s="72"/>
      <c r="C31" s="72"/>
      <c r="D31" s="72"/>
      <c r="E31" s="72"/>
      <c r="F31" s="72"/>
    </row>
    <row r="32" spans="1:6" ht="23.1" customHeight="1">
      <c r="A32" s="72"/>
      <c r="B32" s="72"/>
      <c r="C32" s="72"/>
      <c r="D32" s="72"/>
      <c r="E32" s="72"/>
      <c r="F32" s="72"/>
    </row>
    <row r="33" spans="1:6" ht="21" customHeight="1">
      <c r="A33" s="67" t="s">
        <v>136</v>
      </c>
    </row>
    <row r="34" spans="1:6" ht="23.1" customHeight="1">
      <c r="A34" s="5"/>
      <c r="B34" s="5"/>
      <c r="C34" s="48" t="s">
        <v>138</v>
      </c>
      <c r="D34" s="58"/>
    </row>
    <row r="35" spans="1:6" ht="23.1" customHeight="1">
      <c r="A35" s="73" t="s">
        <v>139</v>
      </c>
      <c r="B35" s="82"/>
      <c r="C35" s="48"/>
      <c r="D35" s="58"/>
    </row>
    <row r="36" spans="1:6" ht="23.1" customHeight="1">
      <c r="A36" s="5" t="s">
        <v>141</v>
      </c>
      <c r="B36" s="5"/>
      <c r="C36" s="90">
        <f>F13</f>
        <v>0</v>
      </c>
      <c r="D36" s="90"/>
    </row>
    <row r="37" spans="1:6" ht="23.1" customHeight="1">
      <c r="A37" s="5" t="s">
        <v>65</v>
      </c>
      <c r="B37" s="5"/>
      <c r="C37" s="90">
        <f>F18</f>
        <v>0</v>
      </c>
      <c r="D37" s="90"/>
    </row>
    <row r="38" spans="1:6" ht="23.1" customHeight="1">
      <c r="A38" s="73" t="s">
        <v>143</v>
      </c>
      <c r="B38" s="82"/>
      <c r="C38" s="91"/>
      <c r="D38" s="101"/>
    </row>
    <row r="39" spans="1:6" ht="23.1" customHeight="1">
      <c r="A39" s="73" t="s">
        <v>144</v>
      </c>
      <c r="B39" s="82"/>
      <c r="C39" s="92">
        <f>F27</f>
        <v>0</v>
      </c>
      <c r="D39" s="102"/>
    </row>
    <row r="40" spans="1:6" ht="23.1" customHeight="1">
      <c r="A40" s="20" t="s">
        <v>112</v>
      </c>
      <c r="B40" s="73"/>
      <c r="C40" s="93">
        <f>SUM(C36:D39)</f>
        <v>0</v>
      </c>
      <c r="D40" s="103"/>
    </row>
    <row r="41" spans="1:6" ht="19.5" customHeight="1"/>
    <row r="42" spans="1:6" ht="20.25" customHeight="1">
      <c r="A42" s="67" t="s">
        <v>145</v>
      </c>
    </row>
    <row r="43" spans="1:6" ht="36" customHeight="1">
      <c r="A43" s="20" t="s">
        <v>146</v>
      </c>
      <c r="B43" s="21" t="s">
        <v>147</v>
      </c>
      <c r="C43" s="94" t="s">
        <v>148</v>
      </c>
      <c r="D43" s="104"/>
      <c r="E43" s="21" t="s">
        <v>37</v>
      </c>
      <c r="F43" s="20"/>
    </row>
    <row r="44" spans="1:6" ht="23.1" customHeight="1">
      <c r="A44" s="74"/>
      <c r="B44" s="83">
        <v>0</v>
      </c>
      <c r="C44" s="95"/>
      <c r="D44" s="105">
        <v>0</v>
      </c>
      <c r="E44" s="112"/>
      <c r="F44" s="116" t="e">
        <f t="shared" ref="F44:F51" si="0">D44/B44</f>
        <v>#DIV/0!</v>
      </c>
    </row>
    <row r="45" spans="1:6" ht="23.1" customHeight="1">
      <c r="A45" s="74"/>
      <c r="B45" s="83">
        <v>0</v>
      </c>
      <c r="C45" s="95"/>
      <c r="D45" s="105">
        <v>0</v>
      </c>
      <c r="E45" s="112"/>
      <c r="F45" s="116" t="e">
        <f t="shared" si="0"/>
        <v>#DIV/0!</v>
      </c>
    </row>
    <row r="46" spans="1:6" ht="23.1" customHeight="1">
      <c r="A46" s="74"/>
      <c r="B46" s="83">
        <v>0</v>
      </c>
      <c r="C46" s="95"/>
      <c r="D46" s="105">
        <v>0</v>
      </c>
      <c r="E46" s="112"/>
      <c r="F46" s="116" t="e">
        <f t="shared" si="0"/>
        <v>#DIV/0!</v>
      </c>
    </row>
    <row r="47" spans="1:6" ht="23.1" customHeight="1">
      <c r="A47" s="74"/>
      <c r="B47" s="83">
        <v>0</v>
      </c>
      <c r="C47" s="95"/>
      <c r="D47" s="105">
        <v>0</v>
      </c>
      <c r="E47" s="112"/>
      <c r="F47" s="116" t="e">
        <f t="shared" si="0"/>
        <v>#DIV/0!</v>
      </c>
    </row>
    <row r="48" spans="1:6" ht="23.1" customHeight="1">
      <c r="A48" s="75"/>
      <c r="B48" s="83">
        <v>0</v>
      </c>
      <c r="C48" s="95"/>
      <c r="D48" s="105">
        <v>0</v>
      </c>
      <c r="E48" s="112"/>
      <c r="F48" s="116" t="e">
        <f t="shared" si="0"/>
        <v>#DIV/0!</v>
      </c>
    </row>
    <row r="49" spans="1:6" ht="23.1" customHeight="1">
      <c r="A49" s="75"/>
      <c r="B49" s="83">
        <v>0</v>
      </c>
      <c r="C49" s="95"/>
      <c r="D49" s="105">
        <v>0</v>
      </c>
      <c r="E49" s="112"/>
      <c r="F49" s="116" t="e">
        <f t="shared" si="0"/>
        <v>#DIV/0!</v>
      </c>
    </row>
    <row r="50" spans="1:6" ht="23.1" customHeight="1">
      <c r="A50" s="75"/>
      <c r="B50" s="83">
        <v>0</v>
      </c>
      <c r="C50" s="95"/>
      <c r="D50" s="105">
        <v>0</v>
      </c>
      <c r="E50" s="112"/>
      <c r="F50" s="116" t="e">
        <f t="shared" si="0"/>
        <v>#DIV/0!</v>
      </c>
    </row>
    <row r="51" spans="1:6" ht="23.1" customHeight="1">
      <c r="A51" s="75"/>
      <c r="B51" s="83">
        <v>0</v>
      </c>
      <c r="C51" s="95"/>
      <c r="D51" s="105">
        <v>0</v>
      </c>
      <c r="E51" s="112"/>
      <c r="F51" s="116" t="e">
        <f t="shared" si="0"/>
        <v>#DIV/0!</v>
      </c>
    </row>
    <row r="52" spans="1:6" ht="23.1" customHeight="1">
      <c r="A52" s="20" t="s">
        <v>112</v>
      </c>
      <c r="B52" s="84"/>
      <c r="C52" s="96" t="s">
        <v>150</v>
      </c>
      <c r="D52" s="106">
        <f>SUM(D44:D51)</f>
        <v>0</v>
      </c>
      <c r="E52" s="113" t="s">
        <v>151</v>
      </c>
      <c r="F52" s="117" t="e">
        <f>SUM(F44:F51)</f>
        <v>#DIV/0!</v>
      </c>
    </row>
    <row r="53" spans="1:6" ht="23.1" customHeight="1">
      <c r="A53" s="76" t="s">
        <v>152</v>
      </c>
      <c r="B53" s="85"/>
      <c r="C53" s="97" t="e">
        <f>D52/F52</f>
        <v>#DIV/0!</v>
      </c>
      <c r="D53" s="107"/>
      <c r="E53" s="85"/>
      <c r="F53" s="118"/>
    </row>
    <row r="54" spans="1:6" ht="9.75" customHeight="1">
      <c r="A54" s="77"/>
      <c r="C54" s="98"/>
      <c r="D54" s="1"/>
    </row>
    <row r="55" spans="1:6" ht="23.1" customHeight="1">
      <c r="A55" s="65" t="s">
        <v>107</v>
      </c>
      <c r="C55" s="98"/>
      <c r="D55" s="1"/>
    </row>
    <row r="56" spans="1:6" ht="23.1" customHeight="1">
      <c r="A56" s="65" t="s">
        <v>13</v>
      </c>
      <c r="C56" s="98"/>
      <c r="D56" s="1"/>
    </row>
    <row r="57" spans="1:6" ht="23.1" customHeight="1">
      <c r="A57" s="77" t="s">
        <v>275</v>
      </c>
      <c r="C57" s="98"/>
      <c r="D57" s="1"/>
    </row>
    <row r="58" spans="1:6" ht="23.1" customHeight="1">
      <c r="A58" s="78" t="s">
        <v>277</v>
      </c>
      <c r="C58" s="99"/>
      <c r="D58" s="1"/>
    </row>
    <row r="59" spans="1:6" ht="23.1" customHeight="1">
      <c r="A59" s="78" t="s">
        <v>278</v>
      </c>
    </row>
    <row r="60" spans="1:6" ht="19.5" customHeight="1"/>
    <row r="61" spans="1:6" ht="21" customHeight="1">
      <c r="A61" s="67" t="s">
        <v>153</v>
      </c>
    </row>
    <row r="62" spans="1:6" ht="23.1" customHeight="1">
      <c r="A62" s="65" t="s">
        <v>45</v>
      </c>
      <c r="B62" s="86">
        <f>D52</f>
        <v>0</v>
      </c>
    </row>
    <row r="63" spans="1:6" ht="23.1" customHeight="1">
      <c r="A63" s="65" t="s">
        <v>154</v>
      </c>
      <c r="B63" s="86">
        <f>C40</f>
        <v>0</v>
      </c>
    </row>
    <row r="64" spans="1:6" ht="23.1" customHeight="1">
      <c r="A64" s="65" t="s">
        <v>149</v>
      </c>
      <c r="B64" s="87" t="e">
        <f>C53</f>
        <v>#DIV/0!</v>
      </c>
    </row>
    <row r="65" spans="1:6" ht="23.1" customHeight="1">
      <c r="A65" s="65" t="s">
        <v>155</v>
      </c>
      <c r="B65" s="88" t="e">
        <f>0.04*(1+0.04)^B64/((1+0.04)^B64-1)</f>
        <v>#DIV/0!</v>
      </c>
    </row>
    <row r="66" spans="1:6" ht="23.1" customHeight="1">
      <c r="A66" s="65" t="s">
        <v>156</v>
      </c>
      <c r="B66" s="86" t="e">
        <f>B63/B65</f>
        <v>#DIV/0!</v>
      </c>
    </row>
    <row r="67" spans="1:6" ht="23.1" customHeight="1">
      <c r="A67" s="79" t="s">
        <v>127</v>
      </c>
      <c r="B67" s="89" t="e">
        <f>B66/B62</f>
        <v>#DIV/0!</v>
      </c>
    </row>
    <row r="68" spans="1:6" ht="51" customHeight="1">
      <c r="A68" s="11" t="s">
        <v>280</v>
      </c>
      <c r="B68" s="1"/>
      <c r="C68" s="1"/>
      <c r="D68" s="1"/>
      <c r="E68" s="1"/>
      <c r="F68" s="1"/>
    </row>
  </sheetData>
  <mergeCells count="20">
    <mergeCell ref="A2:F2"/>
    <mergeCell ref="A29:F29"/>
    <mergeCell ref="A30:F30"/>
    <mergeCell ref="A31:F31"/>
    <mergeCell ref="A34:B34"/>
    <mergeCell ref="C34:D34"/>
    <mergeCell ref="A35:B35"/>
    <mergeCell ref="A36:B36"/>
    <mergeCell ref="C36:D36"/>
    <mergeCell ref="A37:B37"/>
    <mergeCell ref="C37:D37"/>
    <mergeCell ref="A38:B38"/>
    <mergeCell ref="A39:B39"/>
    <mergeCell ref="C39:D39"/>
    <mergeCell ref="A40:B40"/>
    <mergeCell ref="C40:D40"/>
    <mergeCell ref="C43:D43"/>
    <mergeCell ref="E43:F43"/>
    <mergeCell ref="C53:D53"/>
    <mergeCell ref="A68:F68"/>
  </mergeCells>
  <phoneticPr fontId="20"/>
  <printOptions horizontalCentered="1"/>
  <pageMargins left="0.78740157480314943" right="0.78740157480314943" top="0.78740157480314943" bottom="0.78740157480314943" header="0" footer="0"/>
  <pageSetup paperSize="9" scale="79" fitToWidth="1" fitToHeight="0" orientation="portrait" usePrinterDefaults="1" r:id="rId1"/>
  <rowBreaks count="1" manualBreakCount="1">
    <brk id="4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Q62"/>
  <sheetViews>
    <sheetView workbookViewId="0">
      <selection activeCell="B19" sqref="B19"/>
    </sheetView>
  </sheetViews>
  <sheetFormatPr defaultRowHeight="13.5"/>
  <cols>
    <col min="1" max="2" width="12.625" style="119" customWidth="1"/>
    <col min="3" max="3" width="16.625" style="119" customWidth="1"/>
    <col min="4" max="11" width="11.625" style="119" customWidth="1"/>
    <col min="12" max="12" width="9" style="119" customWidth="1"/>
    <col min="13" max="13" width="3.625" style="119" customWidth="1"/>
    <col min="14" max="17" width="9.625" style="119" customWidth="1"/>
    <col min="18" max="16384" width="9" style="119" customWidth="1"/>
  </cols>
  <sheetData>
    <row r="1" spans="1:17" ht="13.5" customHeight="1">
      <c r="A1" s="120" t="s">
        <v>58</v>
      </c>
      <c r="B1" s="134"/>
      <c r="C1" s="134"/>
      <c r="D1" s="155"/>
      <c r="E1" s="166" t="s">
        <v>262</v>
      </c>
      <c r="F1" s="166"/>
      <c r="G1" s="166"/>
      <c r="H1" s="166"/>
      <c r="I1" s="166"/>
      <c r="J1" s="166"/>
    </row>
    <row r="2" spans="1:17" ht="13.5" customHeight="1">
      <c r="A2" s="121"/>
      <c r="B2" s="135"/>
      <c r="C2" s="135"/>
      <c r="E2" s="166"/>
      <c r="F2" s="166"/>
      <c r="G2" s="166"/>
      <c r="H2" s="166"/>
      <c r="I2" s="166"/>
      <c r="J2" s="166"/>
      <c r="N2" s="196"/>
      <c r="O2" s="196"/>
      <c r="P2" s="196"/>
      <c r="Q2" s="196"/>
    </row>
    <row r="3" spans="1:17" ht="13.5" customHeight="1">
      <c r="A3" s="120" t="s">
        <v>51</v>
      </c>
      <c r="B3" s="134"/>
      <c r="C3" s="134"/>
      <c r="D3" s="134"/>
      <c r="E3" s="135"/>
      <c r="F3" s="135"/>
      <c r="G3" s="135"/>
      <c r="H3" s="135"/>
      <c r="I3" s="135"/>
      <c r="J3" s="135"/>
      <c r="K3" s="135" t="s">
        <v>266</v>
      </c>
      <c r="L3" s="135"/>
      <c r="N3" s="197" t="s">
        <v>270</v>
      </c>
      <c r="O3" s="197"/>
      <c r="P3" s="197"/>
      <c r="Q3" s="197"/>
    </row>
    <row r="4" spans="1:17" ht="13.5" customHeight="1">
      <c r="A4" s="122" t="s">
        <v>86</v>
      </c>
      <c r="B4" s="136"/>
      <c r="C4" s="145" t="s">
        <v>90</v>
      </c>
      <c r="D4" s="156" t="s">
        <v>261</v>
      </c>
      <c r="E4" s="167" t="s">
        <v>192</v>
      </c>
      <c r="F4" s="175" t="s">
        <v>264</v>
      </c>
      <c r="G4" s="175" t="s">
        <v>99</v>
      </c>
      <c r="H4" s="175" t="s">
        <v>265</v>
      </c>
      <c r="I4" s="182" t="s">
        <v>218</v>
      </c>
      <c r="J4" s="156" t="s">
        <v>124</v>
      </c>
      <c r="K4" s="168" t="s">
        <v>267</v>
      </c>
      <c r="L4" s="176" t="s">
        <v>269</v>
      </c>
      <c r="N4" s="198" t="s">
        <v>140</v>
      </c>
      <c r="O4" s="201"/>
      <c r="P4" s="201"/>
      <c r="Q4" s="205"/>
    </row>
    <row r="5" spans="1:17" ht="13.5" customHeight="1">
      <c r="A5" s="123"/>
      <c r="B5" s="137"/>
      <c r="C5" s="146"/>
      <c r="D5" s="157" t="str">
        <v>○年○月期</v>
      </c>
      <c r="E5" s="168" t="s">
        <v>263</v>
      </c>
      <c r="F5" s="176" t="str">
        <v>○年○月期</v>
      </c>
      <c r="G5" s="176" t="str">
        <v>○年○月期</v>
      </c>
      <c r="H5" s="176" t="str">
        <v>○年○月期</v>
      </c>
      <c r="I5" s="151" t="str">
        <v>○年○月期</v>
      </c>
      <c r="J5" s="157" t="str">
        <v>○年○月期</v>
      </c>
      <c r="K5" s="168"/>
      <c r="L5" s="176"/>
      <c r="N5" s="199"/>
      <c r="O5" s="202"/>
      <c r="P5" s="202"/>
      <c r="Q5" s="206"/>
    </row>
    <row r="6" spans="1:17" ht="13.5" customHeight="1">
      <c r="A6" s="124" t="s">
        <v>43</v>
      </c>
      <c r="B6" s="128"/>
      <c r="C6" s="147"/>
      <c r="D6" s="158"/>
      <c r="E6" s="169"/>
      <c r="F6" s="177"/>
      <c r="G6" s="177"/>
      <c r="H6" s="177"/>
      <c r="I6" s="183"/>
      <c r="J6" s="158"/>
      <c r="K6" s="170">
        <f t="shared" ref="K6:K30" si="0">J6-D6</f>
        <v>0</v>
      </c>
      <c r="L6" s="193"/>
      <c r="N6" s="199"/>
      <c r="O6" s="202"/>
      <c r="P6" s="202"/>
      <c r="Q6" s="206"/>
    </row>
    <row r="7" spans="1:17" ht="13.5" customHeight="1">
      <c r="A7" s="125"/>
      <c r="B7" s="128"/>
      <c r="C7" s="147"/>
      <c r="D7" s="158"/>
      <c r="E7" s="169"/>
      <c r="F7" s="177"/>
      <c r="G7" s="177"/>
      <c r="H7" s="177"/>
      <c r="I7" s="183"/>
      <c r="J7" s="158"/>
      <c r="K7" s="170">
        <f t="shared" si="0"/>
        <v>0</v>
      </c>
      <c r="L7" s="193"/>
      <c r="N7" s="199"/>
      <c r="O7" s="202"/>
      <c r="P7" s="202"/>
      <c r="Q7" s="206"/>
    </row>
    <row r="8" spans="1:17" ht="13.5" customHeight="1">
      <c r="A8" s="125"/>
      <c r="B8" s="128"/>
      <c r="C8" s="147"/>
      <c r="D8" s="158"/>
      <c r="E8" s="169"/>
      <c r="F8" s="177"/>
      <c r="G8" s="177"/>
      <c r="H8" s="177"/>
      <c r="I8" s="183"/>
      <c r="J8" s="158"/>
      <c r="K8" s="170">
        <f t="shared" si="0"/>
        <v>0</v>
      </c>
      <c r="L8" s="193"/>
      <c r="N8" s="199"/>
      <c r="O8" s="202"/>
      <c r="P8" s="202"/>
      <c r="Q8" s="206"/>
    </row>
    <row r="9" spans="1:17" ht="13.5" customHeight="1">
      <c r="A9" s="126"/>
      <c r="B9" s="127" t="s">
        <v>239</v>
      </c>
      <c r="C9" s="148" t="s">
        <v>231</v>
      </c>
      <c r="D9" s="159">
        <f t="shared" ref="D9:J9" si="1">SUM(D6:D8)</f>
        <v>0</v>
      </c>
      <c r="E9" s="170">
        <f t="shared" si="1"/>
        <v>0</v>
      </c>
      <c r="F9" s="178">
        <f t="shared" si="1"/>
        <v>0</v>
      </c>
      <c r="G9" s="178">
        <f t="shared" si="1"/>
        <v>0</v>
      </c>
      <c r="H9" s="178">
        <f t="shared" si="1"/>
        <v>0</v>
      </c>
      <c r="I9" s="184">
        <f t="shared" si="1"/>
        <v>0</v>
      </c>
      <c r="J9" s="159">
        <f t="shared" si="1"/>
        <v>0</v>
      </c>
      <c r="K9" s="170">
        <f t="shared" si="0"/>
        <v>0</v>
      </c>
      <c r="L9" s="180" t="e">
        <f>K9/D9</f>
        <v>#DIV/0!</v>
      </c>
      <c r="N9" s="199"/>
      <c r="O9" s="202"/>
      <c r="P9" s="202"/>
      <c r="Q9" s="206"/>
    </row>
    <row r="10" spans="1:17" ht="13.5" customHeight="1">
      <c r="A10" s="124" t="s">
        <v>119</v>
      </c>
      <c r="B10" s="128" t="s">
        <v>240</v>
      </c>
      <c r="C10" s="147"/>
      <c r="D10" s="158"/>
      <c r="E10" s="169"/>
      <c r="F10" s="177"/>
      <c r="G10" s="177"/>
      <c r="H10" s="177"/>
      <c r="I10" s="183"/>
      <c r="J10" s="158"/>
      <c r="K10" s="170">
        <f t="shared" si="0"/>
        <v>0</v>
      </c>
      <c r="L10" s="193"/>
      <c r="N10" s="199"/>
      <c r="O10" s="202"/>
      <c r="P10" s="202"/>
      <c r="Q10" s="206"/>
    </row>
    <row r="11" spans="1:17" ht="13.5" customHeight="1">
      <c r="A11" s="125"/>
      <c r="B11" s="128" t="s">
        <v>15</v>
      </c>
      <c r="C11" s="147"/>
      <c r="D11" s="158"/>
      <c r="E11" s="169"/>
      <c r="F11" s="177"/>
      <c r="G11" s="177"/>
      <c r="H11" s="177"/>
      <c r="I11" s="183"/>
      <c r="J11" s="158"/>
      <c r="K11" s="170">
        <f t="shared" si="0"/>
        <v>0</v>
      </c>
      <c r="L11" s="193"/>
      <c r="N11" s="199"/>
      <c r="O11" s="203"/>
      <c r="P11" s="203"/>
      <c r="Q11" s="206"/>
    </row>
    <row r="12" spans="1:17" ht="13.5" customHeight="1">
      <c r="A12" s="125"/>
      <c r="B12" s="128" t="s">
        <v>2</v>
      </c>
      <c r="C12" s="147"/>
      <c r="D12" s="158"/>
      <c r="E12" s="169"/>
      <c r="F12" s="177"/>
      <c r="G12" s="177"/>
      <c r="H12" s="177"/>
      <c r="I12" s="183"/>
      <c r="J12" s="158"/>
      <c r="K12" s="170">
        <f t="shared" si="0"/>
        <v>0</v>
      </c>
      <c r="L12" s="193"/>
      <c r="N12" s="199"/>
      <c r="O12" s="203"/>
      <c r="P12" s="203"/>
      <c r="Q12" s="206"/>
    </row>
    <row r="13" spans="1:17" ht="13.5" customHeight="1">
      <c r="A13" s="125"/>
      <c r="B13" s="128" t="s">
        <v>242</v>
      </c>
      <c r="C13" s="147"/>
      <c r="D13" s="158"/>
      <c r="E13" s="169"/>
      <c r="F13" s="177"/>
      <c r="G13" s="177"/>
      <c r="H13" s="177"/>
      <c r="I13" s="183"/>
      <c r="J13" s="158"/>
      <c r="K13" s="170">
        <f t="shared" si="0"/>
        <v>0</v>
      </c>
      <c r="L13" s="193"/>
      <c r="N13" s="199"/>
      <c r="O13" s="203"/>
      <c r="P13" s="203"/>
      <c r="Q13" s="206"/>
    </row>
    <row r="14" spans="1:17" ht="13.5" customHeight="1">
      <c r="A14" s="125"/>
      <c r="B14" s="128" t="s">
        <v>243</v>
      </c>
      <c r="C14" s="147"/>
      <c r="D14" s="158"/>
      <c r="E14" s="169"/>
      <c r="F14" s="177"/>
      <c r="G14" s="177"/>
      <c r="H14" s="177"/>
      <c r="I14" s="183"/>
      <c r="J14" s="158"/>
      <c r="K14" s="170">
        <f t="shared" si="0"/>
        <v>0</v>
      </c>
      <c r="L14" s="193"/>
      <c r="N14" s="199"/>
      <c r="O14" s="202"/>
      <c r="P14" s="202"/>
      <c r="Q14" s="206"/>
    </row>
    <row r="15" spans="1:17" ht="13.5" customHeight="1">
      <c r="A15" s="125"/>
      <c r="B15" s="128" t="s">
        <v>244</v>
      </c>
      <c r="C15" s="147"/>
      <c r="D15" s="158"/>
      <c r="E15" s="169"/>
      <c r="F15" s="177"/>
      <c r="G15" s="177"/>
      <c r="H15" s="177"/>
      <c r="I15" s="183"/>
      <c r="J15" s="158"/>
      <c r="K15" s="170">
        <f t="shared" si="0"/>
        <v>0</v>
      </c>
      <c r="L15" s="193"/>
      <c r="N15" s="199"/>
      <c r="O15" s="202"/>
      <c r="P15" s="202"/>
      <c r="Q15" s="206"/>
    </row>
    <row r="16" spans="1:17" ht="13.5" customHeight="1">
      <c r="A16" s="125"/>
      <c r="B16" s="128" t="s">
        <v>245</v>
      </c>
      <c r="C16" s="147"/>
      <c r="D16" s="158"/>
      <c r="E16" s="169"/>
      <c r="F16" s="177"/>
      <c r="G16" s="177"/>
      <c r="H16" s="177"/>
      <c r="I16" s="183"/>
      <c r="J16" s="158"/>
      <c r="K16" s="170">
        <f t="shared" si="0"/>
        <v>0</v>
      </c>
      <c r="L16" s="193"/>
      <c r="N16" s="199"/>
      <c r="O16" s="202"/>
      <c r="P16" s="202"/>
      <c r="Q16" s="206"/>
    </row>
    <row r="17" spans="1:17" ht="13.5" customHeight="1">
      <c r="A17" s="126"/>
      <c r="B17" s="127" t="s">
        <v>239</v>
      </c>
      <c r="C17" s="148" t="s">
        <v>216</v>
      </c>
      <c r="D17" s="159">
        <f t="shared" ref="D17:J17" si="2">SUM(D10:D15)-D16</f>
        <v>0</v>
      </c>
      <c r="E17" s="170">
        <f t="shared" si="2"/>
        <v>0</v>
      </c>
      <c r="F17" s="178">
        <f t="shared" si="2"/>
        <v>0</v>
      </c>
      <c r="G17" s="178">
        <f t="shared" si="2"/>
        <v>0</v>
      </c>
      <c r="H17" s="178">
        <f t="shared" si="2"/>
        <v>0</v>
      </c>
      <c r="I17" s="184">
        <f t="shared" si="2"/>
        <v>0</v>
      </c>
      <c r="J17" s="159">
        <f t="shared" si="2"/>
        <v>0</v>
      </c>
      <c r="K17" s="170">
        <f t="shared" si="0"/>
        <v>0</v>
      </c>
      <c r="L17" s="193"/>
      <c r="N17" s="199"/>
      <c r="O17" s="202"/>
      <c r="P17" s="202"/>
      <c r="Q17" s="206"/>
    </row>
    <row r="18" spans="1:17" ht="13.5" customHeight="1">
      <c r="A18" s="127" t="s">
        <v>215</v>
      </c>
      <c r="B18" s="138"/>
      <c r="C18" s="148" t="s">
        <v>251</v>
      </c>
      <c r="D18" s="160">
        <f t="shared" ref="D18:J18" si="3">D9-D17</f>
        <v>0</v>
      </c>
      <c r="E18" s="171">
        <f t="shared" si="3"/>
        <v>0</v>
      </c>
      <c r="F18" s="179">
        <f t="shared" si="3"/>
        <v>0</v>
      </c>
      <c r="G18" s="179">
        <f t="shared" si="3"/>
        <v>0</v>
      </c>
      <c r="H18" s="179">
        <f t="shared" si="3"/>
        <v>0</v>
      </c>
      <c r="I18" s="185">
        <f t="shared" si="3"/>
        <v>0</v>
      </c>
      <c r="J18" s="160">
        <f t="shared" si="3"/>
        <v>0</v>
      </c>
      <c r="K18" s="170">
        <f t="shared" si="0"/>
        <v>0</v>
      </c>
      <c r="L18" s="194"/>
      <c r="N18" s="199"/>
      <c r="O18" s="202"/>
      <c r="P18" s="202"/>
      <c r="Q18" s="206"/>
    </row>
    <row r="19" spans="1:17" ht="13.5" customHeight="1">
      <c r="A19" s="124" t="s">
        <v>130</v>
      </c>
      <c r="B19" s="128" t="s">
        <v>237</v>
      </c>
      <c r="C19" s="147"/>
      <c r="D19" s="158"/>
      <c r="E19" s="169"/>
      <c r="F19" s="177"/>
      <c r="G19" s="177"/>
      <c r="H19" s="177"/>
      <c r="I19" s="183"/>
      <c r="J19" s="158"/>
      <c r="K19" s="170">
        <f t="shared" si="0"/>
        <v>0</v>
      </c>
      <c r="L19" s="193"/>
      <c r="N19" s="199"/>
      <c r="O19" s="202"/>
      <c r="P19" s="202"/>
      <c r="Q19" s="206"/>
    </row>
    <row r="20" spans="1:17" ht="13.5" customHeight="1">
      <c r="A20" s="125"/>
      <c r="B20" s="128" t="s">
        <v>246</v>
      </c>
      <c r="C20" s="147"/>
      <c r="D20" s="158"/>
      <c r="E20" s="169"/>
      <c r="F20" s="177"/>
      <c r="G20" s="177"/>
      <c r="H20" s="177"/>
      <c r="I20" s="183"/>
      <c r="J20" s="158"/>
      <c r="K20" s="170">
        <f t="shared" si="0"/>
        <v>0</v>
      </c>
      <c r="L20" s="193"/>
      <c r="N20" s="199"/>
      <c r="O20" s="203"/>
      <c r="P20" s="203"/>
      <c r="Q20" s="206"/>
    </row>
    <row r="21" spans="1:17" ht="13.5" customHeight="1">
      <c r="A21" s="125"/>
      <c r="B21" s="128" t="s">
        <v>114</v>
      </c>
      <c r="C21" s="147"/>
      <c r="D21" s="158"/>
      <c r="E21" s="169"/>
      <c r="F21" s="177"/>
      <c r="G21" s="177"/>
      <c r="H21" s="177"/>
      <c r="I21" s="183"/>
      <c r="J21" s="158"/>
      <c r="K21" s="170">
        <f t="shared" si="0"/>
        <v>0</v>
      </c>
      <c r="L21" s="193"/>
      <c r="N21" s="199"/>
      <c r="O21" s="202"/>
      <c r="P21" s="202"/>
      <c r="Q21" s="206"/>
    </row>
    <row r="22" spans="1:17" ht="13.5" customHeight="1">
      <c r="A22" s="125"/>
      <c r="B22" s="128" t="s">
        <v>247</v>
      </c>
      <c r="C22" s="147"/>
      <c r="D22" s="158"/>
      <c r="E22" s="169"/>
      <c r="F22" s="177"/>
      <c r="G22" s="177"/>
      <c r="H22" s="177"/>
      <c r="I22" s="183"/>
      <c r="J22" s="158"/>
      <c r="K22" s="170">
        <f t="shared" si="0"/>
        <v>0</v>
      </c>
      <c r="L22" s="193"/>
      <c r="N22" s="199"/>
      <c r="O22" s="202"/>
      <c r="P22" s="202"/>
      <c r="Q22" s="206"/>
    </row>
    <row r="23" spans="1:17" ht="13.5" customHeight="1">
      <c r="A23" s="125"/>
      <c r="B23" s="128" t="s">
        <v>248</v>
      </c>
      <c r="C23" s="147"/>
      <c r="D23" s="158"/>
      <c r="E23" s="169"/>
      <c r="F23" s="177"/>
      <c r="G23" s="177"/>
      <c r="H23" s="177"/>
      <c r="I23" s="183"/>
      <c r="J23" s="158"/>
      <c r="K23" s="170">
        <f t="shared" si="0"/>
        <v>0</v>
      </c>
      <c r="L23" s="193"/>
      <c r="N23" s="199"/>
      <c r="O23" s="202"/>
      <c r="P23" s="202"/>
      <c r="Q23" s="206"/>
    </row>
    <row r="24" spans="1:17" ht="13.5" customHeight="1">
      <c r="A24" s="125"/>
      <c r="B24" s="128" t="s">
        <v>31</v>
      </c>
      <c r="C24" s="147"/>
      <c r="D24" s="158"/>
      <c r="E24" s="169"/>
      <c r="F24" s="177"/>
      <c r="G24" s="177"/>
      <c r="H24" s="177"/>
      <c r="I24" s="183"/>
      <c r="J24" s="158"/>
      <c r="K24" s="170">
        <f t="shared" si="0"/>
        <v>0</v>
      </c>
      <c r="L24" s="193"/>
      <c r="N24" s="199"/>
      <c r="O24" s="202"/>
      <c r="P24" s="202"/>
      <c r="Q24" s="206"/>
    </row>
    <row r="25" spans="1:17" ht="13.5" customHeight="1">
      <c r="A25" s="125"/>
      <c r="B25" s="128" t="s">
        <v>249</v>
      </c>
      <c r="C25" s="147"/>
      <c r="D25" s="158"/>
      <c r="E25" s="169"/>
      <c r="F25" s="177"/>
      <c r="G25" s="177"/>
      <c r="H25" s="177"/>
      <c r="I25" s="183"/>
      <c r="J25" s="158"/>
      <c r="K25" s="170">
        <f t="shared" si="0"/>
        <v>0</v>
      </c>
      <c r="L25" s="193"/>
      <c r="N25" s="199"/>
      <c r="O25" s="202"/>
      <c r="P25" s="202"/>
      <c r="Q25" s="206"/>
    </row>
    <row r="26" spans="1:17" ht="13.5" customHeight="1">
      <c r="A26" s="125"/>
      <c r="B26" s="128" t="s">
        <v>17</v>
      </c>
      <c r="C26" s="147"/>
      <c r="D26" s="158"/>
      <c r="E26" s="169"/>
      <c r="F26" s="177"/>
      <c r="G26" s="177"/>
      <c r="H26" s="177"/>
      <c r="I26" s="183"/>
      <c r="J26" s="158"/>
      <c r="K26" s="170">
        <f t="shared" si="0"/>
        <v>0</v>
      </c>
      <c r="L26" s="193"/>
      <c r="N26" s="199"/>
      <c r="O26" s="202"/>
      <c r="P26" s="202"/>
      <c r="Q26" s="206"/>
    </row>
    <row r="27" spans="1:17" ht="13.5" customHeight="1">
      <c r="A27" s="125"/>
      <c r="B27" s="128" t="s">
        <v>243</v>
      </c>
      <c r="C27" s="147"/>
      <c r="D27" s="158"/>
      <c r="E27" s="169"/>
      <c r="F27" s="177"/>
      <c r="G27" s="177"/>
      <c r="H27" s="177"/>
      <c r="I27" s="183"/>
      <c r="J27" s="158"/>
      <c r="K27" s="170">
        <f t="shared" si="0"/>
        <v>0</v>
      </c>
      <c r="L27" s="193"/>
      <c r="N27" s="199"/>
      <c r="O27" s="202"/>
      <c r="P27" s="202"/>
      <c r="Q27" s="206"/>
    </row>
    <row r="28" spans="1:17" ht="13.5" customHeight="1">
      <c r="A28" s="125"/>
      <c r="B28" s="128" t="s">
        <v>244</v>
      </c>
      <c r="C28" s="147"/>
      <c r="D28" s="158"/>
      <c r="E28" s="169"/>
      <c r="F28" s="177"/>
      <c r="G28" s="177"/>
      <c r="H28" s="177"/>
      <c r="I28" s="183"/>
      <c r="J28" s="158"/>
      <c r="K28" s="170">
        <f t="shared" si="0"/>
        <v>0</v>
      </c>
      <c r="L28" s="193"/>
      <c r="N28" s="199"/>
      <c r="O28" s="203"/>
      <c r="P28" s="203"/>
      <c r="Q28" s="206"/>
    </row>
    <row r="29" spans="1:17" ht="13.5" customHeight="1">
      <c r="A29" s="126"/>
      <c r="B29" s="127" t="s">
        <v>239</v>
      </c>
      <c r="C29" s="148" t="s">
        <v>150</v>
      </c>
      <c r="D29" s="159">
        <f t="shared" ref="D29:J29" si="4">SUM(D19:D28)</f>
        <v>0</v>
      </c>
      <c r="E29" s="170">
        <f t="shared" si="4"/>
        <v>0</v>
      </c>
      <c r="F29" s="178">
        <f t="shared" si="4"/>
        <v>0</v>
      </c>
      <c r="G29" s="178">
        <f t="shared" si="4"/>
        <v>0</v>
      </c>
      <c r="H29" s="178">
        <f t="shared" si="4"/>
        <v>0</v>
      </c>
      <c r="I29" s="184">
        <f t="shared" si="4"/>
        <v>0</v>
      </c>
      <c r="J29" s="159">
        <f t="shared" si="4"/>
        <v>0</v>
      </c>
      <c r="K29" s="170">
        <f t="shared" si="0"/>
        <v>0</v>
      </c>
      <c r="L29" s="193"/>
      <c r="N29" s="199"/>
      <c r="O29" s="202"/>
      <c r="P29" s="202"/>
      <c r="Q29" s="206"/>
    </row>
    <row r="30" spans="1:17" ht="13.5" customHeight="1">
      <c r="A30" s="127" t="s">
        <v>217</v>
      </c>
      <c r="B30" s="138"/>
      <c r="C30" s="149" t="s">
        <v>210</v>
      </c>
      <c r="D30" s="160">
        <f t="shared" ref="D30:J30" si="5">D18-D29</f>
        <v>0</v>
      </c>
      <c r="E30" s="171">
        <f t="shared" si="5"/>
        <v>0</v>
      </c>
      <c r="F30" s="179">
        <f t="shared" si="5"/>
        <v>0</v>
      </c>
      <c r="G30" s="179">
        <f t="shared" si="5"/>
        <v>0</v>
      </c>
      <c r="H30" s="179">
        <f t="shared" si="5"/>
        <v>0</v>
      </c>
      <c r="I30" s="185">
        <f t="shared" si="5"/>
        <v>0</v>
      </c>
      <c r="J30" s="160">
        <f t="shared" si="5"/>
        <v>0</v>
      </c>
      <c r="K30" s="170">
        <f t="shared" si="0"/>
        <v>0</v>
      </c>
      <c r="L30" s="194"/>
      <c r="N30" s="199"/>
      <c r="O30" s="202"/>
      <c r="P30" s="202"/>
      <c r="Q30" s="206"/>
    </row>
    <row r="31" spans="1:17" ht="13.5" customHeight="1">
      <c r="A31" s="127" t="s">
        <v>219</v>
      </c>
      <c r="B31" s="139"/>
      <c r="C31" s="149" t="s">
        <v>252</v>
      </c>
      <c r="D31" s="161" t="e">
        <f t="shared" ref="D31:J31" si="6">D30/D9</f>
        <v>#DIV/0!</v>
      </c>
      <c r="E31" s="172" t="e">
        <f t="shared" si="6"/>
        <v>#DIV/0!</v>
      </c>
      <c r="F31" s="180" t="e">
        <f t="shared" si="6"/>
        <v>#DIV/0!</v>
      </c>
      <c r="G31" s="180" t="e">
        <f t="shared" si="6"/>
        <v>#DIV/0!</v>
      </c>
      <c r="H31" s="180" t="e">
        <f t="shared" si="6"/>
        <v>#DIV/0!</v>
      </c>
      <c r="I31" s="186" t="e">
        <f t="shared" si="6"/>
        <v>#DIV/0!</v>
      </c>
      <c r="J31" s="161" t="e">
        <f t="shared" si="6"/>
        <v>#DIV/0!</v>
      </c>
      <c r="K31" s="190"/>
      <c r="L31" s="194"/>
      <c r="N31" s="199"/>
      <c r="O31" s="203"/>
      <c r="P31" s="203"/>
      <c r="Q31" s="206"/>
    </row>
    <row r="32" spans="1:17" ht="13.5" customHeight="1">
      <c r="A32" s="128" t="s">
        <v>220</v>
      </c>
      <c r="B32" s="140"/>
      <c r="C32" s="150" t="s">
        <v>254</v>
      </c>
      <c r="D32" s="158"/>
      <c r="E32" s="169"/>
      <c r="F32" s="177"/>
      <c r="G32" s="177"/>
      <c r="H32" s="177"/>
      <c r="I32" s="183"/>
      <c r="J32" s="158"/>
      <c r="K32" s="170">
        <f t="shared" ref="K32:K39" si="7">J32-D32</f>
        <v>0</v>
      </c>
      <c r="L32" s="193"/>
      <c r="N32" s="199"/>
      <c r="O32" s="202"/>
      <c r="P32" s="202"/>
      <c r="Q32" s="206"/>
    </row>
    <row r="33" spans="1:17" ht="13.5" customHeight="1">
      <c r="A33" s="128" t="str">
        <v>営業外費用</v>
      </c>
      <c r="B33" s="140"/>
      <c r="C33" s="150" t="s">
        <v>187</v>
      </c>
      <c r="D33" s="158"/>
      <c r="E33" s="169"/>
      <c r="F33" s="177"/>
      <c r="G33" s="177"/>
      <c r="H33" s="177"/>
      <c r="I33" s="183"/>
      <c r="J33" s="158"/>
      <c r="K33" s="170">
        <f t="shared" si="7"/>
        <v>0</v>
      </c>
      <c r="L33" s="193"/>
      <c r="N33" s="199"/>
      <c r="O33" s="202"/>
      <c r="P33" s="202"/>
      <c r="Q33" s="206"/>
    </row>
    <row r="34" spans="1:17" ht="13.5" customHeight="1">
      <c r="A34" s="127" t="str">
        <v>経常利益</v>
      </c>
      <c r="B34" s="138"/>
      <c r="C34" s="149" t="s">
        <v>255</v>
      </c>
      <c r="D34" s="160">
        <f t="shared" ref="D34:J34" si="8">D30+D32-D33</f>
        <v>0</v>
      </c>
      <c r="E34" s="171">
        <f t="shared" si="8"/>
        <v>0</v>
      </c>
      <c r="F34" s="179">
        <f t="shared" si="8"/>
        <v>0</v>
      </c>
      <c r="G34" s="179">
        <f t="shared" si="8"/>
        <v>0</v>
      </c>
      <c r="H34" s="179">
        <f t="shared" si="8"/>
        <v>0</v>
      </c>
      <c r="I34" s="185">
        <f t="shared" si="8"/>
        <v>0</v>
      </c>
      <c r="J34" s="160">
        <f t="shared" si="8"/>
        <v>0</v>
      </c>
      <c r="K34" s="170">
        <f t="shared" si="7"/>
        <v>0</v>
      </c>
      <c r="L34" s="194"/>
      <c r="N34" s="199"/>
      <c r="O34" s="202"/>
      <c r="P34" s="202"/>
      <c r="Q34" s="206"/>
    </row>
    <row r="35" spans="1:17" ht="13.5" customHeight="1">
      <c r="A35" s="128" t="str">
        <v>特別利益</v>
      </c>
      <c r="B35" s="140"/>
      <c r="C35" s="150" t="s">
        <v>256</v>
      </c>
      <c r="D35" s="158"/>
      <c r="E35" s="169"/>
      <c r="F35" s="177"/>
      <c r="G35" s="177"/>
      <c r="H35" s="177"/>
      <c r="I35" s="183"/>
      <c r="J35" s="158"/>
      <c r="K35" s="170">
        <f t="shared" si="7"/>
        <v>0</v>
      </c>
      <c r="L35" s="193"/>
      <c r="N35" s="199"/>
      <c r="O35" s="202"/>
      <c r="P35" s="202"/>
      <c r="Q35" s="206"/>
    </row>
    <row r="36" spans="1:17" ht="13.5" customHeight="1">
      <c r="A36" s="128" t="s">
        <v>167</v>
      </c>
      <c r="B36" s="140"/>
      <c r="C36" s="150" t="s">
        <v>257</v>
      </c>
      <c r="D36" s="158"/>
      <c r="E36" s="169"/>
      <c r="F36" s="177"/>
      <c r="G36" s="177"/>
      <c r="H36" s="177"/>
      <c r="I36" s="183"/>
      <c r="J36" s="158"/>
      <c r="K36" s="170">
        <f t="shared" si="7"/>
        <v>0</v>
      </c>
      <c r="L36" s="193"/>
      <c r="N36" s="199"/>
      <c r="O36" s="202"/>
      <c r="P36" s="202"/>
      <c r="Q36" s="206"/>
    </row>
    <row r="37" spans="1:17" ht="13.5" customHeight="1">
      <c r="A37" s="127" t="str">
        <v>税引前当期純利益</v>
      </c>
      <c r="B37" s="138"/>
      <c r="C37" s="149" t="s">
        <v>6</v>
      </c>
      <c r="D37" s="160">
        <f t="shared" ref="D37:J37" si="9">D34+D35-D36</f>
        <v>0</v>
      </c>
      <c r="E37" s="171">
        <f t="shared" si="9"/>
        <v>0</v>
      </c>
      <c r="F37" s="179">
        <f t="shared" si="9"/>
        <v>0</v>
      </c>
      <c r="G37" s="179">
        <f t="shared" si="9"/>
        <v>0</v>
      </c>
      <c r="H37" s="179">
        <f t="shared" si="9"/>
        <v>0</v>
      </c>
      <c r="I37" s="185">
        <f t="shared" si="9"/>
        <v>0</v>
      </c>
      <c r="J37" s="160">
        <f t="shared" si="9"/>
        <v>0</v>
      </c>
      <c r="K37" s="170">
        <f t="shared" si="7"/>
        <v>0</v>
      </c>
      <c r="L37" s="194"/>
      <c r="N37" s="199"/>
      <c r="O37" s="202"/>
      <c r="P37" s="202"/>
      <c r="Q37" s="206"/>
    </row>
    <row r="38" spans="1:17" ht="13.5" customHeight="1">
      <c r="A38" s="128" t="str">
        <v>法人税</v>
      </c>
      <c r="B38" s="140"/>
      <c r="C38" s="150" t="s">
        <v>258</v>
      </c>
      <c r="D38" s="158"/>
      <c r="E38" s="169"/>
      <c r="F38" s="177"/>
      <c r="G38" s="177"/>
      <c r="H38" s="177"/>
      <c r="I38" s="183"/>
      <c r="J38" s="158"/>
      <c r="K38" s="170">
        <f t="shared" si="7"/>
        <v>0</v>
      </c>
      <c r="L38" s="193"/>
      <c r="N38" s="199"/>
      <c r="O38" s="202"/>
      <c r="P38" s="202"/>
      <c r="Q38" s="206"/>
    </row>
    <row r="39" spans="1:17" ht="13.5" customHeight="1">
      <c r="A39" s="127" t="s">
        <v>221</v>
      </c>
      <c r="B39" s="138"/>
      <c r="C39" s="149" t="s">
        <v>259</v>
      </c>
      <c r="D39" s="162">
        <f t="shared" ref="D39:J39" si="10">D37-D38</f>
        <v>0</v>
      </c>
      <c r="E39" s="170">
        <f t="shared" si="10"/>
        <v>0</v>
      </c>
      <c r="F39" s="178">
        <f t="shared" si="10"/>
        <v>0</v>
      </c>
      <c r="G39" s="178">
        <f t="shared" si="10"/>
        <v>0</v>
      </c>
      <c r="H39" s="178">
        <f t="shared" si="10"/>
        <v>0</v>
      </c>
      <c r="I39" s="184">
        <f t="shared" si="10"/>
        <v>0</v>
      </c>
      <c r="J39" s="162">
        <f t="shared" si="10"/>
        <v>0</v>
      </c>
      <c r="K39" s="170">
        <f t="shared" si="7"/>
        <v>0</v>
      </c>
      <c r="L39" s="194"/>
      <c r="N39" s="200"/>
      <c r="O39" s="204"/>
      <c r="P39" s="204"/>
      <c r="Q39" s="207"/>
    </row>
    <row r="40" spans="1:17" ht="13.5" customHeight="1">
      <c r="A40" s="129" t="s">
        <v>158</v>
      </c>
      <c r="J40" s="189"/>
    </row>
    <row r="41" spans="1:17" ht="13.5" customHeight="1">
      <c r="A41" s="129" t="s">
        <v>33</v>
      </c>
    </row>
    <row r="42" spans="1:17" ht="13.5" customHeight="1">
      <c r="A42" s="130"/>
      <c r="B42" s="141"/>
      <c r="C42" s="141"/>
      <c r="D42" s="141"/>
      <c r="E42" s="141"/>
    </row>
    <row r="43" spans="1:17" ht="13.5" customHeight="1">
      <c r="A43" s="119" t="s">
        <v>198</v>
      </c>
      <c r="D43" s="135"/>
      <c r="E43" s="135"/>
      <c r="F43" s="135"/>
      <c r="G43" s="135"/>
      <c r="H43" s="135"/>
      <c r="I43" s="135"/>
      <c r="J43" s="135"/>
      <c r="K43" s="135" t="s">
        <v>266</v>
      </c>
    </row>
    <row r="44" spans="1:17" ht="13.5" customHeight="1">
      <c r="A44" s="131" t="s">
        <v>86</v>
      </c>
      <c r="B44" s="142"/>
      <c r="C44" s="151" t="s">
        <v>90</v>
      </c>
      <c r="D44" s="163" t="s">
        <v>261</v>
      </c>
      <c r="E44" s="167" t="s">
        <v>192</v>
      </c>
      <c r="F44" s="175" t="s">
        <v>264</v>
      </c>
      <c r="G44" s="175" t="s">
        <v>99</v>
      </c>
      <c r="H44" s="175" t="s">
        <v>265</v>
      </c>
      <c r="I44" s="182" t="s">
        <v>218</v>
      </c>
      <c r="J44" s="156" t="s">
        <v>124</v>
      </c>
      <c r="K44" s="191" t="s">
        <v>268</v>
      </c>
      <c r="L44" s="195" t="s">
        <v>269</v>
      </c>
    </row>
    <row r="45" spans="1:17" ht="13.5" customHeight="1">
      <c r="A45" s="127" t="s">
        <v>217</v>
      </c>
      <c r="B45" s="138"/>
      <c r="C45" s="152" t="s">
        <v>231</v>
      </c>
      <c r="D45" s="159">
        <f t="shared" ref="D45:J45" si="11">D30</f>
        <v>0</v>
      </c>
      <c r="E45" s="170">
        <f t="shared" si="11"/>
        <v>0</v>
      </c>
      <c r="F45" s="178">
        <f t="shared" si="11"/>
        <v>0</v>
      </c>
      <c r="G45" s="178">
        <f t="shared" si="11"/>
        <v>0</v>
      </c>
      <c r="H45" s="178">
        <f t="shared" si="11"/>
        <v>0</v>
      </c>
      <c r="I45" s="184">
        <f t="shared" si="11"/>
        <v>0</v>
      </c>
      <c r="J45" s="159">
        <f t="shared" si="11"/>
        <v>0</v>
      </c>
      <c r="K45" s="170">
        <f t="shared" ref="K45:K50" si="12">J45-D45</f>
        <v>0</v>
      </c>
      <c r="L45" s="193"/>
    </row>
    <row r="46" spans="1:17" ht="13.5" customHeight="1">
      <c r="A46" s="132" t="s">
        <v>222</v>
      </c>
      <c r="B46" s="143"/>
      <c r="C46" s="152" t="s">
        <v>216</v>
      </c>
      <c r="D46" s="159">
        <f t="shared" ref="D46:J46" si="13">D13+D20</f>
        <v>0</v>
      </c>
      <c r="E46" s="170">
        <f t="shared" si="13"/>
        <v>0</v>
      </c>
      <c r="F46" s="178">
        <f t="shared" si="13"/>
        <v>0</v>
      </c>
      <c r="G46" s="178">
        <f t="shared" si="13"/>
        <v>0</v>
      </c>
      <c r="H46" s="178">
        <f t="shared" si="13"/>
        <v>0</v>
      </c>
      <c r="I46" s="184">
        <f t="shared" si="13"/>
        <v>0</v>
      </c>
      <c r="J46" s="159">
        <f t="shared" si="13"/>
        <v>0</v>
      </c>
      <c r="K46" s="170">
        <f t="shared" si="12"/>
        <v>0</v>
      </c>
      <c r="L46" s="193"/>
    </row>
    <row r="47" spans="1:17" ht="13.5" customHeight="1">
      <c r="A47" s="132" t="s">
        <v>223</v>
      </c>
      <c r="B47" s="143"/>
      <c r="C47" s="152" t="s">
        <v>260</v>
      </c>
      <c r="D47" s="159">
        <f t="shared" ref="D47:J47" si="14">D14+D27</f>
        <v>0</v>
      </c>
      <c r="E47" s="173">
        <f t="shared" si="14"/>
        <v>0</v>
      </c>
      <c r="F47" s="178">
        <f t="shared" si="14"/>
        <v>0</v>
      </c>
      <c r="G47" s="178">
        <f t="shared" si="14"/>
        <v>0</v>
      </c>
      <c r="H47" s="178">
        <f t="shared" si="14"/>
        <v>0</v>
      </c>
      <c r="I47" s="187">
        <f t="shared" si="14"/>
        <v>0</v>
      </c>
      <c r="J47" s="159">
        <f t="shared" si="14"/>
        <v>0</v>
      </c>
      <c r="K47" s="170">
        <f t="shared" si="12"/>
        <v>0</v>
      </c>
      <c r="L47" s="193"/>
    </row>
    <row r="48" spans="1:17" ht="13.5" customHeight="1">
      <c r="A48" s="127" t="s">
        <v>224</v>
      </c>
      <c r="B48" s="138"/>
      <c r="C48" s="152" t="s">
        <v>157</v>
      </c>
      <c r="D48" s="159">
        <f t="shared" ref="D48:J48" si="15">SUM(D45:D47)</f>
        <v>0</v>
      </c>
      <c r="E48" s="170">
        <f t="shared" si="15"/>
        <v>0</v>
      </c>
      <c r="F48" s="178">
        <f t="shared" si="15"/>
        <v>0</v>
      </c>
      <c r="G48" s="178">
        <f t="shared" si="15"/>
        <v>0</v>
      </c>
      <c r="H48" s="178">
        <f t="shared" si="15"/>
        <v>0</v>
      </c>
      <c r="I48" s="184">
        <f t="shared" si="15"/>
        <v>0</v>
      </c>
      <c r="J48" s="159">
        <f t="shared" si="15"/>
        <v>0</v>
      </c>
      <c r="K48" s="170">
        <f t="shared" si="12"/>
        <v>0</v>
      </c>
      <c r="L48" s="180" t="e">
        <f>K48/D48</f>
        <v>#DIV/0!</v>
      </c>
    </row>
    <row r="49" spans="1:12" ht="13.5" customHeight="1">
      <c r="A49" s="128" t="s">
        <v>225</v>
      </c>
      <c r="B49" s="140"/>
      <c r="C49" s="153" t="s">
        <v>151</v>
      </c>
      <c r="D49" s="164"/>
      <c r="E49" s="174"/>
      <c r="F49" s="181"/>
      <c r="G49" s="181"/>
      <c r="H49" s="181"/>
      <c r="I49" s="188"/>
      <c r="J49" s="164"/>
      <c r="K49" s="170">
        <f t="shared" si="12"/>
        <v>0</v>
      </c>
      <c r="L49" s="194"/>
    </row>
    <row r="50" spans="1:12" ht="13.5" customHeight="1">
      <c r="A50" s="133" t="s">
        <v>226</v>
      </c>
      <c r="B50" s="144"/>
      <c r="C50" s="152" t="s">
        <v>49</v>
      </c>
      <c r="D50" s="165" t="e">
        <f t="shared" ref="D50:J50" si="16">D48/D49</f>
        <v>#DIV/0!</v>
      </c>
      <c r="E50" s="171" t="e">
        <f t="shared" si="16"/>
        <v>#DIV/0!</v>
      </c>
      <c r="F50" s="179" t="e">
        <f t="shared" si="16"/>
        <v>#DIV/0!</v>
      </c>
      <c r="G50" s="179" t="e">
        <f t="shared" si="16"/>
        <v>#DIV/0!</v>
      </c>
      <c r="H50" s="179" t="e">
        <f t="shared" si="16"/>
        <v>#DIV/0!</v>
      </c>
      <c r="I50" s="185" t="e">
        <f t="shared" si="16"/>
        <v>#DIV/0!</v>
      </c>
      <c r="J50" s="165" t="e">
        <f t="shared" si="16"/>
        <v>#DIV/0!</v>
      </c>
      <c r="K50" s="170" t="e">
        <f t="shared" si="12"/>
        <v>#DIV/0!</v>
      </c>
      <c r="L50" s="180" t="e">
        <f>K50/D50</f>
        <v>#DIV/0!</v>
      </c>
    </row>
    <row r="51" spans="1:12" ht="13.5" customHeight="1"/>
    <row r="52" spans="1:12" ht="13.5" customHeight="1">
      <c r="A52" s="119" t="s">
        <v>75</v>
      </c>
      <c r="D52" s="135"/>
      <c r="E52" s="135"/>
      <c r="F52" s="135"/>
      <c r="G52" s="135"/>
      <c r="H52" s="135"/>
      <c r="I52" s="135"/>
      <c r="J52" s="135"/>
      <c r="K52" s="135" t="s">
        <v>266</v>
      </c>
    </row>
    <row r="53" spans="1:12" s="119" customFormat="1" ht="13.5" customHeight="1">
      <c r="A53" s="131" t="s">
        <v>86</v>
      </c>
      <c r="B53" s="142"/>
      <c r="C53" s="151" t="s">
        <v>90</v>
      </c>
      <c r="D53" s="163" t="s">
        <v>261</v>
      </c>
      <c r="E53" s="167" t="s">
        <v>192</v>
      </c>
      <c r="F53" s="175" t="s">
        <v>264</v>
      </c>
      <c r="G53" s="175" t="s">
        <v>99</v>
      </c>
      <c r="H53" s="175" t="s">
        <v>265</v>
      </c>
      <c r="I53" s="182" t="s">
        <v>218</v>
      </c>
      <c r="J53" s="156" t="s">
        <v>124</v>
      </c>
      <c r="K53" s="191" t="s">
        <v>268</v>
      </c>
    </row>
    <row r="54" spans="1:12" s="119" customFormat="1" ht="13.5" customHeight="1">
      <c r="A54" s="128" t="s">
        <v>228</v>
      </c>
      <c r="B54" s="140"/>
      <c r="C54" s="150" t="s">
        <v>231</v>
      </c>
      <c r="D54" s="158"/>
      <c r="E54" s="170">
        <f t="shared" ref="E54:J54" si="17">D62</f>
        <v>0</v>
      </c>
      <c r="F54" s="178">
        <f t="shared" si="17"/>
        <v>0</v>
      </c>
      <c r="G54" s="178">
        <f t="shared" si="17"/>
        <v>0</v>
      </c>
      <c r="H54" s="178">
        <f t="shared" si="17"/>
        <v>0</v>
      </c>
      <c r="I54" s="178">
        <f t="shared" si="17"/>
        <v>0</v>
      </c>
      <c r="J54" s="159">
        <f t="shared" si="17"/>
        <v>0</v>
      </c>
      <c r="K54" s="192"/>
    </row>
    <row r="55" spans="1:12" ht="13.5" customHeight="1">
      <c r="A55" s="127" t="s">
        <v>230</v>
      </c>
      <c r="B55" s="138"/>
      <c r="C55" s="149" t="s">
        <v>216</v>
      </c>
      <c r="D55" s="159">
        <f t="shared" ref="D55:J55" si="18">D39</f>
        <v>0</v>
      </c>
      <c r="E55" s="170">
        <f t="shared" si="18"/>
        <v>0</v>
      </c>
      <c r="F55" s="178">
        <f t="shared" si="18"/>
        <v>0</v>
      </c>
      <c r="G55" s="178">
        <f t="shared" si="18"/>
        <v>0</v>
      </c>
      <c r="H55" s="178">
        <f t="shared" si="18"/>
        <v>0</v>
      </c>
      <c r="I55" s="184">
        <f t="shared" si="18"/>
        <v>0</v>
      </c>
      <c r="J55" s="159">
        <f t="shared" si="18"/>
        <v>0</v>
      </c>
      <c r="K55" s="192"/>
    </row>
    <row r="56" spans="1:12" ht="13.5" customHeight="1">
      <c r="A56" s="132" t="s">
        <v>223</v>
      </c>
      <c r="B56" s="143"/>
      <c r="C56" s="149" t="s">
        <v>260</v>
      </c>
      <c r="D56" s="159">
        <f t="shared" ref="D56:J56" si="19">D14+D27</f>
        <v>0</v>
      </c>
      <c r="E56" s="170">
        <f t="shared" si="19"/>
        <v>0</v>
      </c>
      <c r="F56" s="178">
        <f t="shared" si="19"/>
        <v>0</v>
      </c>
      <c r="G56" s="178">
        <f t="shared" si="19"/>
        <v>0</v>
      </c>
      <c r="H56" s="178">
        <f t="shared" si="19"/>
        <v>0</v>
      </c>
      <c r="I56" s="184">
        <f t="shared" si="19"/>
        <v>0</v>
      </c>
      <c r="J56" s="159">
        <f t="shared" si="19"/>
        <v>0</v>
      </c>
      <c r="K56" s="192"/>
    </row>
    <row r="57" spans="1:12" ht="13.5" customHeight="1">
      <c r="A57" s="127" t="s">
        <v>233</v>
      </c>
      <c r="B57" s="138"/>
      <c r="C57" s="149" t="s">
        <v>157</v>
      </c>
      <c r="D57" s="159">
        <f t="shared" ref="D57:J57" si="20">SUM(D54:D56)</f>
        <v>0</v>
      </c>
      <c r="E57" s="170">
        <f t="shared" si="20"/>
        <v>0</v>
      </c>
      <c r="F57" s="170">
        <f t="shared" si="20"/>
        <v>0</v>
      </c>
      <c r="G57" s="170">
        <f t="shared" si="20"/>
        <v>0</v>
      </c>
      <c r="H57" s="170">
        <f t="shared" si="20"/>
        <v>0</v>
      </c>
      <c r="I57" s="170">
        <f t="shared" si="20"/>
        <v>0</v>
      </c>
      <c r="J57" s="159">
        <f t="shared" si="20"/>
        <v>0</v>
      </c>
      <c r="K57" s="192"/>
    </row>
    <row r="58" spans="1:12" ht="13.5" customHeight="1">
      <c r="A58" s="128" t="s">
        <v>234</v>
      </c>
      <c r="B58" s="140"/>
      <c r="C58" s="150" t="s">
        <v>151</v>
      </c>
      <c r="D58" s="158"/>
      <c r="E58" s="169"/>
      <c r="F58" s="177"/>
      <c r="G58" s="177"/>
      <c r="H58" s="177"/>
      <c r="I58" s="183"/>
      <c r="J58" s="158"/>
      <c r="K58" s="192"/>
    </row>
    <row r="59" spans="1:12" ht="13.5" customHeight="1">
      <c r="A59" s="128" t="s">
        <v>131</v>
      </c>
      <c r="B59" s="140"/>
      <c r="C59" s="150" t="s">
        <v>36</v>
      </c>
      <c r="D59" s="158"/>
      <c r="E59" s="169"/>
      <c r="F59" s="177"/>
      <c r="G59" s="177"/>
      <c r="H59" s="177"/>
      <c r="I59" s="183"/>
      <c r="J59" s="158"/>
      <c r="K59" s="192"/>
    </row>
    <row r="60" spans="1:12" ht="13.5" customHeight="1">
      <c r="A60" s="128" t="s">
        <v>235</v>
      </c>
      <c r="B60" s="140"/>
      <c r="C60" s="150" t="s">
        <v>254</v>
      </c>
      <c r="D60" s="158"/>
      <c r="E60" s="169"/>
      <c r="F60" s="177"/>
      <c r="G60" s="177"/>
      <c r="H60" s="177"/>
      <c r="I60" s="183"/>
      <c r="J60" s="158"/>
      <c r="K60" s="192"/>
    </row>
    <row r="61" spans="1:12" ht="13.5" customHeight="1">
      <c r="A61" s="128" t="s">
        <v>236</v>
      </c>
      <c r="B61" s="140"/>
      <c r="C61" s="150" t="s">
        <v>187</v>
      </c>
      <c r="D61" s="158"/>
      <c r="E61" s="169"/>
      <c r="F61" s="177"/>
      <c r="G61" s="177"/>
      <c r="H61" s="177"/>
      <c r="I61" s="183"/>
      <c r="J61" s="158"/>
      <c r="K61" s="192"/>
    </row>
    <row r="62" spans="1:12" ht="13.5" customHeight="1">
      <c r="A62" s="127" t="s">
        <v>238</v>
      </c>
      <c r="B62" s="138"/>
      <c r="C62" s="154" t="s">
        <v>201</v>
      </c>
      <c r="D62" s="162">
        <f t="shared" ref="D62:J62" si="21">D57+D58-D59-D60-D61</f>
        <v>0</v>
      </c>
      <c r="E62" s="170">
        <f t="shared" si="21"/>
        <v>0</v>
      </c>
      <c r="F62" s="178">
        <f t="shared" si="21"/>
        <v>0</v>
      </c>
      <c r="G62" s="178">
        <f t="shared" si="21"/>
        <v>0</v>
      </c>
      <c r="H62" s="178">
        <f t="shared" si="21"/>
        <v>0</v>
      </c>
      <c r="I62" s="184">
        <f t="shared" si="21"/>
        <v>0</v>
      </c>
      <c r="J62" s="162">
        <f t="shared" si="21"/>
        <v>0</v>
      </c>
      <c r="K62" s="170">
        <f>J62-D62</f>
        <v>0</v>
      </c>
    </row>
  </sheetData>
  <mergeCells count="35">
    <mergeCell ref="N3:Q3"/>
    <mergeCell ref="A18:B18"/>
    <mergeCell ref="A30:B30"/>
    <mergeCell ref="A31:B31"/>
    <mergeCell ref="A32:B32"/>
    <mergeCell ref="A33:B33"/>
    <mergeCell ref="A34:B34"/>
    <mergeCell ref="A35:B35"/>
    <mergeCell ref="A36:B36"/>
    <mergeCell ref="A37:B37"/>
    <mergeCell ref="A38:B38"/>
    <mergeCell ref="A39:B39"/>
    <mergeCell ref="A44:B44"/>
    <mergeCell ref="A45:B45"/>
    <mergeCell ref="A46:B46"/>
    <mergeCell ref="A47:B47"/>
    <mergeCell ref="A48:B48"/>
    <mergeCell ref="A49:B49"/>
    <mergeCell ref="A50:B50"/>
    <mergeCell ref="A53:B53"/>
    <mergeCell ref="A54:B54"/>
    <mergeCell ref="A55:B55"/>
    <mergeCell ref="A56:B56"/>
    <mergeCell ref="A57:B57"/>
    <mergeCell ref="A58:B58"/>
    <mergeCell ref="A59:B59"/>
    <mergeCell ref="A60:B60"/>
    <mergeCell ref="A61:B61"/>
    <mergeCell ref="A62:B62"/>
    <mergeCell ref="E1:I2"/>
    <mergeCell ref="A4:B5"/>
    <mergeCell ref="C4:C5"/>
    <mergeCell ref="K4:K5"/>
    <mergeCell ref="L4:L5"/>
    <mergeCell ref="N4:Q39"/>
  </mergeCells>
  <phoneticPr fontId="26" type="Hiragana"/>
  <printOptions horizontalCentered="1"/>
  <pageMargins left="0.78740157480314943" right="0.78740157480314943" top="0.39370078740157483" bottom="0.39370078740157483" header="0.3" footer="0.3"/>
  <pageSetup paperSize="8"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IT69"/>
  <sheetViews>
    <sheetView tabSelected="1" workbookViewId="0">
      <pane ySplit="10" topLeftCell="A11" activePane="bottomLeft" state="frozen"/>
      <selection pane="bottomLeft"/>
    </sheetView>
  </sheetViews>
  <sheetFormatPr defaultColWidth="8.88671875" defaultRowHeight="18.75"/>
  <cols>
    <col min="1" max="1" width="2" style="208" customWidth="1"/>
    <col min="2" max="2" width="5.5" style="13" customWidth="1"/>
    <col min="3" max="3" width="18.875" style="13" customWidth="1"/>
    <col min="4" max="4" width="9.6640625" style="209" bestFit="1" customWidth="1"/>
    <col min="5" max="5" width="2.625" style="13" customWidth="1"/>
    <col min="6" max="6" width="5.5" style="13" customWidth="1"/>
    <col min="7" max="7" width="18.875" style="13" customWidth="1"/>
    <col min="8" max="8" width="9.6640625" style="209" bestFit="1" customWidth="1"/>
    <col min="9" max="9" width="2.625" style="13" customWidth="1"/>
    <col min="10" max="10" width="6.375" style="13" customWidth="1"/>
    <col min="11" max="11" width="5.5" style="13" customWidth="1"/>
    <col min="12" max="12" width="18.875" style="13" customWidth="1"/>
    <col min="13" max="13" width="27.375" style="13" customWidth="1"/>
    <col min="14" max="14" width="9.6640625" style="209" bestFit="1" customWidth="1"/>
    <col min="15" max="254" width="10" style="13" customWidth="1"/>
    <col min="255" max="16384" width="8.88671875" style="208"/>
  </cols>
  <sheetData>
    <row r="1" spans="2:14" ht="23.4" customHeight="1">
      <c r="B1" s="210" t="s">
        <v>301</v>
      </c>
      <c r="C1" s="210"/>
      <c r="D1" s="210"/>
      <c r="E1" s="210"/>
      <c r="F1" s="210"/>
      <c r="G1" s="210"/>
      <c r="H1" s="210"/>
      <c r="I1" s="210"/>
      <c r="J1" s="210"/>
    </row>
    <row r="2" spans="2:14" ht="9" customHeight="1">
      <c r="B2" s="211"/>
      <c r="F2" s="211"/>
    </row>
    <row r="3" spans="2:14">
      <c r="B3" s="212" t="s">
        <v>276</v>
      </c>
      <c r="C3" s="212"/>
      <c r="D3" s="212"/>
      <c r="E3" s="212"/>
      <c r="F3" s="212"/>
      <c r="G3" s="212"/>
      <c r="H3" s="212"/>
      <c r="I3" s="212"/>
      <c r="J3" s="212"/>
      <c r="K3" s="212"/>
      <c r="L3" s="212"/>
      <c r="M3" s="212"/>
      <c r="N3" s="236"/>
    </row>
    <row r="4" spans="2:14">
      <c r="B4" s="213"/>
      <c r="D4" s="236"/>
      <c r="F4" s="213"/>
      <c r="H4" s="236"/>
      <c r="N4" s="289"/>
    </row>
    <row r="5" spans="2:14" ht="20.399999999999999" customHeight="1">
      <c r="B5" s="214" t="s">
        <v>295</v>
      </c>
      <c r="C5" s="227"/>
      <c r="D5" s="237"/>
      <c r="F5" s="250"/>
      <c r="G5" s="250"/>
      <c r="H5" s="250"/>
      <c r="N5" s="236"/>
    </row>
    <row r="6" spans="2:14" ht="20.399999999999999" customHeight="1">
      <c r="B6" s="215"/>
      <c r="C6" s="228"/>
      <c r="D6" s="238"/>
      <c r="F6" s="251"/>
      <c r="G6" s="251"/>
      <c r="H6" s="251"/>
      <c r="N6" s="236"/>
    </row>
    <row r="7" spans="2:14" ht="19.5">
      <c r="B7" s="29"/>
      <c r="D7" s="239" t="s">
        <v>56</v>
      </c>
      <c r="F7" s="29"/>
      <c r="H7" s="239" t="s">
        <v>56</v>
      </c>
      <c r="N7" s="239" t="s">
        <v>56</v>
      </c>
    </row>
    <row r="8" spans="2:14" ht="19.5">
      <c r="B8" s="216" t="s">
        <v>169</v>
      </c>
      <c r="C8" s="229"/>
      <c r="D8" s="240"/>
      <c r="F8" s="216" t="s">
        <v>315</v>
      </c>
      <c r="G8" s="229"/>
      <c r="H8" s="240"/>
      <c r="J8" s="216" t="s">
        <v>316</v>
      </c>
      <c r="K8" s="229"/>
      <c r="L8" s="229"/>
      <c r="M8" s="229"/>
      <c r="N8" s="290"/>
    </row>
    <row r="9" spans="2:14" ht="16.649999999999999" customHeight="1">
      <c r="B9" s="217" t="s">
        <v>297</v>
      </c>
      <c r="C9" s="230" t="s">
        <v>302</v>
      </c>
      <c r="D9" s="241" t="s">
        <v>300</v>
      </c>
      <c r="F9" s="217" t="s">
        <v>297</v>
      </c>
      <c r="G9" s="230" t="s">
        <v>302</v>
      </c>
      <c r="H9" s="241" t="s">
        <v>300</v>
      </c>
      <c r="J9" s="259" t="s">
        <v>318</v>
      </c>
      <c r="K9" s="265" t="s">
        <v>297</v>
      </c>
      <c r="L9" s="230" t="s">
        <v>302</v>
      </c>
      <c r="M9" s="281" t="s">
        <v>133</v>
      </c>
      <c r="N9" s="291" t="s">
        <v>300</v>
      </c>
    </row>
    <row r="10" spans="2:14" ht="36" customHeight="1">
      <c r="B10" s="218"/>
      <c r="C10" s="231"/>
      <c r="D10" s="242"/>
      <c r="F10" s="218"/>
      <c r="G10" s="231"/>
      <c r="H10" s="242"/>
      <c r="J10" s="260"/>
      <c r="K10" s="266"/>
      <c r="L10" s="231"/>
      <c r="M10" s="282"/>
      <c r="N10" s="292"/>
    </row>
    <row r="11" spans="2:14">
      <c r="B11" s="219" t="s">
        <v>97</v>
      </c>
      <c r="C11" s="232" t="s">
        <v>299</v>
      </c>
      <c r="D11" s="243">
        <v>2000000</v>
      </c>
      <c r="F11" s="219" t="s">
        <v>97</v>
      </c>
      <c r="G11" s="232" t="s">
        <v>299</v>
      </c>
      <c r="H11" s="243">
        <v>2000000</v>
      </c>
      <c r="J11" s="261" t="str">
        <f t="shared" ref="J11:J61" si="0">IF(TRIM(M11)&lt;&gt;"","×","○")</f>
        <v>○</v>
      </c>
      <c r="K11" s="267" t="s">
        <v>97</v>
      </c>
      <c r="L11" s="274" t="str">
        <f t="shared" ref="L11:L61" si="1">C11</f>
        <v>産振　太郎</v>
      </c>
      <c r="M11" s="283"/>
      <c r="N11" s="243">
        <v>3000000</v>
      </c>
    </row>
    <row r="12" spans="2:14">
      <c r="B12" s="220">
        <v>1</v>
      </c>
      <c r="C12" s="233"/>
      <c r="D12" s="244"/>
      <c r="F12" s="220">
        <v>1</v>
      </c>
      <c r="G12" s="255">
        <f t="shared" ref="G12:G61" si="2">C12</f>
        <v>0</v>
      </c>
      <c r="H12" s="244"/>
      <c r="J12" s="262" t="str">
        <f t="shared" si="0"/>
        <v>○</v>
      </c>
      <c r="K12" s="268">
        <v>1</v>
      </c>
      <c r="L12" s="255">
        <f t="shared" si="1"/>
        <v>0</v>
      </c>
      <c r="M12" s="284"/>
      <c r="N12" s="244"/>
    </row>
    <row r="13" spans="2:14">
      <c r="B13" s="220">
        <v>2</v>
      </c>
      <c r="C13" s="233"/>
      <c r="D13" s="244"/>
      <c r="F13" s="220">
        <v>2</v>
      </c>
      <c r="G13" s="255">
        <f t="shared" si="2"/>
        <v>0</v>
      </c>
      <c r="H13" s="244"/>
      <c r="J13" s="262" t="str">
        <f t="shared" si="0"/>
        <v>○</v>
      </c>
      <c r="K13" s="268">
        <v>2</v>
      </c>
      <c r="L13" s="255">
        <f t="shared" si="1"/>
        <v>0</v>
      </c>
      <c r="M13" s="284"/>
      <c r="N13" s="244"/>
    </row>
    <row r="14" spans="2:14">
      <c r="B14" s="220">
        <v>3</v>
      </c>
      <c r="C14" s="233"/>
      <c r="D14" s="244"/>
      <c r="F14" s="220">
        <v>3</v>
      </c>
      <c r="G14" s="255">
        <f t="shared" si="2"/>
        <v>0</v>
      </c>
      <c r="H14" s="244"/>
      <c r="J14" s="262" t="str">
        <f t="shared" si="0"/>
        <v>○</v>
      </c>
      <c r="K14" s="268">
        <v>3</v>
      </c>
      <c r="L14" s="255">
        <f t="shared" si="1"/>
        <v>0</v>
      </c>
      <c r="M14" s="284"/>
      <c r="N14" s="244"/>
    </row>
    <row r="15" spans="2:14">
      <c r="B15" s="220">
        <v>4</v>
      </c>
      <c r="C15" s="233"/>
      <c r="D15" s="244"/>
      <c r="F15" s="220">
        <v>4</v>
      </c>
      <c r="G15" s="255">
        <f t="shared" si="2"/>
        <v>0</v>
      </c>
      <c r="H15" s="244"/>
      <c r="J15" s="262" t="str">
        <f t="shared" si="0"/>
        <v>○</v>
      </c>
      <c r="K15" s="268">
        <v>4</v>
      </c>
      <c r="L15" s="255">
        <f t="shared" si="1"/>
        <v>0</v>
      </c>
      <c r="M15" s="284"/>
      <c r="N15" s="244"/>
    </row>
    <row r="16" spans="2:14">
      <c r="B16" s="220">
        <v>5</v>
      </c>
      <c r="C16" s="233"/>
      <c r="D16" s="244"/>
      <c r="F16" s="220">
        <v>5</v>
      </c>
      <c r="G16" s="255">
        <f t="shared" si="2"/>
        <v>0</v>
      </c>
      <c r="H16" s="244"/>
      <c r="J16" s="262" t="str">
        <f t="shared" si="0"/>
        <v>○</v>
      </c>
      <c r="K16" s="268">
        <v>5</v>
      </c>
      <c r="L16" s="255">
        <f t="shared" si="1"/>
        <v>0</v>
      </c>
      <c r="M16" s="284"/>
      <c r="N16" s="244"/>
    </row>
    <row r="17" spans="2:14">
      <c r="B17" s="220">
        <v>6</v>
      </c>
      <c r="C17" s="233"/>
      <c r="D17" s="244"/>
      <c r="F17" s="220">
        <v>6</v>
      </c>
      <c r="G17" s="255">
        <f t="shared" si="2"/>
        <v>0</v>
      </c>
      <c r="H17" s="244"/>
      <c r="J17" s="262" t="str">
        <f t="shared" si="0"/>
        <v>○</v>
      </c>
      <c r="K17" s="268">
        <v>6</v>
      </c>
      <c r="L17" s="255">
        <f t="shared" si="1"/>
        <v>0</v>
      </c>
      <c r="M17" s="284"/>
      <c r="N17" s="244"/>
    </row>
    <row r="18" spans="2:14">
      <c r="B18" s="220">
        <v>7</v>
      </c>
      <c r="C18" s="233"/>
      <c r="D18" s="244"/>
      <c r="F18" s="220">
        <v>7</v>
      </c>
      <c r="G18" s="255">
        <f t="shared" si="2"/>
        <v>0</v>
      </c>
      <c r="H18" s="244"/>
      <c r="J18" s="262" t="str">
        <f t="shared" si="0"/>
        <v>○</v>
      </c>
      <c r="K18" s="268">
        <v>7</v>
      </c>
      <c r="L18" s="255">
        <f t="shared" si="1"/>
        <v>0</v>
      </c>
      <c r="M18" s="284"/>
      <c r="N18" s="244"/>
    </row>
    <row r="19" spans="2:14">
      <c r="B19" s="220">
        <v>8</v>
      </c>
      <c r="C19" s="233"/>
      <c r="D19" s="244"/>
      <c r="F19" s="220">
        <v>8</v>
      </c>
      <c r="G19" s="255">
        <f t="shared" si="2"/>
        <v>0</v>
      </c>
      <c r="H19" s="244"/>
      <c r="J19" s="262" t="str">
        <f t="shared" si="0"/>
        <v>○</v>
      </c>
      <c r="K19" s="268">
        <v>8</v>
      </c>
      <c r="L19" s="255">
        <f t="shared" si="1"/>
        <v>0</v>
      </c>
      <c r="M19" s="284"/>
      <c r="N19" s="244"/>
    </row>
    <row r="20" spans="2:14">
      <c r="B20" s="220">
        <v>9</v>
      </c>
      <c r="C20" s="233"/>
      <c r="D20" s="244"/>
      <c r="F20" s="220">
        <v>9</v>
      </c>
      <c r="G20" s="255">
        <f t="shared" si="2"/>
        <v>0</v>
      </c>
      <c r="H20" s="244"/>
      <c r="J20" s="262" t="str">
        <f t="shared" si="0"/>
        <v>○</v>
      </c>
      <c r="K20" s="268">
        <v>9</v>
      </c>
      <c r="L20" s="255">
        <f t="shared" si="1"/>
        <v>0</v>
      </c>
      <c r="M20" s="284"/>
      <c r="N20" s="244"/>
    </row>
    <row r="21" spans="2:14">
      <c r="B21" s="220">
        <v>10</v>
      </c>
      <c r="C21" s="233"/>
      <c r="D21" s="244"/>
      <c r="F21" s="220">
        <v>10</v>
      </c>
      <c r="G21" s="255">
        <f t="shared" si="2"/>
        <v>0</v>
      </c>
      <c r="H21" s="244"/>
      <c r="J21" s="262" t="str">
        <f t="shared" si="0"/>
        <v>○</v>
      </c>
      <c r="K21" s="268">
        <v>10</v>
      </c>
      <c r="L21" s="255">
        <f t="shared" si="1"/>
        <v>0</v>
      </c>
      <c r="M21" s="284"/>
      <c r="N21" s="244"/>
    </row>
    <row r="22" spans="2:14">
      <c r="B22" s="220">
        <v>11</v>
      </c>
      <c r="C22" s="233"/>
      <c r="D22" s="244"/>
      <c r="F22" s="220">
        <v>11</v>
      </c>
      <c r="G22" s="255">
        <f t="shared" si="2"/>
        <v>0</v>
      </c>
      <c r="H22" s="244"/>
      <c r="J22" s="262" t="str">
        <f t="shared" si="0"/>
        <v>○</v>
      </c>
      <c r="K22" s="268">
        <v>11</v>
      </c>
      <c r="L22" s="255">
        <f t="shared" si="1"/>
        <v>0</v>
      </c>
      <c r="M22" s="284"/>
      <c r="N22" s="244"/>
    </row>
    <row r="23" spans="2:14">
      <c r="B23" s="220">
        <v>12</v>
      </c>
      <c r="C23" s="233"/>
      <c r="D23" s="244"/>
      <c r="F23" s="220">
        <v>12</v>
      </c>
      <c r="G23" s="255">
        <f t="shared" si="2"/>
        <v>0</v>
      </c>
      <c r="H23" s="244"/>
      <c r="J23" s="262" t="str">
        <f t="shared" si="0"/>
        <v>○</v>
      </c>
      <c r="K23" s="268">
        <v>12</v>
      </c>
      <c r="L23" s="255">
        <f t="shared" si="1"/>
        <v>0</v>
      </c>
      <c r="M23" s="284"/>
      <c r="N23" s="244"/>
    </row>
    <row r="24" spans="2:14">
      <c r="B24" s="220">
        <v>13</v>
      </c>
      <c r="C24" s="233"/>
      <c r="D24" s="244"/>
      <c r="F24" s="220">
        <v>13</v>
      </c>
      <c r="G24" s="255">
        <f t="shared" si="2"/>
        <v>0</v>
      </c>
      <c r="H24" s="244"/>
      <c r="J24" s="262" t="str">
        <f t="shared" si="0"/>
        <v>○</v>
      </c>
      <c r="K24" s="268">
        <v>13</v>
      </c>
      <c r="L24" s="255">
        <f t="shared" si="1"/>
        <v>0</v>
      </c>
      <c r="M24" s="284"/>
      <c r="N24" s="244"/>
    </row>
    <row r="25" spans="2:14">
      <c r="B25" s="220">
        <v>14</v>
      </c>
      <c r="C25" s="233"/>
      <c r="D25" s="244"/>
      <c r="F25" s="220">
        <v>14</v>
      </c>
      <c r="G25" s="255">
        <f t="shared" si="2"/>
        <v>0</v>
      </c>
      <c r="H25" s="244"/>
      <c r="J25" s="262" t="str">
        <f t="shared" si="0"/>
        <v>○</v>
      </c>
      <c r="K25" s="268">
        <v>14</v>
      </c>
      <c r="L25" s="255">
        <f t="shared" si="1"/>
        <v>0</v>
      </c>
      <c r="M25" s="284"/>
      <c r="N25" s="244"/>
    </row>
    <row r="26" spans="2:14">
      <c r="B26" s="220">
        <v>15</v>
      </c>
      <c r="C26" s="233"/>
      <c r="D26" s="244"/>
      <c r="F26" s="220">
        <v>15</v>
      </c>
      <c r="G26" s="255">
        <f t="shared" si="2"/>
        <v>0</v>
      </c>
      <c r="H26" s="244"/>
      <c r="J26" s="262" t="str">
        <f t="shared" si="0"/>
        <v>○</v>
      </c>
      <c r="K26" s="268">
        <v>15</v>
      </c>
      <c r="L26" s="255">
        <f t="shared" si="1"/>
        <v>0</v>
      </c>
      <c r="M26" s="284"/>
      <c r="N26" s="244"/>
    </row>
    <row r="27" spans="2:14">
      <c r="B27" s="220">
        <v>16</v>
      </c>
      <c r="C27" s="233"/>
      <c r="D27" s="244"/>
      <c r="F27" s="220">
        <v>16</v>
      </c>
      <c r="G27" s="255">
        <f t="shared" si="2"/>
        <v>0</v>
      </c>
      <c r="H27" s="244"/>
      <c r="J27" s="262" t="str">
        <f t="shared" si="0"/>
        <v>○</v>
      </c>
      <c r="K27" s="268">
        <v>16</v>
      </c>
      <c r="L27" s="255">
        <f t="shared" si="1"/>
        <v>0</v>
      </c>
      <c r="M27" s="284"/>
      <c r="N27" s="244"/>
    </row>
    <row r="28" spans="2:14">
      <c r="B28" s="220">
        <v>17</v>
      </c>
      <c r="C28" s="233"/>
      <c r="D28" s="244"/>
      <c r="F28" s="220">
        <v>17</v>
      </c>
      <c r="G28" s="255">
        <f t="shared" si="2"/>
        <v>0</v>
      </c>
      <c r="H28" s="244"/>
      <c r="J28" s="262" t="str">
        <f t="shared" si="0"/>
        <v>○</v>
      </c>
      <c r="K28" s="268">
        <v>17</v>
      </c>
      <c r="L28" s="255">
        <f t="shared" si="1"/>
        <v>0</v>
      </c>
      <c r="M28" s="284"/>
      <c r="N28" s="244"/>
    </row>
    <row r="29" spans="2:14">
      <c r="B29" s="220">
        <v>18</v>
      </c>
      <c r="C29" s="233"/>
      <c r="D29" s="244"/>
      <c r="F29" s="220">
        <v>18</v>
      </c>
      <c r="G29" s="255">
        <f t="shared" si="2"/>
        <v>0</v>
      </c>
      <c r="H29" s="244"/>
      <c r="J29" s="262" t="str">
        <f t="shared" si="0"/>
        <v>○</v>
      </c>
      <c r="K29" s="268">
        <v>18</v>
      </c>
      <c r="L29" s="255">
        <f t="shared" si="1"/>
        <v>0</v>
      </c>
      <c r="M29" s="284"/>
      <c r="N29" s="244"/>
    </row>
    <row r="30" spans="2:14">
      <c r="B30" s="220">
        <v>19</v>
      </c>
      <c r="C30" s="233"/>
      <c r="D30" s="244"/>
      <c r="F30" s="220">
        <v>19</v>
      </c>
      <c r="G30" s="255">
        <f t="shared" si="2"/>
        <v>0</v>
      </c>
      <c r="H30" s="244"/>
      <c r="J30" s="262" t="str">
        <f t="shared" si="0"/>
        <v>○</v>
      </c>
      <c r="K30" s="268">
        <v>19</v>
      </c>
      <c r="L30" s="255">
        <f t="shared" si="1"/>
        <v>0</v>
      </c>
      <c r="M30" s="284"/>
      <c r="N30" s="244"/>
    </row>
    <row r="31" spans="2:14">
      <c r="B31" s="220">
        <v>20</v>
      </c>
      <c r="C31" s="233"/>
      <c r="D31" s="244"/>
      <c r="F31" s="220">
        <v>20</v>
      </c>
      <c r="G31" s="255">
        <f t="shared" si="2"/>
        <v>0</v>
      </c>
      <c r="H31" s="244"/>
      <c r="J31" s="262" t="str">
        <f t="shared" si="0"/>
        <v>○</v>
      </c>
      <c r="K31" s="268">
        <v>20</v>
      </c>
      <c r="L31" s="255">
        <f t="shared" si="1"/>
        <v>0</v>
      </c>
      <c r="M31" s="284"/>
      <c r="N31" s="244"/>
    </row>
    <row r="32" spans="2:14">
      <c r="B32" s="220">
        <v>21</v>
      </c>
      <c r="C32" s="233"/>
      <c r="D32" s="244"/>
      <c r="F32" s="220">
        <v>21</v>
      </c>
      <c r="G32" s="255">
        <f t="shared" si="2"/>
        <v>0</v>
      </c>
      <c r="H32" s="244"/>
      <c r="J32" s="262" t="str">
        <f t="shared" si="0"/>
        <v>○</v>
      </c>
      <c r="K32" s="268">
        <v>21</v>
      </c>
      <c r="L32" s="255">
        <f t="shared" si="1"/>
        <v>0</v>
      </c>
      <c r="M32" s="284"/>
      <c r="N32" s="244"/>
    </row>
    <row r="33" spans="2:14">
      <c r="B33" s="220">
        <v>22</v>
      </c>
      <c r="C33" s="233"/>
      <c r="D33" s="244"/>
      <c r="F33" s="220">
        <v>22</v>
      </c>
      <c r="G33" s="255">
        <f t="shared" si="2"/>
        <v>0</v>
      </c>
      <c r="H33" s="244"/>
      <c r="J33" s="262" t="str">
        <f t="shared" si="0"/>
        <v>○</v>
      </c>
      <c r="K33" s="268">
        <v>22</v>
      </c>
      <c r="L33" s="255">
        <f t="shared" si="1"/>
        <v>0</v>
      </c>
      <c r="M33" s="284"/>
      <c r="N33" s="244"/>
    </row>
    <row r="34" spans="2:14">
      <c r="B34" s="220">
        <v>23</v>
      </c>
      <c r="C34" s="233"/>
      <c r="D34" s="244"/>
      <c r="F34" s="220">
        <v>23</v>
      </c>
      <c r="G34" s="255">
        <f t="shared" si="2"/>
        <v>0</v>
      </c>
      <c r="H34" s="244"/>
      <c r="J34" s="262" t="str">
        <f t="shared" si="0"/>
        <v>○</v>
      </c>
      <c r="K34" s="268">
        <v>23</v>
      </c>
      <c r="L34" s="255">
        <f t="shared" si="1"/>
        <v>0</v>
      </c>
      <c r="M34" s="284"/>
      <c r="N34" s="244"/>
    </row>
    <row r="35" spans="2:14">
      <c r="B35" s="220">
        <v>24</v>
      </c>
      <c r="C35" s="233"/>
      <c r="D35" s="244"/>
      <c r="F35" s="220">
        <v>24</v>
      </c>
      <c r="G35" s="255">
        <f t="shared" si="2"/>
        <v>0</v>
      </c>
      <c r="H35" s="244"/>
      <c r="J35" s="262" t="str">
        <f t="shared" si="0"/>
        <v>○</v>
      </c>
      <c r="K35" s="268">
        <v>24</v>
      </c>
      <c r="L35" s="255">
        <f t="shared" si="1"/>
        <v>0</v>
      </c>
      <c r="M35" s="284"/>
      <c r="N35" s="244"/>
    </row>
    <row r="36" spans="2:14">
      <c r="B36" s="220">
        <v>25</v>
      </c>
      <c r="C36" s="233"/>
      <c r="D36" s="244"/>
      <c r="F36" s="220">
        <v>25</v>
      </c>
      <c r="G36" s="255">
        <f t="shared" si="2"/>
        <v>0</v>
      </c>
      <c r="H36" s="244"/>
      <c r="J36" s="262" t="str">
        <f t="shared" si="0"/>
        <v>○</v>
      </c>
      <c r="K36" s="268">
        <v>25</v>
      </c>
      <c r="L36" s="255">
        <f t="shared" si="1"/>
        <v>0</v>
      </c>
      <c r="M36" s="284"/>
      <c r="N36" s="244"/>
    </row>
    <row r="37" spans="2:14">
      <c r="B37" s="220">
        <v>26</v>
      </c>
      <c r="C37" s="233"/>
      <c r="D37" s="244"/>
      <c r="F37" s="220">
        <v>26</v>
      </c>
      <c r="G37" s="255">
        <f t="shared" si="2"/>
        <v>0</v>
      </c>
      <c r="H37" s="244"/>
      <c r="J37" s="262" t="str">
        <f t="shared" si="0"/>
        <v>○</v>
      </c>
      <c r="K37" s="268">
        <v>26</v>
      </c>
      <c r="L37" s="255">
        <f t="shared" si="1"/>
        <v>0</v>
      </c>
      <c r="M37" s="284"/>
      <c r="N37" s="244"/>
    </row>
    <row r="38" spans="2:14">
      <c r="B38" s="220">
        <v>27</v>
      </c>
      <c r="C38" s="233"/>
      <c r="D38" s="244"/>
      <c r="F38" s="220">
        <v>27</v>
      </c>
      <c r="G38" s="255">
        <f t="shared" si="2"/>
        <v>0</v>
      </c>
      <c r="H38" s="244"/>
      <c r="J38" s="262" t="str">
        <f t="shared" si="0"/>
        <v>○</v>
      </c>
      <c r="K38" s="268">
        <v>27</v>
      </c>
      <c r="L38" s="255">
        <f t="shared" si="1"/>
        <v>0</v>
      </c>
      <c r="M38" s="284"/>
      <c r="N38" s="244"/>
    </row>
    <row r="39" spans="2:14">
      <c r="B39" s="220">
        <v>28</v>
      </c>
      <c r="C39" s="233"/>
      <c r="D39" s="244"/>
      <c r="F39" s="220">
        <v>28</v>
      </c>
      <c r="G39" s="255">
        <f t="shared" si="2"/>
        <v>0</v>
      </c>
      <c r="H39" s="244"/>
      <c r="J39" s="262" t="str">
        <f t="shared" si="0"/>
        <v>○</v>
      </c>
      <c r="K39" s="268">
        <v>28</v>
      </c>
      <c r="L39" s="255">
        <f t="shared" si="1"/>
        <v>0</v>
      </c>
      <c r="M39" s="284"/>
      <c r="N39" s="244"/>
    </row>
    <row r="40" spans="2:14">
      <c r="B40" s="220">
        <v>29</v>
      </c>
      <c r="C40" s="233"/>
      <c r="D40" s="244"/>
      <c r="F40" s="220">
        <v>29</v>
      </c>
      <c r="G40" s="255">
        <f t="shared" si="2"/>
        <v>0</v>
      </c>
      <c r="H40" s="244"/>
      <c r="J40" s="262" t="str">
        <f t="shared" si="0"/>
        <v>○</v>
      </c>
      <c r="K40" s="268">
        <v>29</v>
      </c>
      <c r="L40" s="255">
        <f t="shared" si="1"/>
        <v>0</v>
      </c>
      <c r="M40" s="284"/>
      <c r="N40" s="244"/>
    </row>
    <row r="41" spans="2:14">
      <c r="B41" s="220">
        <v>30</v>
      </c>
      <c r="C41" s="233"/>
      <c r="D41" s="244"/>
      <c r="F41" s="220">
        <v>30</v>
      </c>
      <c r="G41" s="255">
        <f t="shared" si="2"/>
        <v>0</v>
      </c>
      <c r="H41" s="244"/>
      <c r="J41" s="262" t="str">
        <f t="shared" si="0"/>
        <v>○</v>
      </c>
      <c r="K41" s="268">
        <v>30</v>
      </c>
      <c r="L41" s="255">
        <f t="shared" si="1"/>
        <v>0</v>
      </c>
      <c r="M41" s="284"/>
      <c r="N41" s="244"/>
    </row>
    <row r="42" spans="2:14">
      <c r="B42" s="220">
        <v>31</v>
      </c>
      <c r="C42" s="233"/>
      <c r="D42" s="244"/>
      <c r="F42" s="220">
        <v>31</v>
      </c>
      <c r="G42" s="255">
        <f t="shared" si="2"/>
        <v>0</v>
      </c>
      <c r="H42" s="244"/>
      <c r="J42" s="262" t="str">
        <f t="shared" si="0"/>
        <v>○</v>
      </c>
      <c r="K42" s="268">
        <v>31</v>
      </c>
      <c r="L42" s="255">
        <f t="shared" si="1"/>
        <v>0</v>
      </c>
      <c r="M42" s="284"/>
      <c r="N42" s="244"/>
    </row>
    <row r="43" spans="2:14">
      <c r="B43" s="220">
        <v>32</v>
      </c>
      <c r="C43" s="233"/>
      <c r="D43" s="244"/>
      <c r="F43" s="220">
        <v>32</v>
      </c>
      <c r="G43" s="255">
        <f t="shared" si="2"/>
        <v>0</v>
      </c>
      <c r="H43" s="244"/>
      <c r="J43" s="262" t="str">
        <f t="shared" si="0"/>
        <v>○</v>
      </c>
      <c r="K43" s="268">
        <v>32</v>
      </c>
      <c r="L43" s="255">
        <f t="shared" si="1"/>
        <v>0</v>
      </c>
      <c r="M43" s="284"/>
      <c r="N43" s="244"/>
    </row>
    <row r="44" spans="2:14">
      <c r="B44" s="220">
        <v>33</v>
      </c>
      <c r="C44" s="233"/>
      <c r="D44" s="244"/>
      <c r="F44" s="220">
        <v>33</v>
      </c>
      <c r="G44" s="255">
        <f t="shared" si="2"/>
        <v>0</v>
      </c>
      <c r="H44" s="244"/>
      <c r="J44" s="262" t="str">
        <f t="shared" si="0"/>
        <v>○</v>
      </c>
      <c r="K44" s="268">
        <v>33</v>
      </c>
      <c r="L44" s="255">
        <f t="shared" si="1"/>
        <v>0</v>
      </c>
      <c r="M44" s="284"/>
      <c r="N44" s="244"/>
    </row>
    <row r="45" spans="2:14">
      <c r="B45" s="220">
        <v>34</v>
      </c>
      <c r="C45" s="233"/>
      <c r="D45" s="244"/>
      <c r="F45" s="220">
        <v>34</v>
      </c>
      <c r="G45" s="255">
        <f t="shared" si="2"/>
        <v>0</v>
      </c>
      <c r="H45" s="244"/>
      <c r="J45" s="262" t="str">
        <f t="shared" si="0"/>
        <v>○</v>
      </c>
      <c r="K45" s="268">
        <v>34</v>
      </c>
      <c r="L45" s="255">
        <f t="shared" si="1"/>
        <v>0</v>
      </c>
      <c r="M45" s="284"/>
      <c r="N45" s="244"/>
    </row>
    <row r="46" spans="2:14">
      <c r="B46" s="220">
        <v>35</v>
      </c>
      <c r="C46" s="233"/>
      <c r="D46" s="244"/>
      <c r="F46" s="220">
        <v>35</v>
      </c>
      <c r="G46" s="255">
        <f t="shared" si="2"/>
        <v>0</v>
      </c>
      <c r="H46" s="244"/>
      <c r="J46" s="262" t="str">
        <f t="shared" si="0"/>
        <v>○</v>
      </c>
      <c r="K46" s="268">
        <v>35</v>
      </c>
      <c r="L46" s="255">
        <f t="shared" si="1"/>
        <v>0</v>
      </c>
      <c r="M46" s="284"/>
      <c r="N46" s="244"/>
    </row>
    <row r="47" spans="2:14">
      <c r="B47" s="220">
        <v>36</v>
      </c>
      <c r="C47" s="233"/>
      <c r="D47" s="244"/>
      <c r="F47" s="220">
        <v>36</v>
      </c>
      <c r="G47" s="255">
        <f t="shared" si="2"/>
        <v>0</v>
      </c>
      <c r="H47" s="244"/>
      <c r="J47" s="262" t="str">
        <f t="shared" si="0"/>
        <v>○</v>
      </c>
      <c r="K47" s="268">
        <v>36</v>
      </c>
      <c r="L47" s="255">
        <f t="shared" si="1"/>
        <v>0</v>
      </c>
      <c r="M47" s="284"/>
      <c r="N47" s="244"/>
    </row>
    <row r="48" spans="2:14">
      <c r="B48" s="220">
        <v>37</v>
      </c>
      <c r="C48" s="233"/>
      <c r="D48" s="244"/>
      <c r="F48" s="220">
        <v>37</v>
      </c>
      <c r="G48" s="255">
        <f t="shared" si="2"/>
        <v>0</v>
      </c>
      <c r="H48" s="244"/>
      <c r="J48" s="262" t="str">
        <f t="shared" si="0"/>
        <v>○</v>
      </c>
      <c r="K48" s="268">
        <v>37</v>
      </c>
      <c r="L48" s="255">
        <f t="shared" si="1"/>
        <v>0</v>
      </c>
      <c r="M48" s="284"/>
      <c r="N48" s="244"/>
    </row>
    <row r="49" spans="2:14">
      <c r="B49" s="220">
        <v>38</v>
      </c>
      <c r="C49" s="233"/>
      <c r="D49" s="244"/>
      <c r="F49" s="220">
        <v>38</v>
      </c>
      <c r="G49" s="255">
        <f t="shared" si="2"/>
        <v>0</v>
      </c>
      <c r="H49" s="244"/>
      <c r="J49" s="262" t="str">
        <f t="shared" si="0"/>
        <v>○</v>
      </c>
      <c r="K49" s="268">
        <v>38</v>
      </c>
      <c r="L49" s="255">
        <f t="shared" si="1"/>
        <v>0</v>
      </c>
      <c r="M49" s="284"/>
      <c r="N49" s="244"/>
    </row>
    <row r="50" spans="2:14">
      <c r="B50" s="220">
        <v>39</v>
      </c>
      <c r="C50" s="233"/>
      <c r="D50" s="244"/>
      <c r="F50" s="220">
        <v>39</v>
      </c>
      <c r="G50" s="255">
        <f t="shared" si="2"/>
        <v>0</v>
      </c>
      <c r="H50" s="244"/>
      <c r="J50" s="262" t="str">
        <f t="shared" si="0"/>
        <v>○</v>
      </c>
      <c r="K50" s="268">
        <v>39</v>
      </c>
      <c r="L50" s="255">
        <f t="shared" si="1"/>
        <v>0</v>
      </c>
      <c r="M50" s="284"/>
      <c r="N50" s="244"/>
    </row>
    <row r="51" spans="2:14">
      <c r="B51" s="220">
        <v>40</v>
      </c>
      <c r="C51" s="233"/>
      <c r="D51" s="244"/>
      <c r="F51" s="220">
        <v>40</v>
      </c>
      <c r="G51" s="255">
        <f t="shared" si="2"/>
        <v>0</v>
      </c>
      <c r="H51" s="244"/>
      <c r="J51" s="262" t="str">
        <f t="shared" si="0"/>
        <v>○</v>
      </c>
      <c r="K51" s="268">
        <v>40</v>
      </c>
      <c r="L51" s="255">
        <f t="shared" si="1"/>
        <v>0</v>
      </c>
      <c r="M51" s="284"/>
      <c r="N51" s="244"/>
    </row>
    <row r="52" spans="2:14">
      <c r="B52" s="220">
        <v>41</v>
      </c>
      <c r="C52" s="233"/>
      <c r="D52" s="244"/>
      <c r="F52" s="220">
        <v>41</v>
      </c>
      <c r="G52" s="255">
        <f t="shared" si="2"/>
        <v>0</v>
      </c>
      <c r="H52" s="244"/>
      <c r="J52" s="262" t="str">
        <f t="shared" si="0"/>
        <v>○</v>
      </c>
      <c r="K52" s="268">
        <v>41</v>
      </c>
      <c r="L52" s="255">
        <f t="shared" si="1"/>
        <v>0</v>
      </c>
      <c r="M52" s="284"/>
      <c r="N52" s="244"/>
    </row>
    <row r="53" spans="2:14">
      <c r="B53" s="220">
        <v>42</v>
      </c>
      <c r="C53" s="233"/>
      <c r="D53" s="244"/>
      <c r="F53" s="220">
        <v>42</v>
      </c>
      <c r="G53" s="255">
        <f t="shared" si="2"/>
        <v>0</v>
      </c>
      <c r="H53" s="244"/>
      <c r="J53" s="262" t="str">
        <f t="shared" si="0"/>
        <v>○</v>
      </c>
      <c r="K53" s="268">
        <v>42</v>
      </c>
      <c r="L53" s="255">
        <f t="shared" si="1"/>
        <v>0</v>
      </c>
      <c r="M53" s="284"/>
      <c r="N53" s="244"/>
    </row>
    <row r="54" spans="2:14">
      <c r="B54" s="220">
        <v>43</v>
      </c>
      <c r="C54" s="233"/>
      <c r="D54" s="244"/>
      <c r="F54" s="220">
        <v>43</v>
      </c>
      <c r="G54" s="255">
        <f t="shared" si="2"/>
        <v>0</v>
      </c>
      <c r="H54" s="244"/>
      <c r="J54" s="262" t="str">
        <f t="shared" si="0"/>
        <v>○</v>
      </c>
      <c r="K54" s="268">
        <v>43</v>
      </c>
      <c r="L54" s="255">
        <f t="shared" si="1"/>
        <v>0</v>
      </c>
      <c r="M54" s="284"/>
      <c r="N54" s="244"/>
    </row>
    <row r="55" spans="2:14">
      <c r="B55" s="220">
        <v>44</v>
      </c>
      <c r="C55" s="233"/>
      <c r="D55" s="244"/>
      <c r="F55" s="220">
        <v>44</v>
      </c>
      <c r="G55" s="255">
        <f t="shared" si="2"/>
        <v>0</v>
      </c>
      <c r="H55" s="244"/>
      <c r="J55" s="262" t="str">
        <f t="shared" si="0"/>
        <v>○</v>
      </c>
      <c r="K55" s="268">
        <v>44</v>
      </c>
      <c r="L55" s="255">
        <f t="shared" si="1"/>
        <v>0</v>
      </c>
      <c r="M55" s="284"/>
      <c r="N55" s="244"/>
    </row>
    <row r="56" spans="2:14">
      <c r="B56" s="220">
        <v>45</v>
      </c>
      <c r="C56" s="233"/>
      <c r="D56" s="244"/>
      <c r="F56" s="220">
        <v>45</v>
      </c>
      <c r="G56" s="255">
        <f t="shared" si="2"/>
        <v>0</v>
      </c>
      <c r="H56" s="244"/>
      <c r="J56" s="262" t="str">
        <f t="shared" si="0"/>
        <v>○</v>
      </c>
      <c r="K56" s="268">
        <v>45</v>
      </c>
      <c r="L56" s="255">
        <f t="shared" si="1"/>
        <v>0</v>
      </c>
      <c r="M56" s="284"/>
      <c r="N56" s="244"/>
    </row>
    <row r="57" spans="2:14">
      <c r="B57" s="220">
        <v>46</v>
      </c>
      <c r="C57" s="233"/>
      <c r="D57" s="244"/>
      <c r="F57" s="220">
        <v>46</v>
      </c>
      <c r="G57" s="255">
        <f t="shared" si="2"/>
        <v>0</v>
      </c>
      <c r="H57" s="244"/>
      <c r="J57" s="262" t="str">
        <f t="shared" si="0"/>
        <v>○</v>
      </c>
      <c r="K57" s="268">
        <v>46</v>
      </c>
      <c r="L57" s="255">
        <f t="shared" si="1"/>
        <v>0</v>
      </c>
      <c r="M57" s="284"/>
      <c r="N57" s="244"/>
    </row>
    <row r="58" spans="2:14">
      <c r="B58" s="220">
        <v>47</v>
      </c>
      <c r="C58" s="233"/>
      <c r="D58" s="244"/>
      <c r="F58" s="220">
        <v>47</v>
      </c>
      <c r="G58" s="255">
        <f t="shared" si="2"/>
        <v>0</v>
      </c>
      <c r="H58" s="244"/>
      <c r="J58" s="262" t="str">
        <f t="shared" si="0"/>
        <v>○</v>
      </c>
      <c r="K58" s="268">
        <v>47</v>
      </c>
      <c r="L58" s="255">
        <f t="shared" si="1"/>
        <v>0</v>
      </c>
      <c r="M58" s="284"/>
      <c r="N58" s="244"/>
    </row>
    <row r="59" spans="2:14">
      <c r="B59" s="220">
        <v>48</v>
      </c>
      <c r="C59" s="233"/>
      <c r="D59" s="244"/>
      <c r="F59" s="220">
        <v>48</v>
      </c>
      <c r="G59" s="255">
        <f t="shared" si="2"/>
        <v>0</v>
      </c>
      <c r="H59" s="244"/>
      <c r="J59" s="262" t="str">
        <f t="shared" si="0"/>
        <v>○</v>
      </c>
      <c r="K59" s="268">
        <v>48</v>
      </c>
      <c r="L59" s="255">
        <f t="shared" si="1"/>
        <v>0</v>
      </c>
      <c r="M59" s="284"/>
      <c r="N59" s="244"/>
    </row>
    <row r="60" spans="2:14">
      <c r="B60" s="220">
        <v>49</v>
      </c>
      <c r="C60" s="233"/>
      <c r="D60" s="244"/>
      <c r="F60" s="220">
        <v>49</v>
      </c>
      <c r="G60" s="255">
        <f t="shared" si="2"/>
        <v>0</v>
      </c>
      <c r="H60" s="244"/>
      <c r="J60" s="262" t="str">
        <f t="shared" si="0"/>
        <v>○</v>
      </c>
      <c r="K60" s="268">
        <v>49</v>
      </c>
      <c r="L60" s="255">
        <f t="shared" si="1"/>
        <v>0</v>
      </c>
      <c r="M60" s="284"/>
      <c r="N60" s="244"/>
    </row>
    <row r="61" spans="2:14" ht="19.5">
      <c r="B61" s="220">
        <v>50</v>
      </c>
      <c r="C61" s="233"/>
      <c r="D61" s="244"/>
      <c r="F61" s="220">
        <v>50</v>
      </c>
      <c r="G61" s="255">
        <f t="shared" si="2"/>
        <v>0</v>
      </c>
      <c r="H61" s="244"/>
      <c r="J61" s="263" t="str">
        <f t="shared" si="0"/>
        <v>○</v>
      </c>
      <c r="K61" s="269">
        <v>50</v>
      </c>
      <c r="L61" s="255">
        <f t="shared" si="1"/>
        <v>0</v>
      </c>
      <c r="M61" s="284"/>
      <c r="N61" s="244"/>
    </row>
    <row r="62" spans="2:14" ht="18.600000000000001" customHeight="1">
      <c r="B62" s="221" t="s">
        <v>320</v>
      </c>
      <c r="C62" s="234"/>
      <c r="D62" s="245">
        <f>SUM(D12:D61)</f>
        <v>0</v>
      </c>
      <c r="E62" s="248"/>
      <c r="F62" s="221" t="s">
        <v>76</v>
      </c>
      <c r="G62" s="234"/>
      <c r="H62" s="245">
        <f>SUM(H12:H61)</f>
        <v>0</v>
      </c>
      <c r="I62" s="258"/>
      <c r="J62" s="258"/>
      <c r="K62" s="270"/>
      <c r="L62" s="275" t="s">
        <v>317</v>
      </c>
      <c r="M62" s="285"/>
      <c r="N62" s="245">
        <f>SUM(N12:N61)</f>
        <v>0</v>
      </c>
    </row>
    <row r="63" spans="2:14" ht="19.5">
      <c r="B63" s="222" t="s">
        <v>103</v>
      </c>
      <c r="C63" s="222"/>
      <c r="D63" s="222"/>
      <c r="E63" s="249"/>
      <c r="F63" s="252"/>
      <c r="G63" s="256" t="s">
        <v>321</v>
      </c>
      <c r="H63" s="257" t="e">
        <f>H62/D62-1</f>
        <v>#DIV/0!</v>
      </c>
      <c r="I63" s="249"/>
      <c r="J63" s="264"/>
      <c r="K63" s="271"/>
      <c r="L63" s="276"/>
      <c r="M63" s="286" t="s">
        <v>323</v>
      </c>
      <c r="N63" s="257" t="e">
        <f>N62/H62-1</f>
        <v>#DIV/0!</v>
      </c>
    </row>
    <row r="64" spans="2:14">
      <c r="B64" s="223"/>
      <c r="C64" s="223"/>
      <c r="D64" s="223"/>
      <c r="F64" s="253" t="s">
        <v>296</v>
      </c>
      <c r="G64" s="253"/>
      <c r="H64" s="253"/>
      <c r="J64" s="225"/>
      <c r="K64" s="29"/>
      <c r="L64" s="277" t="s">
        <v>324</v>
      </c>
      <c r="M64" s="277"/>
      <c r="N64" s="277"/>
    </row>
    <row r="65" spans="2:14" ht="19.5">
      <c r="B65" s="29"/>
      <c r="C65" s="29"/>
      <c r="D65" s="246"/>
      <c r="F65" s="254"/>
      <c r="G65" s="254"/>
      <c r="H65" s="254"/>
      <c r="J65" s="226"/>
      <c r="K65" s="225"/>
      <c r="L65" s="278"/>
      <c r="M65" s="278"/>
      <c r="N65" s="278"/>
    </row>
    <row r="66" spans="2:14" ht="19.5">
      <c r="B66" s="224" t="s">
        <v>128</v>
      </c>
      <c r="C66" s="235"/>
      <c r="D66" s="247">
        <f>+SUMIF(J12:J61,"○",D12:D61)</f>
        <v>0</v>
      </c>
      <c r="F66" s="224" t="s">
        <v>35</v>
      </c>
      <c r="G66" s="235"/>
      <c r="H66" s="247">
        <f>+SUMIF(J12:J61,"○",H12:H61)</f>
        <v>0</v>
      </c>
      <c r="J66" s="29"/>
      <c r="K66" s="272"/>
      <c r="L66" s="279" t="s">
        <v>61</v>
      </c>
      <c r="M66" s="287"/>
      <c r="N66" s="293">
        <f>+SUMIF(J12:J61,"○",N12:N61)</f>
        <v>0</v>
      </c>
    </row>
    <row r="67" spans="2:14" ht="19.5">
      <c r="F67" s="252"/>
      <c r="G67" s="256" t="s">
        <v>19</v>
      </c>
      <c r="H67" s="257" t="e">
        <f>H66/D66-1</f>
        <v>#DIV/0!</v>
      </c>
      <c r="K67" s="273"/>
      <c r="L67" s="252"/>
      <c r="M67" s="288" t="s">
        <v>232</v>
      </c>
      <c r="N67" s="294" t="e">
        <f>N66/H66-1</f>
        <v>#DIV/0!</v>
      </c>
    </row>
    <row r="68" spans="2:14">
      <c r="B68" s="225" t="s">
        <v>137</v>
      </c>
      <c r="L68" s="280" t="s">
        <v>319</v>
      </c>
    </row>
    <row r="69" spans="2:14">
      <c r="B69" s="226">
        <f>COUNTIF(J12:J61,"○")</f>
        <v>50</v>
      </c>
      <c r="C69" s="225" t="s">
        <v>227</v>
      </c>
    </row>
  </sheetData>
  <mergeCells count="29">
    <mergeCell ref="B1:J1"/>
    <mergeCell ref="B3:M3"/>
    <mergeCell ref="B5:D5"/>
    <mergeCell ref="F5:H5"/>
    <mergeCell ref="B6:D6"/>
    <mergeCell ref="F6:H6"/>
    <mergeCell ref="B8:D8"/>
    <mergeCell ref="F8:H8"/>
    <mergeCell ref="J8:N8"/>
    <mergeCell ref="B62:C62"/>
    <mergeCell ref="F62:G62"/>
    <mergeCell ref="L62:M62"/>
    <mergeCell ref="B66:C66"/>
    <mergeCell ref="F66:G66"/>
    <mergeCell ref="L66:M66"/>
    <mergeCell ref="B9:B10"/>
    <mergeCell ref="C9:C10"/>
    <mergeCell ref="D9:D10"/>
    <mergeCell ref="F9:F10"/>
    <mergeCell ref="G9:G10"/>
    <mergeCell ref="H9:H10"/>
    <mergeCell ref="J9:J10"/>
    <mergeCell ref="K9:K10"/>
    <mergeCell ref="L9:L10"/>
    <mergeCell ref="M9:M10"/>
    <mergeCell ref="N9:N10"/>
    <mergeCell ref="B63:D64"/>
    <mergeCell ref="F64:H65"/>
    <mergeCell ref="L64:N65"/>
  </mergeCells>
  <phoneticPr fontId="20"/>
  <dataValidations count="2">
    <dataValidation type="list" allowBlank="1" showDropDown="0" showInputMessage="1" showErrorMessage="1" sqref="M11">
      <formula1>$B$82</formula1>
    </dataValidation>
    <dataValidation type="list" allowBlank="1" showDropDown="0" showInputMessage="0" showErrorMessage="0" sqref="M12:M61">
      <formula1>"　,新規採用,雇用形態の変化による支給減,退職者,その他"</formula1>
    </dataValidation>
  </dataValidations>
  <pageMargins left="0.70866141732283472" right="0.70866141732283472" top="0.35433070866141736" bottom="0.35433070866141736" header="0.31496062992125984" footer="0.31496062992125984"/>
  <pageSetup paperSize="9" scale="61" fitToWidth="1" fitToHeight="1" orientation="portrait" usePrinterDefaults="1"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IT42"/>
  <sheetViews>
    <sheetView workbookViewId="0">
      <pane ySplit="10" topLeftCell="A11" activePane="bottomLeft" state="frozen"/>
      <selection pane="bottomLeft" activeCell="B42" sqref="B42:C42"/>
    </sheetView>
  </sheetViews>
  <sheetFormatPr defaultColWidth="8.88671875" defaultRowHeight="18.75"/>
  <cols>
    <col min="1" max="1" width="2" style="208" customWidth="1"/>
    <col min="2" max="2" width="5.5" style="13" customWidth="1"/>
    <col min="3" max="3" width="18.875" style="13" customWidth="1"/>
    <col min="4" max="4" width="9.6640625" style="209" bestFit="1" customWidth="1"/>
    <col min="5" max="5" width="2.625" style="13" customWidth="1"/>
    <col min="6" max="6" width="5.5" style="13" customWidth="1"/>
    <col min="7" max="7" width="18.875" style="13" customWidth="1"/>
    <col min="8" max="8" width="9.6640625" style="209" bestFit="1" customWidth="1"/>
    <col min="9" max="9" width="2.625" style="13" customWidth="1"/>
    <col min="10" max="10" width="6.375" style="13" customWidth="1"/>
    <col min="11" max="11" width="5.5" style="13" customWidth="1"/>
    <col min="12" max="12" width="18.875" style="13" customWidth="1"/>
    <col min="13" max="13" width="27.375" style="13" customWidth="1"/>
    <col min="14" max="14" width="9.6640625" style="209" bestFit="1" customWidth="1"/>
    <col min="15" max="254" width="10" style="13" customWidth="1"/>
    <col min="255" max="16384" width="8.88671875" style="208"/>
  </cols>
  <sheetData>
    <row r="1" spans="2:14" ht="23.4" customHeight="1">
      <c r="B1" s="210" t="s">
        <v>301</v>
      </c>
      <c r="C1" s="210"/>
      <c r="D1" s="210"/>
      <c r="E1" s="210"/>
      <c r="F1" s="210"/>
      <c r="G1" s="210"/>
      <c r="H1" s="210"/>
      <c r="I1" s="210"/>
      <c r="J1" s="210"/>
    </row>
    <row r="2" spans="2:14" ht="9" customHeight="1">
      <c r="B2" s="211"/>
      <c r="F2" s="211"/>
    </row>
    <row r="3" spans="2:14">
      <c r="B3" s="212" t="s">
        <v>276</v>
      </c>
      <c r="C3" s="212"/>
      <c r="D3" s="212"/>
      <c r="E3" s="212"/>
      <c r="F3" s="212"/>
      <c r="G3" s="212"/>
      <c r="H3" s="212"/>
      <c r="I3" s="212"/>
      <c r="J3" s="212"/>
      <c r="K3" s="212"/>
      <c r="L3" s="212"/>
      <c r="M3" s="212"/>
      <c r="N3" s="236"/>
    </row>
    <row r="4" spans="2:14">
      <c r="B4" s="213"/>
      <c r="D4" s="236"/>
      <c r="F4" s="213"/>
      <c r="H4" s="236"/>
      <c r="N4" s="289"/>
    </row>
    <row r="5" spans="2:14" ht="20.399999999999999" customHeight="1">
      <c r="B5" s="214" t="s">
        <v>295</v>
      </c>
      <c r="C5" s="227"/>
      <c r="D5" s="237"/>
      <c r="F5" s="250"/>
      <c r="G5" s="250"/>
      <c r="H5" s="250"/>
      <c r="N5" s="236"/>
    </row>
    <row r="6" spans="2:14" ht="20.399999999999999" customHeight="1">
      <c r="B6" s="215"/>
      <c r="C6" s="228"/>
      <c r="D6" s="238"/>
      <c r="F6" s="251"/>
      <c r="G6" s="251"/>
      <c r="H6" s="251"/>
      <c r="N6" s="236"/>
    </row>
    <row r="7" spans="2:14" ht="19.5">
      <c r="B7" s="29"/>
      <c r="D7" s="239" t="s">
        <v>56</v>
      </c>
      <c r="F7" s="29"/>
      <c r="H7" s="239" t="s">
        <v>56</v>
      </c>
      <c r="N7" s="239" t="s">
        <v>56</v>
      </c>
    </row>
    <row r="8" spans="2:14" ht="19.5">
      <c r="B8" s="216" t="s">
        <v>169</v>
      </c>
      <c r="C8" s="229"/>
      <c r="D8" s="240"/>
      <c r="F8" s="216" t="s">
        <v>315</v>
      </c>
      <c r="G8" s="229"/>
      <c r="H8" s="240"/>
      <c r="J8" s="216" t="s">
        <v>316</v>
      </c>
      <c r="K8" s="229"/>
      <c r="L8" s="229"/>
      <c r="M8" s="229"/>
      <c r="N8" s="290"/>
    </row>
    <row r="9" spans="2:14" ht="16.649999999999999" customHeight="1">
      <c r="B9" s="217" t="s">
        <v>297</v>
      </c>
      <c r="C9" s="230" t="s">
        <v>302</v>
      </c>
      <c r="D9" s="241" t="s">
        <v>300</v>
      </c>
      <c r="F9" s="217" t="s">
        <v>297</v>
      </c>
      <c r="G9" s="230" t="s">
        <v>302</v>
      </c>
      <c r="H9" s="241" t="s">
        <v>300</v>
      </c>
      <c r="J9" s="259" t="s">
        <v>318</v>
      </c>
      <c r="K9" s="265" t="s">
        <v>297</v>
      </c>
      <c r="L9" s="230" t="s">
        <v>302</v>
      </c>
      <c r="M9" s="281" t="s">
        <v>133</v>
      </c>
      <c r="N9" s="291" t="s">
        <v>300</v>
      </c>
    </row>
    <row r="10" spans="2:14" ht="36" customHeight="1">
      <c r="B10" s="218"/>
      <c r="C10" s="231"/>
      <c r="D10" s="242"/>
      <c r="F10" s="218"/>
      <c r="G10" s="231"/>
      <c r="H10" s="242"/>
      <c r="J10" s="260"/>
      <c r="K10" s="266"/>
      <c r="L10" s="231"/>
      <c r="M10" s="282"/>
      <c r="N10" s="292"/>
    </row>
    <row r="11" spans="2:14">
      <c r="B11" s="219" t="s">
        <v>97</v>
      </c>
      <c r="C11" s="232" t="s">
        <v>299</v>
      </c>
      <c r="D11" s="243">
        <v>2000000</v>
      </c>
      <c r="F11" s="219" t="s">
        <v>97</v>
      </c>
      <c r="G11" s="232" t="s">
        <v>299</v>
      </c>
      <c r="H11" s="243">
        <v>2000000</v>
      </c>
      <c r="J11" s="261" t="str">
        <f t="shared" ref="J11:J34" si="0">IF(TRIM(M11)&lt;&gt;"","×","○")</f>
        <v>○</v>
      </c>
      <c r="K11" s="267" t="s">
        <v>97</v>
      </c>
      <c r="L11" s="274" t="str">
        <f t="shared" ref="L11:L31" si="1">C11</f>
        <v>産振　太郎</v>
      </c>
      <c r="M11" s="283"/>
      <c r="N11" s="243">
        <v>3000000</v>
      </c>
    </row>
    <row r="12" spans="2:14">
      <c r="B12" s="220">
        <v>1</v>
      </c>
      <c r="C12" s="233" t="s">
        <v>304</v>
      </c>
      <c r="D12" s="244">
        <v>2000000</v>
      </c>
      <c r="F12" s="220">
        <v>1</v>
      </c>
      <c r="G12" s="255" t="str">
        <f t="shared" ref="G12:G34" si="2">C12</f>
        <v>従業員１</v>
      </c>
      <c r="H12" s="244">
        <v>2100000</v>
      </c>
      <c r="J12" s="262" t="str">
        <f t="shared" si="0"/>
        <v>○</v>
      </c>
      <c r="K12" s="268">
        <v>1</v>
      </c>
      <c r="L12" s="255" t="str">
        <f t="shared" si="1"/>
        <v>従業員１</v>
      </c>
      <c r="M12" s="284"/>
      <c r="N12" s="244">
        <v>2200000</v>
      </c>
    </row>
    <row r="13" spans="2:14">
      <c r="B13" s="220">
        <v>2</v>
      </c>
      <c r="C13" s="233" t="s">
        <v>305</v>
      </c>
      <c r="D13" s="244">
        <v>2000000</v>
      </c>
      <c r="F13" s="220">
        <v>2</v>
      </c>
      <c r="G13" s="255" t="str">
        <f t="shared" si="2"/>
        <v>従業員２</v>
      </c>
      <c r="H13" s="244">
        <v>2100000</v>
      </c>
      <c r="J13" s="262" t="str">
        <f t="shared" si="0"/>
        <v>○</v>
      </c>
      <c r="K13" s="268">
        <v>2</v>
      </c>
      <c r="L13" s="255" t="str">
        <f t="shared" si="1"/>
        <v>従業員２</v>
      </c>
      <c r="M13" s="284"/>
      <c r="N13" s="244">
        <v>2200000</v>
      </c>
    </row>
    <row r="14" spans="2:14">
      <c r="B14" s="220">
        <v>3</v>
      </c>
      <c r="C14" s="233" t="s">
        <v>306</v>
      </c>
      <c r="D14" s="244">
        <v>2000000</v>
      </c>
      <c r="F14" s="220">
        <v>3</v>
      </c>
      <c r="G14" s="255" t="str">
        <f t="shared" si="2"/>
        <v>従業員３</v>
      </c>
      <c r="H14" s="244">
        <v>2100000</v>
      </c>
      <c r="J14" s="262" t="str">
        <f t="shared" si="0"/>
        <v>×</v>
      </c>
      <c r="K14" s="268">
        <v>3</v>
      </c>
      <c r="L14" s="255" t="str">
        <f t="shared" si="1"/>
        <v>従業員３</v>
      </c>
      <c r="M14" s="284" t="s">
        <v>229</v>
      </c>
      <c r="N14" s="244">
        <v>1000000</v>
      </c>
    </row>
    <row r="15" spans="2:14">
      <c r="B15" s="220">
        <v>4</v>
      </c>
      <c r="C15" s="233" t="s">
        <v>307</v>
      </c>
      <c r="D15" s="244">
        <v>2000000</v>
      </c>
      <c r="F15" s="220">
        <v>4</v>
      </c>
      <c r="G15" s="255" t="str">
        <f t="shared" si="2"/>
        <v>従業員４</v>
      </c>
      <c r="H15" s="244">
        <v>2100000</v>
      </c>
      <c r="J15" s="262" t="str">
        <f t="shared" si="0"/>
        <v>○</v>
      </c>
      <c r="K15" s="268">
        <v>4</v>
      </c>
      <c r="L15" s="255" t="str">
        <f t="shared" si="1"/>
        <v>従業員４</v>
      </c>
      <c r="M15" s="284"/>
      <c r="N15" s="244">
        <v>2200000</v>
      </c>
    </row>
    <row r="16" spans="2:14">
      <c r="B16" s="220">
        <v>5</v>
      </c>
      <c r="C16" s="233" t="s">
        <v>250</v>
      </c>
      <c r="D16" s="244">
        <v>2000000</v>
      </c>
      <c r="F16" s="220">
        <v>5</v>
      </c>
      <c r="G16" s="255" t="str">
        <f t="shared" si="2"/>
        <v>従業員５</v>
      </c>
      <c r="H16" s="244">
        <v>2100000</v>
      </c>
      <c r="J16" s="262" t="str">
        <f t="shared" si="0"/>
        <v>×</v>
      </c>
      <c r="K16" s="268">
        <v>5</v>
      </c>
      <c r="L16" s="255" t="str">
        <f t="shared" si="1"/>
        <v>従業員５</v>
      </c>
      <c r="M16" s="284" t="s">
        <v>322</v>
      </c>
      <c r="N16" s="244">
        <v>0</v>
      </c>
    </row>
    <row r="17" spans="2:14">
      <c r="B17" s="220">
        <v>6</v>
      </c>
      <c r="C17" s="233" t="s">
        <v>93</v>
      </c>
      <c r="D17" s="244">
        <v>2000000</v>
      </c>
      <c r="F17" s="220">
        <v>6</v>
      </c>
      <c r="G17" s="255" t="str">
        <f t="shared" si="2"/>
        <v>従業員６</v>
      </c>
      <c r="H17" s="244">
        <v>2100000</v>
      </c>
      <c r="J17" s="262" t="str">
        <f t="shared" si="0"/>
        <v>×</v>
      </c>
      <c r="K17" s="268">
        <v>6</v>
      </c>
      <c r="L17" s="255" t="str">
        <f t="shared" si="1"/>
        <v>従業員６</v>
      </c>
      <c r="M17" s="284" t="s">
        <v>322</v>
      </c>
      <c r="N17" s="244">
        <v>200000</v>
      </c>
    </row>
    <row r="18" spans="2:14">
      <c r="B18" s="220">
        <v>7</v>
      </c>
      <c r="C18" s="233" t="s">
        <v>142</v>
      </c>
      <c r="D18" s="244">
        <v>2000000</v>
      </c>
      <c r="F18" s="220">
        <v>7</v>
      </c>
      <c r="G18" s="255" t="str">
        <f t="shared" si="2"/>
        <v>従業員７</v>
      </c>
      <c r="H18" s="244">
        <v>2100000</v>
      </c>
      <c r="J18" s="262" t="str">
        <f t="shared" si="0"/>
        <v>○</v>
      </c>
      <c r="K18" s="268">
        <v>7</v>
      </c>
      <c r="L18" s="255" t="str">
        <f t="shared" si="1"/>
        <v>従業員７</v>
      </c>
      <c r="M18" s="284"/>
      <c r="N18" s="244">
        <v>2200000</v>
      </c>
    </row>
    <row r="19" spans="2:14">
      <c r="B19" s="220">
        <v>8</v>
      </c>
      <c r="C19" s="233" t="s">
        <v>308</v>
      </c>
      <c r="D19" s="244">
        <v>2000000</v>
      </c>
      <c r="F19" s="220">
        <v>8</v>
      </c>
      <c r="G19" s="255" t="str">
        <f t="shared" si="2"/>
        <v>従業員８</v>
      </c>
      <c r="H19" s="244">
        <v>2100000</v>
      </c>
      <c r="J19" s="262" t="str">
        <f t="shared" si="0"/>
        <v>○</v>
      </c>
      <c r="K19" s="268">
        <v>8</v>
      </c>
      <c r="L19" s="255" t="str">
        <f t="shared" si="1"/>
        <v>従業員８</v>
      </c>
      <c r="M19" s="284"/>
      <c r="N19" s="244">
        <v>2200000</v>
      </c>
    </row>
    <row r="20" spans="2:14">
      <c r="B20" s="220">
        <v>9</v>
      </c>
      <c r="C20" s="233" t="s">
        <v>286</v>
      </c>
      <c r="D20" s="244">
        <v>2000000</v>
      </c>
      <c r="F20" s="220">
        <v>9</v>
      </c>
      <c r="G20" s="255" t="str">
        <f t="shared" si="2"/>
        <v>従業員９</v>
      </c>
      <c r="H20" s="244">
        <v>2100000</v>
      </c>
      <c r="J20" s="262" t="str">
        <f t="shared" si="0"/>
        <v>○</v>
      </c>
      <c r="K20" s="268">
        <v>9</v>
      </c>
      <c r="L20" s="255" t="str">
        <f t="shared" si="1"/>
        <v>従業員９</v>
      </c>
      <c r="M20" s="284"/>
      <c r="N20" s="244">
        <v>2200000</v>
      </c>
    </row>
    <row r="21" spans="2:14">
      <c r="B21" s="220">
        <v>10</v>
      </c>
      <c r="C21" s="233" t="s">
        <v>298</v>
      </c>
      <c r="D21" s="244">
        <v>2000000</v>
      </c>
      <c r="F21" s="220">
        <v>10</v>
      </c>
      <c r="G21" s="255" t="str">
        <f t="shared" si="2"/>
        <v>従業員１０</v>
      </c>
      <c r="H21" s="244">
        <v>2100000</v>
      </c>
      <c r="J21" s="262" t="str">
        <f t="shared" si="0"/>
        <v>○</v>
      </c>
      <c r="K21" s="268">
        <v>10</v>
      </c>
      <c r="L21" s="255" t="str">
        <f t="shared" si="1"/>
        <v>従業員１０</v>
      </c>
      <c r="M21" s="284"/>
      <c r="N21" s="244">
        <v>2200000</v>
      </c>
    </row>
    <row r="22" spans="2:14">
      <c r="B22" s="220">
        <v>11</v>
      </c>
      <c r="C22" s="233" t="s">
        <v>309</v>
      </c>
      <c r="D22" s="244">
        <v>2000000</v>
      </c>
      <c r="F22" s="220">
        <v>11</v>
      </c>
      <c r="G22" s="255" t="str">
        <f t="shared" si="2"/>
        <v>従業員１１</v>
      </c>
      <c r="H22" s="244">
        <v>2100000</v>
      </c>
      <c r="J22" s="262" t="str">
        <f t="shared" si="0"/>
        <v>○</v>
      </c>
      <c r="K22" s="268">
        <v>11</v>
      </c>
      <c r="L22" s="255" t="str">
        <f t="shared" si="1"/>
        <v>従業員１１</v>
      </c>
      <c r="M22" s="284"/>
      <c r="N22" s="244">
        <v>2200000</v>
      </c>
    </row>
    <row r="23" spans="2:14">
      <c r="B23" s="220">
        <v>12</v>
      </c>
      <c r="C23" s="233" t="s">
        <v>310</v>
      </c>
      <c r="D23" s="244">
        <v>2000000</v>
      </c>
      <c r="F23" s="220">
        <v>12</v>
      </c>
      <c r="G23" s="255" t="str">
        <f t="shared" si="2"/>
        <v>従業員１２</v>
      </c>
      <c r="H23" s="244">
        <v>2100000</v>
      </c>
      <c r="J23" s="262" t="str">
        <f t="shared" si="0"/>
        <v>○</v>
      </c>
      <c r="K23" s="268">
        <v>12</v>
      </c>
      <c r="L23" s="255" t="str">
        <f t="shared" si="1"/>
        <v>従業員１２</v>
      </c>
      <c r="M23" s="284"/>
      <c r="N23" s="244">
        <v>2200000</v>
      </c>
    </row>
    <row r="24" spans="2:14">
      <c r="B24" s="220">
        <v>13</v>
      </c>
      <c r="C24" s="233" t="s">
        <v>311</v>
      </c>
      <c r="D24" s="244">
        <v>2000000</v>
      </c>
      <c r="F24" s="220">
        <v>13</v>
      </c>
      <c r="G24" s="255" t="str">
        <f t="shared" si="2"/>
        <v>従業員１３</v>
      </c>
      <c r="H24" s="244">
        <v>2100000</v>
      </c>
      <c r="J24" s="262" t="str">
        <f t="shared" si="0"/>
        <v>○</v>
      </c>
      <c r="K24" s="268">
        <v>13</v>
      </c>
      <c r="L24" s="255" t="str">
        <f t="shared" si="1"/>
        <v>従業員１３</v>
      </c>
      <c r="M24" s="284"/>
      <c r="N24" s="244">
        <v>2200000</v>
      </c>
    </row>
    <row r="25" spans="2:14">
      <c r="B25" s="220">
        <v>14</v>
      </c>
      <c r="C25" s="233" t="s">
        <v>190</v>
      </c>
      <c r="D25" s="244">
        <v>2000000</v>
      </c>
      <c r="F25" s="220">
        <v>14</v>
      </c>
      <c r="G25" s="255" t="str">
        <f t="shared" si="2"/>
        <v>従業員１４</v>
      </c>
      <c r="H25" s="244">
        <v>2100000</v>
      </c>
      <c r="J25" s="262" t="str">
        <f t="shared" si="0"/>
        <v>○</v>
      </c>
      <c r="K25" s="268">
        <v>14</v>
      </c>
      <c r="L25" s="255" t="str">
        <f t="shared" si="1"/>
        <v>従業員１４</v>
      </c>
      <c r="M25" s="284"/>
      <c r="N25" s="244">
        <v>2200000</v>
      </c>
    </row>
    <row r="26" spans="2:14">
      <c r="B26" s="220">
        <v>15</v>
      </c>
      <c r="C26" s="233" t="s">
        <v>241</v>
      </c>
      <c r="D26" s="244">
        <v>2000000</v>
      </c>
      <c r="F26" s="220">
        <v>15</v>
      </c>
      <c r="G26" s="255" t="str">
        <f t="shared" si="2"/>
        <v>従業員１５</v>
      </c>
      <c r="H26" s="244">
        <v>2100000</v>
      </c>
      <c r="J26" s="262" t="str">
        <f t="shared" si="0"/>
        <v>○</v>
      </c>
      <c r="K26" s="268">
        <v>15</v>
      </c>
      <c r="L26" s="255" t="str">
        <f t="shared" si="1"/>
        <v>従業員１５</v>
      </c>
      <c r="M26" s="284"/>
      <c r="N26" s="244">
        <v>2200000</v>
      </c>
    </row>
    <row r="27" spans="2:14">
      <c r="B27" s="220">
        <v>16</v>
      </c>
      <c r="C27" s="233" t="s">
        <v>303</v>
      </c>
      <c r="D27" s="244">
        <v>1000000</v>
      </c>
      <c r="F27" s="220">
        <v>16</v>
      </c>
      <c r="G27" s="255" t="str">
        <f t="shared" si="2"/>
        <v>従業員１６</v>
      </c>
      <c r="H27" s="244">
        <v>1050000</v>
      </c>
      <c r="J27" s="262" t="str">
        <f t="shared" si="0"/>
        <v>○</v>
      </c>
      <c r="K27" s="268">
        <v>16</v>
      </c>
      <c r="L27" s="255" t="str">
        <f t="shared" si="1"/>
        <v>従業員１６</v>
      </c>
      <c r="M27" s="284"/>
      <c r="N27" s="244">
        <v>1100000</v>
      </c>
    </row>
    <row r="28" spans="2:14">
      <c r="B28" s="220">
        <v>17</v>
      </c>
      <c r="C28" s="233" t="s">
        <v>312</v>
      </c>
      <c r="D28" s="244">
        <v>1000000</v>
      </c>
      <c r="F28" s="220">
        <v>17</v>
      </c>
      <c r="G28" s="255" t="str">
        <f t="shared" si="2"/>
        <v>従業員１７</v>
      </c>
      <c r="H28" s="244">
        <v>1050000</v>
      </c>
      <c r="J28" s="262" t="str">
        <f t="shared" si="0"/>
        <v>○</v>
      </c>
      <c r="K28" s="268">
        <v>17</v>
      </c>
      <c r="L28" s="255" t="str">
        <f t="shared" si="1"/>
        <v>従業員１７</v>
      </c>
      <c r="M28" s="284"/>
      <c r="N28" s="244">
        <v>1100000</v>
      </c>
    </row>
    <row r="29" spans="2:14">
      <c r="B29" s="220">
        <v>18</v>
      </c>
      <c r="C29" s="233" t="s">
        <v>292</v>
      </c>
      <c r="D29" s="244">
        <v>1000000</v>
      </c>
      <c r="F29" s="220">
        <v>18</v>
      </c>
      <c r="G29" s="255" t="str">
        <f t="shared" si="2"/>
        <v>従業員１８</v>
      </c>
      <c r="H29" s="244">
        <v>1050000</v>
      </c>
      <c r="J29" s="262" t="str">
        <f t="shared" si="0"/>
        <v>○</v>
      </c>
      <c r="K29" s="268">
        <v>18</v>
      </c>
      <c r="L29" s="255" t="str">
        <f t="shared" si="1"/>
        <v>従業員１８</v>
      </c>
      <c r="M29" s="284"/>
      <c r="N29" s="244">
        <v>1100000</v>
      </c>
    </row>
    <row r="30" spans="2:14">
      <c r="B30" s="220">
        <v>19</v>
      </c>
      <c r="C30" s="233" t="s">
        <v>281</v>
      </c>
      <c r="D30" s="244">
        <v>1000000</v>
      </c>
      <c r="F30" s="220">
        <v>19</v>
      </c>
      <c r="G30" s="255" t="str">
        <f t="shared" si="2"/>
        <v>従業員１９</v>
      </c>
      <c r="H30" s="244">
        <v>1050000</v>
      </c>
      <c r="J30" s="262" t="str">
        <f t="shared" si="0"/>
        <v>○</v>
      </c>
      <c r="K30" s="268">
        <v>19</v>
      </c>
      <c r="L30" s="255" t="str">
        <f t="shared" si="1"/>
        <v>従業員１９</v>
      </c>
      <c r="M30" s="284"/>
      <c r="N30" s="244">
        <v>1100000</v>
      </c>
    </row>
    <row r="31" spans="2:14">
      <c r="B31" s="220">
        <v>20</v>
      </c>
      <c r="C31" s="233" t="s">
        <v>253</v>
      </c>
      <c r="D31" s="244">
        <v>1000000</v>
      </c>
      <c r="F31" s="220">
        <v>20</v>
      </c>
      <c r="G31" s="255" t="str">
        <f t="shared" si="2"/>
        <v>従業員２０</v>
      </c>
      <c r="H31" s="244">
        <v>1050000</v>
      </c>
      <c r="J31" s="262" t="str">
        <f t="shared" si="0"/>
        <v>○</v>
      </c>
      <c r="K31" s="268">
        <v>20</v>
      </c>
      <c r="L31" s="255" t="str">
        <f t="shared" si="1"/>
        <v>従業員２０</v>
      </c>
      <c r="M31" s="284"/>
      <c r="N31" s="244">
        <v>1100000</v>
      </c>
    </row>
    <row r="32" spans="2:14">
      <c r="B32" s="220">
        <v>21</v>
      </c>
      <c r="C32" s="233"/>
      <c r="D32" s="244"/>
      <c r="F32" s="220">
        <v>21</v>
      </c>
      <c r="G32" s="255">
        <f t="shared" si="2"/>
        <v>0</v>
      </c>
      <c r="H32" s="244"/>
      <c r="J32" s="262" t="str">
        <f t="shared" si="0"/>
        <v>×</v>
      </c>
      <c r="K32" s="268">
        <v>21</v>
      </c>
      <c r="L32" s="255" t="s">
        <v>46</v>
      </c>
      <c r="M32" s="284" t="s">
        <v>199</v>
      </c>
      <c r="N32" s="244">
        <v>1050000</v>
      </c>
    </row>
    <row r="33" spans="2:14">
      <c r="B33" s="220">
        <v>22</v>
      </c>
      <c r="C33" s="233"/>
      <c r="D33" s="244"/>
      <c r="F33" s="220">
        <v>22</v>
      </c>
      <c r="G33" s="255">
        <f t="shared" si="2"/>
        <v>0</v>
      </c>
      <c r="H33" s="244"/>
      <c r="J33" s="262" t="str">
        <f t="shared" si="0"/>
        <v>×</v>
      </c>
      <c r="K33" s="268">
        <v>22</v>
      </c>
      <c r="L33" s="255" t="s">
        <v>313</v>
      </c>
      <c r="M33" s="284" t="s">
        <v>199</v>
      </c>
      <c r="N33" s="244">
        <v>1000000</v>
      </c>
    </row>
    <row r="34" spans="2:14" ht="19.5">
      <c r="B34" s="220">
        <v>23</v>
      </c>
      <c r="C34" s="233"/>
      <c r="D34" s="244"/>
      <c r="F34" s="220">
        <v>23</v>
      </c>
      <c r="G34" s="255">
        <f t="shared" si="2"/>
        <v>0</v>
      </c>
      <c r="H34" s="244"/>
      <c r="J34" s="262" t="str">
        <f t="shared" si="0"/>
        <v>×</v>
      </c>
      <c r="K34" s="268">
        <v>23</v>
      </c>
      <c r="L34" s="255" t="s">
        <v>314</v>
      </c>
      <c r="M34" s="284" t="s">
        <v>199</v>
      </c>
      <c r="N34" s="244">
        <v>1000000</v>
      </c>
    </row>
    <row r="35" spans="2:14" ht="18.600000000000001" customHeight="1">
      <c r="B35" s="221" t="s">
        <v>320</v>
      </c>
      <c r="C35" s="234"/>
      <c r="D35" s="245">
        <f>SUM(D12:D34)</f>
        <v>35000000</v>
      </c>
      <c r="E35" s="248"/>
      <c r="F35" s="221" t="s">
        <v>76</v>
      </c>
      <c r="G35" s="234"/>
      <c r="H35" s="245">
        <f>SUM(H12:H34)</f>
        <v>36750000</v>
      </c>
      <c r="I35" s="258"/>
      <c r="J35" s="258"/>
      <c r="K35" s="270"/>
      <c r="L35" s="275" t="s">
        <v>317</v>
      </c>
      <c r="M35" s="285"/>
      <c r="N35" s="245">
        <f>SUM(N12:N34)</f>
        <v>36150000</v>
      </c>
    </row>
    <row r="36" spans="2:14" ht="19.5">
      <c r="B36" s="222" t="s">
        <v>103</v>
      </c>
      <c r="C36" s="222"/>
      <c r="D36" s="222"/>
      <c r="E36" s="249"/>
      <c r="F36" s="252"/>
      <c r="G36" s="256" t="s">
        <v>321</v>
      </c>
      <c r="H36" s="257">
        <f>H35/D35-1</f>
        <v>5.0000000000000044e-002</v>
      </c>
      <c r="I36" s="249"/>
      <c r="J36" s="264"/>
      <c r="K36" s="271"/>
      <c r="L36" s="276"/>
      <c r="M36" s="286" t="s">
        <v>323</v>
      </c>
      <c r="N36" s="257">
        <f>N35/H35-1</f>
        <v>-1.6326530612244872e-002</v>
      </c>
    </row>
    <row r="37" spans="2:14">
      <c r="B37" s="223"/>
      <c r="C37" s="223"/>
      <c r="D37" s="223"/>
      <c r="F37" s="253" t="s">
        <v>296</v>
      </c>
      <c r="G37" s="253"/>
      <c r="H37" s="253"/>
      <c r="J37" s="225"/>
      <c r="K37" s="29"/>
      <c r="L37" s="277" t="s">
        <v>324</v>
      </c>
      <c r="M37" s="277"/>
      <c r="N37" s="277"/>
    </row>
    <row r="38" spans="2:14" ht="19.5">
      <c r="B38" s="29"/>
      <c r="C38" s="29"/>
      <c r="D38" s="246"/>
      <c r="F38" s="254"/>
      <c r="G38" s="254"/>
      <c r="H38" s="254"/>
      <c r="J38" s="226"/>
      <c r="K38" s="225"/>
      <c r="L38" s="278"/>
      <c r="M38" s="278"/>
      <c r="N38" s="278"/>
    </row>
    <row r="39" spans="2:14" ht="19.5">
      <c r="B39" s="224" t="s">
        <v>128</v>
      </c>
      <c r="C39" s="235"/>
      <c r="D39" s="247">
        <f>+SUMIF(J12:J34,"○",D12:D34)</f>
        <v>29000000</v>
      </c>
      <c r="F39" s="224" t="s">
        <v>35</v>
      </c>
      <c r="G39" s="235"/>
      <c r="H39" s="247">
        <f>+SUMIF(J12:J34,"○",H12:H34)</f>
        <v>30450000</v>
      </c>
      <c r="J39" s="29"/>
      <c r="K39" s="272"/>
      <c r="L39" s="279" t="s">
        <v>61</v>
      </c>
      <c r="M39" s="287"/>
      <c r="N39" s="293">
        <f>+SUMIF(J12:J34,"○",N12:N34)</f>
        <v>31900000</v>
      </c>
    </row>
    <row r="40" spans="2:14" ht="19.5">
      <c r="F40" s="252"/>
      <c r="G40" s="256" t="s">
        <v>19</v>
      </c>
      <c r="H40" s="257">
        <f>H39/D39-1</f>
        <v>5.0000000000000044e-002</v>
      </c>
      <c r="K40" s="273"/>
      <c r="L40" s="252"/>
      <c r="M40" s="288" t="s">
        <v>232</v>
      </c>
      <c r="N40" s="294">
        <f>N39/H39-1</f>
        <v>4.7619047619047672e-002</v>
      </c>
    </row>
    <row r="41" spans="2:14">
      <c r="B41" s="225" t="s">
        <v>137</v>
      </c>
      <c r="L41" s="280" t="s">
        <v>319</v>
      </c>
    </row>
    <row r="42" spans="2:14">
      <c r="B42" s="226">
        <f>COUNTIF(J12:J34,"○")</f>
        <v>17</v>
      </c>
      <c r="C42" s="225" t="s">
        <v>227</v>
      </c>
    </row>
  </sheetData>
  <mergeCells count="29">
    <mergeCell ref="B1:J1"/>
    <mergeCell ref="B3:M3"/>
    <mergeCell ref="B5:D5"/>
    <mergeCell ref="F5:H5"/>
    <mergeCell ref="B6:D6"/>
    <mergeCell ref="F6:H6"/>
    <mergeCell ref="B8:D8"/>
    <mergeCell ref="F8:H8"/>
    <mergeCell ref="J8:N8"/>
    <mergeCell ref="B35:C35"/>
    <mergeCell ref="F35:G35"/>
    <mergeCell ref="L35:M35"/>
    <mergeCell ref="B39:C39"/>
    <mergeCell ref="F39:G39"/>
    <mergeCell ref="L39:M39"/>
    <mergeCell ref="B9:B10"/>
    <mergeCell ref="C9:C10"/>
    <mergeCell ref="D9:D10"/>
    <mergeCell ref="F9:F10"/>
    <mergeCell ref="G9:G10"/>
    <mergeCell ref="H9:H10"/>
    <mergeCell ref="J9:J10"/>
    <mergeCell ref="K9:K10"/>
    <mergeCell ref="L9:L10"/>
    <mergeCell ref="M9:M10"/>
    <mergeCell ref="N9:N10"/>
    <mergeCell ref="B36:D37"/>
    <mergeCell ref="F37:H38"/>
    <mergeCell ref="L37:N38"/>
  </mergeCells>
  <phoneticPr fontId="20"/>
  <dataValidations count="2">
    <dataValidation type="list" allowBlank="1" showDropDown="0" showInputMessage="1" showErrorMessage="1" sqref="M11">
      <formula1>$B$55</formula1>
    </dataValidation>
    <dataValidation type="list" allowBlank="1" showDropDown="0" showInputMessage="0" showErrorMessage="0" sqref="M12:M34">
      <formula1>"　,新規採用,雇用形態の変化による支給減,退職者,その他"</formula1>
    </dataValidation>
  </dataValidations>
  <pageMargins left="0.70866141732283472" right="0.70866141732283472" top="0.35433070866141736" bottom="0.35433070866141736" header="0.31496062992125984" footer="0.31496062992125984"/>
  <pageSetup paperSize="9" scale="61" fitToWidth="1" fitToHeight="1" orientation="portrait" usePrinterDefaults="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10"/>
  </sheetPr>
  <dimension ref="A1:N58"/>
  <sheetViews>
    <sheetView view="pageBreakPreview" zoomScaleNormal="115" zoomScaleSheetLayoutView="100" workbookViewId="0">
      <selection activeCell="D2" sqref="D2:I2"/>
    </sheetView>
  </sheetViews>
  <sheetFormatPr defaultRowHeight="15.75" customHeight="1"/>
  <cols>
    <col min="1" max="1" width="1.625" style="17" customWidth="1"/>
    <col min="2" max="2" width="3.625" style="17" customWidth="1"/>
    <col min="3" max="3" width="15.625" style="1" customWidth="1"/>
    <col min="4" max="11" width="7.875" style="1" customWidth="1"/>
    <col min="12" max="16333" width="2.375" style="1" customWidth="1"/>
    <col min="16334" max="16384" width="9" style="1" customWidth="1"/>
  </cols>
  <sheetData>
    <row r="1" spans="1:14" s="1" customFormat="1" ht="15.75" customHeight="1">
      <c r="A1" s="17" t="s">
        <v>293</v>
      </c>
      <c r="B1" s="17"/>
      <c r="C1" s="17"/>
      <c r="D1" s="17"/>
      <c r="E1" s="1"/>
      <c r="F1" s="1"/>
      <c r="G1" s="1"/>
      <c r="H1" s="1"/>
      <c r="I1" s="1"/>
      <c r="J1" s="1"/>
      <c r="K1" s="1"/>
      <c r="N1" s="1"/>
    </row>
    <row r="2" spans="1:14" ht="20.25" customHeight="1">
      <c r="D2" s="4" t="s">
        <v>206</v>
      </c>
      <c r="E2" s="4"/>
      <c r="F2" s="4"/>
      <c r="G2" s="4"/>
      <c r="H2" s="4"/>
      <c r="I2" s="4"/>
    </row>
    <row r="3" spans="1:14" ht="20.25" customHeight="1">
      <c r="D3" s="30"/>
      <c r="E3" s="30"/>
      <c r="F3" s="30"/>
      <c r="G3" s="30"/>
      <c r="H3" s="30"/>
      <c r="I3" s="30"/>
    </row>
    <row r="4" spans="1:14" ht="20.25" customHeight="1">
      <c r="B4" s="17" t="s">
        <v>189</v>
      </c>
      <c r="D4" s="30"/>
      <c r="E4" s="30"/>
      <c r="F4" s="30"/>
      <c r="G4" s="30"/>
      <c r="H4" s="30"/>
      <c r="I4" s="30"/>
    </row>
    <row r="5" spans="1:14" ht="20.25" customHeight="1">
      <c r="A5" s="295"/>
      <c r="B5" s="296"/>
      <c r="C5" s="17" t="s">
        <v>87</v>
      </c>
      <c r="D5" s="30"/>
      <c r="E5" s="30"/>
      <c r="F5" s="30"/>
      <c r="G5" s="30"/>
      <c r="H5" s="30"/>
      <c r="I5" s="30"/>
    </row>
    <row r="6" spans="1:14" ht="20.25" customHeight="1">
      <c r="A6" s="295"/>
      <c r="B6" s="296"/>
      <c r="C6" s="17" t="s">
        <v>204</v>
      </c>
      <c r="D6" s="30"/>
      <c r="E6" s="30"/>
      <c r="F6" s="30"/>
      <c r="G6" s="30"/>
      <c r="H6" s="30"/>
      <c r="I6" s="30"/>
    </row>
    <row r="7" spans="1:14" ht="18" customHeight="1">
      <c r="N7" s="339"/>
    </row>
    <row r="8" spans="1:14" ht="18" customHeight="1">
      <c r="B8" s="297" t="s">
        <v>191</v>
      </c>
      <c r="C8" s="297"/>
      <c r="D8" s="305"/>
      <c r="E8" s="305"/>
      <c r="F8" s="77"/>
      <c r="N8" s="339"/>
    </row>
    <row r="9" spans="1:14" ht="18" customHeight="1">
      <c r="B9" s="17" t="s">
        <v>51</v>
      </c>
      <c r="C9" s="210"/>
      <c r="D9" s="210"/>
      <c r="E9" s="210"/>
      <c r="I9" s="1" t="s">
        <v>64</v>
      </c>
      <c r="K9" s="337" t="s">
        <v>116</v>
      </c>
      <c r="N9" s="339"/>
    </row>
    <row r="10" spans="1:14" ht="30" customHeight="1">
      <c r="B10" s="298" t="s">
        <v>96</v>
      </c>
      <c r="C10" s="310"/>
      <c r="D10" s="316" t="s">
        <v>207</v>
      </c>
      <c r="E10" s="323" t="s">
        <v>192</v>
      </c>
      <c r="F10" s="329" t="s">
        <v>209</v>
      </c>
      <c r="G10" s="329" t="s">
        <v>211</v>
      </c>
      <c r="H10" s="329" t="s">
        <v>212</v>
      </c>
      <c r="I10" s="329" t="s">
        <v>213</v>
      </c>
      <c r="J10" s="329" t="s">
        <v>214</v>
      </c>
      <c r="K10" s="329" t="s">
        <v>11</v>
      </c>
    </row>
    <row r="11" spans="1:14" ht="18" customHeight="1">
      <c r="B11" s="299"/>
      <c r="C11" s="311"/>
      <c r="D11" s="317" t="s">
        <v>208</v>
      </c>
      <c r="E11" s="324" t="s">
        <v>208</v>
      </c>
      <c r="F11" s="330" t="s">
        <v>208</v>
      </c>
      <c r="G11" s="330" t="s">
        <v>208</v>
      </c>
      <c r="H11" s="330" t="s">
        <v>208</v>
      </c>
      <c r="I11" s="330" t="s">
        <v>208</v>
      </c>
      <c r="J11" s="330" t="s">
        <v>208</v>
      </c>
      <c r="K11" s="329"/>
    </row>
    <row r="12" spans="1:14" ht="18" customHeight="1">
      <c r="B12" s="300"/>
      <c r="C12" s="312"/>
      <c r="D12" s="318"/>
      <c r="E12" s="325"/>
      <c r="F12" s="331"/>
      <c r="G12" s="331"/>
      <c r="H12" s="331"/>
      <c r="I12" s="331"/>
      <c r="J12" s="331"/>
      <c r="K12" s="332">
        <f>J12-D12</f>
        <v>0</v>
      </c>
    </row>
    <row r="13" spans="1:14" ht="18" customHeight="1">
      <c r="B13" s="300"/>
      <c r="C13" s="312"/>
      <c r="D13" s="318"/>
      <c r="E13" s="325"/>
      <c r="F13" s="331"/>
      <c r="G13" s="331"/>
      <c r="H13" s="331"/>
      <c r="I13" s="331"/>
      <c r="J13" s="331"/>
      <c r="K13" s="332">
        <f>J13-D13</f>
        <v>0</v>
      </c>
    </row>
    <row r="14" spans="1:14" ht="18" customHeight="1">
      <c r="B14" s="300"/>
      <c r="C14" s="312"/>
      <c r="D14" s="318"/>
      <c r="E14" s="325"/>
      <c r="F14" s="331"/>
      <c r="G14" s="331"/>
      <c r="H14" s="331"/>
      <c r="I14" s="331"/>
      <c r="J14" s="331"/>
      <c r="K14" s="332">
        <f>J14-D14</f>
        <v>0</v>
      </c>
    </row>
    <row r="15" spans="1:14" ht="18" customHeight="1">
      <c r="B15" s="301" t="s">
        <v>193</v>
      </c>
      <c r="C15" s="313"/>
      <c r="D15" s="319">
        <f t="shared" ref="D15:K15" si="0">SUM(D12:D14)</f>
        <v>0</v>
      </c>
      <c r="E15" s="326">
        <f t="shared" si="0"/>
        <v>0</v>
      </c>
      <c r="F15" s="332">
        <f t="shared" si="0"/>
        <v>0</v>
      </c>
      <c r="G15" s="332">
        <f t="shared" si="0"/>
        <v>0</v>
      </c>
      <c r="H15" s="332">
        <f t="shared" si="0"/>
        <v>0</v>
      </c>
      <c r="I15" s="332">
        <f t="shared" si="0"/>
        <v>0</v>
      </c>
      <c r="J15" s="332">
        <f t="shared" si="0"/>
        <v>0</v>
      </c>
      <c r="K15" s="332">
        <f t="shared" si="0"/>
        <v>0</v>
      </c>
    </row>
    <row r="16" spans="1:14" ht="18" customHeight="1">
      <c r="B16" s="48" t="s">
        <v>194</v>
      </c>
      <c r="C16" s="314"/>
      <c r="D16" s="318"/>
      <c r="E16" s="325"/>
      <c r="F16" s="331"/>
      <c r="G16" s="331"/>
      <c r="H16" s="331"/>
      <c r="I16" s="331"/>
      <c r="J16" s="331"/>
      <c r="K16" s="332">
        <f>J16-D16</f>
        <v>0</v>
      </c>
    </row>
    <row r="17" spans="2:11" ht="18" customHeight="1">
      <c r="B17" s="301" t="s">
        <v>195</v>
      </c>
      <c r="C17" s="313"/>
      <c r="D17" s="319">
        <f t="shared" ref="D17:K17" si="1">D15+D16</f>
        <v>0</v>
      </c>
      <c r="E17" s="326">
        <f t="shared" si="1"/>
        <v>0</v>
      </c>
      <c r="F17" s="332">
        <f t="shared" si="1"/>
        <v>0</v>
      </c>
      <c r="G17" s="332">
        <f t="shared" si="1"/>
        <v>0</v>
      </c>
      <c r="H17" s="332">
        <f t="shared" si="1"/>
        <v>0</v>
      </c>
      <c r="I17" s="332">
        <f t="shared" si="1"/>
        <v>0</v>
      </c>
      <c r="J17" s="332">
        <f t="shared" si="1"/>
        <v>0</v>
      </c>
      <c r="K17" s="332">
        <f t="shared" si="1"/>
        <v>0</v>
      </c>
    </row>
    <row r="18" spans="2:11" ht="18" customHeight="1">
      <c r="B18" s="302" t="s">
        <v>196</v>
      </c>
      <c r="C18" s="315"/>
      <c r="D18" s="320" t="e">
        <f t="shared" ref="D18:J18" si="2">D15/D17</f>
        <v>#DIV/0!</v>
      </c>
      <c r="E18" s="327" t="e">
        <f t="shared" si="2"/>
        <v>#DIV/0!</v>
      </c>
      <c r="F18" s="333" t="e">
        <f t="shared" si="2"/>
        <v>#DIV/0!</v>
      </c>
      <c r="G18" s="333" t="e">
        <f t="shared" si="2"/>
        <v>#DIV/0!</v>
      </c>
      <c r="H18" s="333" t="e">
        <f t="shared" si="2"/>
        <v>#DIV/0!</v>
      </c>
      <c r="I18" s="333" t="e">
        <f t="shared" si="2"/>
        <v>#DIV/0!</v>
      </c>
      <c r="J18" s="333" t="e">
        <f t="shared" si="2"/>
        <v>#DIV/0!</v>
      </c>
      <c r="K18" s="338"/>
    </row>
    <row r="19" spans="2:11" ht="18" customHeight="1">
      <c r="B19" s="302" t="s">
        <v>74</v>
      </c>
      <c r="C19" s="315"/>
      <c r="D19" s="321" t="e">
        <f t="shared" ref="D19:J19" si="3">IF(D18&gt;=0.8,"○","×")</f>
        <v>#DIV/0!</v>
      </c>
      <c r="E19" s="327" t="e">
        <f t="shared" si="3"/>
        <v>#DIV/0!</v>
      </c>
      <c r="F19" s="333" t="e">
        <f t="shared" si="3"/>
        <v>#DIV/0!</v>
      </c>
      <c r="G19" s="333" t="e">
        <f t="shared" si="3"/>
        <v>#DIV/0!</v>
      </c>
      <c r="H19" s="333" t="e">
        <f t="shared" si="3"/>
        <v>#DIV/0!</v>
      </c>
      <c r="I19" s="333" t="e">
        <f t="shared" si="3"/>
        <v>#DIV/0!</v>
      </c>
      <c r="J19" s="333" t="e">
        <f t="shared" si="3"/>
        <v>#DIV/0!</v>
      </c>
      <c r="K19" s="338"/>
    </row>
    <row r="20" spans="2:11" ht="18" customHeight="1">
      <c r="B20" s="210" t="s">
        <v>197</v>
      </c>
      <c r="C20" s="210"/>
    </row>
    <row r="21" spans="2:11" ht="18" customHeight="1">
      <c r="B21" s="303" t="s">
        <v>200</v>
      </c>
      <c r="C21" s="303"/>
    </row>
    <row r="22" spans="2:11" ht="18" customHeight="1">
      <c r="B22" s="303" t="s">
        <v>202</v>
      </c>
      <c r="C22" s="303"/>
    </row>
    <row r="23" spans="2:11" ht="18" customHeight="1">
      <c r="B23" s="304"/>
      <c r="C23" s="304"/>
    </row>
    <row r="24" spans="2:11" ht="18" hidden="1" customHeight="1">
      <c r="B24" s="305" t="s">
        <v>191</v>
      </c>
      <c r="C24" s="305"/>
      <c r="D24" s="305"/>
      <c r="E24" s="305"/>
    </row>
    <row r="25" spans="2:11" ht="18" hidden="1" customHeight="1">
      <c r="B25" s="210"/>
      <c r="C25" s="210"/>
      <c r="D25" s="210"/>
      <c r="E25" s="210"/>
      <c r="I25" s="1" t="s">
        <v>64</v>
      </c>
      <c r="K25" s="337" t="s">
        <v>116</v>
      </c>
    </row>
    <row r="26" spans="2:11" ht="30" hidden="1" customHeight="1">
      <c r="B26" s="298" t="s">
        <v>96</v>
      </c>
      <c r="C26" s="310"/>
      <c r="D26" s="316" t="s">
        <v>207</v>
      </c>
      <c r="E26" s="323" t="s">
        <v>192</v>
      </c>
      <c r="F26" s="329" t="s">
        <v>209</v>
      </c>
      <c r="G26" s="329" t="s">
        <v>211</v>
      </c>
      <c r="H26" s="329" t="s">
        <v>212</v>
      </c>
      <c r="I26" s="335" t="s">
        <v>213</v>
      </c>
      <c r="J26" s="316" t="s">
        <v>214</v>
      </c>
      <c r="K26" s="323" t="s">
        <v>11</v>
      </c>
    </row>
    <row r="27" spans="2:11" ht="18" hidden="1" customHeight="1">
      <c r="B27" s="299"/>
      <c r="C27" s="311"/>
      <c r="D27" s="322" t="str">
        <f t="shared" ref="D27:J27" si="4">D11</f>
        <v>　年　月期</v>
      </c>
      <c r="E27" s="328" t="str">
        <f t="shared" si="4"/>
        <v>　年　月期</v>
      </c>
      <c r="F27" s="334" t="str">
        <f t="shared" si="4"/>
        <v>　年　月期</v>
      </c>
      <c r="G27" s="334" t="str">
        <f t="shared" si="4"/>
        <v>　年　月期</v>
      </c>
      <c r="H27" s="334" t="str">
        <f t="shared" si="4"/>
        <v>　年　月期</v>
      </c>
      <c r="I27" s="336" t="str">
        <f t="shared" si="4"/>
        <v>　年　月期</v>
      </c>
      <c r="J27" s="322" t="str">
        <f t="shared" si="4"/>
        <v>　年　月期</v>
      </c>
      <c r="K27" s="323"/>
    </row>
    <row r="28" spans="2:11" ht="18" hidden="1" customHeight="1">
      <c r="B28" s="300"/>
      <c r="C28" s="312"/>
      <c r="D28" s="318"/>
      <c r="E28" s="325"/>
      <c r="F28" s="331"/>
      <c r="G28" s="331"/>
      <c r="H28" s="331"/>
      <c r="I28" s="331"/>
      <c r="J28" s="331"/>
      <c r="K28" s="326">
        <f>J28-D28</f>
        <v>0</v>
      </c>
    </row>
    <row r="29" spans="2:11" ht="18" hidden="1" customHeight="1">
      <c r="B29" s="300"/>
      <c r="C29" s="312"/>
      <c r="D29" s="318"/>
      <c r="E29" s="325"/>
      <c r="F29" s="331"/>
      <c r="G29" s="331"/>
      <c r="H29" s="331"/>
      <c r="I29" s="331"/>
      <c r="J29" s="331"/>
      <c r="K29" s="326">
        <f>J29-D29</f>
        <v>0</v>
      </c>
    </row>
    <row r="30" spans="2:11" ht="18" hidden="1" customHeight="1">
      <c r="B30" s="300"/>
      <c r="C30" s="312"/>
      <c r="D30" s="318"/>
      <c r="E30" s="325"/>
      <c r="F30" s="331"/>
      <c r="G30" s="331"/>
      <c r="H30" s="331"/>
      <c r="I30" s="331"/>
      <c r="J30" s="331"/>
      <c r="K30" s="326">
        <f>J30-D30</f>
        <v>0</v>
      </c>
    </row>
    <row r="31" spans="2:11" ht="18" hidden="1" customHeight="1">
      <c r="B31" s="301" t="s">
        <v>193</v>
      </c>
      <c r="C31" s="313"/>
      <c r="D31" s="319">
        <f t="shared" ref="D31:K31" si="5">SUM(D28:D30)</f>
        <v>0</v>
      </c>
      <c r="E31" s="326">
        <f t="shared" si="5"/>
        <v>0</v>
      </c>
      <c r="F31" s="332">
        <f t="shared" si="5"/>
        <v>0</v>
      </c>
      <c r="G31" s="332">
        <f t="shared" si="5"/>
        <v>0</v>
      </c>
      <c r="H31" s="332">
        <f t="shared" si="5"/>
        <v>0</v>
      </c>
      <c r="I31" s="332">
        <f t="shared" si="5"/>
        <v>0</v>
      </c>
      <c r="J31" s="332">
        <f t="shared" si="5"/>
        <v>0</v>
      </c>
      <c r="K31" s="326">
        <f t="shared" si="5"/>
        <v>0</v>
      </c>
    </row>
    <row r="32" spans="2:11" ht="18" hidden="1" customHeight="1">
      <c r="B32" s="48" t="s">
        <v>194</v>
      </c>
      <c r="C32" s="314"/>
      <c r="D32" s="318"/>
      <c r="E32" s="325"/>
      <c r="F32" s="331"/>
      <c r="G32" s="331"/>
      <c r="H32" s="331"/>
      <c r="I32" s="331"/>
      <c r="J32" s="331"/>
      <c r="K32" s="326">
        <f>J32-D32</f>
        <v>0</v>
      </c>
    </row>
    <row r="33" spans="2:11" ht="18" hidden="1" customHeight="1">
      <c r="B33" s="301" t="s">
        <v>195</v>
      </c>
      <c r="C33" s="313"/>
      <c r="D33" s="319">
        <f t="shared" ref="D33:K33" si="6">D31+D32</f>
        <v>0</v>
      </c>
      <c r="E33" s="326">
        <f t="shared" si="6"/>
        <v>0</v>
      </c>
      <c r="F33" s="332">
        <f t="shared" si="6"/>
        <v>0</v>
      </c>
      <c r="G33" s="332">
        <f t="shared" si="6"/>
        <v>0</v>
      </c>
      <c r="H33" s="332">
        <f t="shared" si="6"/>
        <v>0</v>
      </c>
      <c r="I33" s="332">
        <f t="shared" si="6"/>
        <v>0</v>
      </c>
      <c r="J33" s="332">
        <f t="shared" si="6"/>
        <v>0</v>
      </c>
      <c r="K33" s="326">
        <f t="shared" si="6"/>
        <v>0</v>
      </c>
    </row>
    <row r="34" spans="2:11" ht="18" hidden="1" customHeight="1">
      <c r="B34" s="302" t="s">
        <v>196</v>
      </c>
      <c r="C34" s="315"/>
      <c r="D34" s="320" t="e">
        <f t="shared" ref="D34:J34" si="7">D31/D33</f>
        <v>#DIV/0!</v>
      </c>
      <c r="E34" s="327" t="e">
        <f t="shared" si="7"/>
        <v>#DIV/0!</v>
      </c>
      <c r="F34" s="333" t="e">
        <f t="shared" si="7"/>
        <v>#DIV/0!</v>
      </c>
      <c r="G34" s="333" t="e">
        <f t="shared" si="7"/>
        <v>#DIV/0!</v>
      </c>
      <c r="H34" s="333" t="e">
        <f t="shared" si="7"/>
        <v>#DIV/0!</v>
      </c>
      <c r="I34" s="333" t="e">
        <f t="shared" si="7"/>
        <v>#DIV/0!</v>
      </c>
      <c r="J34" s="333" t="e">
        <f t="shared" si="7"/>
        <v>#DIV/0!</v>
      </c>
      <c r="K34" s="338"/>
    </row>
    <row r="35" spans="2:11" ht="18" hidden="1" customHeight="1">
      <c r="B35" s="302" t="s">
        <v>74</v>
      </c>
      <c r="C35" s="315"/>
      <c r="D35" s="321" t="e">
        <f t="shared" ref="D35:J35" si="8">IF(D34&gt;=0.8,"○","×")</f>
        <v>#DIV/0!</v>
      </c>
      <c r="E35" s="327" t="e">
        <f t="shared" si="8"/>
        <v>#DIV/0!</v>
      </c>
      <c r="F35" s="333" t="e">
        <f t="shared" si="8"/>
        <v>#DIV/0!</v>
      </c>
      <c r="G35" s="333" t="e">
        <f t="shared" si="8"/>
        <v>#DIV/0!</v>
      </c>
      <c r="H35" s="333" t="e">
        <f t="shared" si="8"/>
        <v>#DIV/0!</v>
      </c>
      <c r="I35" s="333" t="e">
        <f t="shared" si="8"/>
        <v>#DIV/0!</v>
      </c>
      <c r="J35" s="333" t="e">
        <f t="shared" si="8"/>
        <v>#DIV/0!</v>
      </c>
      <c r="K35" s="338"/>
    </row>
    <row r="36" spans="2:11" ht="18" hidden="1" customHeight="1">
      <c r="B36" s="306"/>
      <c r="C36" s="306"/>
    </row>
    <row r="37" spans="2:11" ht="18" hidden="1" customHeight="1">
      <c r="B37" s="305" t="s">
        <v>203</v>
      </c>
      <c r="C37" s="305"/>
      <c r="D37" s="305"/>
      <c r="E37" s="305"/>
    </row>
    <row r="38" spans="2:11" ht="18" hidden="1" customHeight="1">
      <c r="B38" s="210"/>
      <c r="C38" s="210"/>
      <c r="D38" s="210"/>
      <c r="E38" s="210"/>
      <c r="I38" s="1" t="s">
        <v>64</v>
      </c>
      <c r="K38" s="337" t="s">
        <v>116</v>
      </c>
    </row>
    <row r="39" spans="2:11" ht="30" hidden="1" customHeight="1">
      <c r="B39" s="298" t="s">
        <v>96</v>
      </c>
      <c r="C39" s="310"/>
      <c r="D39" s="316" t="s">
        <v>207</v>
      </c>
      <c r="E39" s="323" t="s">
        <v>192</v>
      </c>
      <c r="F39" s="329" t="s">
        <v>209</v>
      </c>
      <c r="G39" s="329" t="s">
        <v>211</v>
      </c>
      <c r="H39" s="329" t="s">
        <v>212</v>
      </c>
      <c r="I39" s="335" t="s">
        <v>213</v>
      </c>
      <c r="J39" s="316" t="s">
        <v>214</v>
      </c>
      <c r="K39" s="323" t="s">
        <v>11</v>
      </c>
    </row>
    <row r="40" spans="2:11" ht="18" hidden="1" customHeight="1">
      <c r="B40" s="299"/>
      <c r="C40" s="311"/>
      <c r="D40" s="322" t="str">
        <f t="shared" ref="D40:J40" si="9">D11</f>
        <v>　年　月期</v>
      </c>
      <c r="E40" s="328" t="str">
        <f t="shared" si="9"/>
        <v>　年　月期</v>
      </c>
      <c r="F40" s="334" t="str">
        <f t="shared" si="9"/>
        <v>　年　月期</v>
      </c>
      <c r="G40" s="334" t="str">
        <f t="shared" si="9"/>
        <v>　年　月期</v>
      </c>
      <c r="H40" s="334" t="str">
        <f t="shared" si="9"/>
        <v>　年　月期</v>
      </c>
      <c r="I40" s="336" t="str">
        <f t="shared" si="9"/>
        <v>　年　月期</v>
      </c>
      <c r="J40" s="322" t="str">
        <f t="shared" si="9"/>
        <v>　年　月期</v>
      </c>
      <c r="K40" s="323"/>
    </row>
    <row r="41" spans="2:11" ht="18" hidden="1" customHeight="1">
      <c r="B41" s="300"/>
      <c r="C41" s="312"/>
      <c r="D41" s="318"/>
      <c r="E41" s="325"/>
      <c r="F41" s="331"/>
      <c r="G41" s="331"/>
      <c r="H41" s="331"/>
      <c r="I41" s="331"/>
      <c r="J41" s="331"/>
      <c r="K41" s="326">
        <f>J41-D41</f>
        <v>0</v>
      </c>
    </row>
    <row r="42" spans="2:11" ht="18" hidden="1" customHeight="1">
      <c r="B42" s="300"/>
      <c r="C42" s="312"/>
      <c r="D42" s="318"/>
      <c r="E42" s="325"/>
      <c r="F42" s="331"/>
      <c r="G42" s="331"/>
      <c r="H42" s="331"/>
      <c r="I42" s="331"/>
      <c r="J42" s="331"/>
      <c r="K42" s="326">
        <f>J42-D42</f>
        <v>0</v>
      </c>
    </row>
    <row r="43" spans="2:11" ht="18" hidden="1" customHeight="1">
      <c r="B43" s="300"/>
      <c r="C43" s="312"/>
      <c r="D43" s="318"/>
      <c r="E43" s="325"/>
      <c r="F43" s="331"/>
      <c r="G43" s="331"/>
      <c r="H43" s="331"/>
      <c r="I43" s="331"/>
      <c r="J43" s="331"/>
      <c r="K43" s="326">
        <f>J43-D43</f>
        <v>0</v>
      </c>
    </row>
    <row r="44" spans="2:11" ht="18" hidden="1" customHeight="1">
      <c r="B44" s="301" t="s">
        <v>193</v>
      </c>
      <c r="C44" s="313"/>
      <c r="D44" s="319">
        <f t="shared" ref="D44:K44" si="10">SUM(D41:D43)</f>
        <v>0</v>
      </c>
      <c r="E44" s="326">
        <f t="shared" si="10"/>
        <v>0</v>
      </c>
      <c r="F44" s="332">
        <f t="shared" si="10"/>
        <v>0</v>
      </c>
      <c r="G44" s="332">
        <f t="shared" si="10"/>
        <v>0</v>
      </c>
      <c r="H44" s="332">
        <f t="shared" si="10"/>
        <v>0</v>
      </c>
      <c r="I44" s="332">
        <f t="shared" si="10"/>
        <v>0</v>
      </c>
      <c r="J44" s="332">
        <f t="shared" si="10"/>
        <v>0</v>
      </c>
      <c r="K44" s="326">
        <f t="shared" si="10"/>
        <v>0</v>
      </c>
    </row>
    <row r="45" spans="2:11" ht="18" hidden="1" customHeight="1">
      <c r="B45" s="48" t="s">
        <v>194</v>
      </c>
      <c r="C45" s="314"/>
      <c r="D45" s="318"/>
      <c r="E45" s="325"/>
      <c r="F45" s="331"/>
      <c r="G45" s="331"/>
      <c r="H45" s="331"/>
      <c r="I45" s="331"/>
      <c r="J45" s="331"/>
      <c r="K45" s="326">
        <f>J45-D45</f>
        <v>0</v>
      </c>
    </row>
    <row r="46" spans="2:11" ht="18" hidden="1" customHeight="1">
      <c r="B46" s="301" t="s">
        <v>195</v>
      </c>
      <c r="C46" s="313"/>
      <c r="D46" s="319">
        <f t="shared" ref="D46:K46" si="11">D44+D45</f>
        <v>0</v>
      </c>
      <c r="E46" s="326">
        <f t="shared" si="11"/>
        <v>0</v>
      </c>
      <c r="F46" s="332">
        <f t="shared" si="11"/>
        <v>0</v>
      </c>
      <c r="G46" s="332">
        <f t="shared" si="11"/>
        <v>0</v>
      </c>
      <c r="H46" s="332">
        <f t="shared" si="11"/>
        <v>0</v>
      </c>
      <c r="I46" s="332">
        <f t="shared" si="11"/>
        <v>0</v>
      </c>
      <c r="J46" s="332">
        <f t="shared" si="11"/>
        <v>0</v>
      </c>
      <c r="K46" s="326">
        <f t="shared" si="11"/>
        <v>0</v>
      </c>
    </row>
    <row r="47" spans="2:11" ht="18" hidden="1" customHeight="1">
      <c r="B47" s="302" t="s">
        <v>196</v>
      </c>
      <c r="C47" s="315"/>
      <c r="D47" s="320" t="e">
        <f t="shared" ref="D47:J47" si="12">D44/D46</f>
        <v>#DIV/0!</v>
      </c>
      <c r="E47" s="327" t="e">
        <f t="shared" si="12"/>
        <v>#DIV/0!</v>
      </c>
      <c r="F47" s="333" t="e">
        <f t="shared" si="12"/>
        <v>#DIV/0!</v>
      </c>
      <c r="G47" s="333" t="e">
        <f t="shared" si="12"/>
        <v>#DIV/0!</v>
      </c>
      <c r="H47" s="333" t="e">
        <f t="shared" si="12"/>
        <v>#DIV/0!</v>
      </c>
      <c r="I47" s="333" t="e">
        <f t="shared" si="12"/>
        <v>#DIV/0!</v>
      </c>
      <c r="J47" s="333" t="e">
        <f t="shared" si="12"/>
        <v>#DIV/0!</v>
      </c>
      <c r="K47" s="338"/>
    </row>
    <row r="48" spans="2:11" ht="18" hidden="1" customHeight="1">
      <c r="B48" s="302" t="s">
        <v>74</v>
      </c>
      <c r="C48" s="315"/>
      <c r="D48" s="321" t="e">
        <f t="shared" ref="D48:J48" si="13">IF(D47&gt;=0.8,"○","×")</f>
        <v>#DIV/0!</v>
      </c>
      <c r="E48" s="327" t="e">
        <f t="shared" si="13"/>
        <v>#DIV/0!</v>
      </c>
      <c r="F48" s="333" t="e">
        <f t="shared" si="13"/>
        <v>#DIV/0!</v>
      </c>
      <c r="G48" s="333" t="e">
        <f t="shared" si="13"/>
        <v>#DIV/0!</v>
      </c>
      <c r="H48" s="333" t="e">
        <f t="shared" si="13"/>
        <v>#DIV/0!</v>
      </c>
      <c r="I48" s="333" t="e">
        <f t="shared" si="13"/>
        <v>#DIV/0!</v>
      </c>
      <c r="J48" s="333" t="e">
        <f t="shared" si="13"/>
        <v>#DIV/0!</v>
      </c>
      <c r="K48" s="338"/>
    </row>
    <row r="49" spans="2:11" ht="15.75" hidden="1" customHeight="1"/>
    <row r="50" spans="2:11" ht="15.75" customHeight="1">
      <c r="B50" s="307" t="s">
        <v>288</v>
      </c>
      <c r="C50" s="307"/>
      <c r="D50" s="307"/>
      <c r="E50" s="307"/>
      <c r="F50" s="307"/>
      <c r="G50" s="307"/>
      <c r="H50" s="307"/>
      <c r="I50" s="307"/>
      <c r="J50" s="307"/>
      <c r="K50" s="307"/>
    </row>
    <row r="51" spans="2:11" ht="15.75" customHeight="1">
      <c r="B51" s="308"/>
      <c r="C51" s="308"/>
      <c r="D51" s="308"/>
      <c r="E51" s="308"/>
      <c r="F51" s="308"/>
      <c r="G51" s="308"/>
      <c r="H51" s="308"/>
      <c r="I51" s="308"/>
      <c r="J51" s="308"/>
      <c r="K51" s="308"/>
    </row>
    <row r="52" spans="2:11" ht="15.75" customHeight="1">
      <c r="B52" s="309"/>
      <c r="C52" s="309"/>
      <c r="D52" s="309"/>
      <c r="E52" s="309"/>
      <c r="F52" s="309"/>
      <c r="G52" s="309"/>
      <c r="H52" s="309"/>
      <c r="I52" s="309"/>
      <c r="J52" s="309"/>
      <c r="K52" s="309"/>
    </row>
    <row r="53" spans="2:11" ht="15.75" customHeight="1">
      <c r="B53" s="309"/>
      <c r="C53" s="309"/>
      <c r="D53" s="309"/>
      <c r="E53" s="309"/>
      <c r="F53" s="309"/>
      <c r="G53" s="309"/>
      <c r="H53" s="309"/>
      <c r="I53" s="309"/>
      <c r="J53" s="309"/>
      <c r="K53" s="309"/>
    </row>
    <row r="54" spans="2:11" ht="15.75" customHeight="1">
      <c r="B54" s="309"/>
      <c r="C54" s="309"/>
      <c r="D54" s="309"/>
      <c r="E54" s="309"/>
      <c r="F54" s="309"/>
      <c r="G54" s="309"/>
      <c r="H54" s="309"/>
      <c r="I54" s="309"/>
      <c r="J54" s="309"/>
      <c r="K54" s="309"/>
    </row>
    <row r="55" spans="2:11" ht="15.75" customHeight="1">
      <c r="B55" s="309"/>
      <c r="C55" s="309"/>
      <c r="D55" s="309"/>
      <c r="E55" s="309"/>
      <c r="F55" s="309"/>
      <c r="G55" s="309"/>
      <c r="H55" s="309"/>
      <c r="I55" s="309"/>
      <c r="J55" s="309"/>
      <c r="K55" s="309"/>
    </row>
    <row r="56" spans="2:11" ht="15.75" customHeight="1">
      <c r="B56" s="309"/>
      <c r="C56" s="309"/>
      <c r="D56" s="309"/>
      <c r="E56" s="309"/>
      <c r="F56" s="309"/>
      <c r="G56" s="309"/>
      <c r="H56" s="309"/>
      <c r="I56" s="309"/>
      <c r="J56" s="309"/>
      <c r="K56" s="309"/>
    </row>
    <row r="57" spans="2:11" ht="15.75" customHeight="1">
      <c r="B57" s="309"/>
      <c r="C57" s="309"/>
      <c r="D57" s="309"/>
      <c r="E57" s="309"/>
      <c r="F57" s="309"/>
      <c r="G57" s="309"/>
      <c r="H57" s="309"/>
      <c r="I57" s="309"/>
      <c r="J57" s="309"/>
      <c r="K57" s="309"/>
    </row>
    <row r="58" spans="2:11" ht="15.75" customHeight="1">
      <c r="B58" s="309"/>
      <c r="C58" s="309"/>
      <c r="D58" s="309"/>
      <c r="E58" s="309"/>
      <c r="F58" s="309"/>
      <c r="G58" s="309"/>
      <c r="H58" s="309"/>
      <c r="I58" s="309"/>
      <c r="J58" s="309"/>
      <c r="K58" s="309"/>
    </row>
  </sheetData>
  <mergeCells count="37">
    <mergeCell ref="D2:I2"/>
    <mergeCell ref="B8:C8"/>
    <mergeCell ref="D8:E8"/>
    <mergeCell ref="B12:C12"/>
    <mergeCell ref="B13:C13"/>
    <mergeCell ref="B14:C14"/>
    <mergeCell ref="B15:C15"/>
    <mergeCell ref="B16:C16"/>
    <mergeCell ref="B17:C17"/>
    <mergeCell ref="B18:C18"/>
    <mergeCell ref="B19:C19"/>
    <mergeCell ref="D24:E24"/>
    <mergeCell ref="B28:C28"/>
    <mergeCell ref="B29:C29"/>
    <mergeCell ref="B30:C30"/>
    <mergeCell ref="B31:C31"/>
    <mergeCell ref="B32:C32"/>
    <mergeCell ref="B33:C33"/>
    <mergeCell ref="B34:C34"/>
    <mergeCell ref="B35:C35"/>
    <mergeCell ref="D37:E37"/>
    <mergeCell ref="B41:C41"/>
    <mergeCell ref="B42:C42"/>
    <mergeCell ref="B43:C43"/>
    <mergeCell ref="B44:C44"/>
    <mergeCell ref="B45:C45"/>
    <mergeCell ref="B46:C46"/>
    <mergeCell ref="B47:C47"/>
    <mergeCell ref="B48:C48"/>
    <mergeCell ref="B10:C11"/>
    <mergeCell ref="K10:K11"/>
    <mergeCell ref="B26:C27"/>
    <mergeCell ref="K26:K27"/>
    <mergeCell ref="B39:C40"/>
    <mergeCell ref="K39:K40"/>
    <mergeCell ref="B50:K51"/>
    <mergeCell ref="B52:K58"/>
  </mergeCells>
  <phoneticPr fontId="26" type="Hiragana"/>
  <dataValidations count="1">
    <dataValidation type="list" allowBlank="1" showDropDown="0" showInputMessage="1" showErrorMessage="1" sqref="B5:B6">
      <formula1>"○"</formula1>
    </dataValidation>
  </dataValidations>
  <pageMargins left="0.78740157480314943" right="0.98425196850393681" top="0.78740157480314943" bottom="0.59055118110236215" header="0.51" footer="0.51"/>
  <pageSetup paperSize="9" firstPageNumber="0" fitToWidth="1" fitToHeight="1" orientation="portrait" usePrinterDefaults="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事業実施主体の概要（様式２）</vt:lpstr>
      <vt:lpstr>経営状況表（様式３）</vt:lpstr>
      <vt:lpstr>資金計画表（様式４）</vt:lpstr>
      <vt:lpstr>経費明細書（様式５）</vt:lpstr>
      <vt:lpstr>投資効果算定表（様式６）</vt:lpstr>
      <vt:lpstr>収支計画（様式７）</vt:lpstr>
      <vt:lpstr>従業員名簿（参考様式７－１）</vt:lpstr>
      <vt:lpstr>従業員名簿（参考様式７－１）記載例</vt:lpstr>
      <vt:lpstr>主要原材料仕入計画（様式８）</vt:lpstr>
      <vt:lpstr>取組状況表（参考様式９）</vt:lpstr>
    </vt:vector>
  </TitlesOfParts>
  <Company>高知県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Administrator</cp:lastModifiedBy>
  <cp:lastPrinted>2012-03-21T01:37:08Z</cp:lastPrinted>
  <dcterms:created xsi:type="dcterms:W3CDTF">2009-05-14T12:56:45Z</dcterms:created>
  <dcterms:modified xsi:type="dcterms:W3CDTF">2025-03-10T09:43:40Z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2025-03-10T09:43:40Z</vt:filetime>
  </property>
</Properties>
</file>