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45" activeTab="0"/>
  </bookViews>
  <sheets>
    <sheet name="16-総" sheetId="1" r:id="rId1"/>
  </sheets>
  <definedNames>
    <definedName name="\A">'16-総'!#REF!</definedName>
    <definedName name="\P">'16-総'!#REF!</definedName>
    <definedName name="\S">'16-総'!#REF!</definedName>
    <definedName name="\Z">'16-総'!#REF!</definedName>
    <definedName name="_xlnm.Print_Area" localSheetId="0">'16-総'!$A$1:$T$44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<sst xmlns="http://schemas.openxmlformats.org/spreadsheetml/2006/main" count="73" uniqueCount="59">
  <si>
    <t>高　知　県</t>
  </si>
  <si>
    <t xml:space="preserve"> </t>
  </si>
  <si>
    <t>（単位：戸）</t>
  </si>
  <si>
    <t>　　</t>
  </si>
  <si>
    <t xml:space="preserve"> １ 月</t>
  </si>
  <si>
    <t xml:space="preserve"> ２ 月</t>
  </si>
  <si>
    <t xml:space="preserve"> ３ 月</t>
  </si>
  <si>
    <t xml:space="preserve"> ４ 月</t>
  </si>
  <si>
    <t xml:space="preserve"> ５ 月</t>
  </si>
  <si>
    <t xml:space="preserve"> ６ 月</t>
  </si>
  <si>
    <t xml:space="preserve"> ７ 月</t>
  </si>
  <si>
    <t xml:space="preserve"> ８ 月</t>
  </si>
  <si>
    <t xml:space="preserve"> ９ 月</t>
  </si>
  <si>
    <t>１０月</t>
  </si>
  <si>
    <t>１１月</t>
  </si>
  <si>
    <t>１２月</t>
  </si>
  <si>
    <t>年計</t>
  </si>
  <si>
    <t xml:space="preserve"> 年度計</t>
  </si>
  <si>
    <t>　　新設住宅計</t>
  </si>
  <si>
    <t>前年比</t>
  </si>
  <si>
    <t>建　築</t>
  </si>
  <si>
    <t>公　共</t>
  </si>
  <si>
    <t>主　別</t>
  </si>
  <si>
    <t>民　間</t>
  </si>
  <si>
    <t>利　用</t>
  </si>
  <si>
    <t>持　家</t>
  </si>
  <si>
    <t>関係別</t>
  </si>
  <si>
    <t>貸　家</t>
  </si>
  <si>
    <t>給与住宅</t>
  </si>
  <si>
    <t>分譲住宅</t>
  </si>
  <si>
    <t>資金別</t>
  </si>
  <si>
    <t>民間資金</t>
  </si>
  <si>
    <t>公的資金</t>
  </si>
  <si>
    <t>公営住宅</t>
  </si>
  <si>
    <t>公庫融資</t>
  </si>
  <si>
    <t>公団建設</t>
  </si>
  <si>
    <t>その他</t>
  </si>
  <si>
    <t>構造別</t>
  </si>
  <si>
    <t>木　造</t>
  </si>
  <si>
    <t>非木造</t>
  </si>
  <si>
    <t>ＳＲＣ</t>
  </si>
  <si>
    <t>ＲＣ</t>
  </si>
  <si>
    <t>Ｓ</t>
  </si>
  <si>
    <t>ＣＢ</t>
  </si>
  <si>
    <t>工法別</t>
  </si>
  <si>
    <t>在来工法</t>
  </si>
  <si>
    <t>プレハブ</t>
  </si>
  <si>
    <t>枠組工法</t>
  </si>
  <si>
    <t>建て方別</t>
  </si>
  <si>
    <t>一戸建</t>
  </si>
  <si>
    <t>長屋建</t>
  </si>
  <si>
    <t>共　同</t>
  </si>
  <si>
    <t xml:space="preserve"> 前年新設住宅計</t>
  </si>
  <si>
    <t>差</t>
  </si>
  <si>
    <t xml:space="preserve"> 前年比</t>
  </si>
  <si>
    <t xml:space="preserve"> 前年値</t>
  </si>
  <si>
    <t>公庫前年値</t>
  </si>
  <si>
    <t>〃前年比</t>
  </si>
  <si>
    <t>平成１６年度新設住宅：総括表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</si>
</sst>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%"/>
  </numFmts>
  <fonts count="8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明朝"/>
      <family val="1"/>
    </font>
    <font>
      <sz val="7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17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5">
    <xf numFmtId="3" fontId="0" fillId="0" borderId="0" xfId="0" applyNumberFormat="1" applyFont="1" applyAlignment="1">
      <alignment/>
    </xf>
    <xf numFmtId="3" fontId="0" fillId="0" borderId="0" xfId="0" applyFont="1" applyFill="1" applyAlignment="1">
      <alignment vertical="center"/>
    </xf>
    <xf numFmtId="3" fontId="0" fillId="0" borderId="0" xfId="0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4" fillId="0" borderId="0" xfId="0" applyFont="1" applyFill="1" applyAlignment="1">
      <alignment vertical="center"/>
    </xf>
    <xf numFmtId="3" fontId="0" fillId="0" borderId="0" xfId="0" applyFont="1" applyFill="1" applyAlignment="1">
      <alignment horizontal="center" vertical="center"/>
    </xf>
    <xf numFmtId="3" fontId="0" fillId="0" borderId="1" xfId="0" applyFont="1" applyFill="1" applyBorder="1" applyAlignment="1">
      <alignment vertical="center"/>
    </xf>
    <xf numFmtId="3" fontId="0" fillId="0" borderId="2" xfId="0" applyFont="1" applyFill="1" applyBorder="1" applyAlignment="1">
      <alignment vertical="center"/>
    </xf>
    <xf numFmtId="3" fontId="0" fillId="0" borderId="3" xfId="0" applyFont="1" applyFill="1" applyBorder="1" applyAlignment="1">
      <alignment horizontal="center" vertical="center"/>
    </xf>
    <xf numFmtId="3" fontId="0" fillId="0" borderId="4" xfId="0" applyFont="1" applyFill="1" applyBorder="1" applyAlignment="1">
      <alignment horizontal="center" vertical="center"/>
    </xf>
    <xf numFmtId="3" fontId="0" fillId="0" borderId="0" xfId="0" applyFont="1" applyFill="1" applyBorder="1" applyAlignment="1">
      <alignment vertical="center"/>
    </xf>
    <xf numFmtId="3" fontId="0" fillId="0" borderId="5" xfId="0" applyFont="1" applyFill="1" applyBorder="1" applyAlignment="1">
      <alignment horizontal="center" vertical="center"/>
    </xf>
    <xf numFmtId="3" fontId="0" fillId="0" borderId="6" xfId="0" applyFont="1" applyFill="1" applyBorder="1" applyAlignment="1">
      <alignment vertical="center"/>
    </xf>
    <xf numFmtId="3" fontId="0" fillId="0" borderId="7" xfId="0" applyFont="1" applyFill="1" applyBorder="1" applyAlignment="1">
      <alignment vertical="center"/>
    </xf>
    <xf numFmtId="3" fontId="0" fillId="0" borderId="8" xfId="0" applyFont="1" applyFill="1" applyBorder="1" applyAlignment="1">
      <alignment vertical="center"/>
    </xf>
    <xf numFmtId="3" fontId="0" fillId="0" borderId="6" xfId="0" applyFont="1" applyFill="1" applyBorder="1" applyAlignment="1">
      <alignment horizontal="center" vertical="center"/>
    </xf>
    <xf numFmtId="3" fontId="0" fillId="0" borderId="7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3" fontId="0" fillId="0" borderId="9" xfId="0" applyFont="1" applyFill="1" applyBorder="1" applyAlignment="1">
      <alignment horizontal="center" vertical="center"/>
    </xf>
    <xf numFmtId="3" fontId="0" fillId="0" borderId="9" xfId="0" applyFont="1" applyFill="1" applyBorder="1" applyAlignment="1">
      <alignment vertical="center"/>
    </xf>
    <xf numFmtId="3" fontId="0" fillId="0" borderId="10" xfId="0" applyFont="1" applyFill="1" applyBorder="1" applyAlignment="1">
      <alignment vertical="center"/>
    </xf>
    <xf numFmtId="3" fontId="0" fillId="0" borderId="7" xfId="0" applyFont="1" applyFill="1" applyBorder="1" applyAlignment="1">
      <alignment horizontal="center" vertical="center"/>
    </xf>
    <xf numFmtId="3" fontId="0" fillId="0" borderId="11" xfId="0" applyFont="1" applyFill="1" applyBorder="1" applyAlignment="1">
      <alignment vertical="center"/>
    </xf>
    <xf numFmtId="3" fontId="0" fillId="0" borderId="12" xfId="0" applyFont="1" applyFill="1" applyBorder="1" applyAlignment="1">
      <alignment vertical="center"/>
    </xf>
    <xf numFmtId="3" fontId="0" fillId="0" borderId="13" xfId="0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4" xfId="0" applyFont="1" applyFill="1" applyBorder="1" applyAlignment="1">
      <alignment vertical="center"/>
    </xf>
    <xf numFmtId="3" fontId="0" fillId="0" borderId="0" xfId="0" applyFont="1" applyFill="1" applyBorder="1" applyAlignment="1">
      <alignment horizontal="left" vertical="center"/>
    </xf>
    <xf numFmtId="3" fontId="0" fillId="0" borderId="0" xfId="0" applyFont="1" applyFill="1" applyAlignment="1">
      <alignment horizontal="right" vertical="center"/>
    </xf>
    <xf numFmtId="177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3" fontId="0" fillId="0" borderId="15" xfId="0" applyFont="1" applyFill="1" applyBorder="1" applyAlignment="1">
      <alignment horizontal="center" vertical="center"/>
    </xf>
    <xf numFmtId="3" fontId="0" fillId="0" borderId="16" xfId="0" applyFont="1" applyFill="1" applyBorder="1" applyAlignment="1">
      <alignment vertical="center"/>
    </xf>
    <xf numFmtId="3" fontId="0" fillId="0" borderId="17" xfId="0" applyFont="1" applyFill="1" applyBorder="1" applyAlignment="1">
      <alignment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101"/>
  <sheetViews>
    <sheetView tabSelected="1" showOutlineSymbols="0" view="pageBreakPreview" zoomScale="60" zoomScaleNormal="75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7.66015625" defaultRowHeight="18"/>
  <cols>
    <col min="1" max="1" width="9.16015625" style="1" customWidth="1"/>
    <col min="2" max="2" width="2" style="1" customWidth="1"/>
    <col min="3" max="3" width="10.08203125" style="1" customWidth="1"/>
    <col min="4" max="4" width="8.91015625" style="1" bestFit="1" customWidth="1"/>
    <col min="5" max="8" width="7.91015625" style="1" bestFit="1" customWidth="1"/>
    <col min="9" max="9" width="8.91015625" style="1" bestFit="1" customWidth="1"/>
    <col min="10" max="11" width="8.58203125" style="1" bestFit="1" customWidth="1"/>
    <col min="12" max="12" width="7.91015625" style="1" bestFit="1" customWidth="1"/>
    <col min="13" max="13" width="8.91015625" style="1" bestFit="1" customWidth="1"/>
    <col min="14" max="17" width="7.91015625" style="1" bestFit="1" customWidth="1"/>
    <col min="18" max="19" width="7.83203125" style="1" bestFit="1" customWidth="1"/>
    <col min="20" max="20" width="7.91015625" style="1" bestFit="1" customWidth="1"/>
    <col min="21" max="16384" width="7.66015625" style="1" customWidth="1"/>
  </cols>
  <sheetData>
    <row r="1" spans="2:20" ht="17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3:18" ht="21">
      <c r="C2" s="4" t="s">
        <v>58</v>
      </c>
      <c r="R2" s="5" t="s">
        <v>0</v>
      </c>
    </row>
    <row r="3" ht="18" thickBot="1">
      <c r="S3" s="1" t="s">
        <v>2</v>
      </c>
    </row>
    <row r="4" spans="1:20" ht="17.25">
      <c r="A4" s="6" t="s">
        <v>3</v>
      </c>
      <c r="B4" s="7"/>
      <c r="C4" s="7"/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4</v>
      </c>
      <c r="R4" s="8" t="s">
        <v>5</v>
      </c>
      <c r="S4" s="8" t="s">
        <v>6</v>
      </c>
      <c r="T4" s="9" t="s">
        <v>17</v>
      </c>
    </row>
    <row r="5" spans="1:20" ht="17.25">
      <c r="A5" s="11" t="s">
        <v>18</v>
      </c>
      <c r="B5" s="12"/>
      <c r="C5" s="12"/>
      <c r="D5" s="13">
        <f>SUM(D8:D11)</f>
        <v>466</v>
      </c>
      <c r="E5" s="13">
        <f>SUM(E8:E11)</f>
        <v>321</v>
      </c>
      <c r="F5" s="13">
        <v>464</v>
      </c>
      <c r="G5" s="13">
        <v>388</v>
      </c>
      <c r="H5" s="13">
        <v>386</v>
      </c>
      <c r="I5" s="13">
        <v>599</v>
      </c>
      <c r="J5" s="13">
        <v>589</v>
      </c>
      <c r="K5" s="13">
        <v>451</v>
      </c>
      <c r="L5" s="13">
        <v>427</v>
      </c>
      <c r="M5" s="13">
        <v>603</v>
      </c>
      <c r="N5" s="13">
        <v>503</v>
      </c>
      <c r="O5" s="13">
        <v>401</v>
      </c>
      <c r="P5" s="13">
        <f aca="true" t="shared" si="0" ref="P5:P30">SUM(D5:O5)</f>
        <v>5598</v>
      </c>
      <c r="Q5" s="13">
        <v>288</v>
      </c>
      <c r="R5" s="13">
        <v>461</v>
      </c>
      <c r="S5" s="13">
        <v>435</v>
      </c>
      <c r="T5" s="14">
        <f>SUM(G5:O5,Q5:S5)</f>
        <v>5531</v>
      </c>
    </row>
    <row r="6" spans="1:20" ht="17.25">
      <c r="A6" s="11" t="s">
        <v>20</v>
      </c>
      <c r="B6" s="13"/>
      <c r="C6" s="15" t="s">
        <v>21</v>
      </c>
      <c r="D6" s="16">
        <v>44</v>
      </c>
      <c r="E6" s="16">
        <v>38</v>
      </c>
      <c r="F6" s="16">
        <v>4</v>
      </c>
      <c r="G6" s="16">
        <v>12</v>
      </c>
      <c r="H6" s="16">
        <v>0</v>
      </c>
      <c r="I6" s="16">
        <v>2</v>
      </c>
      <c r="J6" s="16">
        <v>0</v>
      </c>
      <c r="K6" s="16">
        <v>0</v>
      </c>
      <c r="L6" s="16">
        <v>28</v>
      </c>
      <c r="M6" s="16">
        <v>91</v>
      </c>
      <c r="N6" s="16">
        <v>1</v>
      </c>
      <c r="O6" s="16">
        <v>8</v>
      </c>
      <c r="P6" s="13">
        <f t="shared" si="0"/>
        <v>228</v>
      </c>
      <c r="Q6" s="16">
        <v>3</v>
      </c>
      <c r="R6" s="16">
        <v>0</v>
      </c>
      <c r="S6" s="16">
        <v>25</v>
      </c>
      <c r="T6" s="14">
        <f aca="true" t="shared" si="1" ref="T6:T30">SUM(G6:O6)+SUM(Q6:S6)</f>
        <v>170</v>
      </c>
    </row>
    <row r="7" spans="1:20" ht="17.25">
      <c r="A7" s="18" t="s">
        <v>22</v>
      </c>
      <c r="B7" s="13"/>
      <c r="C7" s="15" t="s">
        <v>23</v>
      </c>
      <c r="D7" s="13">
        <v>422</v>
      </c>
      <c r="E7" s="13">
        <v>283</v>
      </c>
      <c r="F7" s="13">
        <v>460</v>
      </c>
      <c r="G7" s="13">
        <v>376</v>
      </c>
      <c r="H7" s="13">
        <v>386</v>
      </c>
      <c r="I7" s="13">
        <v>597</v>
      </c>
      <c r="J7" s="13">
        <v>589</v>
      </c>
      <c r="K7" s="13">
        <v>451</v>
      </c>
      <c r="L7" s="13">
        <v>399</v>
      </c>
      <c r="M7" s="13">
        <v>512</v>
      </c>
      <c r="N7" s="13">
        <v>502</v>
      </c>
      <c r="O7" s="13">
        <v>393</v>
      </c>
      <c r="P7" s="13">
        <f t="shared" si="0"/>
        <v>5370</v>
      </c>
      <c r="Q7" s="13">
        <v>285</v>
      </c>
      <c r="R7" s="13">
        <v>461</v>
      </c>
      <c r="S7" s="13">
        <v>410</v>
      </c>
      <c r="T7" s="14">
        <f t="shared" si="1"/>
        <v>5361</v>
      </c>
    </row>
    <row r="8" spans="1:20" ht="17.25">
      <c r="A8" s="11" t="s">
        <v>24</v>
      </c>
      <c r="B8" s="13"/>
      <c r="C8" s="15" t="s">
        <v>25</v>
      </c>
      <c r="D8" s="16">
        <v>123</v>
      </c>
      <c r="E8" s="16">
        <v>155</v>
      </c>
      <c r="F8" s="16">
        <v>182</v>
      </c>
      <c r="G8" s="16">
        <v>193</v>
      </c>
      <c r="H8" s="16">
        <v>178</v>
      </c>
      <c r="I8" s="16">
        <v>175</v>
      </c>
      <c r="J8" s="16">
        <v>200</v>
      </c>
      <c r="K8" s="13">
        <v>193</v>
      </c>
      <c r="L8" s="16">
        <v>191</v>
      </c>
      <c r="M8" s="16">
        <v>180</v>
      </c>
      <c r="N8" s="16">
        <v>178</v>
      </c>
      <c r="O8" s="16">
        <v>143</v>
      </c>
      <c r="P8" s="13">
        <f t="shared" si="0"/>
        <v>2091</v>
      </c>
      <c r="Q8" s="16">
        <v>130</v>
      </c>
      <c r="R8" s="16">
        <v>170</v>
      </c>
      <c r="S8" s="16">
        <v>160</v>
      </c>
      <c r="T8" s="14">
        <f t="shared" si="1"/>
        <v>2091</v>
      </c>
    </row>
    <row r="9" spans="1:20" ht="17.25">
      <c r="A9" s="18" t="s">
        <v>26</v>
      </c>
      <c r="B9" s="13"/>
      <c r="C9" s="15" t="s">
        <v>27</v>
      </c>
      <c r="D9" s="16">
        <v>323</v>
      </c>
      <c r="E9" s="16">
        <v>77</v>
      </c>
      <c r="F9" s="16">
        <v>192</v>
      </c>
      <c r="G9" s="16">
        <v>138</v>
      </c>
      <c r="H9" s="16">
        <v>158</v>
      </c>
      <c r="I9" s="16">
        <v>192</v>
      </c>
      <c r="J9" s="16">
        <v>254</v>
      </c>
      <c r="K9" s="16">
        <v>220</v>
      </c>
      <c r="L9" s="16">
        <v>161</v>
      </c>
      <c r="M9" s="16">
        <v>329</v>
      </c>
      <c r="N9" s="16">
        <v>151</v>
      </c>
      <c r="O9" s="16">
        <v>208</v>
      </c>
      <c r="P9" s="13">
        <f t="shared" si="0"/>
        <v>2403</v>
      </c>
      <c r="Q9" s="16">
        <v>137</v>
      </c>
      <c r="R9" s="16">
        <v>92</v>
      </c>
      <c r="S9" s="16">
        <v>182</v>
      </c>
      <c r="T9" s="14">
        <f t="shared" si="1"/>
        <v>2222</v>
      </c>
    </row>
    <row r="10" spans="1:20" ht="17.25">
      <c r="A10" s="19"/>
      <c r="B10" s="13"/>
      <c r="C10" s="15" t="s">
        <v>28</v>
      </c>
      <c r="D10" s="16">
        <v>2</v>
      </c>
      <c r="E10" s="16">
        <v>14</v>
      </c>
      <c r="F10" s="16">
        <v>1</v>
      </c>
      <c r="G10" s="16">
        <v>13</v>
      </c>
      <c r="H10" s="16">
        <v>0</v>
      </c>
      <c r="I10" s="16">
        <v>32</v>
      </c>
      <c r="J10" s="16">
        <v>100</v>
      </c>
      <c r="K10" s="16">
        <v>0</v>
      </c>
      <c r="L10" s="16">
        <v>0</v>
      </c>
      <c r="M10" s="16">
        <v>31</v>
      </c>
      <c r="N10" s="16">
        <v>6</v>
      </c>
      <c r="O10" s="16">
        <v>2</v>
      </c>
      <c r="P10" s="13">
        <f t="shared" si="0"/>
        <v>201</v>
      </c>
      <c r="Q10" s="16">
        <v>0</v>
      </c>
      <c r="R10" s="16">
        <v>1</v>
      </c>
      <c r="S10" s="16">
        <v>0</v>
      </c>
      <c r="T10" s="14">
        <f t="shared" si="1"/>
        <v>185</v>
      </c>
    </row>
    <row r="11" spans="1:20" ht="17.25">
      <c r="A11" s="19"/>
      <c r="B11" s="13"/>
      <c r="C11" s="15" t="s">
        <v>29</v>
      </c>
      <c r="D11" s="16">
        <v>18</v>
      </c>
      <c r="E11" s="16">
        <v>75</v>
      </c>
      <c r="F11" s="16">
        <v>89</v>
      </c>
      <c r="G11" s="16">
        <v>44</v>
      </c>
      <c r="H11" s="16">
        <v>50</v>
      </c>
      <c r="I11" s="16">
        <v>200</v>
      </c>
      <c r="J11" s="16">
        <v>35</v>
      </c>
      <c r="K11" s="16">
        <v>38</v>
      </c>
      <c r="L11" s="16">
        <v>75</v>
      </c>
      <c r="M11" s="16">
        <v>63</v>
      </c>
      <c r="N11" s="16">
        <v>168</v>
      </c>
      <c r="O11" s="16">
        <v>48</v>
      </c>
      <c r="P11" s="13">
        <f t="shared" si="0"/>
        <v>903</v>
      </c>
      <c r="Q11" s="16">
        <v>21</v>
      </c>
      <c r="R11" s="16">
        <v>198</v>
      </c>
      <c r="S11" s="16">
        <v>93</v>
      </c>
      <c r="T11" s="14">
        <f t="shared" si="1"/>
        <v>1033</v>
      </c>
    </row>
    <row r="12" spans="1:20" ht="17.25">
      <c r="A12" s="11" t="s">
        <v>30</v>
      </c>
      <c r="B12" s="13"/>
      <c r="C12" s="15" t="s">
        <v>31</v>
      </c>
      <c r="D12" s="13">
        <v>405</v>
      </c>
      <c r="E12" s="13">
        <v>211</v>
      </c>
      <c r="F12" s="13">
        <v>301</v>
      </c>
      <c r="G12" s="13">
        <v>320</v>
      </c>
      <c r="H12" s="13">
        <v>335</v>
      </c>
      <c r="I12" s="13">
        <v>376</v>
      </c>
      <c r="J12" s="13">
        <v>539</v>
      </c>
      <c r="K12" s="13">
        <v>352</v>
      </c>
      <c r="L12" s="13">
        <v>351</v>
      </c>
      <c r="M12" s="13">
        <v>467</v>
      </c>
      <c r="N12" s="13">
        <v>319</v>
      </c>
      <c r="O12" s="13">
        <v>312</v>
      </c>
      <c r="P12" s="13">
        <f t="shared" si="0"/>
        <v>4288</v>
      </c>
      <c r="Q12" s="13">
        <v>248</v>
      </c>
      <c r="R12" s="13">
        <v>379</v>
      </c>
      <c r="S12" s="13">
        <v>355</v>
      </c>
      <c r="T12" s="14">
        <f t="shared" si="1"/>
        <v>4353</v>
      </c>
    </row>
    <row r="13" spans="1:20" ht="17.25">
      <c r="A13" s="19"/>
      <c r="B13" s="13"/>
      <c r="C13" s="15" t="s">
        <v>32</v>
      </c>
      <c r="D13" s="13">
        <f>SUM(D14:D17)</f>
        <v>61</v>
      </c>
      <c r="E13" s="13">
        <f>SUM(E14:E17)</f>
        <v>110</v>
      </c>
      <c r="F13" s="13">
        <f>SUM(F14:F17)</f>
        <v>163</v>
      </c>
      <c r="G13" s="13">
        <v>68</v>
      </c>
      <c r="H13" s="13">
        <v>51</v>
      </c>
      <c r="I13" s="13">
        <v>223</v>
      </c>
      <c r="J13" s="13">
        <v>50</v>
      </c>
      <c r="K13" s="13">
        <v>99</v>
      </c>
      <c r="L13" s="13">
        <v>76</v>
      </c>
      <c r="M13" s="13">
        <v>136</v>
      </c>
      <c r="N13" s="13">
        <v>184</v>
      </c>
      <c r="O13" s="13">
        <v>89</v>
      </c>
      <c r="P13" s="13">
        <f t="shared" si="0"/>
        <v>1310</v>
      </c>
      <c r="Q13" s="13">
        <v>40</v>
      </c>
      <c r="R13" s="13">
        <v>82</v>
      </c>
      <c r="S13" s="13">
        <v>80</v>
      </c>
      <c r="T13" s="14">
        <f t="shared" si="1"/>
        <v>1178</v>
      </c>
    </row>
    <row r="14" spans="1:20" ht="17.25">
      <c r="A14" s="19"/>
      <c r="B14" s="20"/>
      <c r="C14" s="21" t="s">
        <v>33</v>
      </c>
      <c r="D14" s="16">
        <v>44</v>
      </c>
      <c r="E14" s="16">
        <v>24</v>
      </c>
      <c r="F14" s="16">
        <v>4</v>
      </c>
      <c r="G14" s="16">
        <v>12</v>
      </c>
      <c r="H14" s="16">
        <v>0</v>
      </c>
      <c r="I14" s="16">
        <v>2</v>
      </c>
      <c r="J14" s="16">
        <v>0</v>
      </c>
      <c r="K14" s="16">
        <v>0</v>
      </c>
      <c r="L14" s="16">
        <v>28</v>
      </c>
      <c r="M14" s="16">
        <v>60</v>
      </c>
      <c r="N14" s="16">
        <v>0</v>
      </c>
      <c r="O14" s="16">
        <v>8</v>
      </c>
      <c r="P14" s="13">
        <f t="shared" si="0"/>
        <v>182</v>
      </c>
      <c r="Q14" s="16">
        <v>3</v>
      </c>
      <c r="R14" s="16">
        <v>0</v>
      </c>
      <c r="S14" s="16">
        <v>24</v>
      </c>
      <c r="T14" s="14">
        <f t="shared" si="1"/>
        <v>137</v>
      </c>
    </row>
    <row r="15" spans="1:20" ht="17.25">
      <c r="A15" s="19"/>
      <c r="B15" s="20"/>
      <c r="C15" s="21" t="s">
        <v>34</v>
      </c>
      <c r="D15" s="16">
        <v>15</v>
      </c>
      <c r="E15" s="16">
        <v>70</v>
      </c>
      <c r="F15" s="16">
        <v>128</v>
      </c>
      <c r="G15" s="16">
        <v>15</v>
      </c>
      <c r="H15" s="16">
        <v>34</v>
      </c>
      <c r="I15" s="16">
        <v>181</v>
      </c>
      <c r="J15" s="16">
        <v>16</v>
      </c>
      <c r="K15" s="16">
        <v>34</v>
      </c>
      <c r="L15" s="16">
        <v>23</v>
      </c>
      <c r="M15" s="16">
        <v>19</v>
      </c>
      <c r="N15" s="16">
        <v>153</v>
      </c>
      <c r="O15" s="16">
        <v>67</v>
      </c>
      <c r="P15" s="13">
        <f t="shared" si="0"/>
        <v>755</v>
      </c>
      <c r="Q15" s="16">
        <v>12</v>
      </c>
      <c r="R15" s="16">
        <v>62</v>
      </c>
      <c r="S15" s="16">
        <v>47</v>
      </c>
      <c r="T15" s="14">
        <f t="shared" si="1"/>
        <v>663</v>
      </c>
    </row>
    <row r="16" spans="1:20" ht="17.25">
      <c r="A16" s="19"/>
      <c r="B16" s="20"/>
      <c r="C16" s="21" t="s">
        <v>35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3">
        <f t="shared" si="0"/>
        <v>0</v>
      </c>
      <c r="Q16" s="16">
        <v>0</v>
      </c>
      <c r="R16" s="16">
        <v>0</v>
      </c>
      <c r="S16" s="16">
        <v>0</v>
      </c>
      <c r="T16" s="14">
        <f t="shared" si="1"/>
        <v>0</v>
      </c>
    </row>
    <row r="17" spans="1:20" ht="17.25">
      <c r="A17" s="19"/>
      <c r="B17" s="20"/>
      <c r="C17" s="21" t="s">
        <v>36</v>
      </c>
      <c r="D17" s="16">
        <v>2</v>
      </c>
      <c r="E17" s="16">
        <v>16</v>
      </c>
      <c r="F17" s="16">
        <v>31</v>
      </c>
      <c r="G17" s="16">
        <v>41</v>
      </c>
      <c r="H17" s="16">
        <v>17</v>
      </c>
      <c r="I17" s="16">
        <v>40</v>
      </c>
      <c r="J17" s="16">
        <v>34</v>
      </c>
      <c r="K17" s="16">
        <v>65</v>
      </c>
      <c r="L17" s="16">
        <v>25</v>
      </c>
      <c r="M17" s="16">
        <v>57</v>
      </c>
      <c r="N17" s="16">
        <v>31</v>
      </c>
      <c r="O17" s="16">
        <v>14</v>
      </c>
      <c r="P17" s="13">
        <f t="shared" si="0"/>
        <v>373</v>
      </c>
      <c r="Q17" s="16">
        <v>25</v>
      </c>
      <c r="R17" s="16">
        <v>20</v>
      </c>
      <c r="S17" s="16">
        <v>9</v>
      </c>
      <c r="T17" s="14">
        <f t="shared" si="1"/>
        <v>378</v>
      </c>
    </row>
    <row r="18" spans="1:20" ht="17.25">
      <c r="A18" s="32" t="s">
        <v>37</v>
      </c>
      <c r="B18" s="13"/>
      <c r="C18" s="15" t="s">
        <v>38</v>
      </c>
      <c r="D18" s="13">
        <v>118</v>
      </c>
      <c r="E18" s="13">
        <v>173</v>
      </c>
      <c r="F18" s="13">
        <v>191</v>
      </c>
      <c r="G18" s="13">
        <v>183</v>
      </c>
      <c r="H18" s="13">
        <v>155</v>
      </c>
      <c r="I18" s="13">
        <v>168</v>
      </c>
      <c r="J18" s="13">
        <v>257</v>
      </c>
      <c r="K18" s="13">
        <v>208</v>
      </c>
      <c r="L18" s="13">
        <v>189</v>
      </c>
      <c r="M18" s="13">
        <v>265</v>
      </c>
      <c r="N18" s="13">
        <v>184</v>
      </c>
      <c r="O18" s="13">
        <v>164</v>
      </c>
      <c r="P18" s="13">
        <f t="shared" si="0"/>
        <v>2255</v>
      </c>
      <c r="Q18" s="13">
        <v>147</v>
      </c>
      <c r="R18" s="13">
        <v>203</v>
      </c>
      <c r="S18" s="13">
        <v>163</v>
      </c>
      <c r="T18" s="14">
        <f t="shared" si="1"/>
        <v>2286</v>
      </c>
    </row>
    <row r="19" spans="1:20" ht="17.25">
      <c r="A19" s="33"/>
      <c r="B19" s="13"/>
      <c r="C19" s="15" t="s">
        <v>39</v>
      </c>
      <c r="D19" s="13">
        <v>348</v>
      </c>
      <c r="E19" s="13">
        <v>148</v>
      </c>
      <c r="F19" s="13">
        <v>273</v>
      </c>
      <c r="G19" s="13">
        <f>SUM(G21:G24)</f>
        <v>205</v>
      </c>
      <c r="H19" s="13">
        <f>SUM(H21:H24)</f>
        <v>231</v>
      </c>
      <c r="I19" s="13">
        <v>431</v>
      </c>
      <c r="J19" s="13">
        <v>332</v>
      </c>
      <c r="K19" s="13">
        <v>243</v>
      </c>
      <c r="L19" s="13">
        <v>238</v>
      </c>
      <c r="M19" s="13">
        <v>338</v>
      </c>
      <c r="N19" s="13">
        <v>319</v>
      </c>
      <c r="O19" s="13">
        <v>237</v>
      </c>
      <c r="P19" s="13">
        <f t="shared" si="0"/>
        <v>3343</v>
      </c>
      <c r="Q19" s="13">
        <v>141</v>
      </c>
      <c r="R19" s="13">
        <v>258</v>
      </c>
      <c r="S19" s="13">
        <v>272</v>
      </c>
      <c r="T19" s="14">
        <f t="shared" si="1"/>
        <v>3245</v>
      </c>
    </row>
    <row r="20" spans="1:20" ht="17.25">
      <c r="A20" s="33"/>
      <c r="B20" s="20"/>
      <c r="C20" s="21" t="s">
        <v>40</v>
      </c>
      <c r="D20" s="16">
        <v>0</v>
      </c>
      <c r="E20" s="16">
        <v>47</v>
      </c>
      <c r="F20" s="16">
        <v>0</v>
      </c>
      <c r="G20" s="16">
        <v>0</v>
      </c>
      <c r="H20" s="16">
        <v>0</v>
      </c>
      <c r="I20" s="16">
        <v>121</v>
      </c>
      <c r="J20" s="16">
        <v>0</v>
      </c>
      <c r="K20" s="16">
        <v>0</v>
      </c>
      <c r="L20" s="16">
        <v>16</v>
      </c>
      <c r="M20" s="16">
        <v>27</v>
      </c>
      <c r="N20" s="16">
        <v>60</v>
      </c>
      <c r="O20" s="16">
        <v>0</v>
      </c>
      <c r="P20" s="13">
        <f t="shared" si="0"/>
        <v>271</v>
      </c>
      <c r="Q20" s="16">
        <v>0</v>
      </c>
      <c r="R20" s="16">
        <v>118</v>
      </c>
      <c r="S20" s="16">
        <v>0</v>
      </c>
      <c r="T20" s="14">
        <f t="shared" si="1"/>
        <v>342</v>
      </c>
    </row>
    <row r="21" spans="1:20" ht="17.25">
      <c r="A21" s="33"/>
      <c r="B21" s="20"/>
      <c r="C21" s="21" t="s">
        <v>41</v>
      </c>
      <c r="D21" s="16">
        <v>96</v>
      </c>
      <c r="E21" s="16">
        <v>27</v>
      </c>
      <c r="F21" s="16">
        <v>125</v>
      </c>
      <c r="G21" s="16">
        <v>77</v>
      </c>
      <c r="H21" s="16">
        <v>57</v>
      </c>
      <c r="I21" s="16">
        <v>160</v>
      </c>
      <c r="J21" s="16">
        <v>183</v>
      </c>
      <c r="K21" s="16">
        <v>122</v>
      </c>
      <c r="L21" s="16">
        <v>113</v>
      </c>
      <c r="M21" s="16">
        <v>128</v>
      </c>
      <c r="N21" s="16">
        <v>130</v>
      </c>
      <c r="O21" s="16">
        <v>108</v>
      </c>
      <c r="P21" s="13">
        <f t="shared" si="0"/>
        <v>1326</v>
      </c>
      <c r="Q21" s="16">
        <v>18</v>
      </c>
      <c r="R21" s="16">
        <v>77</v>
      </c>
      <c r="S21" s="16">
        <v>116</v>
      </c>
      <c r="T21" s="14">
        <f t="shared" si="1"/>
        <v>1289</v>
      </c>
    </row>
    <row r="22" spans="1:20" ht="17.25">
      <c r="A22" s="33"/>
      <c r="B22" s="20"/>
      <c r="C22" s="21" t="s">
        <v>42</v>
      </c>
      <c r="D22" s="16">
        <v>252</v>
      </c>
      <c r="E22" s="16">
        <v>74</v>
      </c>
      <c r="F22" s="16">
        <v>147</v>
      </c>
      <c r="G22" s="16">
        <v>127</v>
      </c>
      <c r="H22" s="16">
        <v>166</v>
      </c>
      <c r="I22" s="16">
        <v>150</v>
      </c>
      <c r="J22" s="16">
        <v>149</v>
      </c>
      <c r="K22" s="16">
        <v>121</v>
      </c>
      <c r="L22" s="16">
        <v>109</v>
      </c>
      <c r="M22" s="16">
        <v>183</v>
      </c>
      <c r="N22" s="16">
        <v>129</v>
      </c>
      <c r="O22" s="16">
        <v>129</v>
      </c>
      <c r="P22" s="13">
        <f t="shared" si="0"/>
        <v>1736</v>
      </c>
      <c r="Q22" s="16">
        <v>123</v>
      </c>
      <c r="R22" s="16">
        <v>63</v>
      </c>
      <c r="S22" s="16">
        <v>156</v>
      </c>
      <c r="T22" s="14">
        <f t="shared" si="1"/>
        <v>1605</v>
      </c>
    </row>
    <row r="23" spans="1:20" ht="17.25">
      <c r="A23" s="33"/>
      <c r="B23" s="20"/>
      <c r="C23" s="21" t="s">
        <v>43</v>
      </c>
      <c r="D23" s="16">
        <v>0</v>
      </c>
      <c r="E23" s="16">
        <v>0</v>
      </c>
      <c r="F23" s="16">
        <v>0</v>
      </c>
      <c r="G23" s="16">
        <v>1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3">
        <f t="shared" si="0"/>
        <v>1</v>
      </c>
      <c r="Q23" s="16">
        <v>0</v>
      </c>
      <c r="R23" s="16">
        <v>0</v>
      </c>
      <c r="S23" s="16">
        <v>0</v>
      </c>
      <c r="T23" s="14">
        <f t="shared" si="1"/>
        <v>1</v>
      </c>
    </row>
    <row r="24" spans="1:20" ht="17.25">
      <c r="A24" s="34"/>
      <c r="B24" s="20"/>
      <c r="C24" s="21" t="s">
        <v>36</v>
      </c>
      <c r="D24" s="16">
        <v>0</v>
      </c>
      <c r="E24" s="16">
        <v>0</v>
      </c>
      <c r="F24" s="16">
        <v>1</v>
      </c>
      <c r="G24" s="16">
        <v>0</v>
      </c>
      <c r="H24" s="16">
        <v>8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3">
        <f t="shared" si="0"/>
        <v>9</v>
      </c>
      <c r="Q24" s="16">
        <v>0</v>
      </c>
      <c r="R24" s="16">
        <v>0</v>
      </c>
      <c r="S24" s="16">
        <v>0</v>
      </c>
      <c r="T24" s="14">
        <f t="shared" si="1"/>
        <v>8</v>
      </c>
    </row>
    <row r="25" spans="1:20" ht="17.25">
      <c r="A25" s="11" t="s">
        <v>44</v>
      </c>
      <c r="B25" s="13"/>
      <c r="C25" s="15" t="s">
        <v>45</v>
      </c>
      <c r="D25" s="16">
        <v>351</v>
      </c>
      <c r="E25" s="16">
        <v>279</v>
      </c>
      <c r="F25" s="16">
        <v>392</v>
      </c>
      <c r="G25" s="16">
        <v>320</v>
      </c>
      <c r="H25" s="16">
        <v>291</v>
      </c>
      <c r="I25" s="16">
        <v>527</v>
      </c>
      <c r="J25" s="16">
        <v>527</v>
      </c>
      <c r="K25" s="16">
        <v>414</v>
      </c>
      <c r="L25" s="16">
        <v>337</v>
      </c>
      <c r="M25" s="16">
        <v>490</v>
      </c>
      <c r="N25" s="16">
        <v>393</v>
      </c>
      <c r="O25" s="16">
        <v>316</v>
      </c>
      <c r="P25" s="13">
        <f t="shared" si="0"/>
        <v>4637</v>
      </c>
      <c r="Q25" s="16">
        <v>220</v>
      </c>
      <c r="R25" s="16">
        <v>412</v>
      </c>
      <c r="S25" s="16">
        <v>369</v>
      </c>
      <c r="T25" s="14">
        <f t="shared" si="1"/>
        <v>4616</v>
      </c>
    </row>
    <row r="26" spans="1:20" ht="17.25">
      <c r="A26" s="19"/>
      <c r="B26" s="13"/>
      <c r="C26" s="15" t="s">
        <v>46</v>
      </c>
      <c r="D26" s="16">
        <v>105</v>
      </c>
      <c r="E26" s="16">
        <v>34</v>
      </c>
      <c r="F26" s="16">
        <v>64</v>
      </c>
      <c r="G26" s="16">
        <v>61</v>
      </c>
      <c r="H26" s="16">
        <v>84</v>
      </c>
      <c r="I26" s="16">
        <v>62</v>
      </c>
      <c r="J26" s="16">
        <v>55</v>
      </c>
      <c r="K26" s="16">
        <v>28</v>
      </c>
      <c r="L26" s="16">
        <v>82</v>
      </c>
      <c r="M26" s="16">
        <v>64</v>
      </c>
      <c r="N26" s="16">
        <v>103</v>
      </c>
      <c r="O26" s="16">
        <v>81</v>
      </c>
      <c r="P26" s="13">
        <f t="shared" si="0"/>
        <v>823</v>
      </c>
      <c r="Q26" s="16">
        <v>65</v>
      </c>
      <c r="R26" s="16">
        <v>39</v>
      </c>
      <c r="S26" s="16">
        <v>62</v>
      </c>
      <c r="T26" s="14">
        <f t="shared" si="1"/>
        <v>786</v>
      </c>
    </row>
    <row r="27" spans="1:20" ht="17.25">
      <c r="A27" s="19"/>
      <c r="B27" s="13"/>
      <c r="C27" s="15" t="s">
        <v>47</v>
      </c>
      <c r="D27" s="16">
        <v>10</v>
      </c>
      <c r="E27" s="16">
        <v>8</v>
      </c>
      <c r="F27" s="16">
        <v>8</v>
      </c>
      <c r="G27" s="16">
        <v>7</v>
      </c>
      <c r="H27" s="16">
        <v>11</v>
      </c>
      <c r="I27" s="16">
        <v>10</v>
      </c>
      <c r="J27" s="16">
        <v>7</v>
      </c>
      <c r="K27" s="16">
        <v>9</v>
      </c>
      <c r="L27" s="16">
        <v>8</v>
      </c>
      <c r="M27" s="16">
        <v>49</v>
      </c>
      <c r="N27" s="16">
        <v>7</v>
      </c>
      <c r="O27" s="16">
        <v>4</v>
      </c>
      <c r="P27" s="13">
        <f t="shared" si="0"/>
        <v>138</v>
      </c>
      <c r="Q27" s="16">
        <v>3</v>
      </c>
      <c r="R27" s="16">
        <v>10</v>
      </c>
      <c r="S27" s="16">
        <v>4</v>
      </c>
      <c r="T27" s="14">
        <f t="shared" si="1"/>
        <v>129</v>
      </c>
    </row>
    <row r="28" spans="1:20" ht="17.25">
      <c r="A28" s="11" t="s">
        <v>48</v>
      </c>
      <c r="B28" s="13"/>
      <c r="C28" s="15" t="s">
        <v>49</v>
      </c>
      <c r="D28" s="16">
        <v>143</v>
      </c>
      <c r="E28" s="16">
        <v>192</v>
      </c>
      <c r="F28" s="16">
        <v>220</v>
      </c>
      <c r="G28" s="16">
        <v>239</v>
      </c>
      <c r="H28" s="16">
        <v>221</v>
      </c>
      <c r="I28" s="16">
        <v>212</v>
      </c>
      <c r="J28" s="16">
        <v>245</v>
      </c>
      <c r="K28" s="16">
        <v>233</v>
      </c>
      <c r="L28" s="16">
        <v>234</v>
      </c>
      <c r="M28" s="16">
        <v>220</v>
      </c>
      <c r="N28" s="16">
        <v>209</v>
      </c>
      <c r="O28" s="16">
        <v>195</v>
      </c>
      <c r="P28" s="13">
        <f t="shared" si="0"/>
        <v>2563</v>
      </c>
      <c r="Q28" s="16">
        <v>154</v>
      </c>
      <c r="R28" s="16">
        <v>201</v>
      </c>
      <c r="S28" s="16">
        <v>200</v>
      </c>
      <c r="T28" s="14">
        <f t="shared" si="1"/>
        <v>2563</v>
      </c>
    </row>
    <row r="29" spans="1:20" ht="17.25">
      <c r="A29" s="19"/>
      <c r="B29" s="13"/>
      <c r="C29" s="15" t="s">
        <v>50</v>
      </c>
      <c r="D29" s="16">
        <v>55</v>
      </c>
      <c r="E29" s="16">
        <v>11</v>
      </c>
      <c r="F29" s="16">
        <v>57</v>
      </c>
      <c r="G29" s="16">
        <v>28</v>
      </c>
      <c r="H29" s="16">
        <v>2</v>
      </c>
      <c r="I29" s="16">
        <v>20</v>
      </c>
      <c r="J29" s="16">
        <v>34</v>
      </c>
      <c r="K29" s="16">
        <v>16</v>
      </c>
      <c r="L29" s="16">
        <v>17</v>
      </c>
      <c r="M29" s="16">
        <v>52</v>
      </c>
      <c r="N29" s="16">
        <v>28</v>
      </c>
      <c r="O29" s="16">
        <v>48</v>
      </c>
      <c r="P29" s="13">
        <f t="shared" si="0"/>
        <v>368</v>
      </c>
      <c r="Q29" s="16">
        <v>16</v>
      </c>
      <c r="R29" s="16">
        <v>15</v>
      </c>
      <c r="S29" s="16">
        <v>14</v>
      </c>
      <c r="T29" s="14">
        <f t="shared" si="1"/>
        <v>290</v>
      </c>
    </row>
    <row r="30" spans="1:20" ht="18" thickBot="1">
      <c r="A30" s="22"/>
      <c r="B30" s="23"/>
      <c r="C30" s="24" t="s">
        <v>51</v>
      </c>
      <c r="D30" s="25">
        <v>268</v>
      </c>
      <c r="E30" s="25">
        <v>118</v>
      </c>
      <c r="F30" s="25">
        <v>187</v>
      </c>
      <c r="G30" s="25">
        <v>121</v>
      </c>
      <c r="H30" s="25">
        <v>163</v>
      </c>
      <c r="I30" s="25">
        <v>367</v>
      </c>
      <c r="J30" s="25">
        <v>310</v>
      </c>
      <c r="K30" s="25">
        <v>202</v>
      </c>
      <c r="L30" s="25">
        <v>176</v>
      </c>
      <c r="M30" s="25">
        <v>331</v>
      </c>
      <c r="N30" s="25">
        <v>266</v>
      </c>
      <c r="O30" s="25">
        <v>158</v>
      </c>
      <c r="P30" s="23">
        <f t="shared" si="0"/>
        <v>2667</v>
      </c>
      <c r="Q30" s="25">
        <v>118</v>
      </c>
      <c r="R30" s="25">
        <v>245</v>
      </c>
      <c r="S30" s="25">
        <v>221</v>
      </c>
      <c r="T30" s="26">
        <f t="shared" si="1"/>
        <v>2678</v>
      </c>
    </row>
    <row r="31" spans="1:20" ht="17.25">
      <c r="A31" s="27" t="s">
        <v>52</v>
      </c>
      <c r="B31" s="10"/>
      <c r="C31" s="10"/>
      <c r="D31" s="10">
        <v>414</v>
      </c>
      <c r="E31" s="10">
        <v>366</v>
      </c>
      <c r="F31" s="10">
        <v>409</v>
      </c>
      <c r="G31" s="10">
        <v>432</v>
      </c>
      <c r="H31" s="10">
        <v>456</v>
      </c>
      <c r="I31" s="10">
        <v>714</v>
      </c>
      <c r="J31" s="10">
        <v>223</v>
      </c>
      <c r="K31" s="10">
        <v>403</v>
      </c>
      <c r="L31" s="10">
        <v>602</v>
      </c>
      <c r="M31" s="10">
        <v>696</v>
      </c>
      <c r="N31" s="10">
        <v>484</v>
      </c>
      <c r="O31" s="10">
        <v>554</v>
      </c>
      <c r="P31" s="10">
        <f>SUM(D31:O31)</f>
        <v>5753</v>
      </c>
      <c r="Q31" s="10">
        <v>466</v>
      </c>
      <c r="R31" s="10">
        <v>321</v>
      </c>
      <c r="S31" s="10">
        <v>464</v>
      </c>
      <c r="T31" s="10">
        <f>SUM(G31:O31,Q31:S31)</f>
        <v>5815</v>
      </c>
    </row>
    <row r="32" spans="3:20" ht="17.25">
      <c r="C32" s="28" t="s">
        <v>19</v>
      </c>
      <c r="D32" s="17">
        <f>D5/D31</f>
        <v>1.1256038647342994</v>
      </c>
      <c r="E32" s="17">
        <f>E5/E31</f>
        <v>0.8770491803278688</v>
      </c>
      <c r="F32" s="17">
        <f>F5/F31</f>
        <v>1.1344743276283618</v>
      </c>
      <c r="G32" s="17">
        <f aca="true" t="shared" si="2" ref="G32:T32">G5/G31</f>
        <v>0.8981481481481481</v>
      </c>
      <c r="H32" s="17">
        <f t="shared" si="2"/>
        <v>0.8464912280701754</v>
      </c>
      <c r="I32" s="17">
        <f t="shared" si="2"/>
        <v>0.8389355742296919</v>
      </c>
      <c r="J32" s="17">
        <f t="shared" si="2"/>
        <v>2.6412556053811658</v>
      </c>
      <c r="K32" s="17">
        <f t="shared" si="2"/>
        <v>1.119106699751861</v>
      </c>
      <c r="L32" s="17">
        <f t="shared" si="2"/>
        <v>0.7093023255813954</v>
      </c>
      <c r="M32" s="17">
        <f t="shared" si="2"/>
        <v>0.8663793103448276</v>
      </c>
      <c r="N32" s="17">
        <f t="shared" si="2"/>
        <v>1.0392561983471074</v>
      </c>
      <c r="O32" s="17">
        <f t="shared" si="2"/>
        <v>0.723826714801444</v>
      </c>
      <c r="P32" s="17">
        <f t="shared" si="2"/>
        <v>0.9730575351990266</v>
      </c>
      <c r="Q32" s="17">
        <f t="shared" si="2"/>
        <v>0.6180257510729614</v>
      </c>
      <c r="R32" s="17">
        <f t="shared" si="2"/>
        <v>1.4361370716510904</v>
      </c>
      <c r="S32" s="17">
        <f t="shared" si="2"/>
        <v>0.9375</v>
      </c>
      <c r="T32" s="17">
        <f t="shared" si="2"/>
        <v>0.9511607910576096</v>
      </c>
    </row>
    <row r="33" spans="3:20" ht="17.25">
      <c r="C33" s="28" t="s">
        <v>53</v>
      </c>
      <c r="D33" s="1">
        <f>D5-D31</f>
        <v>52</v>
      </c>
      <c r="E33" s="1">
        <f>E5-E31</f>
        <v>-45</v>
      </c>
      <c r="F33" s="1">
        <f>F5-F31</f>
        <v>55</v>
      </c>
      <c r="G33" s="1">
        <f aca="true" t="shared" si="3" ref="G33:T33">G5-G31</f>
        <v>-44</v>
      </c>
      <c r="H33" s="1">
        <f t="shared" si="3"/>
        <v>-70</v>
      </c>
      <c r="I33" s="1">
        <f t="shared" si="3"/>
        <v>-115</v>
      </c>
      <c r="J33" s="1">
        <f t="shared" si="3"/>
        <v>366</v>
      </c>
      <c r="K33" s="1">
        <f t="shared" si="3"/>
        <v>48</v>
      </c>
      <c r="L33" s="1">
        <f t="shared" si="3"/>
        <v>-175</v>
      </c>
      <c r="M33" s="1">
        <f t="shared" si="3"/>
        <v>-93</v>
      </c>
      <c r="N33" s="1">
        <f t="shared" si="3"/>
        <v>19</v>
      </c>
      <c r="O33" s="1">
        <f t="shared" si="3"/>
        <v>-153</v>
      </c>
      <c r="P33" s="1">
        <f t="shared" si="3"/>
        <v>-155</v>
      </c>
      <c r="Q33" s="1">
        <f t="shared" si="3"/>
        <v>-178</v>
      </c>
      <c r="R33" s="1">
        <f t="shared" si="3"/>
        <v>140</v>
      </c>
      <c r="S33" s="1">
        <f t="shared" si="3"/>
        <v>-29</v>
      </c>
      <c r="T33" s="1">
        <f t="shared" si="3"/>
        <v>-284</v>
      </c>
    </row>
    <row r="34" spans="1:20" ht="17.25">
      <c r="A34" s="5" t="s">
        <v>54</v>
      </c>
      <c r="C34" s="5" t="s">
        <v>25</v>
      </c>
      <c r="D34" s="29">
        <f aca="true" t="shared" si="4" ref="D34:F37">D8/D38</f>
        <v>0.9111111111111111</v>
      </c>
      <c r="E34" s="29">
        <f t="shared" si="4"/>
        <v>0.9064327485380117</v>
      </c>
      <c r="F34" s="29">
        <f t="shared" si="4"/>
        <v>1.04</v>
      </c>
      <c r="G34" s="29">
        <f aca="true" t="shared" si="5" ref="G34:T34">G8/G38</f>
        <v>1.0432432432432432</v>
      </c>
      <c r="H34" s="29">
        <f t="shared" si="5"/>
        <v>0.9175257731958762</v>
      </c>
      <c r="I34" s="29">
        <f t="shared" si="5"/>
        <v>0.5271084337349398</v>
      </c>
      <c r="J34" s="29">
        <f t="shared" si="5"/>
        <v>1.9230769230769231</v>
      </c>
      <c r="K34" s="29">
        <f t="shared" si="5"/>
        <v>1.1488095238095237</v>
      </c>
      <c r="L34" s="29">
        <f t="shared" si="5"/>
        <v>0.9227053140096618</v>
      </c>
      <c r="M34" s="29">
        <f t="shared" si="5"/>
        <v>1.0465116279069768</v>
      </c>
      <c r="N34" s="29">
        <f t="shared" si="5"/>
        <v>1.2191780821917808</v>
      </c>
      <c r="O34" s="29">
        <f t="shared" si="5"/>
        <v>0.9407894736842105</v>
      </c>
      <c r="P34" s="29">
        <f t="shared" si="5"/>
        <v>0.9766464269033162</v>
      </c>
      <c r="Q34" s="29">
        <f t="shared" si="5"/>
        <v>1.056910569105691</v>
      </c>
      <c r="R34" s="29">
        <f t="shared" si="5"/>
        <v>1.096774193548387</v>
      </c>
      <c r="S34" s="29">
        <f t="shared" si="5"/>
        <v>0.8791208791208791</v>
      </c>
      <c r="T34" s="29">
        <f t="shared" si="5"/>
        <v>0.9863207547169811</v>
      </c>
    </row>
    <row r="35" spans="3:20" ht="17.25">
      <c r="C35" s="5" t="s">
        <v>27</v>
      </c>
      <c r="D35" s="29">
        <f t="shared" si="4"/>
        <v>1.3402489626556016</v>
      </c>
      <c r="E35" s="29">
        <f t="shared" si="4"/>
        <v>0.6363636363636364</v>
      </c>
      <c r="F35" s="29">
        <f t="shared" si="4"/>
        <v>0.9552238805970149</v>
      </c>
      <c r="G35" s="29">
        <f aca="true" t="shared" si="6" ref="G35:T35">G9/G39</f>
        <v>1.0534351145038168</v>
      </c>
      <c r="H35" s="29">
        <f t="shared" si="6"/>
        <v>0.683982683982684</v>
      </c>
      <c r="I35" s="29">
        <f t="shared" si="6"/>
        <v>0.6736842105263158</v>
      </c>
      <c r="J35" s="29">
        <f t="shared" si="6"/>
        <v>2.3962264150943398</v>
      </c>
      <c r="K35" s="29">
        <f t="shared" si="6"/>
        <v>1.0576923076923077</v>
      </c>
      <c r="L35" s="29">
        <f t="shared" si="6"/>
        <v>0.4316353887399464</v>
      </c>
      <c r="M35" s="29">
        <f t="shared" si="6"/>
        <v>1.104026845637584</v>
      </c>
      <c r="N35" s="29">
        <f t="shared" si="6"/>
        <v>0.606425702811245</v>
      </c>
      <c r="O35" s="29">
        <f t="shared" si="6"/>
        <v>0.7147766323024055</v>
      </c>
      <c r="P35" s="29">
        <f t="shared" si="6"/>
        <v>0.8786106032906764</v>
      </c>
      <c r="Q35" s="29">
        <f t="shared" si="6"/>
        <v>0.4241486068111455</v>
      </c>
      <c r="R35" s="29">
        <f t="shared" si="6"/>
        <v>1.1948051948051948</v>
      </c>
      <c r="S35" s="29">
        <f t="shared" si="6"/>
        <v>0.9479166666666666</v>
      </c>
      <c r="T35" s="29">
        <f t="shared" si="6"/>
        <v>0.8039073806078147</v>
      </c>
    </row>
    <row r="36" spans="3:20" ht="17.25">
      <c r="C36" s="5" t="s">
        <v>28</v>
      </c>
      <c r="D36" s="29">
        <f t="shared" si="4"/>
        <v>0.1111111111111111</v>
      </c>
      <c r="E36" s="29">
        <f t="shared" si="4"/>
        <v>14</v>
      </c>
      <c r="F36" s="29">
        <f t="shared" si="4"/>
        <v>1</v>
      </c>
      <c r="G36" s="29">
        <f aca="true" t="shared" si="7" ref="G36:T36">G10/G40</f>
        <v>4.333333333333333</v>
      </c>
      <c r="H36" s="29">
        <f t="shared" si="7"/>
        <v>0</v>
      </c>
      <c r="I36" s="29">
        <f t="shared" si="7"/>
        <v>1.3333333333333333</v>
      </c>
      <c r="J36" s="29" t="e">
        <f t="shared" si="7"/>
        <v>#DIV/0!</v>
      </c>
      <c r="K36" s="29">
        <f t="shared" si="7"/>
        <v>0</v>
      </c>
      <c r="L36" s="29">
        <f t="shared" si="7"/>
        <v>0</v>
      </c>
      <c r="M36" s="29">
        <f t="shared" si="7"/>
        <v>0.1781609195402299</v>
      </c>
      <c r="N36" s="29">
        <f t="shared" si="7"/>
        <v>6</v>
      </c>
      <c r="O36" s="29">
        <f t="shared" si="7"/>
        <v>0.16666666666666666</v>
      </c>
      <c r="P36" s="29">
        <f t="shared" si="7"/>
        <v>0.8237704918032787</v>
      </c>
      <c r="Q36" s="29">
        <f t="shared" si="7"/>
        <v>0</v>
      </c>
      <c r="R36" s="29">
        <f t="shared" si="7"/>
        <v>0.07142857142857142</v>
      </c>
      <c r="S36" s="29">
        <f t="shared" si="7"/>
        <v>0</v>
      </c>
      <c r="T36" s="29">
        <f t="shared" si="7"/>
        <v>0.7676348547717843</v>
      </c>
    </row>
    <row r="37" spans="3:20" ht="17.25">
      <c r="C37" s="5" t="s">
        <v>29</v>
      </c>
      <c r="D37" s="29">
        <f t="shared" si="4"/>
        <v>0.9</v>
      </c>
      <c r="E37" s="29">
        <f t="shared" si="4"/>
        <v>1.0273972602739727</v>
      </c>
      <c r="F37" s="29">
        <f t="shared" si="4"/>
        <v>2.78125</v>
      </c>
      <c r="G37" s="29">
        <f aca="true" t="shared" si="8" ref="G37:T37">G11/G41</f>
        <v>0.3893805309734513</v>
      </c>
      <c r="H37" s="29">
        <f t="shared" si="8"/>
        <v>2</v>
      </c>
      <c r="I37" s="29">
        <f t="shared" si="8"/>
        <v>2.73972602739726</v>
      </c>
      <c r="J37" s="29">
        <f t="shared" si="8"/>
        <v>2.6923076923076925</v>
      </c>
      <c r="K37" s="29">
        <f t="shared" si="8"/>
        <v>1.5833333333333333</v>
      </c>
      <c r="L37" s="29">
        <f t="shared" si="8"/>
        <v>3.5714285714285716</v>
      </c>
      <c r="M37" s="29">
        <f t="shared" si="8"/>
        <v>1.2115384615384615</v>
      </c>
      <c r="N37" s="29">
        <f t="shared" si="8"/>
        <v>1.9090909090909092</v>
      </c>
      <c r="O37" s="29">
        <f t="shared" si="8"/>
        <v>0.48484848484848486</v>
      </c>
      <c r="P37" s="29">
        <f t="shared" si="8"/>
        <v>1.4265402843601895</v>
      </c>
      <c r="Q37" s="29">
        <f t="shared" si="8"/>
        <v>1.1666666666666667</v>
      </c>
      <c r="R37" s="29">
        <f t="shared" si="8"/>
        <v>2.64</v>
      </c>
      <c r="S37" s="29">
        <f t="shared" si="8"/>
        <v>1.0449438202247192</v>
      </c>
      <c r="T37" s="29">
        <f t="shared" si="8"/>
        <v>1.4971014492753623</v>
      </c>
    </row>
    <row r="38" spans="1:20" ht="17.25">
      <c r="A38" s="5" t="s">
        <v>55</v>
      </c>
      <c r="C38" s="5" t="s">
        <v>25</v>
      </c>
      <c r="D38" s="30">
        <v>135</v>
      </c>
      <c r="E38" s="30">
        <v>171</v>
      </c>
      <c r="F38" s="30">
        <v>175</v>
      </c>
      <c r="G38" s="30">
        <v>185</v>
      </c>
      <c r="H38" s="30">
        <v>194</v>
      </c>
      <c r="I38" s="30">
        <v>332</v>
      </c>
      <c r="J38" s="30">
        <v>104</v>
      </c>
      <c r="K38" s="10">
        <v>168</v>
      </c>
      <c r="L38" s="30">
        <v>207</v>
      </c>
      <c r="M38" s="30">
        <v>172</v>
      </c>
      <c r="N38" s="30">
        <v>146</v>
      </c>
      <c r="O38" s="30">
        <v>152</v>
      </c>
      <c r="P38" s="10">
        <f>SUM(D38:O38)</f>
        <v>2141</v>
      </c>
      <c r="Q38" s="30">
        <v>123</v>
      </c>
      <c r="R38" s="30">
        <v>155</v>
      </c>
      <c r="S38" s="30">
        <v>182</v>
      </c>
      <c r="T38" s="10">
        <f>SUM(G38:O38)+SUM(Q38:S38)</f>
        <v>2120</v>
      </c>
    </row>
    <row r="39" spans="3:20" ht="17.25">
      <c r="C39" s="5" t="s">
        <v>27</v>
      </c>
      <c r="D39" s="30">
        <v>241</v>
      </c>
      <c r="E39" s="30">
        <v>121</v>
      </c>
      <c r="F39" s="30">
        <v>201</v>
      </c>
      <c r="G39" s="30">
        <v>131</v>
      </c>
      <c r="H39" s="30">
        <v>231</v>
      </c>
      <c r="I39" s="30">
        <v>285</v>
      </c>
      <c r="J39" s="30">
        <v>106</v>
      </c>
      <c r="K39" s="30">
        <v>208</v>
      </c>
      <c r="L39" s="30">
        <v>373</v>
      </c>
      <c r="M39" s="30">
        <v>298</v>
      </c>
      <c r="N39" s="30">
        <v>249</v>
      </c>
      <c r="O39" s="30">
        <v>291</v>
      </c>
      <c r="P39" s="10">
        <f>SUM(D39:O39)</f>
        <v>2735</v>
      </c>
      <c r="Q39" s="30">
        <v>323</v>
      </c>
      <c r="R39" s="30">
        <v>77</v>
      </c>
      <c r="S39" s="30">
        <v>192</v>
      </c>
      <c r="T39" s="10">
        <f>SUM(G39:O39)+SUM(Q39:S39)</f>
        <v>2764</v>
      </c>
    </row>
    <row r="40" spans="3:20" ht="17.25">
      <c r="C40" s="5" t="s">
        <v>28</v>
      </c>
      <c r="D40" s="30">
        <v>18</v>
      </c>
      <c r="E40" s="30">
        <v>1</v>
      </c>
      <c r="F40" s="30">
        <v>1</v>
      </c>
      <c r="G40" s="30">
        <v>3</v>
      </c>
      <c r="H40" s="30">
        <v>6</v>
      </c>
      <c r="I40" s="30">
        <v>24</v>
      </c>
      <c r="J40" s="30">
        <v>0</v>
      </c>
      <c r="K40" s="30">
        <v>3</v>
      </c>
      <c r="L40" s="30">
        <v>1</v>
      </c>
      <c r="M40" s="30">
        <v>174</v>
      </c>
      <c r="N40" s="30">
        <v>1</v>
      </c>
      <c r="O40" s="30">
        <v>12</v>
      </c>
      <c r="P40" s="10">
        <f>SUM(D40:O40)</f>
        <v>244</v>
      </c>
      <c r="Q40" s="30">
        <v>2</v>
      </c>
      <c r="R40" s="30">
        <v>14</v>
      </c>
      <c r="S40" s="30">
        <v>1</v>
      </c>
      <c r="T40" s="10">
        <f>SUM(G40:O40)+SUM(Q40:S40)</f>
        <v>241</v>
      </c>
    </row>
    <row r="41" spans="3:20" ht="17.25">
      <c r="C41" s="5" t="s">
        <v>29</v>
      </c>
      <c r="D41" s="30">
        <v>20</v>
      </c>
      <c r="E41" s="30">
        <v>73</v>
      </c>
      <c r="F41" s="30">
        <v>32</v>
      </c>
      <c r="G41" s="30">
        <v>113</v>
      </c>
      <c r="H41" s="30">
        <v>25</v>
      </c>
      <c r="I41" s="30">
        <v>73</v>
      </c>
      <c r="J41" s="30">
        <v>13</v>
      </c>
      <c r="K41" s="30">
        <v>24</v>
      </c>
      <c r="L41" s="30">
        <v>21</v>
      </c>
      <c r="M41" s="30">
        <v>52</v>
      </c>
      <c r="N41" s="30">
        <v>88</v>
      </c>
      <c r="O41" s="30">
        <v>99</v>
      </c>
      <c r="P41" s="10">
        <f>SUM(D41:O41)</f>
        <v>633</v>
      </c>
      <c r="Q41" s="30">
        <v>18</v>
      </c>
      <c r="R41" s="30">
        <v>75</v>
      </c>
      <c r="S41" s="30">
        <v>89</v>
      </c>
      <c r="T41" s="10">
        <f>SUM(G41:O41)+SUM(Q41:S41)</f>
        <v>690</v>
      </c>
    </row>
    <row r="42" spans="1:20" ht="17.25">
      <c r="A42" s="2"/>
      <c r="B42" s="2"/>
      <c r="C42" s="2"/>
      <c r="D42" s="31">
        <f>D5</f>
        <v>466</v>
      </c>
      <c r="E42" s="31">
        <f>E5</f>
        <v>321</v>
      </c>
      <c r="F42" s="31">
        <f>F5</f>
        <v>464</v>
      </c>
      <c r="G42" s="31">
        <f aca="true" t="shared" si="9" ref="G42:T42">G5</f>
        <v>388</v>
      </c>
      <c r="H42" s="31">
        <f t="shared" si="9"/>
        <v>386</v>
      </c>
      <c r="I42" s="31">
        <f t="shared" si="9"/>
        <v>599</v>
      </c>
      <c r="J42" s="31">
        <f t="shared" si="9"/>
        <v>589</v>
      </c>
      <c r="K42" s="31">
        <f t="shared" si="9"/>
        <v>451</v>
      </c>
      <c r="L42" s="31">
        <f t="shared" si="9"/>
        <v>427</v>
      </c>
      <c r="M42" s="31">
        <f t="shared" si="9"/>
        <v>603</v>
      </c>
      <c r="N42" s="31">
        <f t="shared" si="9"/>
        <v>503</v>
      </c>
      <c r="O42" s="31">
        <f t="shared" si="9"/>
        <v>401</v>
      </c>
      <c r="P42" s="31">
        <f t="shared" si="9"/>
        <v>5598</v>
      </c>
      <c r="Q42" s="31">
        <f t="shared" si="9"/>
        <v>288</v>
      </c>
      <c r="R42" s="31">
        <f t="shared" si="9"/>
        <v>461</v>
      </c>
      <c r="S42" s="31">
        <f t="shared" si="9"/>
        <v>435</v>
      </c>
      <c r="T42" s="31">
        <f t="shared" si="9"/>
        <v>5531</v>
      </c>
    </row>
    <row r="43" spans="3:20" ht="17.25">
      <c r="C43" s="5" t="s">
        <v>56</v>
      </c>
      <c r="D43" s="30">
        <v>15</v>
      </c>
      <c r="E43" s="30">
        <v>32</v>
      </c>
      <c r="F43" s="30">
        <v>25</v>
      </c>
      <c r="G43" s="30">
        <v>108</v>
      </c>
      <c r="H43" s="30">
        <v>22</v>
      </c>
      <c r="I43" s="30">
        <v>52</v>
      </c>
      <c r="J43" s="30">
        <v>11</v>
      </c>
      <c r="K43" s="30">
        <v>17</v>
      </c>
      <c r="L43" s="30">
        <v>37</v>
      </c>
      <c r="M43" s="30">
        <v>39</v>
      </c>
      <c r="N43" s="30">
        <v>86</v>
      </c>
      <c r="O43" s="30">
        <v>15</v>
      </c>
      <c r="P43" s="10">
        <f>SUM(D43:O43)</f>
        <v>459</v>
      </c>
      <c r="Q43" s="30">
        <v>15</v>
      </c>
      <c r="R43" s="30">
        <v>70</v>
      </c>
      <c r="S43" s="30">
        <v>128</v>
      </c>
      <c r="T43" s="10">
        <f>SUM(G43:O43)+SUM(Q43:S43)</f>
        <v>600</v>
      </c>
    </row>
    <row r="44" spans="3:20" ht="17.25">
      <c r="C44" s="5" t="s">
        <v>57</v>
      </c>
      <c r="D44" s="17">
        <f>D15/D43</f>
        <v>1</v>
      </c>
      <c r="E44" s="17">
        <f>E15/E43</f>
        <v>2.1875</v>
      </c>
      <c r="F44" s="17">
        <f>F15/F43</f>
        <v>5.12</v>
      </c>
      <c r="G44" s="17">
        <f aca="true" t="shared" si="10" ref="G44:T44">G15/G43</f>
        <v>0.1388888888888889</v>
      </c>
      <c r="H44" s="17">
        <f t="shared" si="10"/>
        <v>1.5454545454545454</v>
      </c>
      <c r="I44" s="17">
        <f t="shared" si="10"/>
        <v>3.480769230769231</v>
      </c>
      <c r="J44" s="17">
        <f t="shared" si="10"/>
        <v>1.4545454545454546</v>
      </c>
      <c r="K44" s="17">
        <f t="shared" si="10"/>
        <v>2</v>
      </c>
      <c r="L44" s="17">
        <f t="shared" si="10"/>
        <v>0.6216216216216216</v>
      </c>
      <c r="M44" s="17">
        <f t="shared" si="10"/>
        <v>0.48717948717948717</v>
      </c>
      <c r="N44" s="17">
        <f t="shared" si="10"/>
        <v>1.7790697674418605</v>
      </c>
      <c r="O44" s="17">
        <f t="shared" si="10"/>
        <v>4.466666666666667</v>
      </c>
      <c r="P44" s="17">
        <f t="shared" si="10"/>
        <v>1.644880174291939</v>
      </c>
      <c r="Q44" s="17">
        <f t="shared" si="10"/>
        <v>0.8</v>
      </c>
      <c r="R44" s="17">
        <f t="shared" si="10"/>
        <v>0.8857142857142857</v>
      </c>
      <c r="S44" s="17">
        <f t="shared" si="10"/>
        <v>0.3671875</v>
      </c>
      <c r="T44" s="17">
        <f t="shared" si="10"/>
        <v>1.105</v>
      </c>
    </row>
    <row r="53" spans="1:3" ht="17.25">
      <c r="A53" s="5" t="s">
        <v>1</v>
      </c>
      <c r="B53" s="5" t="s">
        <v>1</v>
      </c>
      <c r="C53" s="5" t="s">
        <v>1</v>
      </c>
    </row>
    <row r="70" spans="4:19" ht="17.25"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Q70" s="3"/>
      <c r="R70" s="3"/>
      <c r="S70" s="3"/>
    </row>
    <row r="72" spans="4:19" ht="17.25"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Q72" s="3"/>
      <c r="R72" s="3"/>
      <c r="S72" s="3"/>
    </row>
    <row r="73" spans="4:19" ht="17.25"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Q73" s="3"/>
      <c r="R73" s="3"/>
      <c r="S73" s="3"/>
    </row>
    <row r="74" spans="4:19" ht="17.25"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Q74" s="3"/>
      <c r="R74" s="3"/>
      <c r="S74" s="3"/>
    </row>
    <row r="75" spans="4:19" ht="17.25"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Q75" s="3"/>
      <c r="R75" s="3"/>
      <c r="S75" s="3"/>
    </row>
    <row r="78" spans="4:19" ht="17.25"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Q78" s="3"/>
      <c r="R78" s="3"/>
      <c r="S78" s="3"/>
    </row>
    <row r="79" spans="4:19" ht="17.25"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Q79" s="3"/>
      <c r="R79" s="3"/>
      <c r="S79" s="3"/>
    </row>
    <row r="80" spans="4:19" ht="17.25"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Q80" s="3"/>
      <c r="R80" s="3"/>
      <c r="S80" s="3"/>
    </row>
    <row r="81" spans="4:19" ht="17.25"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Q81" s="3"/>
      <c r="R81" s="3"/>
      <c r="S81" s="3"/>
    </row>
    <row r="84" spans="4:19" ht="22.5" customHeight="1"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Q84" s="3"/>
      <c r="R84" s="3"/>
      <c r="S84" s="3"/>
    </row>
    <row r="85" spans="4:19" ht="17.25"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Q85" s="3"/>
      <c r="R85" s="3"/>
      <c r="S85" s="3"/>
    </row>
    <row r="86" spans="4:19" ht="17.25"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Q86" s="3"/>
      <c r="R86" s="3"/>
      <c r="S86" s="3"/>
    </row>
    <row r="87" spans="4:19" ht="17.25"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Q87" s="3"/>
      <c r="R87" s="3"/>
      <c r="S87" s="3"/>
    </row>
    <row r="88" spans="4:19" ht="17.25"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Q88" s="3"/>
      <c r="R88" s="3"/>
      <c r="S88" s="3"/>
    </row>
    <row r="89" spans="4:19" ht="17.25"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Q89" s="3"/>
      <c r="R89" s="3"/>
      <c r="S89" s="3"/>
    </row>
    <row r="90" spans="4:19" ht="17.25"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Q90" s="3"/>
      <c r="R90" s="3"/>
      <c r="S90" s="3"/>
    </row>
    <row r="91" spans="4:19" ht="17.25"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Q91" s="3"/>
      <c r="R91" s="3"/>
      <c r="S91" s="3"/>
    </row>
    <row r="92" spans="4:19" ht="17.25"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Q92" s="3"/>
      <c r="R92" s="3"/>
      <c r="S92" s="3"/>
    </row>
    <row r="93" spans="4:19" ht="17.25"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Q93" s="3"/>
      <c r="R93" s="3"/>
      <c r="S93" s="3"/>
    </row>
    <row r="94" spans="4:19" ht="17.25"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Q94" s="3"/>
      <c r="R94" s="3"/>
      <c r="S94" s="3"/>
    </row>
    <row r="98" spans="4:20" ht="17.25"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4:20" ht="17.25"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4:20" ht="17.25"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4:20" ht="17.25"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</sheetData>
  <printOptions horizontalCentered="1"/>
  <pageMargins left="0.5" right="0.55" top="0.975" bottom="0.5" header="0.512" footer="0.512"/>
  <pageSetup fitToHeight="1" fitToWidth="1" horizontalDpi="400" verticalDpi="4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</dc:creator>
  <cp:keywords/>
  <dc:description/>
  <cp:lastModifiedBy>高知県</cp:lastModifiedBy>
  <cp:lastPrinted>2005-04-07T06:03:38Z</cp:lastPrinted>
  <dcterms:created xsi:type="dcterms:W3CDTF">2001-05-04T06:49:05Z</dcterms:created>
  <dcterms:modified xsi:type="dcterms:W3CDTF">2009-01-15T08:04:15Z</dcterms:modified>
  <cp:category/>
  <cp:version/>
  <cp:contentType/>
  <cp:contentStatus/>
</cp:coreProperties>
</file>