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780" activeTab="0"/>
  </bookViews>
  <sheets>
    <sheet name="28-総" sheetId="1" r:id="rId1"/>
  </sheets>
  <definedNames>
    <definedName name="\A">'28-総'!#REF!</definedName>
    <definedName name="\P">'28-総'!#REF!</definedName>
    <definedName name="\S">'28-総'!#REF!</definedName>
    <definedName name="\Z">'28-総'!#REF!</definedName>
    <definedName name="_xlnm.Print_Area" localSheetId="0">'28-総'!$A$1:$T$44</definedName>
  </definedNames>
  <calcPr fullCalcOnLoad="1"/>
</workbook>
</file>

<file path=xl/sharedStrings.xml><?xml version="1.0" encoding="utf-8"?>
<sst xmlns="http://schemas.openxmlformats.org/spreadsheetml/2006/main" count="73" uniqueCount="59">
  <si>
    <t>平成２８年度新設住宅：総括表</t>
  </si>
  <si>
    <t>高　知　県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</si>
  <si>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</si>
  <si>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</si>
  <si>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</si>
  <si>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</si>
  <si>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</si>
  <si>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</si>
  <si>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</si>
  <si>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</si>
  <si>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</si>
  <si>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</si>
  <si>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</si>
  <si>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</si>
  <si>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</si>
  <si>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</si>
  <si>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</si>
  <si>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</si>
  <si>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</si>
  <si>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</si>
  <si>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</si>
  <si>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</si>
  <si>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</si>
  <si>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</si>
  <si>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</si>
  <si>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</si>
  <si>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</si>
  <si>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</si>
  <si>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</si>
  <si>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</si>
  <si>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</si>
  <si>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</si>
  <si>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</si>
  <si>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住宅金融機構</t>
  </si>
  <si>
    <t>都市再生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</si>
  <si>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</si>
  <si>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</si>
  <si>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</si>
  <si>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</si>
  <si>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</si>
  <si>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</si>
  <si>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</si>
  <si>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</si>
  <si>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</si>
  <si>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</si>
  <si>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</si>
  <si>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</si>
  <si>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</si>
  <si>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</si>
  <si>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</si>
  <si>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</si>
  <si>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</si>
  <si>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前年比</t>
  </si>
  <si>
    <t>差</t>
  </si>
  <si>
    <t xml:space="preserve"> 前年比</t>
  </si>
  <si>
    <t xml:space="preserve"> 前年値</t>
  </si>
  <si>
    <t>公庫前年値</t>
  </si>
  <si>
    <t>〃前年比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</si>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</sst>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;;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3" fontId="2" fillId="0" borderId="0">
      <alignment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3" fontId="2" fillId="0" borderId="0" xfId="61" applyFont="1" applyFill="1" applyAlignment="1">
      <alignment vertical="center"/>
      <protection/>
    </xf>
    <xf numFmtId="3" fontId="2" fillId="0" borderId="0" xfId="61" applyFill="1" applyAlignment="1">
      <alignment vertical="center"/>
      <protection/>
    </xf>
    <xf numFmtId="3" fontId="4" fillId="0" borderId="0" xfId="61" applyFont="1" applyFill="1" applyAlignment="1">
      <alignment vertical="center"/>
      <protection/>
    </xf>
    <xf numFmtId="3" fontId="2" fillId="0" borderId="0" xfId="61" applyFont="1" applyFill="1" applyAlignment="1">
      <alignment horizontal="center" vertical="center"/>
      <protection/>
    </xf>
    <xf numFmtId="3" fontId="2" fillId="0" borderId="10" xfId="61" applyFont="1" applyFill="1" applyBorder="1" applyAlignment="1">
      <alignment vertical="center"/>
      <protection/>
    </xf>
    <xf numFmtId="3" fontId="2" fillId="0" borderId="11" xfId="61" applyFont="1" applyFill="1" applyBorder="1" applyAlignment="1">
      <alignment vertical="center"/>
      <protection/>
    </xf>
    <xf numFmtId="3" fontId="2" fillId="0" borderId="12" xfId="61" applyFont="1" applyFill="1" applyBorder="1" applyAlignment="1">
      <alignment horizontal="center" vertical="center"/>
      <protection/>
    </xf>
    <xf numFmtId="3" fontId="2" fillId="0" borderId="13" xfId="61" applyFont="1" applyFill="1" applyBorder="1" applyAlignment="1">
      <alignment horizontal="center" vertical="center"/>
      <protection/>
    </xf>
    <xf numFmtId="3" fontId="2" fillId="0" borderId="14" xfId="61" applyFont="1" applyFill="1" applyBorder="1" applyAlignment="1">
      <alignment horizontal="center" vertical="center"/>
      <protection/>
    </xf>
    <xf numFmtId="3" fontId="2" fillId="0" borderId="15" xfId="61" applyFont="1" applyFill="1" applyBorder="1" applyAlignment="1">
      <alignment vertical="center"/>
      <protection/>
    </xf>
    <xf numFmtId="3" fontId="2" fillId="0" borderId="16" xfId="61" applyFont="1" applyFill="1" applyBorder="1" applyAlignment="1">
      <alignment vertical="center"/>
      <protection/>
    </xf>
    <xf numFmtId="3" fontId="2" fillId="0" borderId="17" xfId="61" applyFont="1" applyFill="1" applyBorder="1" applyAlignment="1">
      <alignment vertical="center"/>
      <protection/>
    </xf>
    <xf numFmtId="3" fontId="2" fillId="0" borderId="15" xfId="61" applyFont="1" applyFill="1" applyBorder="1" applyAlignment="1">
      <alignment horizontal="center" vertical="center"/>
      <protection/>
    </xf>
    <xf numFmtId="3" fontId="2" fillId="0" borderId="16" xfId="61" applyNumberFormat="1" applyFont="1" applyFill="1" applyBorder="1" applyAlignment="1" applyProtection="1">
      <alignment vertical="center"/>
      <protection locked="0"/>
    </xf>
    <xf numFmtId="3" fontId="2" fillId="0" borderId="18" xfId="61" applyFont="1" applyFill="1" applyBorder="1" applyAlignment="1">
      <alignment horizontal="center" vertical="center"/>
      <protection/>
    </xf>
    <xf numFmtId="3" fontId="2" fillId="0" borderId="18" xfId="61" applyFont="1" applyFill="1" applyBorder="1" applyAlignment="1">
      <alignment vertical="center"/>
      <protection/>
    </xf>
    <xf numFmtId="3" fontId="2" fillId="0" borderId="19" xfId="61" applyFont="1" applyFill="1" applyBorder="1" applyAlignment="1">
      <alignment vertical="center"/>
      <protection/>
    </xf>
    <xf numFmtId="3" fontId="2" fillId="0" borderId="16" xfId="61" applyFont="1" applyFill="1" applyBorder="1" applyAlignment="1">
      <alignment horizontal="center" vertical="center"/>
      <protection/>
    </xf>
    <xf numFmtId="3" fontId="2" fillId="0" borderId="20" xfId="61" applyFont="1" applyFill="1" applyBorder="1" applyAlignment="1">
      <alignment horizontal="center" vertical="center"/>
      <protection/>
    </xf>
    <xf numFmtId="3" fontId="2" fillId="0" borderId="21" xfId="61" applyFont="1" applyFill="1" applyBorder="1" applyAlignment="1">
      <alignment vertical="center"/>
      <protection/>
    </xf>
    <xf numFmtId="3" fontId="2" fillId="0" borderId="22" xfId="61" applyFont="1" applyFill="1" applyBorder="1" applyAlignment="1">
      <alignment vertical="center"/>
      <protection/>
    </xf>
    <xf numFmtId="3" fontId="2" fillId="0" borderId="23" xfId="61" applyFont="1" applyFill="1" applyBorder="1" applyAlignment="1">
      <alignment vertical="center"/>
      <protection/>
    </xf>
    <xf numFmtId="3" fontId="2" fillId="0" borderId="24" xfId="61" applyFont="1" applyFill="1" applyBorder="1" applyAlignment="1">
      <alignment vertical="center"/>
      <protection/>
    </xf>
    <xf numFmtId="3" fontId="2" fillId="0" borderId="25" xfId="61" applyFont="1" applyFill="1" applyBorder="1" applyAlignment="1">
      <alignment horizontal="center" vertical="center"/>
      <protection/>
    </xf>
    <xf numFmtId="3" fontId="2" fillId="0" borderId="24" xfId="61" applyNumberFormat="1" applyFont="1" applyFill="1" applyBorder="1" applyAlignment="1" applyProtection="1">
      <alignment vertical="center"/>
      <protection locked="0"/>
    </xf>
    <xf numFmtId="3" fontId="2" fillId="0" borderId="26" xfId="61" applyFont="1" applyFill="1" applyBorder="1" applyAlignment="1">
      <alignment vertical="center"/>
      <protection/>
    </xf>
    <xf numFmtId="3" fontId="2" fillId="0" borderId="0" xfId="61" applyFont="1" applyFill="1" applyBorder="1" applyAlignment="1">
      <alignment horizontal="left" vertical="center"/>
      <protection/>
    </xf>
    <xf numFmtId="3" fontId="2" fillId="0" borderId="0" xfId="61" applyFont="1" applyFill="1" applyBorder="1" applyAlignment="1">
      <alignment vertical="center"/>
      <protection/>
    </xf>
    <xf numFmtId="3" fontId="2" fillId="0" borderId="0" xfId="61" applyFont="1" applyFill="1" applyAlignment="1">
      <alignment horizontal="right" vertical="center"/>
      <protection/>
    </xf>
    <xf numFmtId="176" fontId="2" fillId="0" borderId="0" xfId="61" applyNumberFormat="1" applyFont="1" applyFill="1" applyAlignment="1">
      <alignment vertical="center"/>
      <protection/>
    </xf>
    <xf numFmtId="176" fontId="2" fillId="0" borderId="0" xfId="61" applyNumberFormat="1" applyFont="1" applyFill="1" applyAlignment="1" applyProtection="1">
      <alignment vertical="center"/>
      <protection locked="0"/>
    </xf>
    <xf numFmtId="3" fontId="2" fillId="0" borderId="0" xfId="61" applyNumberFormat="1" applyFont="1" applyFill="1" applyBorder="1" applyAlignment="1" applyProtection="1">
      <alignment vertical="center"/>
      <protection locked="0"/>
    </xf>
    <xf numFmtId="177" fontId="2" fillId="0" borderId="0" xfId="61" applyNumberFormat="1" applyFont="1" applyFill="1" applyAlignment="1" applyProtection="1">
      <alignment vertical="center"/>
      <protection hidden="1"/>
    </xf>
    <xf numFmtId="3" fontId="2" fillId="0" borderId="0" xfId="61" applyNumberFormat="1" applyFont="1" applyFill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101"/>
  <sheetViews>
    <sheetView tabSelected="1" showOutlineSymbols="0" view="pageBreakPreview" zoomScale="85" zoomScaleNormal="7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M10" sqref="M10"/>
    </sheetView>
  </sheetViews>
  <sheetFormatPr defaultColWidth="9.57421875" defaultRowHeight="15"/>
  <cols>
    <col min="1" max="1" width="11.421875" style="1" customWidth="1"/>
    <col min="2" max="2" width="2.421875" style="1" customWidth="1"/>
    <col min="3" max="3" width="16.7109375" style="1" customWidth="1"/>
    <col min="4" max="5" width="9.8515625" style="1" customWidth="1"/>
    <col min="6" max="8" width="9.8515625" style="1" bestFit="1" customWidth="1"/>
    <col min="9" max="9" width="11.140625" style="1" bestFit="1" customWidth="1"/>
    <col min="10" max="11" width="10.7109375" style="1" bestFit="1" customWidth="1"/>
    <col min="12" max="12" width="9.8515625" style="1" bestFit="1" customWidth="1"/>
    <col min="13" max="13" width="11.140625" style="1" bestFit="1" customWidth="1"/>
    <col min="14" max="17" width="9.8515625" style="1" bestFit="1" customWidth="1"/>
    <col min="18" max="19" width="9.7109375" style="1" bestFit="1" customWidth="1"/>
    <col min="20" max="20" width="9.8515625" style="1" bestFit="1" customWidth="1"/>
    <col min="21" max="16384" width="9.5742187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3" t="s">
        <v>0</v>
      </c>
      <c r="R2" s="4" t="s">
        <v>1</v>
      </c>
    </row>
    <row r="3" ht="18" thickBot="1">
      <c r="S3" s="1" t="s">
        <v>2</v>
      </c>
    </row>
    <row r="4" spans="1:20" ht="17.25">
      <c r="A4" s="5" t="s">
        <v>3</v>
      </c>
      <c r="B4" s="6"/>
      <c r="C4" s="6"/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4</v>
      </c>
      <c r="R4" s="7" t="s">
        <v>5</v>
      </c>
      <c r="S4" s="7" t="s">
        <v>6</v>
      </c>
      <c r="T4" s="8" t="s">
        <v>17</v>
      </c>
    </row>
    <row r="5" spans="1:20" ht="17.25">
      <c r="A5" s="9" t="s">
        <v>18</v>
      </c>
      <c r="B5" s="10"/>
      <c r="C5" s="10"/>
      <c r="D5" s="11">
        <v>171</v>
      </c>
      <c r="E5" s="11">
        <v>286</v>
      </c>
      <c r="F5" s="11">
        <v>192</v>
      </c>
      <c r="G5" s="11">
        <f>G8+G9+G10+G11</f>
        <v>230</v>
      </c>
      <c r="H5" s="11">
        <v>245</v>
      </c>
      <c r="I5" s="11">
        <v>271</v>
      </c>
      <c r="J5" s="11">
        <f>SUM(J8:J11)</f>
        <v>285</v>
      </c>
      <c r="K5" s="11">
        <f>SUM(K8:K11)</f>
        <v>302</v>
      </c>
      <c r="L5" s="11">
        <f>SUM(L8:L11)</f>
        <v>216</v>
      </c>
      <c r="M5" s="11">
        <v>396</v>
      </c>
      <c r="N5" s="11">
        <v>306</v>
      </c>
      <c r="O5" s="11">
        <v>198</v>
      </c>
      <c r="P5" s="11">
        <f>SUM(D5:O5)</f>
        <v>3098</v>
      </c>
      <c r="Q5" s="11">
        <v>165</v>
      </c>
      <c r="R5" s="11">
        <f>SUM(R18:R19)</f>
        <v>212</v>
      </c>
      <c r="S5" s="11">
        <f>SUM(S8:S11)</f>
        <v>290</v>
      </c>
      <c r="T5" s="12">
        <f>SUM(G5:O5,Q5:S5)</f>
        <v>3116</v>
      </c>
    </row>
    <row r="6" spans="1:20" ht="17.25">
      <c r="A6" s="9" t="s">
        <v>19</v>
      </c>
      <c r="B6" s="11"/>
      <c r="C6" s="13" t="s">
        <v>20</v>
      </c>
      <c r="D6" s="14">
        <v>0</v>
      </c>
      <c r="E6" s="14">
        <v>0</v>
      </c>
      <c r="F6" s="14">
        <v>16</v>
      </c>
      <c r="G6" s="14">
        <v>0</v>
      </c>
      <c r="H6" s="14">
        <v>0</v>
      </c>
      <c r="I6" s="14">
        <v>0</v>
      </c>
      <c r="J6" s="14">
        <v>63</v>
      </c>
      <c r="K6" s="14">
        <v>14</v>
      </c>
      <c r="L6" s="14">
        <v>0</v>
      </c>
      <c r="M6" s="14">
        <v>0</v>
      </c>
      <c r="N6" s="14">
        <v>28</v>
      </c>
      <c r="O6" s="14">
        <v>7</v>
      </c>
      <c r="P6" s="11">
        <f aca="true" t="shared" si="0" ref="P6:P30">SUM(D6:O6)</f>
        <v>128</v>
      </c>
      <c r="Q6" s="14">
        <v>0</v>
      </c>
      <c r="R6" s="14">
        <v>14</v>
      </c>
      <c r="S6" s="14">
        <v>0</v>
      </c>
      <c r="T6" s="12">
        <f aca="true" t="shared" si="1" ref="T6:T30">SUM(G6:O6)+SUM(Q6:S6)</f>
        <v>126</v>
      </c>
    </row>
    <row r="7" spans="1:20" ht="17.25">
      <c r="A7" s="15" t="s">
        <v>21</v>
      </c>
      <c r="B7" s="11"/>
      <c r="C7" s="13" t="s">
        <v>22</v>
      </c>
      <c r="D7" s="11">
        <v>171</v>
      </c>
      <c r="E7" s="11">
        <v>286</v>
      </c>
      <c r="F7" s="11">
        <v>176</v>
      </c>
      <c r="G7" s="11">
        <v>230</v>
      </c>
      <c r="H7" s="11">
        <v>245</v>
      </c>
      <c r="I7" s="11">
        <v>271</v>
      </c>
      <c r="J7" s="11">
        <v>222</v>
      </c>
      <c r="K7" s="11">
        <v>288</v>
      </c>
      <c r="L7" s="11">
        <v>216</v>
      </c>
      <c r="M7" s="11">
        <v>396</v>
      </c>
      <c r="N7" s="11">
        <v>278</v>
      </c>
      <c r="O7" s="11">
        <v>191</v>
      </c>
      <c r="P7" s="11">
        <f t="shared" si="0"/>
        <v>2970</v>
      </c>
      <c r="Q7" s="11">
        <v>165</v>
      </c>
      <c r="R7" s="11">
        <f>R5-R6</f>
        <v>198</v>
      </c>
      <c r="S7" s="11">
        <f>89+1+200</f>
        <v>290</v>
      </c>
      <c r="T7" s="12">
        <f t="shared" si="1"/>
        <v>2990</v>
      </c>
    </row>
    <row r="8" spans="1:21" ht="17.25">
      <c r="A8" s="9" t="s">
        <v>23</v>
      </c>
      <c r="B8" s="11"/>
      <c r="C8" s="13" t="s">
        <v>24</v>
      </c>
      <c r="D8" s="14">
        <v>110</v>
      </c>
      <c r="E8" s="14">
        <v>106</v>
      </c>
      <c r="F8" s="14">
        <v>111</v>
      </c>
      <c r="G8" s="14">
        <v>124</v>
      </c>
      <c r="H8" s="14">
        <v>105</v>
      </c>
      <c r="I8" s="14">
        <v>134</v>
      </c>
      <c r="J8" s="14">
        <v>126</v>
      </c>
      <c r="K8" s="11">
        <v>162</v>
      </c>
      <c r="L8" s="14">
        <v>148</v>
      </c>
      <c r="M8" s="14">
        <v>170</v>
      </c>
      <c r="N8" s="14">
        <v>150</v>
      </c>
      <c r="O8" s="14">
        <v>117</v>
      </c>
      <c r="P8" s="11">
        <f t="shared" si="0"/>
        <v>1563</v>
      </c>
      <c r="Q8" s="14">
        <v>112</v>
      </c>
      <c r="R8" s="14">
        <v>130</v>
      </c>
      <c r="S8" s="14">
        <v>112</v>
      </c>
      <c r="T8" s="12">
        <f t="shared" si="1"/>
        <v>1590</v>
      </c>
      <c r="U8" s="1">
        <f>SUM(S8:S11)</f>
        <v>290</v>
      </c>
    </row>
    <row r="9" spans="1:20" ht="17.25">
      <c r="A9" s="15" t="s">
        <v>25</v>
      </c>
      <c r="B9" s="11"/>
      <c r="C9" s="13" t="s">
        <v>26</v>
      </c>
      <c r="D9" s="14">
        <v>45</v>
      </c>
      <c r="E9" s="14">
        <v>62</v>
      </c>
      <c r="F9" s="14">
        <v>57</v>
      </c>
      <c r="G9" s="14">
        <v>47</v>
      </c>
      <c r="H9" s="14">
        <v>114</v>
      </c>
      <c r="I9" s="14">
        <v>105</v>
      </c>
      <c r="J9" s="14">
        <v>137</v>
      </c>
      <c r="K9" s="14">
        <v>115</v>
      </c>
      <c r="L9" s="14">
        <v>43</v>
      </c>
      <c r="M9" s="14">
        <v>140</v>
      </c>
      <c r="N9" s="14">
        <v>94</v>
      </c>
      <c r="O9" s="14">
        <v>64</v>
      </c>
      <c r="P9" s="11">
        <f t="shared" si="0"/>
        <v>1023</v>
      </c>
      <c r="Q9" s="14">
        <v>20</v>
      </c>
      <c r="R9" s="14">
        <v>61</v>
      </c>
      <c r="S9" s="14">
        <v>117</v>
      </c>
      <c r="T9" s="12">
        <f t="shared" si="1"/>
        <v>1057</v>
      </c>
    </row>
    <row r="10" spans="1:20" ht="17.25">
      <c r="A10" s="16"/>
      <c r="B10" s="11"/>
      <c r="C10" s="13" t="s">
        <v>27</v>
      </c>
      <c r="D10" s="14">
        <v>0</v>
      </c>
      <c r="E10" s="14">
        <v>1</v>
      </c>
      <c r="F10" s="14">
        <v>3</v>
      </c>
      <c r="G10" s="14">
        <v>1</v>
      </c>
      <c r="H10" s="14">
        <v>1</v>
      </c>
      <c r="I10" s="14">
        <v>3</v>
      </c>
      <c r="J10" s="14">
        <v>1</v>
      </c>
      <c r="K10" s="14">
        <v>1</v>
      </c>
      <c r="L10" s="14">
        <v>4</v>
      </c>
      <c r="M10" s="14">
        <v>2</v>
      </c>
      <c r="N10" s="14">
        <v>3</v>
      </c>
      <c r="O10" s="14">
        <v>3</v>
      </c>
      <c r="P10" s="11">
        <f t="shared" si="0"/>
        <v>23</v>
      </c>
      <c r="Q10" s="14">
        <v>0</v>
      </c>
      <c r="R10" s="14">
        <v>0</v>
      </c>
      <c r="S10" s="14">
        <v>5</v>
      </c>
      <c r="T10" s="12">
        <f t="shared" si="1"/>
        <v>24</v>
      </c>
    </row>
    <row r="11" spans="1:20" ht="17.25">
      <c r="A11" s="16"/>
      <c r="B11" s="11"/>
      <c r="C11" s="13" t="s">
        <v>28</v>
      </c>
      <c r="D11" s="14">
        <v>16</v>
      </c>
      <c r="E11" s="14">
        <v>117</v>
      </c>
      <c r="F11" s="14">
        <v>21</v>
      </c>
      <c r="G11" s="14">
        <v>58</v>
      </c>
      <c r="H11" s="14">
        <v>25</v>
      </c>
      <c r="I11" s="14">
        <v>29</v>
      </c>
      <c r="J11" s="14">
        <v>21</v>
      </c>
      <c r="K11" s="14">
        <v>24</v>
      </c>
      <c r="L11" s="14">
        <v>21</v>
      </c>
      <c r="M11" s="14">
        <v>84</v>
      </c>
      <c r="N11" s="14">
        <v>59</v>
      </c>
      <c r="O11" s="14">
        <v>14</v>
      </c>
      <c r="P11" s="11">
        <f t="shared" si="0"/>
        <v>489</v>
      </c>
      <c r="Q11" s="14">
        <v>33</v>
      </c>
      <c r="R11" s="14">
        <v>21</v>
      </c>
      <c r="S11" s="14">
        <v>56</v>
      </c>
      <c r="T11" s="12">
        <f t="shared" si="1"/>
        <v>445</v>
      </c>
    </row>
    <row r="12" spans="1:21" ht="17.25">
      <c r="A12" s="9" t="s">
        <v>29</v>
      </c>
      <c r="B12" s="11"/>
      <c r="C12" s="13" t="s">
        <v>30</v>
      </c>
      <c r="D12" s="11">
        <v>141</v>
      </c>
      <c r="E12" s="11">
        <v>267</v>
      </c>
      <c r="F12" s="11">
        <v>150</v>
      </c>
      <c r="G12" s="11">
        <v>198</v>
      </c>
      <c r="H12" s="11">
        <v>223</v>
      </c>
      <c r="I12" s="11">
        <v>245</v>
      </c>
      <c r="J12" s="11">
        <v>191</v>
      </c>
      <c r="K12" s="11">
        <v>256</v>
      </c>
      <c r="L12" s="11">
        <v>185</v>
      </c>
      <c r="M12" s="11">
        <v>353</v>
      </c>
      <c r="N12" s="11">
        <v>240</v>
      </c>
      <c r="O12" s="11">
        <v>160</v>
      </c>
      <c r="P12" s="11">
        <f t="shared" si="0"/>
        <v>2609</v>
      </c>
      <c r="Q12" s="11">
        <v>144</v>
      </c>
      <c r="R12" s="11">
        <v>168</v>
      </c>
      <c r="S12" s="11">
        <v>267</v>
      </c>
      <c r="T12" s="12">
        <f t="shared" si="1"/>
        <v>2630</v>
      </c>
      <c r="U12" s="1">
        <f>SUM(S12:S13)</f>
        <v>290</v>
      </c>
    </row>
    <row r="13" spans="1:20" ht="17.25">
      <c r="A13" s="16"/>
      <c r="B13" s="11"/>
      <c r="C13" s="13" t="s">
        <v>31</v>
      </c>
      <c r="D13" s="11">
        <v>30</v>
      </c>
      <c r="E13" s="11">
        <v>19</v>
      </c>
      <c r="F13" s="11">
        <v>42</v>
      </c>
      <c r="G13" s="11">
        <f>SUM(G14:G17)</f>
        <v>32</v>
      </c>
      <c r="H13" s="11">
        <v>22</v>
      </c>
      <c r="I13" s="11">
        <v>26</v>
      </c>
      <c r="J13" s="11">
        <v>94</v>
      </c>
      <c r="K13" s="11">
        <v>46</v>
      </c>
      <c r="L13" s="11">
        <v>31</v>
      </c>
      <c r="M13" s="11">
        <v>43</v>
      </c>
      <c r="N13" s="11">
        <v>66</v>
      </c>
      <c r="O13" s="11">
        <v>38</v>
      </c>
      <c r="P13" s="11">
        <f t="shared" si="0"/>
        <v>489</v>
      </c>
      <c r="Q13" s="11">
        <f>SUM(Q14:Q17)</f>
        <v>21</v>
      </c>
      <c r="R13" s="11">
        <v>44</v>
      </c>
      <c r="S13" s="11">
        <f>SUM(S14:S17)</f>
        <v>23</v>
      </c>
      <c r="T13" s="12">
        <f t="shared" si="1"/>
        <v>486</v>
      </c>
    </row>
    <row r="14" spans="1:20" ht="17.25">
      <c r="A14" s="16"/>
      <c r="B14" s="17"/>
      <c r="C14" s="18" t="s">
        <v>32</v>
      </c>
      <c r="D14" s="14">
        <v>0</v>
      </c>
      <c r="E14" s="14">
        <v>0</v>
      </c>
      <c r="F14" s="14">
        <v>16</v>
      </c>
      <c r="G14" s="14">
        <v>0</v>
      </c>
      <c r="H14" s="14">
        <v>0</v>
      </c>
      <c r="I14" s="14">
        <v>0</v>
      </c>
      <c r="J14" s="14">
        <v>63</v>
      </c>
      <c r="K14" s="14">
        <v>14</v>
      </c>
      <c r="L14" s="14">
        <v>0</v>
      </c>
      <c r="M14" s="14">
        <v>0</v>
      </c>
      <c r="N14" s="14">
        <v>0</v>
      </c>
      <c r="O14" s="14">
        <v>7</v>
      </c>
      <c r="P14" s="11">
        <f t="shared" si="0"/>
        <v>100</v>
      </c>
      <c r="Q14" s="14">
        <v>0</v>
      </c>
      <c r="R14" s="14">
        <v>14</v>
      </c>
      <c r="S14" s="14">
        <v>0</v>
      </c>
      <c r="T14" s="12">
        <f t="shared" si="1"/>
        <v>98</v>
      </c>
    </row>
    <row r="15" spans="1:20" ht="17.25">
      <c r="A15" s="16"/>
      <c r="B15" s="17"/>
      <c r="C15" s="18" t="s">
        <v>33</v>
      </c>
      <c r="D15" s="14">
        <v>11</v>
      </c>
      <c r="E15" s="14">
        <v>9</v>
      </c>
      <c r="F15" s="14">
        <v>16</v>
      </c>
      <c r="G15" s="14">
        <v>17</v>
      </c>
      <c r="H15" s="14">
        <v>15</v>
      </c>
      <c r="I15" s="14">
        <v>12</v>
      </c>
      <c r="J15" s="14">
        <v>17</v>
      </c>
      <c r="K15" s="14">
        <v>17</v>
      </c>
      <c r="L15" s="14">
        <v>17</v>
      </c>
      <c r="M15" s="14">
        <v>16</v>
      </c>
      <c r="N15" s="14">
        <v>18</v>
      </c>
      <c r="O15" s="14">
        <v>13</v>
      </c>
      <c r="P15" s="11">
        <f t="shared" si="0"/>
        <v>178</v>
      </c>
      <c r="Q15" s="14">
        <v>9</v>
      </c>
      <c r="R15" s="14">
        <v>15</v>
      </c>
      <c r="S15" s="14">
        <v>11</v>
      </c>
      <c r="T15" s="12">
        <f t="shared" si="1"/>
        <v>177</v>
      </c>
    </row>
    <row r="16" spans="1:20" ht="17.25">
      <c r="A16" s="16"/>
      <c r="B16" s="17"/>
      <c r="C16" s="18" t="s">
        <v>34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1">
        <f t="shared" si="0"/>
        <v>0</v>
      </c>
      <c r="Q16" s="14">
        <v>0</v>
      </c>
      <c r="R16" s="14">
        <v>0</v>
      </c>
      <c r="S16" s="14">
        <v>0</v>
      </c>
      <c r="T16" s="12">
        <f t="shared" si="1"/>
        <v>0</v>
      </c>
    </row>
    <row r="17" spans="1:20" ht="17.25">
      <c r="A17" s="16"/>
      <c r="B17" s="17"/>
      <c r="C17" s="18" t="s">
        <v>35</v>
      </c>
      <c r="D17" s="14">
        <v>19</v>
      </c>
      <c r="E17" s="14">
        <v>10</v>
      </c>
      <c r="F17" s="14">
        <v>10</v>
      </c>
      <c r="G17" s="14">
        <v>15</v>
      </c>
      <c r="H17" s="14">
        <v>7</v>
      </c>
      <c r="I17" s="14">
        <v>14</v>
      </c>
      <c r="J17" s="14">
        <v>14</v>
      </c>
      <c r="K17" s="14">
        <v>15</v>
      </c>
      <c r="L17" s="14">
        <v>14</v>
      </c>
      <c r="M17" s="14">
        <v>27</v>
      </c>
      <c r="N17" s="14">
        <v>48</v>
      </c>
      <c r="O17" s="14">
        <v>18</v>
      </c>
      <c r="P17" s="11">
        <f t="shared" si="0"/>
        <v>211</v>
      </c>
      <c r="Q17" s="14">
        <v>12</v>
      </c>
      <c r="R17" s="14">
        <v>15</v>
      </c>
      <c r="S17" s="14">
        <v>12</v>
      </c>
      <c r="T17" s="12">
        <f t="shared" si="1"/>
        <v>211</v>
      </c>
    </row>
    <row r="18" spans="1:21" ht="17.25">
      <c r="A18" s="19" t="s">
        <v>36</v>
      </c>
      <c r="B18" s="11"/>
      <c r="C18" s="13" t="s">
        <v>37</v>
      </c>
      <c r="D18" s="11">
        <v>119</v>
      </c>
      <c r="E18" s="11">
        <v>166</v>
      </c>
      <c r="F18" s="11">
        <v>167</v>
      </c>
      <c r="G18" s="11">
        <v>136</v>
      </c>
      <c r="H18" s="11">
        <v>150</v>
      </c>
      <c r="I18" s="11">
        <v>190</v>
      </c>
      <c r="J18" s="11">
        <v>166</v>
      </c>
      <c r="K18" s="11">
        <v>235</v>
      </c>
      <c r="L18" s="11">
        <v>195</v>
      </c>
      <c r="M18" s="11">
        <v>237</v>
      </c>
      <c r="N18" s="11">
        <v>214</v>
      </c>
      <c r="O18" s="11">
        <v>139</v>
      </c>
      <c r="P18" s="11">
        <f t="shared" si="0"/>
        <v>2114</v>
      </c>
      <c r="Q18" s="11">
        <v>139</v>
      </c>
      <c r="R18" s="11">
        <v>172</v>
      </c>
      <c r="S18" s="11">
        <v>137</v>
      </c>
      <c r="T18" s="12">
        <f t="shared" si="1"/>
        <v>2110</v>
      </c>
      <c r="U18" s="1">
        <f>SUM(S18:S19)</f>
        <v>290</v>
      </c>
    </row>
    <row r="19" spans="1:20" ht="17.25">
      <c r="A19" s="20"/>
      <c r="B19" s="11"/>
      <c r="C19" s="13" t="s">
        <v>38</v>
      </c>
      <c r="D19" s="11">
        <v>52</v>
      </c>
      <c r="E19" s="11">
        <v>120</v>
      </c>
      <c r="F19" s="11">
        <v>25</v>
      </c>
      <c r="G19" s="11">
        <f>G5-G18</f>
        <v>94</v>
      </c>
      <c r="H19" s="11">
        <v>95</v>
      </c>
      <c r="I19" s="11">
        <v>81</v>
      </c>
      <c r="J19" s="11">
        <v>119</v>
      </c>
      <c r="K19" s="11">
        <f>K5-K18</f>
        <v>67</v>
      </c>
      <c r="L19" s="11">
        <v>21</v>
      </c>
      <c r="M19" s="11">
        <v>159</v>
      </c>
      <c r="N19" s="11">
        <v>92</v>
      </c>
      <c r="O19" s="11">
        <v>59</v>
      </c>
      <c r="P19" s="11">
        <f t="shared" si="0"/>
        <v>984</v>
      </c>
      <c r="Q19" s="11">
        <v>26</v>
      </c>
      <c r="R19" s="11">
        <f>SUM(R20:R24)</f>
        <v>40</v>
      </c>
      <c r="S19" s="11">
        <f>SUM(S20:S24)</f>
        <v>153</v>
      </c>
      <c r="T19" s="12">
        <f t="shared" si="1"/>
        <v>1006</v>
      </c>
    </row>
    <row r="20" spans="1:20" ht="17.25">
      <c r="A20" s="20"/>
      <c r="B20" s="17"/>
      <c r="C20" s="18" t="s">
        <v>39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1">
        <f t="shared" si="0"/>
        <v>0</v>
      </c>
      <c r="Q20" s="14">
        <v>0</v>
      </c>
      <c r="R20" s="14">
        <v>0</v>
      </c>
      <c r="S20" s="14">
        <v>0</v>
      </c>
      <c r="T20" s="12">
        <f t="shared" si="1"/>
        <v>0</v>
      </c>
    </row>
    <row r="21" spans="1:20" ht="17.25">
      <c r="A21" s="20"/>
      <c r="B21" s="17"/>
      <c r="C21" s="18" t="s">
        <v>40</v>
      </c>
      <c r="D21" s="14">
        <v>0</v>
      </c>
      <c r="E21" s="14">
        <v>96</v>
      </c>
      <c r="F21" s="14">
        <v>1</v>
      </c>
      <c r="G21" s="14">
        <v>41</v>
      </c>
      <c r="H21" s="14">
        <v>20</v>
      </c>
      <c r="I21" s="14">
        <v>25</v>
      </c>
      <c r="J21" s="14">
        <v>63</v>
      </c>
      <c r="K21" s="14">
        <v>16</v>
      </c>
      <c r="L21" s="14">
        <v>0</v>
      </c>
      <c r="M21" s="14">
        <v>70</v>
      </c>
      <c r="N21" s="14">
        <v>45</v>
      </c>
      <c r="O21" s="14">
        <v>3</v>
      </c>
      <c r="P21" s="11">
        <f t="shared" si="0"/>
        <v>380</v>
      </c>
      <c r="Q21" s="14">
        <v>6</v>
      </c>
      <c r="R21" s="14">
        <v>9</v>
      </c>
      <c r="S21" s="14">
        <v>54</v>
      </c>
      <c r="T21" s="12">
        <f t="shared" si="1"/>
        <v>352</v>
      </c>
    </row>
    <row r="22" spans="1:20" ht="17.25">
      <c r="A22" s="20"/>
      <c r="B22" s="17"/>
      <c r="C22" s="18" t="s">
        <v>41</v>
      </c>
      <c r="D22" s="14">
        <v>52</v>
      </c>
      <c r="E22" s="14">
        <v>24</v>
      </c>
      <c r="F22" s="14">
        <v>24</v>
      </c>
      <c r="G22" s="14">
        <v>53</v>
      </c>
      <c r="H22" s="14">
        <v>75</v>
      </c>
      <c r="I22" s="14">
        <v>56</v>
      </c>
      <c r="J22" s="14">
        <v>56</v>
      </c>
      <c r="K22" s="14">
        <v>51</v>
      </c>
      <c r="L22" s="14">
        <v>21</v>
      </c>
      <c r="M22" s="14">
        <v>89</v>
      </c>
      <c r="N22" s="14">
        <v>47</v>
      </c>
      <c r="O22" s="14">
        <v>56</v>
      </c>
      <c r="P22" s="11">
        <f t="shared" si="0"/>
        <v>604</v>
      </c>
      <c r="Q22" s="14">
        <v>20</v>
      </c>
      <c r="R22" s="14">
        <v>31</v>
      </c>
      <c r="S22" s="14">
        <v>99</v>
      </c>
      <c r="T22" s="12">
        <f t="shared" si="1"/>
        <v>654</v>
      </c>
    </row>
    <row r="23" spans="1:20" ht="17.25">
      <c r="A23" s="20"/>
      <c r="B23" s="17"/>
      <c r="C23" s="18" t="s">
        <v>42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1">
        <f t="shared" si="0"/>
        <v>0</v>
      </c>
      <c r="Q23" s="14">
        <v>0</v>
      </c>
      <c r="R23" s="14">
        <v>0</v>
      </c>
      <c r="S23" s="14">
        <v>0</v>
      </c>
      <c r="T23" s="12">
        <f t="shared" si="1"/>
        <v>0</v>
      </c>
    </row>
    <row r="24" spans="1:20" ht="17.25">
      <c r="A24" s="21"/>
      <c r="B24" s="17"/>
      <c r="C24" s="18" t="s">
        <v>35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1">
        <f t="shared" si="0"/>
        <v>0</v>
      </c>
      <c r="Q24" s="14">
        <v>0</v>
      </c>
      <c r="R24" s="14">
        <v>0</v>
      </c>
      <c r="S24" s="14">
        <v>0</v>
      </c>
      <c r="T24" s="12">
        <f t="shared" si="1"/>
        <v>0</v>
      </c>
    </row>
    <row r="25" spans="1:21" ht="17.25">
      <c r="A25" s="9" t="s">
        <v>43</v>
      </c>
      <c r="B25" s="11"/>
      <c r="C25" s="13" t="s">
        <v>44</v>
      </c>
      <c r="D25" s="14">
        <v>105</v>
      </c>
      <c r="E25" s="14">
        <v>232</v>
      </c>
      <c r="F25" s="14">
        <v>136</v>
      </c>
      <c r="G25" s="14">
        <v>170</v>
      </c>
      <c r="H25" s="14">
        <v>151</v>
      </c>
      <c r="I25" s="14">
        <v>177</v>
      </c>
      <c r="J25" s="14">
        <v>187</v>
      </c>
      <c r="K25" s="14">
        <v>206</v>
      </c>
      <c r="L25" s="14">
        <v>162</v>
      </c>
      <c r="M25" s="14">
        <v>237</v>
      </c>
      <c r="N25" s="14">
        <v>265</v>
      </c>
      <c r="O25" s="14">
        <v>121</v>
      </c>
      <c r="P25" s="11">
        <f t="shared" si="0"/>
        <v>2149</v>
      </c>
      <c r="Q25" s="14">
        <v>132</v>
      </c>
      <c r="R25" s="14">
        <v>149</v>
      </c>
      <c r="S25" s="14">
        <v>175</v>
      </c>
      <c r="T25" s="12">
        <f t="shared" si="1"/>
        <v>2132</v>
      </c>
      <c r="U25" s="1">
        <f>SUM(S25:S27)</f>
        <v>290</v>
      </c>
    </row>
    <row r="26" spans="1:20" ht="17.25">
      <c r="A26" s="16"/>
      <c r="B26" s="11"/>
      <c r="C26" s="13" t="s">
        <v>45</v>
      </c>
      <c r="D26" s="14">
        <v>57</v>
      </c>
      <c r="E26" s="14">
        <v>27</v>
      </c>
      <c r="F26" s="14">
        <v>26</v>
      </c>
      <c r="G26" s="14">
        <v>50</v>
      </c>
      <c r="H26" s="14">
        <v>72</v>
      </c>
      <c r="I26" s="14">
        <v>49</v>
      </c>
      <c r="J26" s="14">
        <v>60</v>
      </c>
      <c r="K26" s="14">
        <v>35</v>
      </c>
      <c r="L26" s="14">
        <v>23</v>
      </c>
      <c r="M26" s="14">
        <v>90</v>
      </c>
      <c r="N26" s="14">
        <v>20</v>
      </c>
      <c r="O26" s="14">
        <v>55</v>
      </c>
      <c r="P26" s="11">
        <f t="shared" si="0"/>
        <v>564</v>
      </c>
      <c r="Q26" s="14">
        <v>22</v>
      </c>
      <c r="R26" s="14">
        <v>34</v>
      </c>
      <c r="S26" s="14">
        <v>90</v>
      </c>
      <c r="T26" s="12">
        <f t="shared" si="1"/>
        <v>600</v>
      </c>
    </row>
    <row r="27" spans="1:20" ht="17.25">
      <c r="A27" s="16"/>
      <c r="B27" s="11"/>
      <c r="C27" s="13" t="s">
        <v>46</v>
      </c>
      <c r="D27" s="14">
        <v>9</v>
      </c>
      <c r="E27" s="14">
        <v>27</v>
      </c>
      <c r="F27" s="14">
        <v>30</v>
      </c>
      <c r="G27" s="14">
        <v>10</v>
      </c>
      <c r="H27" s="14">
        <v>22</v>
      </c>
      <c r="I27" s="14">
        <v>45</v>
      </c>
      <c r="J27" s="14">
        <v>38</v>
      </c>
      <c r="K27" s="14">
        <v>61</v>
      </c>
      <c r="L27" s="14">
        <v>31</v>
      </c>
      <c r="M27" s="14">
        <v>69</v>
      </c>
      <c r="N27" s="14">
        <v>21</v>
      </c>
      <c r="O27" s="14">
        <v>22</v>
      </c>
      <c r="P27" s="11">
        <f t="shared" si="0"/>
        <v>385</v>
      </c>
      <c r="Q27" s="14">
        <v>11</v>
      </c>
      <c r="R27" s="14">
        <v>29</v>
      </c>
      <c r="S27" s="14">
        <v>25</v>
      </c>
      <c r="T27" s="12">
        <f t="shared" si="1"/>
        <v>384</v>
      </c>
    </row>
    <row r="28" spans="1:21" ht="17.25">
      <c r="A28" s="9" t="s">
        <v>47</v>
      </c>
      <c r="B28" s="11"/>
      <c r="C28" s="13" t="s">
        <v>48</v>
      </c>
      <c r="D28" s="14">
        <v>128</v>
      </c>
      <c r="E28" s="14">
        <v>128</v>
      </c>
      <c r="F28" s="14">
        <v>140</v>
      </c>
      <c r="G28" s="14">
        <v>140</v>
      </c>
      <c r="H28" s="14">
        <v>130</v>
      </c>
      <c r="I28" s="14">
        <v>165</v>
      </c>
      <c r="J28" s="14">
        <v>149</v>
      </c>
      <c r="K28" s="14">
        <v>187</v>
      </c>
      <c r="L28" s="14">
        <v>170</v>
      </c>
      <c r="M28" s="14">
        <v>188</v>
      </c>
      <c r="N28" s="14">
        <v>178</v>
      </c>
      <c r="O28" s="14">
        <v>133</v>
      </c>
      <c r="P28" s="11">
        <f t="shared" si="0"/>
        <v>1836</v>
      </c>
      <c r="Q28" s="14">
        <v>146</v>
      </c>
      <c r="R28" s="14">
        <v>150</v>
      </c>
      <c r="S28" s="14">
        <v>127</v>
      </c>
      <c r="T28" s="12">
        <f t="shared" si="1"/>
        <v>1863</v>
      </c>
      <c r="U28" s="1">
        <f>SUM(S28:S30)</f>
        <v>290</v>
      </c>
    </row>
    <row r="29" spans="1:20" ht="17.25">
      <c r="A29" s="16"/>
      <c r="B29" s="11"/>
      <c r="C29" s="13" t="s">
        <v>49</v>
      </c>
      <c r="D29" s="14">
        <v>28</v>
      </c>
      <c r="E29" s="14">
        <v>30</v>
      </c>
      <c r="F29" s="14">
        <v>41</v>
      </c>
      <c r="G29" s="14">
        <v>31</v>
      </c>
      <c r="H29" s="14">
        <v>64</v>
      </c>
      <c r="I29" s="14">
        <v>53</v>
      </c>
      <c r="J29" s="14">
        <v>56</v>
      </c>
      <c r="K29" s="14">
        <v>68</v>
      </c>
      <c r="L29" s="14">
        <v>34</v>
      </c>
      <c r="M29" s="14">
        <v>113</v>
      </c>
      <c r="N29" s="14">
        <v>18</v>
      </c>
      <c r="O29" s="14">
        <v>38</v>
      </c>
      <c r="P29" s="11">
        <f t="shared" si="0"/>
        <v>574</v>
      </c>
      <c r="Q29" s="14">
        <v>13</v>
      </c>
      <c r="R29" s="14">
        <v>53</v>
      </c>
      <c r="S29" s="14">
        <v>38</v>
      </c>
      <c r="T29" s="12">
        <f t="shared" si="1"/>
        <v>579</v>
      </c>
    </row>
    <row r="30" spans="1:20" ht="18" thickBot="1">
      <c r="A30" s="22"/>
      <c r="B30" s="23"/>
      <c r="C30" s="24" t="s">
        <v>50</v>
      </c>
      <c r="D30" s="25">
        <v>15</v>
      </c>
      <c r="E30" s="25">
        <v>128</v>
      </c>
      <c r="F30" s="25">
        <v>11</v>
      </c>
      <c r="G30" s="25">
        <v>59</v>
      </c>
      <c r="H30" s="25">
        <v>51</v>
      </c>
      <c r="I30" s="25">
        <v>53</v>
      </c>
      <c r="J30" s="25">
        <v>80</v>
      </c>
      <c r="K30" s="25">
        <v>47</v>
      </c>
      <c r="L30" s="25">
        <v>12</v>
      </c>
      <c r="M30" s="25">
        <v>95</v>
      </c>
      <c r="N30" s="25">
        <v>110</v>
      </c>
      <c r="O30" s="25">
        <v>27</v>
      </c>
      <c r="P30" s="23">
        <f t="shared" si="0"/>
        <v>688</v>
      </c>
      <c r="Q30" s="25">
        <v>6</v>
      </c>
      <c r="R30" s="25">
        <v>9</v>
      </c>
      <c r="S30" s="25">
        <v>125</v>
      </c>
      <c r="T30" s="26">
        <f t="shared" si="1"/>
        <v>674</v>
      </c>
    </row>
    <row r="31" spans="1:20" ht="17.25">
      <c r="A31" s="27" t="s">
        <v>51</v>
      </c>
      <c r="B31" s="28"/>
      <c r="C31" s="28"/>
      <c r="D31" s="28">
        <v>192</v>
      </c>
      <c r="E31" s="28">
        <v>211</v>
      </c>
      <c r="F31" s="28">
        <v>258</v>
      </c>
      <c r="G31" s="28">
        <v>240</v>
      </c>
      <c r="H31" s="28">
        <v>219</v>
      </c>
      <c r="I31" s="28">
        <v>210</v>
      </c>
      <c r="J31" s="28">
        <v>302</v>
      </c>
      <c r="K31" s="28">
        <v>139</v>
      </c>
      <c r="L31" s="28">
        <v>235</v>
      </c>
      <c r="M31" s="28">
        <v>235</v>
      </c>
      <c r="N31" s="28">
        <v>311</v>
      </c>
      <c r="O31" s="28">
        <v>182</v>
      </c>
      <c r="P31" s="28">
        <f>SUM(D31:O31)</f>
        <v>2734</v>
      </c>
      <c r="Q31" s="28">
        <v>171</v>
      </c>
      <c r="R31" s="28">
        <v>286</v>
      </c>
      <c r="S31" s="28">
        <v>192</v>
      </c>
      <c r="T31" s="28">
        <f>SUM(G31:O31)+SUM(Q31:S31)</f>
        <v>2722</v>
      </c>
    </row>
    <row r="32" spans="3:20" ht="17.25">
      <c r="C32" s="29" t="s">
        <v>52</v>
      </c>
      <c r="D32" s="30">
        <f>D5/D31</f>
        <v>0.890625</v>
      </c>
      <c r="E32" s="30">
        <f>E5/E31</f>
        <v>1.3554502369668247</v>
      </c>
      <c r="F32" s="30">
        <f>F5/F31</f>
        <v>0.7441860465116279</v>
      </c>
      <c r="G32" s="30">
        <f aca="true" t="shared" si="2" ref="G32:T32">G5/G31</f>
        <v>0.9583333333333334</v>
      </c>
      <c r="H32" s="30">
        <f t="shared" si="2"/>
        <v>1.1187214611872147</v>
      </c>
      <c r="I32" s="30">
        <f t="shared" si="2"/>
        <v>1.2904761904761906</v>
      </c>
      <c r="J32" s="30">
        <f t="shared" si="2"/>
        <v>0.9437086092715232</v>
      </c>
      <c r="K32" s="30">
        <f t="shared" si="2"/>
        <v>2.172661870503597</v>
      </c>
      <c r="L32" s="30">
        <f t="shared" si="2"/>
        <v>0.9191489361702128</v>
      </c>
      <c r="M32" s="30">
        <f t="shared" si="2"/>
        <v>1.6851063829787234</v>
      </c>
      <c r="N32" s="30">
        <f t="shared" si="2"/>
        <v>0.9839228295819936</v>
      </c>
      <c r="O32" s="30">
        <f t="shared" si="2"/>
        <v>1.0879120879120878</v>
      </c>
      <c r="P32" s="30">
        <f t="shared" si="2"/>
        <v>1.1331382589612289</v>
      </c>
      <c r="Q32" s="30">
        <f t="shared" si="2"/>
        <v>0.9649122807017544</v>
      </c>
      <c r="R32" s="30">
        <f t="shared" si="2"/>
        <v>0.7412587412587412</v>
      </c>
      <c r="S32" s="30">
        <f t="shared" si="2"/>
        <v>1.5104166666666667</v>
      </c>
      <c r="T32" s="30">
        <f t="shared" si="2"/>
        <v>1.1447465099191771</v>
      </c>
    </row>
    <row r="33" spans="3:20" ht="17.25">
      <c r="C33" s="29" t="s">
        <v>53</v>
      </c>
      <c r="D33" s="1">
        <f>D5-D31</f>
        <v>-21</v>
      </c>
      <c r="E33" s="1">
        <f>E5-E31</f>
        <v>75</v>
      </c>
      <c r="F33" s="1">
        <f>F5-F31</f>
        <v>-66</v>
      </c>
      <c r="G33" s="1">
        <f aca="true" t="shared" si="3" ref="G33:T33">G5-G31</f>
        <v>-10</v>
      </c>
      <c r="H33" s="1">
        <f t="shared" si="3"/>
        <v>26</v>
      </c>
      <c r="I33" s="1">
        <f t="shared" si="3"/>
        <v>61</v>
      </c>
      <c r="J33" s="1">
        <f t="shared" si="3"/>
        <v>-17</v>
      </c>
      <c r="K33" s="1">
        <f t="shared" si="3"/>
        <v>163</v>
      </c>
      <c r="L33" s="1">
        <f t="shared" si="3"/>
        <v>-19</v>
      </c>
      <c r="M33" s="1">
        <f t="shared" si="3"/>
        <v>161</v>
      </c>
      <c r="N33" s="1">
        <f t="shared" si="3"/>
        <v>-5</v>
      </c>
      <c r="O33" s="1">
        <f t="shared" si="3"/>
        <v>16</v>
      </c>
      <c r="P33" s="1">
        <f t="shared" si="3"/>
        <v>364</v>
      </c>
      <c r="Q33" s="1">
        <f t="shared" si="3"/>
        <v>-6</v>
      </c>
      <c r="R33" s="1">
        <f t="shared" si="3"/>
        <v>-74</v>
      </c>
      <c r="S33" s="1">
        <f t="shared" si="3"/>
        <v>98</v>
      </c>
      <c r="T33" s="1">
        <f t="shared" si="3"/>
        <v>394</v>
      </c>
    </row>
    <row r="34" spans="1:20" ht="17.25">
      <c r="A34" s="4" t="s">
        <v>54</v>
      </c>
      <c r="C34" s="4" t="s">
        <v>24</v>
      </c>
      <c r="D34" s="31">
        <f aca="true" t="shared" si="4" ref="D34:T37">D8/D38</f>
        <v>0.990990990990991</v>
      </c>
      <c r="E34" s="31">
        <f t="shared" si="4"/>
        <v>0.8091603053435115</v>
      </c>
      <c r="F34" s="31">
        <f t="shared" si="4"/>
        <v>0.9487179487179487</v>
      </c>
      <c r="G34" s="31">
        <f t="shared" si="4"/>
        <v>1.0333333333333334</v>
      </c>
      <c r="H34" s="31">
        <f t="shared" si="4"/>
        <v>0.8677685950413223</v>
      </c>
      <c r="I34" s="31">
        <f t="shared" si="4"/>
        <v>1.1452991452991452</v>
      </c>
      <c r="J34" s="31">
        <f t="shared" si="4"/>
        <v>1.0161290322580645</v>
      </c>
      <c r="K34" s="31">
        <f t="shared" si="4"/>
        <v>1.4336283185840708</v>
      </c>
      <c r="L34" s="31">
        <f t="shared" si="4"/>
        <v>1</v>
      </c>
      <c r="M34" s="31">
        <f t="shared" si="4"/>
        <v>1.2318840579710144</v>
      </c>
      <c r="N34" s="31">
        <f t="shared" si="4"/>
        <v>1.271186440677966</v>
      </c>
      <c r="O34" s="31">
        <f t="shared" si="4"/>
        <v>0.9831932773109243</v>
      </c>
      <c r="P34" s="31">
        <f t="shared" si="4"/>
        <v>1.058226134055518</v>
      </c>
      <c r="Q34" s="31">
        <f t="shared" si="4"/>
        <v>1.018181818181818</v>
      </c>
      <c r="R34" s="31">
        <f t="shared" si="4"/>
        <v>1.2264150943396226</v>
      </c>
      <c r="S34" s="31">
        <f t="shared" si="4"/>
        <v>1.009009009009009</v>
      </c>
      <c r="T34" s="31">
        <f t="shared" si="4"/>
        <v>1.1003460207612457</v>
      </c>
    </row>
    <row r="35" spans="3:20" ht="17.25">
      <c r="C35" s="4" t="s">
        <v>26</v>
      </c>
      <c r="D35" s="31">
        <f t="shared" si="4"/>
        <v>0.6923076923076923</v>
      </c>
      <c r="E35" s="31">
        <f t="shared" si="4"/>
        <v>1.169811320754717</v>
      </c>
      <c r="F35" s="31">
        <f t="shared" si="4"/>
        <v>1.163265306122449</v>
      </c>
      <c r="G35" s="31">
        <f t="shared" si="4"/>
        <v>0.47474747474747475</v>
      </c>
      <c r="H35" s="31">
        <f t="shared" si="4"/>
        <v>1.52</v>
      </c>
      <c r="I35" s="31">
        <f t="shared" si="4"/>
        <v>1.640625</v>
      </c>
      <c r="J35" s="31">
        <f t="shared" si="4"/>
        <v>0.9194630872483222</v>
      </c>
      <c r="K35" s="31">
        <f t="shared" si="4"/>
        <v>11.5</v>
      </c>
      <c r="L35" s="31">
        <f t="shared" si="4"/>
        <v>0.6935483870967742</v>
      </c>
      <c r="M35" s="31">
        <f t="shared" si="4"/>
        <v>1.75</v>
      </c>
      <c r="N35" s="31">
        <f t="shared" si="4"/>
        <v>0.7899159663865546</v>
      </c>
      <c r="O35" s="31">
        <f t="shared" si="4"/>
        <v>1.3333333333333333</v>
      </c>
      <c r="P35" s="31">
        <f t="shared" si="4"/>
        <v>1.1718213058419245</v>
      </c>
      <c r="Q35" s="31">
        <f t="shared" si="4"/>
        <v>0.4444444444444444</v>
      </c>
      <c r="R35" s="31">
        <f t="shared" si="4"/>
        <v>0.9838709677419355</v>
      </c>
      <c r="S35" s="31">
        <f t="shared" si="4"/>
        <v>2.0526315789473686</v>
      </c>
      <c r="T35" s="31">
        <f t="shared" si="4"/>
        <v>1.2149425287356321</v>
      </c>
    </row>
    <row r="36" spans="3:20" ht="17.25">
      <c r="C36" s="4" t="s">
        <v>27</v>
      </c>
      <c r="D36" s="31">
        <f>IF(D40=0,"-",D10/D40)</f>
        <v>0</v>
      </c>
      <c r="E36" s="31" t="str">
        <f aca="true" t="shared" si="5" ref="E36:T36">IF(E40=0,"-",E10/E40)</f>
        <v>-</v>
      </c>
      <c r="F36" s="31" t="str">
        <f t="shared" si="5"/>
        <v>-</v>
      </c>
      <c r="G36" s="31" t="str">
        <f t="shared" si="5"/>
        <v>-</v>
      </c>
      <c r="H36" s="31" t="str">
        <f t="shared" si="5"/>
        <v>-</v>
      </c>
      <c r="I36" s="31">
        <f t="shared" si="5"/>
        <v>3</v>
      </c>
      <c r="J36" s="31">
        <f t="shared" si="5"/>
        <v>0.5</v>
      </c>
      <c r="K36" s="31" t="str">
        <f t="shared" si="5"/>
        <v>-</v>
      </c>
      <c r="L36" s="31" t="str">
        <f t="shared" si="5"/>
        <v>-</v>
      </c>
      <c r="M36" s="31" t="str">
        <f t="shared" si="5"/>
        <v>-</v>
      </c>
      <c r="N36" s="31">
        <f t="shared" si="5"/>
        <v>1.5</v>
      </c>
      <c r="O36" s="31">
        <f t="shared" si="5"/>
        <v>1.5</v>
      </c>
      <c r="P36" s="31">
        <f t="shared" si="5"/>
        <v>2.875</v>
      </c>
      <c r="Q36" s="31" t="str">
        <f t="shared" si="5"/>
        <v>-</v>
      </c>
      <c r="R36" s="31">
        <f t="shared" si="5"/>
        <v>0</v>
      </c>
      <c r="S36" s="31">
        <f t="shared" si="5"/>
        <v>1.6666666666666667</v>
      </c>
      <c r="T36" s="31">
        <f t="shared" si="5"/>
        <v>2.1818181818181817</v>
      </c>
    </row>
    <row r="37" spans="3:20" ht="17.25">
      <c r="C37" s="4" t="s">
        <v>28</v>
      </c>
      <c r="D37" s="31">
        <f t="shared" si="4"/>
        <v>1.0666666666666667</v>
      </c>
      <c r="E37" s="31">
        <f t="shared" si="4"/>
        <v>4.333333333333333</v>
      </c>
      <c r="F37" s="31">
        <f t="shared" si="4"/>
        <v>0.22826086956521738</v>
      </c>
      <c r="G37" s="31">
        <f t="shared" si="4"/>
        <v>2.761904761904762</v>
      </c>
      <c r="H37" s="31">
        <f t="shared" si="4"/>
        <v>1.0869565217391304</v>
      </c>
      <c r="I37" s="31">
        <f t="shared" si="4"/>
        <v>1.0357142857142858</v>
      </c>
      <c r="J37" s="31">
        <f t="shared" si="4"/>
        <v>0.7777777777777778</v>
      </c>
      <c r="K37" s="31">
        <f t="shared" si="4"/>
        <v>1.5</v>
      </c>
      <c r="L37" s="31">
        <f t="shared" si="4"/>
        <v>0.84</v>
      </c>
      <c r="M37" s="31">
        <f t="shared" si="4"/>
        <v>4.9411764705882355</v>
      </c>
      <c r="N37" s="31">
        <f t="shared" si="4"/>
        <v>0.8194444444444444</v>
      </c>
      <c r="O37" s="31">
        <f t="shared" si="4"/>
        <v>1.0769230769230769</v>
      </c>
      <c r="P37" s="31">
        <f t="shared" si="4"/>
        <v>1.300531914893617</v>
      </c>
      <c r="Q37" s="31">
        <f t="shared" si="4"/>
        <v>2.0625</v>
      </c>
      <c r="R37" s="31">
        <f t="shared" si="4"/>
        <v>0.1794871794871795</v>
      </c>
      <c r="S37" s="31">
        <f t="shared" si="4"/>
        <v>2.6666666666666665</v>
      </c>
      <c r="T37" s="31">
        <f t="shared" si="4"/>
        <v>1.1237373737373737</v>
      </c>
    </row>
    <row r="38" spans="1:20" ht="17.25">
      <c r="A38" s="4" t="s">
        <v>55</v>
      </c>
      <c r="C38" s="4" t="s">
        <v>24</v>
      </c>
      <c r="D38" s="32">
        <v>111</v>
      </c>
      <c r="E38" s="32">
        <v>131</v>
      </c>
      <c r="F38" s="32">
        <v>117</v>
      </c>
      <c r="G38" s="32">
        <v>120</v>
      </c>
      <c r="H38" s="32">
        <v>121</v>
      </c>
      <c r="I38" s="32">
        <v>117</v>
      </c>
      <c r="J38" s="32">
        <v>124</v>
      </c>
      <c r="K38" s="28">
        <v>113</v>
      </c>
      <c r="L38" s="32">
        <v>148</v>
      </c>
      <c r="M38" s="32">
        <v>138</v>
      </c>
      <c r="N38" s="32">
        <v>118</v>
      </c>
      <c r="O38" s="32">
        <v>119</v>
      </c>
      <c r="P38" s="28">
        <f>SUM(D38:O38)</f>
        <v>1477</v>
      </c>
      <c r="Q38" s="32">
        <v>110</v>
      </c>
      <c r="R38" s="32">
        <v>106</v>
      </c>
      <c r="S38" s="32">
        <v>111</v>
      </c>
      <c r="T38" s="28">
        <f>SUM(G38:O38)+SUM(Q38:S38)</f>
        <v>1445</v>
      </c>
    </row>
    <row r="39" spans="3:20" ht="17.25">
      <c r="C39" s="4" t="s">
        <v>26</v>
      </c>
      <c r="D39" s="32">
        <v>65</v>
      </c>
      <c r="E39" s="32">
        <v>53</v>
      </c>
      <c r="F39" s="32">
        <v>49</v>
      </c>
      <c r="G39" s="32">
        <v>99</v>
      </c>
      <c r="H39" s="32">
        <v>75</v>
      </c>
      <c r="I39" s="32">
        <v>64</v>
      </c>
      <c r="J39" s="32">
        <v>149</v>
      </c>
      <c r="K39" s="32">
        <v>10</v>
      </c>
      <c r="L39" s="32">
        <v>62</v>
      </c>
      <c r="M39" s="32">
        <v>80</v>
      </c>
      <c r="N39" s="32">
        <v>119</v>
      </c>
      <c r="O39" s="32">
        <v>48</v>
      </c>
      <c r="P39" s="28">
        <f>SUM(D39:O39)</f>
        <v>873</v>
      </c>
      <c r="Q39" s="32">
        <v>45</v>
      </c>
      <c r="R39" s="32">
        <v>62</v>
      </c>
      <c r="S39" s="32">
        <v>57</v>
      </c>
      <c r="T39" s="28">
        <f>SUM(G39:O39)+SUM(Q39:S39)</f>
        <v>870</v>
      </c>
    </row>
    <row r="40" spans="3:20" ht="17.25">
      <c r="C40" s="4" t="s">
        <v>27</v>
      </c>
      <c r="D40" s="32">
        <v>1</v>
      </c>
      <c r="E40" s="32">
        <v>0</v>
      </c>
      <c r="F40" s="32">
        <v>0</v>
      </c>
      <c r="G40" s="32">
        <v>0</v>
      </c>
      <c r="H40" s="32">
        <v>0</v>
      </c>
      <c r="I40" s="32">
        <v>1</v>
      </c>
      <c r="J40" s="32">
        <v>2</v>
      </c>
      <c r="K40" s="32">
        <v>0</v>
      </c>
      <c r="L40" s="32">
        <v>0</v>
      </c>
      <c r="M40" s="32">
        <v>0</v>
      </c>
      <c r="N40" s="32">
        <v>2</v>
      </c>
      <c r="O40" s="32">
        <v>2</v>
      </c>
      <c r="P40" s="28">
        <f>SUM(D40:O40)</f>
        <v>8</v>
      </c>
      <c r="Q40" s="32">
        <v>0</v>
      </c>
      <c r="R40" s="32">
        <v>1</v>
      </c>
      <c r="S40" s="32">
        <v>3</v>
      </c>
      <c r="T40" s="28">
        <f>SUM(G40:O40)+SUM(Q40:S40)</f>
        <v>11</v>
      </c>
    </row>
    <row r="41" spans="3:20" ht="17.25">
      <c r="C41" s="4" t="s">
        <v>28</v>
      </c>
      <c r="D41" s="32">
        <v>15</v>
      </c>
      <c r="E41" s="32">
        <v>27</v>
      </c>
      <c r="F41" s="32">
        <v>92</v>
      </c>
      <c r="G41" s="32">
        <v>21</v>
      </c>
      <c r="H41" s="32">
        <v>23</v>
      </c>
      <c r="I41" s="32">
        <v>28</v>
      </c>
      <c r="J41" s="32">
        <v>27</v>
      </c>
      <c r="K41" s="32">
        <v>16</v>
      </c>
      <c r="L41" s="32">
        <v>25</v>
      </c>
      <c r="M41" s="32">
        <v>17</v>
      </c>
      <c r="N41" s="32">
        <v>72</v>
      </c>
      <c r="O41" s="32">
        <v>13</v>
      </c>
      <c r="P41" s="28">
        <f>SUM(D41:O41)</f>
        <v>376</v>
      </c>
      <c r="Q41" s="32">
        <v>16</v>
      </c>
      <c r="R41" s="32">
        <v>117</v>
      </c>
      <c r="S41" s="32">
        <v>21</v>
      </c>
      <c r="T41" s="28">
        <f>SUM(G41:O41)+SUM(Q41:S41)</f>
        <v>396</v>
      </c>
    </row>
    <row r="42" spans="1:20" ht="17.25">
      <c r="A42" s="2"/>
      <c r="B42" s="2"/>
      <c r="C42" s="2"/>
      <c r="D42" s="33">
        <v>192</v>
      </c>
      <c r="E42" s="33">
        <v>211</v>
      </c>
      <c r="F42" s="33">
        <v>258</v>
      </c>
      <c r="G42" s="33">
        <f aca="true" t="shared" si="6" ref="G42:T42">G5</f>
        <v>230</v>
      </c>
      <c r="H42" s="33">
        <f t="shared" si="6"/>
        <v>245</v>
      </c>
      <c r="I42" s="33">
        <f t="shared" si="6"/>
        <v>271</v>
      </c>
      <c r="J42" s="33">
        <f t="shared" si="6"/>
        <v>285</v>
      </c>
      <c r="K42" s="33">
        <f t="shared" si="6"/>
        <v>302</v>
      </c>
      <c r="L42" s="33">
        <f t="shared" si="6"/>
        <v>216</v>
      </c>
      <c r="M42" s="33">
        <f t="shared" si="6"/>
        <v>396</v>
      </c>
      <c r="N42" s="33">
        <f t="shared" si="6"/>
        <v>306</v>
      </c>
      <c r="O42" s="33">
        <f t="shared" si="6"/>
        <v>198</v>
      </c>
      <c r="P42" s="33">
        <f t="shared" si="6"/>
        <v>3098</v>
      </c>
      <c r="Q42" s="33">
        <f t="shared" si="6"/>
        <v>165</v>
      </c>
      <c r="R42" s="33">
        <f t="shared" si="6"/>
        <v>212</v>
      </c>
      <c r="S42" s="33">
        <f t="shared" si="6"/>
        <v>290</v>
      </c>
      <c r="T42" s="33">
        <f t="shared" si="6"/>
        <v>3116</v>
      </c>
    </row>
    <row r="43" spans="3:20" ht="17.25">
      <c r="C43" s="4" t="s">
        <v>56</v>
      </c>
      <c r="D43" s="32">
        <v>15</v>
      </c>
      <c r="E43" s="32">
        <v>13</v>
      </c>
      <c r="F43" s="32">
        <v>13</v>
      </c>
      <c r="G43" s="32">
        <v>22</v>
      </c>
      <c r="H43" s="32">
        <v>21</v>
      </c>
      <c r="I43" s="32">
        <v>21</v>
      </c>
      <c r="J43" s="32">
        <v>21</v>
      </c>
      <c r="K43" s="32">
        <v>18</v>
      </c>
      <c r="L43" s="32">
        <v>16</v>
      </c>
      <c r="M43" s="32">
        <v>17</v>
      </c>
      <c r="N43" s="32">
        <v>17</v>
      </c>
      <c r="O43" s="32">
        <v>22</v>
      </c>
      <c r="P43" s="28">
        <f>SUM(D43:O43)</f>
        <v>216</v>
      </c>
      <c r="Q43" s="32">
        <v>11</v>
      </c>
      <c r="R43" s="32">
        <v>9</v>
      </c>
      <c r="S43" s="32">
        <v>16</v>
      </c>
      <c r="T43" s="28">
        <f>SUM(G43:O43)+SUM(Q43:S43)</f>
        <v>211</v>
      </c>
    </row>
    <row r="44" spans="3:20" ht="17.25">
      <c r="C44" s="4" t="s">
        <v>57</v>
      </c>
      <c r="D44" s="30">
        <f>D15/D43</f>
        <v>0.7333333333333333</v>
      </c>
      <c r="E44" s="30">
        <f>E15/E43</f>
        <v>0.6923076923076923</v>
      </c>
      <c r="F44" s="30">
        <f>F15/F43</f>
        <v>1.2307692307692308</v>
      </c>
      <c r="G44" s="30">
        <f aca="true" t="shared" si="7" ref="G44:T44">G15/G43</f>
        <v>0.7727272727272727</v>
      </c>
      <c r="H44" s="30">
        <f t="shared" si="7"/>
        <v>0.7142857142857143</v>
      </c>
      <c r="I44" s="30">
        <f t="shared" si="7"/>
        <v>0.5714285714285714</v>
      </c>
      <c r="J44" s="30">
        <f t="shared" si="7"/>
        <v>0.8095238095238095</v>
      </c>
      <c r="K44" s="30">
        <f t="shared" si="7"/>
        <v>0.9444444444444444</v>
      </c>
      <c r="L44" s="30">
        <f t="shared" si="7"/>
        <v>1.0625</v>
      </c>
      <c r="M44" s="30">
        <f t="shared" si="7"/>
        <v>0.9411764705882353</v>
      </c>
      <c r="N44" s="30">
        <f t="shared" si="7"/>
        <v>1.0588235294117647</v>
      </c>
      <c r="O44" s="30">
        <f t="shared" si="7"/>
        <v>0.5909090909090909</v>
      </c>
      <c r="P44" s="30">
        <f t="shared" si="7"/>
        <v>0.8240740740740741</v>
      </c>
      <c r="Q44" s="30">
        <f t="shared" si="7"/>
        <v>0.8181818181818182</v>
      </c>
      <c r="R44" s="30">
        <f t="shared" si="7"/>
        <v>1.6666666666666667</v>
      </c>
      <c r="S44" s="30">
        <f t="shared" si="7"/>
        <v>0.6875</v>
      </c>
      <c r="T44" s="30">
        <f t="shared" si="7"/>
        <v>0.8388625592417062</v>
      </c>
    </row>
    <row r="53" spans="1:3" ht="17.25">
      <c r="A53" s="4" t="s">
        <v>58</v>
      </c>
      <c r="B53" s="4" t="s">
        <v>58</v>
      </c>
      <c r="C53" s="4" t="s">
        <v>58</v>
      </c>
    </row>
    <row r="70" spans="4:19" ht="17.25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Q70" s="34"/>
      <c r="R70" s="34"/>
      <c r="S70" s="34"/>
    </row>
    <row r="72" spans="4:19" ht="17.25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Q72" s="34"/>
      <c r="R72" s="34"/>
      <c r="S72" s="34"/>
    </row>
    <row r="73" spans="4:19" ht="17.25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Q73" s="34"/>
      <c r="R73" s="34"/>
      <c r="S73" s="34"/>
    </row>
    <row r="74" spans="4:19" ht="17.25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Q74" s="34"/>
      <c r="R74" s="34"/>
      <c r="S74" s="34"/>
    </row>
    <row r="75" spans="4:19" ht="17.25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Q75" s="34"/>
      <c r="R75" s="34"/>
      <c r="S75" s="34"/>
    </row>
    <row r="78" spans="4:19" ht="17.25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Q78" s="34"/>
      <c r="R78" s="34"/>
      <c r="S78" s="34"/>
    </row>
    <row r="79" spans="4:19" ht="17.25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Q79" s="34"/>
      <c r="R79" s="34"/>
      <c r="S79" s="34"/>
    </row>
    <row r="80" spans="4:19" ht="17.25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Q80" s="34"/>
      <c r="R80" s="34"/>
      <c r="S80" s="34"/>
    </row>
    <row r="81" spans="4:19" ht="17.25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Q81" s="34"/>
      <c r="R81" s="34"/>
      <c r="S81" s="34"/>
    </row>
    <row r="84" spans="4:19" ht="22.5" customHeight="1"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Q84" s="34"/>
      <c r="R84" s="34"/>
      <c r="S84" s="34"/>
    </row>
    <row r="85" spans="4:19" ht="17.25"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Q85" s="34"/>
      <c r="R85" s="34"/>
      <c r="S85" s="34"/>
    </row>
    <row r="86" spans="4:19" ht="17.25"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Q86" s="34"/>
      <c r="R86" s="34"/>
      <c r="S86" s="34"/>
    </row>
    <row r="87" spans="4:19" ht="17.25"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Q87" s="34"/>
      <c r="R87" s="34"/>
      <c r="S87" s="34"/>
    </row>
    <row r="88" spans="4:19" ht="17.25"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Q88" s="34"/>
      <c r="R88" s="34"/>
      <c r="S88" s="34"/>
    </row>
    <row r="89" spans="4:19" ht="17.25"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Q89" s="34"/>
      <c r="R89" s="34"/>
      <c r="S89" s="34"/>
    </row>
    <row r="90" spans="4:19" ht="17.25"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Q90" s="34"/>
      <c r="R90" s="34"/>
      <c r="S90" s="34"/>
    </row>
    <row r="91" spans="4:19" ht="17.25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Q91" s="34"/>
      <c r="R91" s="34"/>
      <c r="S91" s="34"/>
    </row>
    <row r="92" spans="4:19" ht="17.25"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Q92" s="34"/>
      <c r="R92" s="34"/>
      <c r="S92" s="34"/>
    </row>
    <row r="93" spans="4:19" ht="17.25"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Q93" s="34"/>
      <c r="R93" s="34"/>
      <c r="S93" s="34"/>
    </row>
    <row r="94" spans="4:19" ht="17.25"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Q94" s="34"/>
      <c r="R94" s="34"/>
      <c r="S94" s="34"/>
    </row>
    <row r="98" spans="4:20" ht="17.25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4:20" ht="17.25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4:20" ht="17.25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4:20" ht="17.25"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</sheetData>
  <sheetProtection/>
  <dataValidations count="1">
    <dataValidation type="list" allowBlank="1" showInputMessage="1" showErrorMessage="1" sqref="V4">
      <formula1>$D$4:$S$4</formula1>
    </dataValidation>
  </dataValidations>
  <printOptions horizontalCentered="1"/>
  <pageMargins left="0.5" right="0.55" top="0.975" bottom="0.5" header="0.512" footer="0.512"/>
  <pageSetup fitToHeight="1" fitToWidth="1" horizontalDpi="400" verticalDpi="4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2017-05-17T01:35:00Z</cp:lastPrinted>
  <dcterms:created xsi:type="dcterms:W3CDTF">2017-04-12T05:11:53Z</dcterms:created>
  <dcterms:modified xsi:type="dcterms:W3CDTF">2017-05-17T09:25:36Z</dcterms:modified>
  <cp:category/>
  <cp:version/>
  <cp:contentType/>
  <cp:contentStatus/>
</cp:coreProperties>
</file>